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4" documentId="8_{69A13620-502F-4FA7-9082-0035B0F4404A}" xr6:coauthVersionLast="47" xr6:coauthVersionMax="47" xr10:uidLastSave="{D3BE94BE-72ED-4EA1-88E4-2B68FF34FB1C}"/>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1" i="2" l="1"/>
  <c r="Q120" i="2"/>
  <c r="Q75" i="2" l="1"/>
  <c r="Q76" i="2"/>
  <c r="Q77" i="2"/>
  <c r="Q78" i="2"/>
  <c r="Q79" i="2"/>
  <c r="Q80" i="2"/>
  <c r="Q81" i="2"/>
  <c r="Q74" i="2"/>
  <c r="Q53" i="2"/>
  <c r="F72" i="2"/>
  <c r="F73" i="2"/>
  <c r="F81" i="2"/>
  <c r="D69" i="2"/>
  <c r="F69" i="2" s="1"/>
  <c r="D70" i="2"/>
  <c r="F70" i="2" s="1"/>
  <c r="D71" i="2"/>
  <c r="F71" i="2" s="1"/>
  <c r="D72" i="2"/>
  <c r="D73" i="2"/>
  <c r="D74" i="2"/>
  <c r="F74" i="2" s="1"/>
  <c r="D75" i="2"/>
  <c r="F75" i="2" s="1"/>
  <c r="D76" i="2"/>
  <c r="F76" i="2" s="1"/>
  <c r="D77" i="2"/>
  <c r="F77" i="2" s="1"/>
  <c r="D78" i="2"/>
  <c r="F78" i="2" s="1"/>
  <c r="D79" i="2"/>
  <c r="F79" i="2" s="1"/>
  <c r="D80" i="2"/>
  <c r="F80" i="2" s="1"/>
  <c r="D81" i="2"/>
  <c r="D82" i="2"/>
  <c r="F82" i="2" s="1"/>
  <c r="D83" i="2"/>
  <c r="F83" i="2" s="1"/>
  <c r="D84" i="2"/>
  <c r="F84" i="2" s="1"/>
  <c r="D85" i="2"/>
  <c r="F85" i="2" s="1"/>
  <c r="D86" i="2"/>
  <c r="F86" i="2" s="1"/>
  <c r="D68" i="2"/>
  <c r="F68" i="2" s="1"/>
  <c r="Q26" i="2"/>
  <c r="Q21"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D108" i="2"/>
  <c r="F108" i="2" s="1"/>
  <c r="D109" i="2"/>
  <c r="F109" i="2" s="1"/>
  <c r="D110" i="2"/>
  <c r="F110" i="2" s="1"/>
  <c r="D111" i="2"/>
  <c r="F111" i="2" s="1"/>
  <c r="D112" i="2"/>
  <c r="F112" i="2" s="1"/>
  <c r="D113" i="2"/>
  <c r="F113" i="2" s="1"/>
  <c r="D114" i="2"/>
  <c r="F114" i="2" s="1"/>
  <c r="D115" i="2"/>
  <c r="F115" i="2" s="1"/>
  <c r="D116" i="2"/>
  <c r="F116" i="2" s="1"/>
  <c r="D117" i="2"/>
  <c r="F117" i="2" s="1"/>
  <c r="D118" i="2"/>
  <c r="F118" i="2" s="1"/>
  <c r="D119" i="2"/>
  <c r="F119" i="2" s="1"/>
  <c r="D120" i="2"/>
  <c r="F120" i="2" s="1"/>
  <c r="D121" i="2"/>
  <c r="F121" i="2" s="1"/>
  <c r="D15" i="2"/>
  <c r="F15" i="2" s="1"/>
  <c r="D16" i="2"/>
  <c r="F16" i="2" s="1"/>
  <c r="D17" i="2"/>
  <c r="F17" i="2" s="1"/>
  <c r="D18" i="2"/>
  <c r="F18" i="2" s="1"/>
  <c r="D19" i="2"/>
  <c r="F19" i="2" s="1"/>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Q5" i="2"/>
  <c r="Q6" i="2"/>
  <c r="Q10" i="2"/>
  <c r="Q11" i="2"/>
  <c r="Q12" i="2"/>
  <c r="Q14" i="2"/>
  <c r="Q15" i="2"/>
  <c r="Q16" i="2"/>
  <c r="Q17" i="2"/>
  <c r="Q18" i="2"/>
  <c r="S4" i="2"/>
  <c r="Q4" i="2"/>
  <c r="F17" i="7"/>
  <c r="F16" i="7"/>
  <c r="F15" i="7"/>
  <c r="F25" i="7"/>
  <c r="F3" i="7"/>
  <c r="F19" i="7"/>
  <c r="F18" i="7"/>
  <c r="F11" i="7"/>
  <c r="F9" i="7"/>
  <c r="F10" i="7"/>
  <c r="F8" i="7"/>
  <c r="F7" i="7"/>
  <c r="A103" i="4"/>
  <c r="B103" i="4" s="1"/>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F4" i="7"/>
  <c r="A121" i="4" l="1"/>
  <c r="B121" i="4" s="1"/>
  <c r="A120" i="4"/>
  <c r="B120" i="4" s="1"/>
  <c r="A90" i="4"/>
  <c r="B90" i="4" s="1"/>
  <c r="A124" i="4"/>
  <c r="B124" i="4" s="1"/>
  <c r="F107" i="2"/>
  <c r="F90" i="2"/>
  <c r="A123" i="4"/>
  <c r="B123" i="4" s="1"/>
  <c r="A104" i="4"/>
  <c r="B104" i="4" s="1"/>
  <c r="Q51" i="2"/>
  <c r="Q59" i="2"/>
  <c r="Q19" i="2"/>
  <c r="Q27" i="2"/>
  <c r="Q101" i="2"/>
  <c r="Q50" i="2"/>
  <c r="Q65" i="2"/>
  <c r="Q25" i="2"/>
  <c r="S62" i="2"/>
  <c r="Q107" i="2"/>
  <c r="Q64" i="2"/>
  <c r="Q56" i="2"/>
  <c r="Q66" i="2"/>
  <c r="Q57" i="2"/>
  <c r="Q106" i="2"/>
  <c r="Q98" i="2"/>
  <c r="Q63" i="2"/>
  <c r="Q55" i="2"/>
  <c r="Q47" i="2"/>
  <c r="Q23" i="2"/>
  <c r="Q62" i="2"/>
  <c r="Q54" i="2"/>
  <c r="Q46" i="2"/>
  <c r="Q30" i="2"/>
  <c r="Q22" i="2"/>
  <c r="S52" i="2"/>
  <c r="Q42" i="2"/>
  <c r="Q104" i="2"/>
  <c r="Q61" i="2"/>
  <c r="Q29" i="2"/>
  <c r="S101" i="2"/>
  <c r="S46" i="2"/>
  <c r="S17" i="2"/>
  <c r="Q49" i="2"/>
  <c r="Q119" i="2"/>
  <c r="Q103" i="2"/>
  <c r="Q60" i="2"/>
  <c r="Q52" i="2"/>
  <c r="Q28" i="2"/>
  <c r="S103" i="2"/>
  <c r="S104" i="2"/>
  <c r="S51" i="2"/>
  <c r="S66" i="2"/>
  <c r="S50" i="2"/>
  <c r="S26" i="2"/>
  <c r="S65" i="2"/>
  <c r="S49" i="2"/>
  <c r="S107"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<sst xmlns="http://schemas.openxmlformats.org/spreadsheetml/2006/main" count="2708" uniqueCount="1926">
  <si>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</si>
  <si>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</si>
  <si>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</si>
  <si>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</si>
  <si>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</si>
  <si>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</si>
  <si>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</si>
  <si>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</si>
  <si>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</si>
  <si>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</si>
  <si>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</si>
  <si>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</si>
  <si>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</si>
  <si>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</si>
  <si>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</si>
  <si>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</si>
  <si>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</si>
  <si>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</si>
  <si>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</si>
  <si>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</si>
  <si>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</si>
  <si>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</si>
  <si>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</si>
  <si>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</si>
  <si>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</si>
  <si>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</si>
  <si>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</si>
  <si>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</si>
  <si>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</si>
  <si>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</si>
  <si>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</si>
  <si>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</si>
  <si>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</si>
  <si>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</si>
  <si>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</si>
  <si>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</si>
  <si>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</si>
  <si>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</si>
  <si>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</si>
  <si>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</si>
  <si>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</si>
  <si>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</si>
  <si>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</si>
  <si>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</si>
  <si>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</si>
  <si>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</si>
  <si>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</si>
  <si>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</si>
  <si>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</si>
  <si>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</si>
  <si>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</si>
  <si>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</si>
  <si>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</si>
  <si>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</si>
  <si>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</si>
  <si>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</si>
  <si>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</si>
  <si>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</si>
  <si>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</si>
  <si>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</si>
  <si>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</si>
  <si>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</si>
  <si>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</si>
  <si>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</si>
  <si>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</si>
  <si>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</si>
  <si>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</si>
  <si>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</si>
  <si>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</si>
  <si>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</si>
  <si>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</si>
  <si>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</si>
  <si>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</si>
  <si>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</si>
  <si>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</si>
  <si>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</si>
  <si>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</si>
  <si>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</si>
  <si>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</si>
  <si>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</si>
  <si>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</si>
  <si>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</si>
  <si>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</si>
  <si>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</si>
  <si>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</si>
  <si>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</si>
  <si>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</si>
  <si>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</si>
  <si>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</si>
  <si>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</si>
  <si>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</si>
  <si>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</si>
  <si>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</si>
  <si>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</si>
  <si>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</si>
  <si>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</si>
  <si>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</si>
  <si>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</si>
  <si>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</si>
  <si>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</si>
  <si>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</si>
  <si>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</si>
  <si>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</si>
  <si>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</si>
  <si>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</si>
  <si>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</si>
  <si>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</si>
  <si>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</si>
  <si>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</si>
  <si>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</si>
  <si>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</si>
  <si>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</si>
  <si>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</si>
  <si>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</si>
  <si>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</si>
  <si>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</si>
  <si>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</si>
  <si>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</si>
  <si>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</si>
  <si>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</si>
  <si>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</si>
  <si>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</si>
  <si>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</si>
  <si>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</si>
  <si>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</si>
  <si>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</si>
  <si>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</si>
  <si>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</si>
  <si>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</si>
  <si>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</si>
  <si>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</si>
  <si>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</si>
  <si>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</si>
  <si>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</si>
  <si>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</si>
  <si>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</si>
  <si>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</si>
  <si>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</si>
  <si>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</si>
  <si>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</si>
  <si>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</si>
  <si>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</si>
  <si>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</si>
  <si>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</si>
  <si>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</si>
  <si>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</si>
  <si>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</si>
  <si>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</si>
  <si>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</si>
  <si>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</si>
  <si>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</si>
  <si>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</si>
  <si>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</si>
  <si>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</si>
  <si>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</si>
  <si>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</si>
  <si>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</si>
  <si>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</si>
  <si>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</si>
  <si>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</si>
  <si>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</si>
  <si>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</si>
  <si>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</si>
  <si>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</si>
  <si>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</si>
  <si>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</si>
  <si>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</si>
  <si>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</si>
  <si>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</si>
  <si>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</si>
  <si>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</si>
  <si>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</si>
  <si>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</si>
  <si>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</si>
  <si>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</si>
  <si>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</si>
  <si>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</si>
  <si>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</si>
  <si>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</si>
  <si>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</si>
  <si>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</si>
  <si>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</si>
  <si>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</si>
  <si>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</si>
  <si>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</si>
  <si>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</si>
  <si>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</si>
  <si>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</si>
  <si>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</si>
  <si>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</si>
  <si>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</si>
  <si>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</si>
  <si>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</si>
  <si>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</si>
  <si>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</si>
  <si>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</si>
  <si>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</si>
  <si>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</si>
  <si>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</si>
  <si>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</si>
  <si>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</si>
  <si>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</si>
  <si>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</si>
  <si>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</si>
  <si>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</si>
  <si>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</si>
  <si>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</si>
  <si>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</si>
  <si>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</si>
  <si>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</si>
  <si>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</si>
  <si>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</si>
  <si>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</si>
  <si>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</si>
  <si>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</si>
  <si>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</si>
  <si>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</si>
  <si>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</si>
  <si>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</si>
  <si>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</si>
  <si>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</si>
  <si>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</si>
  <si>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</si>
  <si>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</si>
  <si>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</si>
  <si>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</si>
  <si>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</si>
  <si>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</si>
  <si>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</si>
  <si>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</si>
  <si>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</si>
  <si>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</si>
  <si>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</si>
  <si>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</si>
  <si>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</si>
  <si>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</si>
  <si>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</si>
  <si>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</si>
  <si>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</si>
  <si>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</si>
  <si>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</si>
  <si>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</si>
  <si>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</si>
  <si>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</si>
  <si>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</si>
  <si>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</si>
  <si>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</si>
  <si>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</si>
  <si>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</si>
  <si>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</si>
  <si>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</si>
  <si>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</si>
  <si>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</si>
  <si>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</si>
  <si>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</si>
  <si>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</si>
  <si>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</si>
  <si>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</si>
  <si>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</si>
  <si>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</si>
  <si>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</si>
  <si>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</si>
  <si>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</si>
  <si>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</si>
  <si>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</si>
  <si>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</si>
  <si>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</si>
  <si>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</si>
  <si>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</si>
  <si>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</si>
  <si>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</si>
  <si>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</si>
  <si>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</si>
  <si>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</si>
  <si>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</si>
  <si>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</si>
  <si>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</si>
  <si>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</si>
  <si>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</si>
  <si>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</si>
  <si>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</si>
  <si>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</si>
  <si>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</si>
  <si>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</si>
  <si>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</si>
  <si>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</si>
  <si>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</si>
  <si>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</si>
  <si>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</si>
  <si>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</si>
  <si>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</si>
  <si>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</si>
  <si>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</si>
  <si>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</si>
  <si>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</si>
  <si>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</si>
  <si>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</si>
  <si>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</si>
  <si>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</si>
  <si>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</si>
  <si>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</si>
  <si>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</si>
  <si>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</si>
  <si>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</si>
  <si>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</si>
  <si>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</si>
  <si>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</si>
  <si>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</si>
  <si>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</si>
  <si>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</si>
  <si>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</si>
  <si>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</si>
  <si>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</si>
  <si>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</si>
  <si>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</si>
  <si>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</si>
  <si>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</si>
  <si>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</si>
  <si>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</si>
  <si>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</si>
  <si>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</si>
  <si>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</si>
  <si>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</si>
  <si>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</si>
  <si>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</si>
  <si>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</si>
  <si>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</si>
  <si>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</si>
  <si>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</si>
  <si>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</si>
  <si>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</si>
  <si>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</si>
  <si>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</si>
  <si>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</si>
  <si>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</si>
  <si>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</si>
  <si>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</si>
  <si>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</si>
  <si>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</si>
  <si>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</si>
  <si>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</si>
  <si>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</si>
  <si>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</si>
  <si>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</si>
  <si>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</si>
  <si>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</si>
  <si>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</si>
  <si>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</si>
  <si>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</si>
  <si>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</si>
  <si>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</si>
  <si>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</si>
  <si>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</si>
  <si>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</si>
  <si>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</si>
  <si>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</si>
  <si>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</si>
  <si>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</si>
  <si>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</si>
  <si>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</si>
  <si>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</si>
  <si>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</si>
  <si>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</si>
  <si>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</si>
  <si>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</si>
  <si>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</si>
  <si>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</si>
  <si>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</si>
  <si>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</si>
  <si>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</si>
  <si>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</si>
  <si>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</si>
  <si>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</si>
  <si>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</si>
  <si>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</si>
  <si>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</si>
  <si>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</si>
  <si>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</si>
  <si>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</si>
  <si>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</si>
  <si>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</si>
  <si>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</si>
  <si>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</si>
  <si>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</si>
  <si>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</si>
  <si>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</si>
  <si>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</si>
  <si>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</si>
  <si>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</si>
  <si>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</si>
  <si>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</si>
  <si>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</si>
  <si>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</si>
  <si>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</si>
  <si>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</si>
  <si>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</si>
  <si>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</si>
  <si>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</si>
  <si>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</si>
  <si>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</si>
  <si>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</si>
  <si>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</si>
  <si>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</si>
  <si>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</si>
  <si>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</si>
  <si>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</si>
  <si>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</si>
  <si>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</si>
  <si>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</si>
  <si>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</si>
  <si>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</si>
  <si>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</si>
  <si>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</si>
  <si>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</si>
  <si>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</si>
  <si>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</si>
  <si>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</si>
  <si>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</si>
  <si>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</si>
  <si>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</si>
  <si>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</si>
  <si>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</si>
  <si>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</si>
  <si>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</si>
  <si>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</si>
  <si>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</si>
  <si>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</si>
  <si>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</si>
  <si>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</si>
  <si>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</si>
  <si>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</si>
  <si>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</si>
  <si>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</si>
  <si>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</si>
  <si>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</si>
  <si>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</si>
  <si>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</si>
  <si>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</si>
  <si>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</si>
  <si>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</si>
  <si>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</si>
  <si>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</si>
  <si>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</si>
  <si>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</si>
  <si>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</si>
  <si>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</si>
  <si>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</si>
  <si>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</si>
  <si>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</si>
  <si>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</si>
  <si>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</si>
  <si>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</si>
  <si>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</si>
  <si>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</si>
  <si>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</si>
  <si>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</si>
  <si>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</si>
  <si>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</si>
  <si>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</si>
  <si>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</si>
  <si>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</si>
  <si>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</si>
  <si>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</si>
  <si>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</si>
  <si>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</si>
  <si>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</si>
  <si>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</si>
  <si>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</si>
  <si>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</si>
  <si>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</si>
  <si>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</si>
  <si>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</si>
  <si>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</si>
  <si>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</si>
  <si>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</si>
  <si>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</si>
  <si>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</si>
  <si>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</si>
  <si>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</si>
  <si>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</si>
  <si>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</si>
  <si>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</si>
  <si>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</si>
  <si>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</si>
  <si>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</si>
  <si>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</si>
  <si>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</si>
  <si>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</si>
  <si>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</si>
  <si>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</si>
  <si>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</si>
  <si>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</si>
  <si>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</si>
  <si>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</si>
  <si>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</si>
  <si>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</si>
  <si>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</si>
  <si>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</si>
  <si>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</si>
  <si>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</si>
  <si>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</si>
  <si>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</si>
  <si>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</si>
  <si>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</si>
  <si>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</si>
  <si>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</si>
  <si>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</si>
  <si>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</si>
  <si>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</si>
  <si>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</si>
  <si>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</si>
  <si>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</si>
  <si>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</si>
  <si>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</si>
  <si>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</si>
  <si>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</si>
  <si>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</si>
  <si>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</si>
  <si>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</si>
  <si>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</si>
  <si>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</si>
  <si>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</si>
  <si>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</si>
  <si>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</si>
  <si>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</si>
  <si>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</si>
  <si>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</si>
  <si>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</si>
  <si>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</si>
  <si>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</si>
  <si>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</si>
  <si>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</si>
  <si>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</si>
  <si>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</si>
  <si>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</si>
  <si>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</si>
  <si>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</si>
  <si>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</si>
  <si>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</si>
  <si>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</si>
  <si>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</si>
  <si>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</si>
  <si>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</si>
  <si>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</si>
  <si>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</si>
  <si>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</si>
  <si>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</si>
  <si>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</si>
  <si>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</si>
  <si>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</si>
  <si>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</si>
  <si>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</si>
  <si>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</si>
  <si>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</si>
  <si>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</si>
  <si>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</si>
  <si>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</si>
  <si>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</si>
  <si>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</si>
  <si>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</si>
  <si>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</si>
  <si>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</si>
  <si>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</si>
  <si>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</si>
  <si>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</si>
  <si>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</si>
  <si>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</si>
  <si>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</si>
  <si>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</si>
  <si>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</si>
  <si>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</si>
  <si>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</si>
  <si>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</si>
  <si>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</si>
  <si>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</si>
  <si>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</si>
  <si>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</si>
  <si>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</si>
  <si>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</si>
  <si>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</si>
  <si>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</si>
  <si>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</si>
  <si>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</si>
  <si>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</si>
  <si>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</si>
  <si>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</si>
  <si>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</si>
  <si>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</si>
  <si>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</si>
  <si>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</si>
  <si>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</si>
  <si>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</si>
  <si>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</si>
  <si>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</si>
  <si>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</si>
  <si>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</si>
  <si>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</si>
  <si>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</si>
  <si>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</si>
  <si>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</si>
  <si>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</si>
  <si>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</si>
  <si>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</si>
  <si>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</si>
  <si>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</si>
  <si>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</si>
  <si>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</si>
  <si>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</si>
  <si>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</si>
  <si>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</si>
  <si>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</si>
  <si>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</si>
  <si>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</si>
  <si>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</si>
  <si>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</si>
  <si>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</si>
  <si>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</si>
  <si>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</si>
  <si>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</si>
  <si>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</si>
  <si>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</si>
  <si>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</si>
  <si>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</si>
  <si>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</si>
  <si>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</si>
  <si>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</si>
  <si>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</si>
  <si>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</si>
  <si>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</si>
  <si>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</si>
  <si>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</si>
  <si>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</si>
  <si>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</si>
  <si>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</si>
  <si>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</si>
  <si>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</si>
  <si>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</si>
  <si>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</si>
  <si>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</si>
  <si>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</si>
  <si>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</si>
  <si>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</si>
  <si>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</si>
  <si>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</si>
  <si>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</si>
  <si>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</si>
  <si>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</si>
  <si>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</si>
  <si>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</si>
  <si>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</si>
  <si>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</si>
  <si>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</si>
  <si>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</si>
  <si>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</si>
  <si>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</si>
  <si>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</si>
  <si>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</si>
  <si>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</si>
  <si>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</si>
  <si>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</si>
  <si>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</si>
  <si>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</si>
  <si>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</si>
  <si>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</si>
  <si>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</si>
  <si>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</si>
  <si>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</si>
  <si>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</si>
  <si>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</si>
  <si>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</si>
  <si>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</si>
  <si>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</si>
  <si>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</si>
  <si>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</si>
  <si>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</si>
  <si>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</si>
  <si>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</si>
  <si>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</si>
  <si>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</si>
  <si>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</si>
  <si>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</si>
  <si>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</si>
  <si>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</si>
  <si>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</si>
  <si>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</si>
  <si>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</si>
  <si>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</si>
  <si>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</si>
  <si>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</si>
  <si>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</si>
  <si>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</si>
  <si>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</si>
  <si>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</si>
  <si>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</si>
  <si>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</si>
  <si>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</si>
  <si>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</si>
  <si>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</si>
  <si>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</si>
  <si>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</si>
  <si>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</si>
  <si>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</si>
  <si>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</si>
  <si>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</si>
  <si>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</si>
  <si>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</si>
  <si>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</si>
  <si>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</si>
  <si>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</si>
  <si>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</si>
  <si>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</si>
  <si>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</si>
  <si>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</si>
  <si>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</si>
  <si>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</si>
  <si>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</si>
  <si>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</si>
  <si>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</si>
  <si>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</si>
  <si>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</si>
  <si>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</si>
  <si>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</si>
  <si>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</si>
  <si>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</si>
  <si>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</si>
  <si>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</si>
  <si>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</si>
  <si>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</si>
  <si>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</si>
  <si>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</si>
  <si>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</si>
  <si>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</si>
  <si>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</si>
  <si>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</si>
  <si>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</si>
  <si>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</si>
  <si>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</si>
  <si>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</si>
  <si>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</si>
  <si>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</si>
  <si>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</si>
  <si>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</si>
  <si>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</si>
  <si>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</si>
  <si>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</si>
  <si>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</si>
  <si>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</si>
  <si>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</si>
  <si>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</si>
  <si>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</si>
  <si>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</si>
  <si>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</si>
  <si>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</si>
  <si>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</si>
  <si>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</si>
  <si>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</si>
  <si>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</si>
  <si>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</si>
  <si>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</si>
  <si>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</si>
  <si>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</si>
  <si>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</si>
  <si>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</si>
  <si>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</si>
  <si>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</si>
  <si>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</si>
  <si>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</si>
  <si>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</si>
  <si>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</si>
  <si>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</si>
  <si>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</si>
  <si>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</si>
  <si>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</si>
  <si>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</si>
  <si>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</si>
  <si>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</si>
  <si>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</si>
  <si>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</si>
  <si>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</si>
  <si>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</si>
  <si>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</si>
  <si>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</si>
  <si>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</si>
  <si>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</si>
  <si>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</si>
  <si>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</si>
  <si>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</si>
  <si>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</si>
  <si>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</si>
  <si>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</si>
  <si>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</si>
  <si>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</si>
  <si>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</si>
  <si>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</si>
  <si>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</si>
  <si>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</si>
  <si>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</si>
  <si>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</si>
  <si>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</si>
  <si>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</si>
  <si>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</si>
  <si>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</si>
  <si>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</si>
  <si>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</si>
  <si>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</si>
  <si>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</si>
  <si>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</si>
  <si>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</si>
  <si>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</si>
  <si>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</si>
  <si>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</si>
  <si>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</si>
  <si>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</si>
  <si>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</si>
  <si>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</si>
  <si>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</si>
  <si>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</si>
  <si>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</si>
  <si>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</si>
  <si>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</si>
  <si>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</si>
  <si>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</si>
  <si>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</si>
  <si>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</si>
  <si>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</si>
  <si>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</si>
  <si>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</si>
  <si>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</si>
  <si>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</si>
  <si>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</si>
  <si>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</si>
  <si>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</si>
  <si>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</si>
  <si>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</si>
  <si>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</si>
  <si>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</si>
  <si>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</si>
  <si>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</si>
  <si>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</si>
  <si>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</si>
  <si>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</si>
  <si>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</si>
  <si>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</si>
  <si>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</si>
  <si>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</si>
  <si>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</si>
  <si>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</si>
  <si>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</si>
  <si>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</si>
  <si>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</si>
  <si>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</si>
  <si>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</si>
  <si>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</si>
  <si>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</si>
  <si>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</si>
  <si>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</si>
  <si>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</si>
  <si>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</si>
  <si>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</si>
  <si>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</si>
  <si>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</si>
  <si>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</si>
  <si>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</si>
  <si>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</si>
  <si>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</si>
  <si>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</si>
  <si>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</si>
  <si>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</si>
  <si>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</si>
  <si>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</si>
  <si>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</si>
  <si>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</si>
  <si>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</si>
  <si>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</si>
  <si>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</si>
  <si>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</si>
  <si>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</si>
  <si>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</si>
  <si>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</si>
  <si>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</si>
  <si>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</si>
  <si>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</si>
  <si>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</si>
  <si>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</si>
  <si>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</si>
  <si>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</si>
  <si>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</si>
  <si>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</si>
  <si>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</si>
  <si>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</si>
  <si>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</si>
  <si>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</si>
  <si>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</si>
  <si>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</si>
  <si>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</si>
  <si>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</si>
  <si>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</si>
  <si>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</si>
  <si>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</si>
  <si>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</si>
  <si>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</si>
  <si>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</si>
  <si>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</si>
  <si>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</si>
  <si>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</si>
  <si>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</si>
  <si>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</si>
  <si>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</si>
  <si>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</si>
  <si>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</si>
  <si>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</si>
  <si>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</si>
  <si>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</si>
  <si>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</si>
  <si>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</si>
  <si>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</si>
  <si>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</si>
  <si>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</si>
  <si>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</si>
  <si>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</si>
  <si>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</si>
  <si>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</si>
  <si>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</si>
  <si>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</si>
  <si>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</si>
  <si>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</si>
  <si>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</si>
  <si>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</si>
  <si>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</si>
  <si>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</si>
  <si>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</si>
  <si>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</si>
  <si>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</si>
  <si>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</si>
  <si>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</si>
  <si>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</si>
  <si>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</si>
  <si>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</si>
  <si>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</si>
  <si>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</si>
  <si>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</si>
  <si>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</si>
  <si>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</si>
  <si>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</si>
  <si>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</si>
  <si>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</si>
  <si>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</si>
  <si>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</si>
  <si>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</si>
  <si>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</si>
  <si>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</si>
  <si>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</si>
  <si>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</si>
  <si>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</si>
  <si>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</si>
  <si>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</si>
  <si>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</si>
  <si>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</si>
  <si>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</si>
  <si>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</si>
  <si>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</si>
  <si>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</si>
  <si>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</si>
  <si>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</si>
  <si>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</si>
  <si>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</si>
  <si>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</si>
  <si>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</si>
  <si>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</si>
  <si>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</si>
  <si>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</si>
  <si>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</si>
  <si>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</si>
  <si>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</si>
  <si>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</si>
  <si>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</si>
  <si>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</si>
  <si>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</si>
  <si>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</si>
  <si>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</si>
  <si>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</si>
  <si>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</si>
  <si>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</si>
  <si>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</si>
  <si>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</si>
  <si>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</si>
  <si>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</si>
  <si>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</si>
  <si>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</si>
  <si>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</si>
  <si>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</si>
  <si>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</si>
  <si>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</si>
  <si>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</si>
  <si>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</si>
  <si>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</si>
  <si>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</si>
  <si>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</si>
  <si>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</si>
  <si>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</si>
  <si>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</si>
  <si>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</si>
  <si>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</si>
  <si>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</si>
  <si>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</si>
  <si>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</si>
  <si>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</si>
  <si>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</si>
  <si>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</si>
  <si>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</si>
  <si>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</si>
  <si>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</si>
  <si>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</si>
  <si>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</si>
  <si>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</si>
  <si>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</si>
  <si>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</si>
  <si>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</si>
  <si>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</si>
  <si>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</si>
  <si>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</si>
  <si>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</si>
  <si>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</si>
  <si>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</si>
  <si>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</si>
  <si>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</si>
  <si>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</si>
  <si>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</si>
  <si>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</si>
  <si>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</si>
  <si>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</si>
  <si>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</si>
  <si>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</si>
  <si>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</si>
  <si>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</si>
  <si>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</si>
  <si>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</si>
  <si>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</si>
  <si>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</si>
  <si>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</si>
  <si>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</si>
  <si>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</si>
  <si>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</si>
  <si>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</si>
  <si>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</si>
  <si>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</si>
  <si>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</si>
  <si>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</si>
  <si>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</si>
  <si>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</si>
  <si>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</si>
  <si>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</si>
  <si>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</si>
  <si>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</si>
  <si>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</si>
  <si>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</si>
  <si>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</si>
  <si>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</si>
  <si>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</si>
  <si>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</si>
  <si>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</si>
  <si>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</si>
  <si>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</si>
  <si>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</si>
  <si>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</si>
  <si>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</si>
  <si>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</si>
  <si>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</si>
  <si>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</si>
  <si>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</si>
  <si>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</si>
  <si>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</si>
  <si>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</si>
  <si>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</si>
  <si>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</si>
  <si>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</si>
  <si>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</si>
  <si>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</si>
  <si>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</si>
  <si>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</si>
  <si>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</si>
  <si>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</si>
  <si>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</si>
  <si>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</si>
  <si>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</si>
  <si>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</si>
  <si>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</si>
  <si>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</si>
  <si>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</si>
  <si>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</si>
  <si>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</si>
  <si>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</si>
  <si>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</si>
  <si>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</si>
  <si>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</si>
  <si>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</si>
  <si>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</si>
  <si>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</si>
  <si>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</si>
  <si>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</si>
  <si>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</si>
  <si>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</si>
  <si>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</si>
  <si>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</si>
  <si>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</si>
  <si>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</si>
  <si>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</si>
  <si>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</si>
  <si>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</si>
  <si>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</si>
  <si>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</si>
  <si>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</si>
  <si>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</si>
  <si>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</si>
  <si>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</si>
  <si>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</si>
  <si>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</si>
  <si>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</si>
  <si>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</si>
  <si>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</si>
  <si>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</si>
  <si>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</si>
  <si>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</si>
  <si>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</si>
  <si>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</si>
  <si>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</si>
  <si>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</si>
  <si>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</si>
  <si>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</si>
  <si>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</si>
  <si>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</si>
  <si>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</si>
  <si>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</si>
  <si>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</si>
  <si>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</si>
  <si>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</si>
  <si>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</si>
  <si>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</si>
  <si>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</si>
  <si>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</si>
  <si>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</si>
  <si>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</si>
  <si>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</si>
  <si>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</si>
  <si>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</si>
  <si>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</si>
  <si>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</si>
  <si>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</si>
  <si>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</si>
  <si>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</si>
  <si>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</si>
  <si>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</si>
  <si>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</si>
  <si>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</si>
  <si>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</si>
  <si>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</si>
  <si>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</si>
  <si>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</si>
  <si>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</si>
  <si>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</si>
  <si>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</si>
  <si>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</si>
  <si>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</si>
  <si>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</si>
  <si>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</si>
  <si>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</si>
  <si>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</si>
  <si>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</si>
  <si>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</si>
  <si>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</si>
  <si>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</si>
  <si>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</si>
  <si>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</si>
  <si>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</si>
  <si>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</si>
  <si>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</si>
  <si>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</si>
  <si>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</si>
  <si>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</si>
  <si>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</si>
  <si>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</si>
  <si>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</si>
  <si>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</si>
  <si>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</si>
  <si>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</si>
  <si>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</si>
  <si>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</si>
  <si>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</si>
  <si>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</si>
  <si>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</si>
  <si>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</si>
  <si>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</si>
  <si>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</si>
  <si>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</si>
  <si>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</si>
  <si>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</si>
  <si>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</si>
  <si>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</si>
  <si>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</si>
  <si>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</si>
  <si>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</si>
  <si>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</si>
  <si>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</si>
  <si>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</si>
  <si>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</si>
  <si>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</si>
  <si>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</si>
  <si>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</si>
  <si>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</si>
  <si>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</si>
  <si>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</si>
  <si>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</si>
  <si>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</si>
  <si>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</si>
  <si>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</si>
  <si>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</si>
  <si>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</si>
  <si>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</si>
  <si>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</si>
  <si>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</si>
  <si>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</si>
  <si>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</si>
  <si>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</si>
  <si>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</si>
  <si>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</si>
  <si>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</si>
  <si>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</si>
  <si>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</si>
  <si>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</si>
  <si>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</si>
  <si>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</si>
  <si>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</si>
  <si>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</si>
  <si>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</si>
  <si>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</si>
  <si>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</si>
  <si>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</si>
  <si>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</si>
  <si>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</si>
  <si>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</si>
  <si>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</si>
  <si>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</si>
  <si>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</si>
  <si>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</si>
  <si>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</si>
  <si>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</si>
  <si>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</si>
  <si>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</si>
  <si>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</si>
  <si>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</si>
  <si>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</si>
  <si>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</si>
  <si>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</si>
  <si>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</si>
  <si>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</si>
  <si>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</si>
  <si>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</si>
  <si>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</si>
  <si>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</si>
  <si>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</si>
  <si>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</si>
  <si>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</si>
  <si>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</si>
  <si>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</si>
  <si>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</si>
  <si>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</si>
  <si>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</si>
  <si>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</si>
  <si>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</si>
  <si>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</si>
  <si>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</si>
  <si>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</si>
  <si>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</si>
  <si>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</si>
  <si>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</si>
  <si>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</si>
  <si>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</si>
  <si>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</si>
  <si>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</si>
  <si>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</si>
  <si>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</si>
  <si>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</si>
  <si>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</si>
  <si>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</si>
  <si>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</si>
  <si>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</si>
  <si>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</si>
  <si>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</si>
  <si>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</si>
  <si>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</si>
  <si>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</si>
  <si>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</si>
  <si>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</si>
  <si>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</si>
  <si>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</si>
  <si>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</si>
  <si>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</si>
  <si>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</si>
  <si>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</si>
  <si>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</si>
  <si>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</si>
  <si>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</si>
  <si>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</si>
  <si>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</si>
  <si>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</si>
  <si>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</si>
  <si>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</si>
  <si>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</si>
  <si>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</si>
  <si>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</si>
  <si>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</si>
  <si>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</si>
  <si>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</si>
  <si>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</si>
  <si>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</si>
  <si>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</si>
  <si>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</si>
  <si>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</si>
  <si>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</si>
  <si>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</si>
  <si>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</si>
  <si>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</si>
  <si>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</si>
  <si>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</si>
  <si>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</si>
  <si>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</si>
  <si>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</si>
  <si>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</si>
  <si>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</si>
  <si>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</si>
  <si>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</si>
  <si>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</si>
  <si>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</si>
  <si>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</si>
  <si>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</si>
  <si>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</si>
  <si>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</si>
  <si>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</si>
  <si>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</si>
  <si>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</si>
  <si>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</si>
  <si>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</si>
  <si>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</si>
  <si>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</si>
  <si>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</si>
  <si>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</si>
  <si>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</si>
  <si>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</si>
  <si>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</si>
  <si>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</si>
  <si>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</si>
  <si>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</si>
  <si>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</si>
  <si>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</si>
  <si>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</si>
  <si>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</si>
  <si>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</si>
  <si>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</si>
  <si>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</si>
  <si>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</si>
  <si>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</si>
  <si>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</si>
  <si>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</si>
  <si>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</si>
  <si>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</si>
  <si>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</si>
  <si>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</si>
  <si>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</si>
  <si>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</si>
  <si>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</si>
  <si>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</si>
  <si>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</si>
  <si>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</si>
  <si>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</si>
  <si>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</si>
  <si>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</si>
  <si>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</si>
  <si>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</si>
  <si>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</si>
  <si>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</si>
  <si>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</si>
  <si>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</si>
  <si>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</si>
  <si>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</si>
  <si>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</si>
  <si>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</si>
  <si>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</si>
  <si>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</si>
  <si>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</si>
  <si>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</si>
  <si>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</si>
  <si>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</si>
  <si>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</si>
  <si>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</si>
  <si>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</si>
  <si>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</si>
  <si>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</si>
  <si>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</si>
  <si>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</si>
  <si>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</si>
  <si>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</si>
  <si>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</si>
  <si>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</si>
  <si>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</si>
  <si>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</si>
  <si>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</si>
  <si>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</si>
  <si>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</si>
  <si>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</si>
  <si>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</si>
  <si>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</si>
  <si>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</si>
  <si>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</si>
  <si>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</si>
  <si>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</si>
  <si>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</si>
  <si>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</si>
  <si>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</si>
  <si>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</si>
  <si>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</si>
  <si>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</si>
  <si>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</si>
  <si>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</si>
  <si>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</si>
  <si>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</si>
  <si>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</si>
  <si>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</si>
  <si>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</si>
  <si>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</si>
  <si>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</si>
  <si>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</si>
  <si>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</si>
  <si>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</si>
  <si>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</si>
  <si>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</si>
  <si>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</si>
  <si>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</si>
  <si>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</si>
  <si>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</si>
  <si>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</si>
  <si>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</si>
  <si>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</si>
  <si>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</si>
  <si>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</si>
  <si>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</si>
  <si>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</si>
  <si>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</si>
  <si>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</si>
  <si>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</si>
  <si>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</si>
  <si>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</si>
  <si>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</si>
  <si>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</si>
  <si>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</si>
  <si>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</si>
  <si>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</si>
  <si>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</si>
  <si>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</si>
  <si>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</si>
  <si>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</si>
  <si>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</si>
  <si>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</si>
  <si>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</si>
  <si>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</si>
  <si>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</si>
  <si>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</si>
  <si>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</si>
  <si>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</si>
  <si>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</si>
  <si>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</si>
  <si>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</si>
  <si>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</si>
  <si>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</si>
  <si>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</si>
  <si>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</si>
  <si>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</si>
  <si>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</si>
  <si>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</si>
  <si>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</si>
  <si>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</si>
  <si>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</si>
  <si>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</si>
  <si>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</si>
  <si>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</si>
  <si>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</si>
  <si>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</si>
  <si>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</si>
  <si>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</si>
  <si>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</si>
  <si>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</si>
  <si>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</si>
  <si>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</si>
  <si>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</si>
  <si>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</si>
  <si>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</si>
  <si>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</si>
  <si>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</si>
  <si>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</si>
  <si>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</si>
  <si>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</si>
  <si>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</si>
  <si>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</si>
  <si>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</si>
  <si>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</si>
  <si>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</si>
  <si>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</si>
  <si>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</si>
  <si>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</si>
  <si>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</si>
  <si>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</si>
  <si>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</si>
  <si>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</si>
  <si>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</si>
  <si>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</si>
  <si>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</si>
  <si>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</si>
  <si>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</si>
  <si>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</si>
  <si>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</si>
  <si>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</si>
  <si>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</si>
  <si>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</si>
  <si>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</si>
  <si>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</si>
  <si>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</si>
  <si>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</si>
  <si>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</si>
  <si>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</si>
  <si>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</si>
  <si>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</si>
  <si>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</si>
  <si>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</si>
  <si>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</si>
  <si>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</si>
  <si>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</si>
  <si>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</si>
  <si>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</si>
  <si>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</si>
  <si>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</si>
  <si>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</si>
  <si>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</si>
  <si>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</si>
  <si>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</si>
  <si>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</si>
  <si>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</si>
  <si>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</si>
  <si>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</si>
  <si>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</si>
  <si>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</si>
  <si>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</si>
  <si>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</si>
  <si>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</si>
  <si>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</si>
  <si>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</si>
  <si>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</si>
  <si>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</si>
  <si>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</si>
  <si>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</si>
  <si>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</si>
  <si>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</si>
  <si>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</si>
  <si>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</si>
  <si>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</si>
  <si>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</si>
  <si>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</si>
  <si>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</si>
  <si>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</si>
  <si>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</si>
  <si>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</si>
  <si>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</si>
  <si>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</si>
  <si>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</si>
  <si>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</si>
  <si>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</si>
  <si>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</si>
  <si>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</si>
  <si>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</si>
  <si>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</si>
  <si>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</si>
  <si>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</si>
  <si>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</si>
  <si>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</si>
  <si>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</si>
  <si>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</si>
  <si>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</si>
  <si>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</si>
  <si>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</si>
  <si>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</si>
  <si>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</si>
  <si>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</si>
  <si>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</si>
  <si>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</si>
  <si>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</si>
  <si>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</si>
  <si>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</si>
  <si>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</si>
  <si>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</si>
  <si>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</si>
  <si>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</si>
  <si>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</si>
  <si>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</si>
  <si>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</si>
  <si>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</si>
  <si>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</si>
  <si>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</si>
  <si>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</si>
  <si>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</si>
  <si>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</si>
  <si>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</si>
  <si>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</si>
  <si>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</si>
  <si>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</si>
  <si>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</si>
  <si>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</si>
  <si>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</si>
  <si>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</si>
  <si>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</si>
  <si>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</si>
  <si>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</si>
  <si>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</si>
  <si>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</si>
  <si>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</si>
  <si>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</si>
  <si>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</si>
  <si>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</si>
  <si>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</si>
  <si>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</si>
  <si>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</si>
  <si>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</si>
  <si>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</si>
  <si>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</si>
  <si>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</si>
  <si>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</si>
  <si>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</si>
  <si>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</si>
  <si>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</si>
  <si>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</si>
  <si>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</si>
  <si>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</si>
  <si>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</si>
  <si>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</si>
  <si>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</si>
  <si>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</si>
  <si>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</si>
  <si>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</si>
  <si>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</si>
  <si>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</si>
  <si>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</si>
  <si>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</si>
  <si>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</si>
  <si>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</si>
  <si>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</si>
  <si>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</si>
  <si>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</si>
  <si>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</si>
  <si>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</si>
  <si>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</si>
  <si>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</si>
  <si>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</si>
  <si>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</si>
  <si>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</si>
  <si>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</si>
  <si>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</si>
  <si>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</si>
  <si>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</si>
  <si>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</si>
  <si>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</si>
  <si>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</si>
  <si>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</si>
  <si>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</si>
  <si>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</si>
  <si>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</si>
  <si>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</si>
  <si>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</si>
  <si>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</si>
  <si>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</si>
  <si>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</si>
  <si>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</si>
  <si>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</si>
  <si>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</si>
  <si>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</si>
  <si>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</si>
  <si>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</si>
  <si>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</si>
  <si>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</si>
  <si>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</si>
  <si>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</si>
  <si>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</si>
  <si>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</si>
  <si>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</si>
  <si>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</si>
  <si>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</si>
  <si>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</si>
  <si>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</si>
  <si>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</si>
  <si>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</si>
  <si>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</si>
  <si>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</si>
  <si>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</si>
  <si>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</si>
  <si>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</si>
  <si>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</si>
  <si>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</si>
  <si>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</si>
  <si>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</si>
  <si>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</si>
  <si>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</si>
  <si>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</si>
  <si>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</si>
  <si>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</si>
  <si>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</si>
  <si>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</si>
  <si>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</si>
  <si>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</si>
  <si>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</si>
  <si>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</si>
  <si>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</si>
  <si>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</si>
  <si>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</si>
  <si>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</si>
  <si>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</si>
  <si>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</si>
  <si>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</si>
  <si>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</si>
  <si>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</si>
  <si>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</si>
  <si>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</si>
  <si>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</si>
  <si>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</si>
  <si>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</si>
  <si>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</si>
  <si>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</si>
  <si>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</si>
  <si>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</si>
  <si>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</si>
  <si>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</si>
  <si>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</si>
  <si>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</si>
  <si>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</si>
  <si>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</si>
  <si>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</si>
  <si>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</si>
  <si>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</si>
  <si>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</si>
  <si>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</si>
  <si>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</si>
  <si>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</si>
  <si>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</si>
  <si>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</si>
  <si>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</si>
  <si>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</si>
  <si>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</si>
  <si>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</si>
  <si>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</si>
  <si>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</si>
  <si>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</si>
  <si>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</si>
  <si>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</si>
  <si>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</si>
  <si>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</si>
  <si>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</si>
  <si>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</si>
  <si>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</si>
  <si>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</si>
  <si>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</si>
  <si>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</si>
  <si>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</si>
  <si>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</si>
  <si>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</si>
  <si>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</si>
  <si>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</si>
  <si>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</si>
  <si>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</si>
  <si>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</si>
  <si>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</si>
  <si>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</si>
  <si>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</si>
  <si>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</si>
  <si>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</si>
  <si>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</si>
  <si>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</si>
  <si>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</si>
  <si>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</si>
  <si>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</si>
  <si>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</si>
  <si>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</si>
  <si>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</si>
  <si>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</si>
  <si>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</si>
  <si>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</si>
  <si>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</si>
  <si>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</si>
  <si>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</si>
  <si>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</si>
  <si>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</si>
  <si>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</si>
  <si>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</si>
  <si>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</si>
  <si>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</si>
  <si>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</si>
  <si>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</si>
  <si>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</si>
  <si>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</si>
  <si>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</si>
  <si>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</si>
  <si>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</si>
  <si>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</si>
  <si>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</si>
  <si>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</si>
  <si>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</si>
  <si>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</si>
  <si>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</si>
  <si>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</si>
  <si>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</si>
  <si>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</si>
  <si>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</si>
  <si>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</si>
  <si>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</si>
  <si>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</si>
  <si>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</si>
  <si>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</si>
  <si>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</si>
  <si>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</si>
  <si>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</si>
  <si>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</si>
  <si>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</si>
  <si>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</si>
  <si>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</si>
  <si>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</si>
  <si>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</si>
  <si>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</si>
  <si>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</si>
  <si>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</si>
  <si>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</si>
  <si>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</si>
  <si>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</si>
  <si>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</si>
  <si>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</si>
  <si>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</si>
  <si>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</si>
  <si>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</si>
  <si>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</si>
  <si>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</si>
  <si>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</si>
  <si>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</si>
  <si>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</si>
  <si>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</si>
  <si>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</si>
  <si>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</si>
  <si>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</si>
  <si>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</si>
  <si>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</si>
  <si>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</si>
  <si>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</si>
  <si>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</si>
  <si>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</si>
  <si>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</si>
  <si>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</si>
  <si>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</si>
  <si>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</si>
  <si>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</si>
  <si>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</si>
  <si>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</si>
  <si>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</si>
  <si>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</si>
  <si>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</si>
  <si>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</si>
  <si>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</si>
  <si>
    <t>For each of the risk drivers listed in OEIS Table 3-1 which has x% of either ignitions or overhead faults greater than 0.5%, please provide in tabular form the percentage reduction in risk events from the specified risk driver by applying the following mitigations:
a. Covered conductor
b. Combined covered conductor (CCC) with FCP and ESD
c. CCC + PEDS</t>
  </si>
  <si>
    <t>Regarding Weather Station Outage Percentage
SDG&amp;E states on page 252 of its 2026-2028 Base WMP that the weather stations, “...have consistently maintained a 99 percent communication rate.”
a. Provide SDG&amp;E’s established acceptable daily percentage of weather stations “out of service” for issues other than communication rate issues.</t>
  </si>
  <si>
    <t>SDG&amp;E does not have a confidential version of its 2026-2028 WMP and has not provided any confidential responses to data requests received thus far.</t>
  </si>
  <si>
    <t>See attached slide deck titled “SDGE WMP 2026-2028_Presentation.pptx.”</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</si>
  <si>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Covered Conductor for the 3-year WMP cycle $183.10 million. The workpaper supporting this cost forecast is provided in the attached spreadsheet titled “SDGE Response SPD-SDGE-WMP2026-001-Q04a_Q05a.xlsx”
b. Yes, the 3-year target for Combined Covered Conductor (WMP.455) presented in Table 8-1 is 130 miles.
c. [Regarding unit costs presented at Workshop  Lifecycle costs]
i. The dataset used to generate the average cost per mile used in the workshop is included in the attached file titled “SDGE Response SPD-SDGE-WMP2026-001-Q04.c.Lifecycle Cost Dataset hftd only.xlsx”.
ii. The estimated installation cost of $1M/mile includes estimates for replacing all associated equipment, including, but not limited to, cross arms and poles, as needed and determined in design.
iii. Lifecycle PSPS Cost = PSPS Activation Cost + PSPS Comm. Cust Outreach Cost
PSPS Activation Cost = (baseline cost/mile + activation cost/mile × simulated frequency) × Overhead HFTD miles × 55 years
PSPS Comm. Cust Outreach Cost = baseline cost/mile × Overhead HFTD miles × 55 years
iv. [Overhead] Inspections + = Asset Inspection Costs + Asset Repair/Replacement Costs
Overhead Asset Inspection Costs = (Detailed Inspection Cost per pole + Patrol Inspection Cost per pole + Wood Pole Intrusive Cost per pole + Drone Inspection Cost per pole) × ∫ frequency per year 1 × 55 years
Overhead Asset Repair/Replacement Cost = (Replacement Capital cost + Repair Capital + Repair and Replacement O&amp;M) × frequency × 55 years
Veg Management Lifecycle Cost = tree related costs + pole related costs + fuel management Tree related costs = (inspections + trim/removal + audit) × ∫ frequency per year × 55 years
Pole related costs = (inspections + clearing + audit) × ∫ frequency per year × 55 years
Fuel management costs = cost per year × 55 years
When assets are undergrounded, the cost for community outreach and emergency management costs are estimated to be reduced, 50% reduction is used in the current lifecycle model.
v. There is no overlap between Inspections + and PSPS costs because the activities included in each are unique activities.
vi.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 corrective action is included. The purpose of the lifecycle model is to compare the cost difference in the next 55 years between covered conductor and underground mitigation alternatives.
2. N/A.
3. SDG&amp;E has not replaced any covered conductor and therefore has no cost estimation at this time. However, replacing bare conductor with covered conductor is estimated at $1M/mile.
vii. [Decommissioning costs for five categories]
1. The current version 2.0 of the lifecycle model assumes that the life of the covered conductor and underground asset is 55 years, therefore decommissioning cost is not included in the 55-year lifecycle analysis.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options. Decommission related cost would be part of the project that grants the action of decommissioning after 55 years should better energy solution become available.
viii. As explained in part a. above, the total 3-year cost to implement covered conductor in the 2026-2028 WMP cycle is $183.10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$1.44M in direct costs comprise $1M/mile for installation and $0.44M/mile for foundational elements, whereas the total cost to implement in the 3-year cycle is for installation only. These two costs are not comparable in that one includes lifecycle foundational costs and the other does not.
d. Relevant to all responses below, SDG&amp;E clarifies that the direct unit cost for covered conductor provided in response SPD-SDGE-SB884-07_Q15_CC.xlsx workbook is $1,037,000.
i. As discussed in part a. above, the correct Table 6-1 Expected Implementation Cost of covered conductor for the 3-year cycle is $183.10 million. Again, it is inappropriate to derive a unit cost based on total cyclical costs.
ii. The unit costs presented during the workshop of $1.44M/mile in direct costs comprise $1M/mile for installation and $0.44M/mile for foundational elements, whereas the cost of $1.037 million presented in SPD-SDGE-SB884-07_Q15_CC.xlsx is for installation only. These two costs are not comparable in that one includes lifecycle foundational costs and the other does not. However, SDG&amp;E points out that the installation cost of $1M/mile in both the workshop slides and SPD-SDGE-SB884-07_Q15_CC.xlsx is comparable.
iii. The three Project IDs – 0157-A-CC, 0157-P-CC, and 0157-S-CC along with their associated data, were inadvertently duplicated in the originally provided SPD-SDGE-SB884-07_Q15_CC.xlsx workbook. The duplicates have been removed, and the file was reuploaded with no further changes to SDG&amp;E’s 884 website at https://www.sdge.com/rates-and-regulations/proceedings/SB-884-Expedited-Undergrounding-Program-Discovery-Data-Requests.
iv. SDGE did not use SPD-SDGE-SB884-07_Q15_CC.xlsx workbook for the WMP.
v. SDGE did not use SPD-SDGE-SB884-07_Q15_CC.xlsx workbook for the 2026-2028 Base Wildfire Mitigation Plan Workshop slide deck.</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</si>
  <si>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Strategic Undergrounding (SUG) for the 3-year WMP cycle is $150.824 million. The workpaper supporting this cost forecast is provided in the attached spreadsheet titled “SDGE Response SPD-SDGE-WMP2026-001-Q04a_Q05a.xlsx.”
b. The 3-year SUG target is 50 miles and is correctly presented in WMP Table 8-1.
c. [Regarding workshop slides cost of $2.18M/mile, installation + foundational] SDG&amp;E clarifies that the lifecycle unit cost of SUG presented in the workshop slides to which this question pertains is $2.59M/mile, which includes installation costs, inspections and maintenance costs, PSPS costs, and foundational costs over 55 years.
i. The dataset used to generate the average cost per mile used in the workshop has been provided in the attached file titled “SDGE Response SPD-SDGE-WMP2026-001-Q04.c.Lifecycle Cost Dataset hftd only.xlsx”.
ii. Lifecycle PSPS Cost = PSPS Activation Cost + PSPS Comm. Cust Outreach Cost
PSPS Activation Cost = (baseline cost/mile + activation cost/mile × simulated frequency) × Overhead HFTD miles × 55 years
PSPS Comm. Cust Outreach Cost = baseline cost/mile × Overhead HFTD miles × 55 years
iii. Underground Asset Lifecycle Cost = Underground Asset Inspection Costs + Underground Repair and Replacement Costs
Underground Asset Inspection Costs = (SS10 Inspection (Subsurface) + AGI/E Inspection (Padmount)) × ∫ frequency per year × 55 years
Underground Repair and Replacement Costs = (Replacement Capital + Repair Capital + Repair and Replacement O&amp;M) × ∫ frequency per year × 55 years
iv. There is no overlap between Inspections + and PSPS costs because the activities included in each are unique activities.
v.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inspections corrective action is included. The purpose of the lifecycle model is to compare the cost difference in the next 55 years between covered conductor and underground mitigation alternatives.
2. N/A.
3. SDG&amp;E has not replaced any newly installed, WMP-related undergrounded cable and therefore has no cost estimation at this time.
vi. [Decommissioning costs for five categories]
1. The current version 2.0 of the lifecycle model assumes that the life of the covered conductor and underground asset is 55 years, therefore decommissioning cost is not included in the 55-year lifecycle analysis. However, the repair/replace/decommission cost of existing equipment as a result of asset inspections corrective action is included.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alternatives. SDG&amp;E does not have an estimate for decommissioning costs for undergrounded cable.
vii. As explained in part a. above, the total 3-year cost to implement undergrounding in the 2026-2028 WMP cycle is $150.824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$2.18 million in direct costs comprise $2 million/mile for installation and $0.18 million/mile for foundational elements, whereas the total cost to implement in the 3-year cycle is for installation only. These two costs are not comparable in that one includes lifecycle foundational costs and the other does not.
d. SDG&amp;E clarifies that the direct unit cost for undergrounding provided in Response SPD-SDGE-SB884-07_Q15_UG.xlsx workbook is $1.930 million for energized miles and $2.379 million for trench miles.
i.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ii. SDG&amp;E clarifies that the unit cost of $8,711,500 is incorrect for two reasons. First, it was calculated with an erroneous Expected Implementation Cost in Table 6-1, and second, it is inappropriate to calculate unit costs using total annual/cyclical costs and annual/cyclical miles. That said, all costs presented by SDG&amp;E refer to energized mile costs.
iii. The unit cost of approximately $2.18M that was included in the May 21, 2025 2026-2028 Base Wildfire Mitigation Plan Workshop on slide 96 represents a cost per energized mile.
iv. SDG&amp;E clarifies that the unit cost of $8,711,500 is incorrect for two reasons. First, it was calculated with an erroneous Expected Implementation Cost in Table 6-1, and second, it is inappropriate to calculate unit costs using total annual/cyclical costs and annual/cyclical miles. Therefore, the costs in question are not comparable. v. The unit costs presented during the workshop of $2.18M/mile in direct costs comprise $2M/mile for installation and $0.18M/mile for foundational elements, whereas the cost of $1.93 million presented in SPD-SDGE-SB884-07_Q15_CC.xlsx is for installation only. These two costs are not comparable in that one includes lifecycle foundational costs and the other does not. However, SDG&amp;E points out that the installation cost of $2M/mile in the workshop slides is comparable to $1.93M/mile in SPD-SDGE-SB884-07_Q15_CC.xlsx.
vi. SDGE Response SPD-SDGE-SB884-07_Q15_UG.xlsx workbook was not used in the WMP.
vii. SDGE Response SPD-SDGE-SB884-07_Q15_UG.xlsx workbook was not used in the workshop.</t>
  </si>
  <si>
    <t>a. No. SDG&amp;E does not incorporate the savings of operational mitigations not performed.</t>
  </si>
  <si>
    <t>No. SDG&amp;E does not incorporate the savings of operational mitigations not performed.</t>
  </si>
  <si>
    <t>a. Yes, the algorithm used to support mitigation selection is still under development and thus no documentation exists at this time. In the interim, SDG&amp;E’s subject matter experts manually selected feeder segments by reviewing baseline risk, risk reduction potential, residual risk, and cost-benefit analysis across consecutive upstream and downstream segments.
b. No, the algorithm does not automatically exclude feeder segments with a cost-benefit ratio (CBR) below 1. Instead, it is designed to optimize mitigation selection by evaluating combinations or “bundles” of consecutive upstream and downstream feeder segments. The goal of this bundling process is to minimize anticipated residual wildfire PSPS risks while ensuring that the overall bundled mitigation maintains a CBR greater than 1.
Feeder segments with individual CBRs below 1 are still within the scope of the optimization algorithm. These segments may be included in a bundled mitigation package if their inclusion contributes to a net risk reduction that justifies the investment when considered alongside adjacent segments with higher CBRs. This approach allows the algorithm to account for system-level benefits and interdependencies that may not be realized when evaluating segments in isolation.
i. The algorithm is designed solely to calculate bundled mitigation metrics and does not generate recommendations on whether to harden or not harden individual feeder segments.
ii. Refer to response “i” above.</t>
  </si>
  <si>
    <t>As stated in SDG&amp;E’s response to question 6 of Data Request OEIS-P-WMP_2025-SDGE-05:
SDG&amp;E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could be used as a proxy is event and weather dependent and cannot be answered in a holistic manner.</t>
  </si>
  <si>
    <t>https://www.sdge.com/sites/default/files/regulatory/SDGE%20Response%20SPD-SDGE-WMP2026-001.pdf</t>
  </si>
  <si>
    <t>https://www.sdge.com/sites/default/files/regulatory/SDGE%20Response%20SPD-SDGE-WMP2026-001.pdf
https://www.sdge.com/sites/default/files/regulatory/SDGE%20Response%20SPD-SDGE-WMP2026-001-Q02.Metadata.xlsx
https://www.sdge.com/sites/default/files/regulatory/WiNGS%20Planning%20Consequence%20Simulation%20Data%20Dictionary.pdf
https://www.sdge.com/sites/default/files/regulatory/SDGE%20Response%20SPD-SDGE-WMP2026-001-Q02.b.Lifecycle%20Cost%20Dataset.xlsx</t>
  </si>
  <si>
    <t>https://www.sdge.com/sites/default/files/regulatory/SDGE%20Response%20SPD-SDGE-WMP2026-001.pdf
https://www.sdge.com/sites/default/files/regulatory/SDGE%20Response%20SPD-SDGE-WMP2026-001-Q04.c.Lifecycle%20Cost%20Dataset%20hftd%20only.xlsx</t>
  </si>
  <si>
    <t>https://www.sdge.com/sites/default/files/regulatory/SDGE%20Response%20SPD-SDGE-WMP2026-001.pdf
https://www.sdge.com/sites/default/files/regulatory/SDGE%20Response%20SPD-SDGE-WMP2026-001-Q04a_Q05a.xlsx</t>
  </si>
  <si>
    <t xml:space="preserve">https://www.sdge.com/sites/default/files/regulatory/SDGE%20Response%20SPD-SDGE-WMP2026-001.pdf
https://www.sdge.com/sites/default/files/regulatory/SDGE%20WMP%202026-2028_Presentation.pdf
</t>
  </si>
  <si>
    <t>https://www.sdge.com/sites/default/files/regulatory/SDGE%20Response%20OEIS-P-WMP_2025-SDGE-09.pdf</t>
  </si>
  <si>
    <t>The percentage reduction in risk events for drivers with either ignition or overhead fault greater than 0.5% by mitigations has been provided in the attached spreadsheet titled “SDGE Response MGRA-2026-8-06.xlsx”.
a.
Covered Conductor: Can be found in Column H in the above-mentioned sheet
b.
CCC with FCP and EFD: Can be found in Column I in the above-mentioned sheet. SDG&amp;E doesn’t have calculated effectiveness by driver for FCP and EFD. The risk reduction provided is an SME estimation of effectiveness.
c.
Protective Equipment and Devices Settings (PEDS), known within SDG&amp;E as the Sensitive Relay Profile (SRP), serves as a reactive ignition mitigation strategy. These settings respond to fault currents without differentiating between various risk events, resulting in a consistent risk reduction percentage across all incidents. Historically, SDG&amp;E has applied SRP selectively, activating it only during periods of heightened wildfire risk—approximately 7% of the year on average. While SDG&amp;E does not measure efficacy by specific risk drivers, PEDS is 100% effective whenever it is enabled, as SDG&amp;E has not experienced any downstream ignitions on SRP-enabled devices regardless of CCC installation.</t>
  </si>
  <si>
    <t>https://www.sdge.com/sites/default/files/regulatory/SDGE%20Response%20MGRA-2026-8-06.pdf
https://www.sdge.com/sites/default/files/regulatory/SDGE%20Response%20MGRA-2026-8-06.xlsx</t>
  </si>
  <si>
    <t>Confidential versions of SDG&amp;E’s 2026-2028 Wildfire Mitigation Plan</t>
  </si>
  <si>
    <t>a.i-iv. Please see the attached file titled “SPD-SDGE-WMP2026-001-Q02.Metadata.xlsx” for complete information on column outputs for information pertaining to raw_WiNGS_Planning, TrancheID, FeederSegment miles, and SUG&amp;CCC_Lifecycle_cost. Additionally, see attached WiNGS Planning Consequence Simulation Data Dictionary.docx for a complete data dictionary on all WiNGS-Planning related simulation outputs.
v-vi. Capital_Units&amp;Cost and O&amp;M_Units&amp;Cost
The capital unit cost represents the capital expense required to perform work each year. It is a combination of Actuals and forecasted cost. Although these costs are documented, thedata in these sheets is not directly used within the work paper formulas. Its inclusion is intended to align the calculations used for SDG&amp;E’s 2025 RAMP filing and 2026-2028 WMP cost-benefit ratios; however, it was not used for WMP cost-benefit ratio calculations, and is therefore irrelevant.
b.
Please see the attached file titled “SPD-SDGE-WMP2026-001-Q02.Metadata.xlsx” for information pertaining to the calculation of column data.
i. The dataset used to generate Columns A-Q in SUG&amp;CCC_Lifecycle_cost has been provided in the attached file titled “SDGE Response SPD-SDGE-WMP2026-001-Q02.b.Lifecycle Cost Dataset.xlsx”.</t>
  </si>
  <si>
    <t>Errata Workpapers</t>
  </si>
  <si>
    <t>2026-2028 Base Wildfire Mitigation Plan Workshop</t>
  </si>
  <si>
    <t>Cost-benefit ratio in WMP Plan</t>
  </si>
  <si>
    <t>Regarding Idle Transmission Power Lines:
a. How many circuit miles of idle transmission lines does SDG&amp;E currently have located within the HFTD and HFRA?
b. Do any of these idle, deenergized transmission lines run parallel to and in close proximity (within 1,000 feet) with energized transmission lines?
i. If so, provide the number of circuit miles, and describe the spacing characteristics and location of each instance.
c. Provide a preliminary estimate of idle transmission line miles planned for removal between 2026 and 2028.
d. Provide SDG&amp;E’s latest findings or studies on whether idle transmission lines present a potential induction risk that could result in unintended energization.
e. Describe any procedures, policies, or future planned projects to mitigate the ignition risk of idle transmission lines that SDG&amp;E is considering.</t>
  </si>
  <si>
    <t>Regarding Idle Transmission Power Lines:</t>
  </si>
  <si>
    <t xml:space="preserve">On page 281 of its 2023-2025 Base WMP, SDG&amp;E stated “In addition to the approximately 34,000 poles SDG&amp;E clears every year for compliance and fire prevention, approximately 2,475 poles are cleared in the Local Responsibility Area (LRA). This includes poles located in areas of dense and/or highly flammable vegetation and/or located near steep topography.” On page 213 of its 2026–2028 Base WMP, SDG&amp;E explains its decision to stop clearing poles with exempt equipment during the 2026–2028 WMP cycle, but it does not clarify why it decided to stop clearing poles in the LRA.
a. Explain SDG&amp;E’s decision-making process for no longer clearing poles in the LRA including locations with dense and/or highly flammable vegetation and/or located near steep topography.
b. Provide details of any risk reduction measures that will compensate for the reduced volume of pole clearing work. </t>
  </si>
  <si>
    <t>Regarding Public Resource Code section 4292 Non-Exempt and Exempt Pole Clearing:
On page 272 of its 2023-2025 Base WMP, SDG&amp;E stated that “Pole clearing (brushing) (WMP.512) is performed on approximately 34,000 poles located in the [State Responsibility Area (SRA)] of the service territory subject to PRC § 4292.”
a. Complete the table below regarding SDG&amp;E’s pole clearing work in the SRA during its 2023-2025 Base WMP cycle:
State Responsibility Area (SRA) PRC 4292 Exempt/Non-Exempt Pole Statistics
b. Complete the table below regarding SDG&amp;E’s pole clearing work in the LRA during its 2023-2025 Base WMP cycle:
Local Responsibility Area (LRA) PRC 4292 Exempt/Non-Exempt Pole Statistics
c. Complete the table below regarding SDG&amp;E’s pole clearing work in the FRA during its 2023-2025 Base WMP cycle:
Federal Responsibility Area (FRA) PRC 4292 Exempt/Non-Exempt Pole Statistics</t>
  </si>
  <si>
    <t>6/27/2025
7/3/2025</t>
  </si>
  <si>
    <t>Updates</t>
  </si>
  <si>
    <t xml:space="preserve">In response to Question 3 of SPD-SDG&amp;E-WMP 2026-001 SDG&amp;E submitted a slide deck called “SDGE WMP 2026-2028_Presentation.” On slide 20, SDG&amp;E presented its strategic undergrounding mitigation effectiveness calculation. The following are questions regarding the slide: 
a. SDG&amp;E estimates that undergrounding is 95% effective at mitigating the risk of drivers related ignitions on the underground system. 
i. Would it be correct to interpret this as SDG&amp;E estimates that an ignition associated with underground lines is 95% less risky than an overhead ignitions? 
1. Provide any SDG&amp;E studies to justify that an underground ignition is less risky than an overhead ignition. 
2. SDG&amp;E states that ignitions associated with the underground system are unlikely to cause wildfires due to underground assets’ enclosed and protected nature. What proof exists that this is correct? 
3. SDG&amp;E is reporting non-reportable and reportable ignitions in the data set. What percentage of ignitions are reportable for each of the drivers? 
4. SDG&amp;E’s four largest CPUC-reportable ignitions between 2015 and 2024 (ignitions on 4/12/2015, 7/6/2018, 5/22/2018, 7/1/2024) were each located in rural areas with a relative abundance of fuel sources. Many of the underground or padmounted reportable ignitions appear to be near more densely populated areas with limited fuel sources. How can SDG&amp;E ensure that the reason for undergrounded ignitions appearing to be less risky is not that they are less risky but instead that undergrounded lines are in areas with less fuels as compared to the overhead lines which result in the more impactful overhead ignitions? 
b. Correct the mitigation effectiveness calculation to fix the arithmetic error which conflates the drivers for outage ignitions. The chart computes the mitigation effectiveness of undergrounding by comparing the number of ignitions from drivers before versus after being mitigated. However, the chart adds the drivers of underground ignitions to the drivers overhead ignitions, as an “ignition being mitigated.” These drivers of undergrounding ignitions will not be mitigated by undergrounding. In fact – the newly undergrounded lines will now be subject to these new set of underground ignition drivers – and so the number of undergrounding related ignitions to increase as lines are undergrounded. 
c. Provide a workpaper which computes the strategic undergrounding mitigation effectiveness calculation, but only includes ignitions that occurred the HFTD. </t>
  </si>
  <si>
    <t xml:space="preserve">Provide a workpaper which shows the study which demonstrates how the estimated effectiveness of covered conductor has degraded overtime as discussed on page 11 of “Joint IOU Grid Hardening Working Group Report: Update for 2026-2028 Wildfire Mitigation Plan.”
a. How many of the equipment failures used on the “traditionally (bare conductor) hardening” related to non-exempt equipment? </t>
  </si>
  <si>
    <t xml:space="preserve">Provide an update ignition dataset through 2024 to the one previously provided as part of, “WSPS-SDGE-2023WMP-02 SDG&amp;E RESPONSE.”
a. Provide non-reportable ignitions used in the covered conductor and undergrounding mitigation effectiveness study under the same format. 
b. Include an additional column which classifies each ignition as one of the drivers used in the underground ignitions analysis slide 20 of “SDGE WMP 2026-2028_Presentation.” 
c. Include an additional column which classifies each ignition as the driver used for the covered conductor ignition mitigation effectiveness study on slide 21 of “SDGE WMP 2026-2028_Presentation.” 
d. Include a column which indicates which ignitions were used to determine the reduction in 10-year effectiveness of system hardening as described on page 11 of “Joint IOU Grid Hardening Working Group Report: Update for 2026-2028 Wildfire Mitigation Plan” 
e. Include a column which classifies if the “equipment involved with ignition” was exempt or non-exempt. </t>
  </si>
  <si>
    <t xml:space="preserve">SPD understands SDG&amp;E uses its “OH CMP Detailed Inspection Instructor Guide” to provide guide to its overhead inspectors. The guide provides little information as to how to prioritize corrective actions as level 1s, level 2s or level 3 per Rule 18 of General Order 95. What other guidance does SDG&amp;E give its inspectors to ensure consistency between inspectors? a. For instance – one can imagine a pole that is split at the top, which may need a different priority depending on the severity. How does SDG&amp;E ensure their inspectors assign a similar priority level for these types of condi-tions? Does SDG&amp;E provide pictures to its inspectors showing different priority levels? </t>
  </si>
  <si>
    <t>What steps has SDG&amp;E taken to archive any data or models related to current and past risk models? 
a. Have any aspects of the current version of the Wings-Planning risk framework not been archived? If so, explain why they were not archived. i. If any aspects of the current version of the Wings-Planning risk framework were not archived, would this prevent a party from asking for data analysis the current version of the Wings-Planning risk framework in the future? 
b. How long will SDG&amp;E maintain its archive of the data or models related to the current version of the Wings-Planning risk framework? 
c. What data is SDG&amp;E maintaining of its previous asset data? What data would be missing if SDG&amp;E wanted to backcast the risk in pre-2023 years using the current version of the Wings-Planning risk framework? 
d. How is SDG&amp;E working to ensure that future models have the data necessary to backcast the risk to current system configurations?</t>
  </si>
  <si>
    <t>In Response to Question 5.d.i of “SPD-SDGE-WMP2026-001,” SDG&amp;E stated the following: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SPD understands that the work that SDG&amp;E is performing is usually new work and so is confused as to how the energized mile only relates to existing work. Because of this, SPD is interpreting that the energized cost per mile is in addition to the trench cost per mile – and so understands that the full cost per mile of undergrounding is 1.930+2.379=$4.309 million per mile. If this is not correct, provide a diagram which shows the difference between energized miles and trench miles.</t>
  </si>
  <si>
    <t xml:space="preserve">In response to SPD-SDGE-WMP2026-001 Question 2, SDG&amp;E provided SPD with the file SDGE Response SPD-SDGE-WMP2026-001-Q02.b.Lifecycle Cost Dataset.xlsx. This Excel workbook includes the “lifecycle cost all territory” spreadsheet and each field in this spreadsheet is defined in the “metadata definition” spreadsheet. In the “metadata definition” spreadsheet of SDGE Response SPD-SDGE-WMP2026-001-Q02.b.Lifecycle Cost Dataset.xlsx it is explained that the field “total_if_ug_cost_per_mile”1 is calculated using the following formula: 
“total_ug_asset_cost_per_mile + total_ug_psps_cost_per_mile”. Additionally, the field “total_ug_asset_cost_per_mile” is calculated using the following formula: total_ug_inspection_cost_per_mile + total_ug_repair_cost_per_mile. 
a. Explain how SDG&amp;E calculated values for each of the following fields: 
i. total_ug_inspection_cost_per_mile 
ii. total_ug_repair_cost_per_mile 
iii. total_ug_psps_cost_per_mile 
b. Explain why the total_ug_repair_cost_per_mile field includes a value of $247,280 for every feeder segment. 
c. Explain how each of the fields discussed in Question 7a. relate to corresponding values in the “Unit Cost” spreadsheet found in SDGE Response SPD-SDGE-WMP2026-001- 
Q02.b.Lifecycle Cost Dataset.xlsx. For instance, did SDG&amp;E use the estimate of $1.43M/year for Total UG Inspection Cost in the “Unit Cost” Spreadsheet to inform total_ug_inspection_cost_per_mile field found in the “lifecycle cost all territory” spreadsheet. i. If not, explain why not. 
d. Provide any datasets that informed the calculation of the fields listed in Question 7a. 
e. Explain why Appendix G does not include separate spreadsheets for “UG Inspections”. 
f. For each of the fields listed in Question 7a., explain if the costs associated with that field fund a Mitigation or Control “Program” as defined in Row 28 of the RDF.2 
i. Provide the page number in D.24-12-074 or its Appendices that discuss this Program and its costs. 
ii. Provide the page number in the Sempra 2024 Risk Spend Accountability Report (RSAR) that discusses this Program and its costs. 1. Provide an Excel version of the Sempra 2024 RSAR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g. In the “Unit Cost” spreadsheet for the SS10 Inspection (Subsurface) and AGI Inspection (Padmount) SDG&amp;E has indicated that this would occur on a 10 and 5 year frequency, respectively. 
i. Explain how these frequencies comply with GO 165 inspection requirements. 
ii. Explain any other inspections and patrols that are required for undergrounded feeder segments by GO 165 that are not listed in the Unit Cost spreadsheet. 1. What are the costs associated with these inspections and patrols. 
h. For each location where SDG&amp;E references “Historical Data” in Column H of the “Unit Cost” spreadsheet, provide SPD with said dataset. 
i. The name of each dataset must only include the name of the Activity (Column A) and timespan of the data. For instance, for the data referenced in cell H17, the dataset must be named “UG Repair and Replacement Capital 2020-2024.xlsx”. 
ii. For each dataset, explain why only 1 or 5 years of data were used. 
Footnote 1: This field is defined as the “total cost of combined covered conductor related cost divided by the length of the circuit miles of the given segment”.  
Footnote 2: D.24-05-064, Appendix A at A-19 – A-20.  </t>
  </si>
  <si>
    <t xml:space="preserve">In the “metadata definition” spreadsheet of SDGE Response SPD-SDGE-WMP2026-001-Q02.b.Lifecycle Cost Dataset.xlsx it is explained that the field “total_if_cc_cost_per_mile”3 is calculated using the following formula: “total_oh_asset_cost_per_mile + total_oh_veg_cost_per_mile + total_cc_psps_cost_per_mile + total_oh_peds_cost_per_mile + microgrid_cost_per_mile”. Additionally, the field “total_oh_asset_cost_per_mile” is calculated using the following formula: “total_oh_inspection_cost_per_mile + total_oh_repair_cost_per_mile + pole_replacement_cost_per_mile”. 
a. Explain how SDG&amp;E calculated values for each of the following fields: 
i. total_oh_veg_cost_per_mile 
ii. total_cc_psps_cost_per_mile 
iii. total_oh_peds_cost_per_mile 
iv. microgrid_cost_per_mile 
v. total_oh_inspection_cost_per_mile 
vi. total_oh_repair_cost_per_mile 
vii. pole_replacement_cost_per_mile 
b. Explain how each of the fields discussed in Question 8a. relate to corresponding values in the “Unit Cost” spreadsheet found in SDGE Response SPD-SDGE-WMP2026-001-Q02.b.Lifecycle Cost Dataset.xlsx. For instance, did SDG&amp;E use the estimate of $35.62M/year for OH Replacement Capital in the “Unit Cost” spreadsheet to inform the pole_replacement_cost_per_mile field found in the “lifecycle cost all territory” spreadsheet. i. If not, explain why not. 
c. Provide any datasets that informed the calculation of the fields listed in Question 8a. 
d. For each of the fields listed in Question 8a., explain if those seven fields are representative of, connected to and/or directly calculated from the costs listed in any of the spreadsheets in Appendix G of the 2026-2028 Base WMP? For instance, do the values found in the total_oh_veg_cost_per_mile field correspond to any of the cost fields (i.e. PV Total Cost Capital + O&amp;M, Mitigation Annual Cost etc.) found in the Pole_Clearing, Fuel_Management, Trim_and_Removal, Off_Cycle_Partrol and/or Veg_Detail_Inspection spreadsheets found in Appendix G. Explain. i. If not, explain why not. 
e. For each of the fields listed in Question 8a., explain if the costs associated with that field fund a Mitigation or Control “Program” as defined in Row 28 of the RDF.4 
i. Provide the page number in D.24-12-074 or its Appendices that discuss this Program and its costs. 
ii. Provide the page number in the Sempra 2024 Risk Spend Accountability Report (RSAR) that discusses this Program and its costs.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f. In the “Unit Cost” spreadsheet the Average Annual Cost (HFTD) for OH Replacement Capital is $35.62M.
i. Explain why this value is $35.62M when $25,000/pole * 700 wood poles/year = $17.5M. 
ii. Explain why the Frequency of OH Replacement Capital is 700 wood poles/year, but in the notes it says “700 poles on average were replaced in the last 5 years”. 
iii. How many wood poles currently exist in SDG&amp;E’s territory? 
iv. How many wood poles currently support covered conductor on SDG&amp;E’s electric grid? 
v. Provide a dataset that demonstrates the distribution of the age of wood poles that currently exist in SDG&amp;E’s territory. Include a variable in the dataset that designates wood poles that support covered conductor. 
vi. Regarding the forecast that 700 poles supporting covered conductor on average would be replaced each year, does SDG&amp;E’s estimate of 700 wood poles per year for covered conductor include any other pole replacement programs related to the following issues: 
1. deterioration, 
2. overloading, and 
3. emergencies. 
Footnote 3: This field is defined as the “total cost of undergrounding related cost divided by the length of the circuit miles after the given segment is undergrounded”  
Footnote 4: D.24-05-064, Appendix A at A-19 – A-20.  </t>
  </si>
  <si>
    <t xml:space="preserve">For every mitigation or control program spreadsheet5 found in Appendix G of the 2026-2028 Base WMP, explain the following: 
a. What is the capital investment associated with the “Capital Cost only in Year 0” field for this program 
b. What are the “Long-term Ongoing costs” for this program 
c. What are the “Additional Installation Cost (O&amp;M) only in Year 0” for this program 
d. Explain why SDG&amp;E does or does not calculate the risk reduction for the safety and reliability attributes for this program. 
e. Explain why SDG&amp;E does or does not leave the “Mitigation Annual Cost (K$/year)” field empty for this program. 
f. Explain why the Present Value fields in Row 16 all include “Year 55” 
g. Explain why the Present Value fields in Row 20 all include “Year 40” 
h. Explain why the BCRs do or do not change across the three discount rate scenarios. </t>
  </si>
  <si>
    <t xml:space="preserve">For the PV Risk Reduced and PV Total Cost fields in the mitigation and control program spread-sheets found in Appendix G of the 2026-2028 Base WMP, explain why SDG&amp;E chose to estimate Present Value using the method found in the Inflation_and_Discount spreadsheet rather than to use the PV or Sequence functions that are native to Excel. 
a. Explain what are the values under WACC, Hybrid and Societal Discount rates in columns F, G, H on Rows 3-7 of the Inflation_and _Discount spreadsheet.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</si>
  <si>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</si>
  <si>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</si>
  <si>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SPD-SDG&amp;E-WMP 2026-001</t>
  </si>
  <si>
    <t>Attachment A</t>
  </si>
  <si>
    <t>Attachment A: Joint IOU Grid Hardening Working Group
Report: Update for 2026-2028 Wildfire Mitigation Plan</t>
  </si>
  <si>
    <t>WSPS-SDGE-2023WMP-02</t>
  </si>
  <si>
    <t>OH CMP Detailed Inspection Instructor Guide</t>
  </si>
  <si>
    <t>Archive data or models related to current and past risk models</t>
  </si>
  <si>
    <t>SPD-SDGE-WMP2026-001</t>
  </si>
  <si>
    <t xml:space="preserve">SPD-SDGE-WMP2026-001 </t>
  </si>
  <si>
    <t>PD-SDGE-WMP2026-001-Q02.b</t>
  </si>
  <si>
    <t xml:space="preserve">SDG&amp;E’s underground cost is noticeably lower than that of other IOUs. SPD understands the contractors are paid at similar rates for the state of California. 
a. Describe any changes in the contracts, such as a longer-term contract that helps reduce the costs of undergrounding. 
i. In Appendix G of the 2026-2028 Base WMP, where would the costs of the longer-term contract be captured? 
b. Provide a high level cost analysis that includes consideration of structure installations, such as Manholes, Vaults, Pads, or any other structures required for the support of an undergrounding effort. 
i. Provide a cost analysis of each underground feeder segment submitted to Appendix G that in-cludes structure installations, such as Manholes, Vaults, Pads, or any other structures required for the support of an undergrounding effort. 
c. Provide a cost breakdown for a brand-new underground circuitry installed compared with a ret-rofit of an existing underground system. 
d. For spare conduits installed, do they meet the requirements for the new UG cable, and what would be the additional cost to replace the conduits. 
e. Provide relocation costs, if any, for both new and existing installation of UG circuitry. 
i. Explain whether or not relocation costs would also involve the upgrade of the existing structures to accommodate the addition of cable and equipment. 
f. If any of the UG structures contains third-party cables or equipment, what is the current process to relocate or retrofit the additional equipment/cable? 
i. What would be the added cost to relocate or retrofit the third-party equipment/cable? 
g. SPD understands that some costs of equipment are often centralized at company-wide level.6 For example, SPD understands that many companies buy distribution overhead transformers in bulk, so if a line were to be added, the cost of the project may not include the distribution overhead transformer as its supplied by the company. What (if any) of the costs associated with SDG&amp;E’s undergrounding projects are centralized and therefore not included in the cost estimates? 
Footnote 6: See PG&amp;E Response to Question 4 of TURN Data Request WMP-Discovery2026-2028_DR_TURN_003-Q004 and the workpaper WMP-Discovery2026-2028_DR_TURN_003-Q004Atch01.xlsx  </t>
  </si>
  <si>
    <t>7/3/2025
7/16/2025</t>
  </si>
  <si>
    <t>a. SDG&amp;E breaks its service territory into discrete, geographical Vegetation Management
Areas (VMA) for the purpose of performing all its vegetation management activities,
including pole clearing. The VMA boundaries may be determined by several factors
including but not limited to SDG&amp;E Operational District boundaries, city boundaries, and
geographical features. In most instances the VMAs are not delineated by the dividing line
between the State Responsibility Area (SRA) and Local Responsibility Area (LRA).
Therefore, the SRA/LRA boundary often intersects VMA boundaries resulting in VMAs
that are entirely within SRA, LRA, or a blend of the two.
Historically, in VMAs that contain SRA and LRA, SDG&amp;E has also brushed the poles
located within the LRA portion of the VMA to be consistent in the scope and application of
PRC 4292. SDG&amp;E will continue this approach moving forward. However, where
SDG&amp;E plans to halt pole clearing activities are in those VMAs that exist fully within the
LRA. The approximate 2,475 poles described in the 2026-2028 WMP cycle are those that
are located in VMAs that are entirely within the LRA. SDG&amp;E’s decision to adjust its
work practice and halt pole clearing activities in VMAs located entirely within the LRA
was to ensure an appropriate balance between risk-mitigation and affordability for SDG&amp;E ratepayers, consistent with the spirit of SDG&amp;E’s applicable General Rate Case.
Based on SDG&amp;E’s ongoing wildfire mitigation work throughout the HFTD, SDG&amp;E
concluded that pole clearing within the entire LRA has limited additional risk mitigation
value, given that SDG&amp;E already has a robust pole clearing and fuels management
program within the HFTD and the SRA. Additional factors contributing to the decision for no longer clearing poles within the LRA were the potential for negative environmental
impacts caused by pole clearing, and to reduce impacts to customers.
b. As stated in response to (a) above, SDG&amp;E will continue to perform pole clearing within
those VMAs whose boundary includes both LRA and SRA. For those VMAs that are
entirely within the LRA, Vegetation Management will continue its annual pre-inspection
activity which includes a visual foot patrol of each span to assess the relationship between trees and the overhead conductors. The electronic records that represent the LRA poles will remain visible to the inspectors who can report ground vegetation conditions that may warrant follow-on action. Additionally, through routine maintenance operations, where
applicable, SDG&amp;E replaces old pole hardware with Cal Fire-approved equipment. Such
action removes the threat of ignition and negates the need to perform vegetation clearing at the base of the pole.</t>
  </si>
  <si>
    <t>a.
State Responsibility Area (SRA) PRC 4292 Exempt/Non-Exempt Pole Statistics
2023 2024
Total Number of Poles with PRC 4292 Exempt and Non-Exempt
Equipment
35,507 34,826
Number of Poles with PRC 4292 Exempt Equipment 10,162 10,162
Number of Brushed Poles with PRC 4292 Exempt Equipment 8,293 8,361
Number of Poles with PRC 4292 Non-Exempt Equipment 25,345 24,664
Number of Brushed Poles with PRC 4292 Non-Exempt
Equipment
21,933 21,856
b.
Local Responsibility Area (LRA) PRC 4292 Exempt/Non-Exempt Pole Statistics
2023 2024
Total Number of Poles with PRC 4292 Exempt and Non-Exempt
Equipment
2,645 3,440
Number of Poles with PRC 4292 Exempt Equipment 1,266 1,266
Number of Brushed Poles with PRC 4292 Exempt Equipment 409 584
Number of Poles with PRC 4292 Non-Exempt Equipment 1,379 2,174
Number of Brushed Poles with PRC 4292 Non-Exempt
Equipment
882 1,078
c.
Federal Responsibility Area (FRA) PRC 4292 Exempt/Non-Exempt Pole Statistics
2023 2024
Total Number of Poles with PRC 4292 Exempt and Non-Exempt
Equipment
1,957 1,847
Number of Poles with PRC 4292 Exempt Equipment 328 328
Number of Brushed Poles with PRC 4292 Exempt Equipment 255 261
Number of Poles with PRC 4292 Non-Exempt Equipment 1,629 1,519
Number of Brushed Poles with PRC 4292 Non-Exempt
Equipment
1,386 1,500</t>
  </si>
  <si>
    <t>SDG&amp;E objects to the request to the extent it seeks information that is protected by the attorney-client privilege and/or constitutes attorney work product. Subject to and without waiving the foregoing objections, SDG&amp;E responds as follows:
a. SDG&amp;E currently maintains 14.69 circuit miles of idle transmission lines within Tier 2 and Tier 3 HFTD.
b. Yes. SDG&amp;E maintains 3 idle transmission lines within HFTD that share structures with or parallel (within 1,000 feet) existing energized transmission lines.
b.i. - TL99925 shares structures with (1) transmission line and parallels (4) existing energized transmission lines across its entirety of 0.32 circuit miles. TL99925 parallel separation distances range from being on a shared structure to 280 feet apart.
Distance Between (feet)
Parallel Length (Circuit Miles)
Same Structure – 230kV
Same Structure
0.32
Parallel 1 - 138kV
100
0.32
Parallel 2 - 138kV
100
0.32
Parallel 3 - 69kV
180
0.32
Parallel 4 - 230kV
280
0.32
-
TL99901 parallels (4) existing energized transmission lines. TL99901 totals 7.63 idle circuit miles. A breakdown of distances and parallel lengths is included below:
Distance Between (feet)
Parallel Length (Circuit Miles)
Parallel 1 - 69kV
77
0.24
Parallel 2 - 69kV
60
5.54
Parallel 3 - 69kV
280
0.55
Parallel 4 - 230kV
60
5.53
-
TL99904 parallels (4) existing energized transmission lines and also briefly parallels various non-SDGE lines. TL99904 totals 6.74 idle circuit miles. A breakdown of distances and parallel lengths is included below:
Distance Between (feet)
Parallel Length (Circuit Miles)
Parallel 1 - 69kV
278
0.76
Parallel 2 - 230kV
55
0.03
Parallel 3 - 230kV
175
3.90
Parallel 4 - 230kV
175
3.91
Various Non - SDGE
130
3.27
c. SDG&amp;E does not have any proposed plans to remove existing idle transmission lines within the HFTD. Portions of these lines are currently identified in future projects to be reused for new energized transmission lines. Approximately 4.7 miles of the existing idle TL99901 and 2.6 miles of the existing idle TL99904 are being evaluated for reuse or replacement as new energized transmission lines.
d. See attached documents titled “OutOfServiceSummary.pdf” and “OOServiceCircuitSummary-AppendixA.pdf.”
e. SDGE maintains a limited number of transmission lines that are currently out of service. The idle transmission lines are isolated and not grounded. These lines undergo regular inspections and are maintained in accordance with all applicable standards and requirements, as if they were energized.</t>
  </si>
  <si>
    <t>https://www.sdge.com/sites/default/files/regulatory/SDGE%20Response%20OEIS-P-WMP_2025-SDGE-10.pdf
https://www.sdge.com/sites/default/files/regulatory/OutOfServiceSummary.pdf
https://www.sdge.com/sites/default/files/regulatory/OOServiceCircuitSummary-AppendixA.pdf</t>
  </si>
  <si>
    <t>https://www.sdge.com/sites/default/files/regulatory/SDGE%20Response%20OEIS-P-WMP_2025-SDGE-11.pdf</t>
  </si>
  <si>
    <t>https://www.sdge.com/sites/default/files/regulatory/SDGE%20Response%20SPD-SDGE-WMP2026-02.pdf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</si>
</sst>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5">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15" fillId="0" borderId="0" xfId="2" applyAlignment="1">
      <alignment horizontal="center" vertical="top" wrapText="1"/>
    </xf>
    <xf numFmtId="0" fontId="9" fillId="0" borderId="0" xfId="0" applyFont="1" applyAlignment="1">
      <alignment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8"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dge.com/sites/default/files/regulatory/SDGE%20Response%20OEIS-P-WMP_2025-SDGE-04.pdf" TargetMode="External"/><Relationship Id="rId7" Type="http://schemas.openxmlformats.org/officeDocument/2006/relationships/printerSettings" Target="../printerSettings/printerSettings1.bin"/><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6" Type="http://schemas.openxmlformats.org/officeDocument/2006/relationships/hyperlink" Target="https://www.sdge.com/sites/default/files/regulatory/SDGE%20Response%20OEIS-P-WMP_2025-SDGE-09.pdf" TargetMode="External"/><Relationship Id="rId5" Type="http://schemas.openxmlformats.org/officeDocument/2006/relationships/hyperlink" Target="https://www.sdge.com/sites/default/files/regulatory/SDGE%20Response%20SPD-SDGE-WMP2026-001.pdf" TargetMode="External"/><Relationship Id="rId4" Type="http://schemas.openxmlformats.org/officeDocument/2006/relationships/hyperlink" Target="https://www.sdge.com/sites/default/files/regulatory/SDGE%20Response%20OEIS-P-WMP_2025-SDGE-0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55"/>
  <sheetViews>
    <sheetView tabSelected="1" view="pageBreakPreview" zoomScale="70" zoomScaleNormal="55" zoomScaleSheetLayoutView="70" zoomScalePageLayoutView="40" workbookViewId="0">
      <pane ySplit="3" topLeftCell="A4" activePane="bottomLeft" state="frozen"/>
      <selection pane="bottomLeft" activeCell="G131" sqref="G131"/>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52.109375" style="1" customWidth="1"/>
    <col min="9" max="9" width="14.77734375" style="6" customWidth="1"/>
    <col min="10" max="12" width="10.6640625" style="2" customWidth="1"/>
    <col min="13" max="13" width="18.109375" style="2" customWidth="1"/>
    <col min="14" max="14" width="10.6640625" style="2" customWidth="1"/>
    <col min="15" max="15" width="10.77734375" style="1" customWidth="1"/>
    <col min="16" max="16" width="14" style="2" customWidth="1"/>
    <col min="17" max="17" width="34.44140625" style="1" bestFit="1" customWidth="1"/>
    <col min="18" max="18" width="9.44140625" style="2" bestFit="1" customWidth="1"/>
    <col min="19" max="19" width="34.44140625" style="1" bestFit="1" customWidth="1"/>
  </cols>
  <sheetData>
    <row r="1" spans="1:19" ht="15.6" x14ac:dyDescent="0.25">
      <c r="A1" s="42" t="s">
        <v>43</v>
      </c>
      <c r="B1" s="41"/>
      <c r="C1" s="41"/>
      <c r="D1" s="45"/>
      <c r="E1" s="39"/>
      <c r="F1" s="47"/>
      <c r="G1" s="40"/>
      <c r="H1" s="40"/>
      <c r="I1" s="47"/>
      <c r="J1" s="39"/>
      <c r="K1" s="39"/>
      <c r="L1" s="39"/>
      <c r="M1" s="39"/>
      <c r="N1" s="39"/>
      <c r="O1" s="40"/>
      <c r="P1" s="39"/>
      <c r="Q1" s="40"/>
      <c r="R1" s="39"/>
      <c r="S1" s="40"/>
    </row>
    <row r="2" spans="1:19" s="10" customFormat="1" ht="34.5" customHeight="1" thickBot="1" x14ac:dyDescent="0.3">
      <c r="A2" s="73" t="s">
        <v>62</v>
      </c>
      <c r="B2" s="73"/>
      <c r="C2" s="73"/>
      <c r="D2" s="73"/>
      <c r="E2" s="73"/>
      <c r="F2" s="73"/>
      <c r="G2" s="73"/>
      <c r="H2" s="73"/>
      <c r="I2" s="73"/>
      <c r="J2" s="73"/>
      <c r="K2" s="73"/>
      <c r="L2" s="73"/>
      <c r="M2" s="73"/>
      <c r="N2" s="73"/>
      <c r="O2" s="73"/>
      <c r="P2" s="73"/>
      <c r="Q2" s="73"/>
      <c r="R2" s="73"/>
      <c r="S2" s="73"/>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6" t="s">
        <v>8</v>
      </c>
      <c r="M3" s="46" t="s">
        <v>42</v>
      </c>
      <c r="N3" s="4" t="s">
        <v>9</v>
      </c>
      <c r="O3" s="4" t="s">
        <v>10</v>
      </c>
      <c r="P3" s="5" t="s">
        <v>11</v>
      </c>
      <c r="Q3" s="5" t="s">
        <v>13</v>
      </c>
      <c r="R3" s="71" t="s">
        <v>12</v>
      </c>
      <c r="S3" s="72"/>
    </row>
    <row r="4" spans="1:19" s="8" customFormat="1" ht="409.6" x14ac:dyDescent="0.25">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8"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8"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8"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8"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8"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8"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8"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8"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8"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8"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68" t="s">
        <v>1202</v>
      </c>
      <c r="J14" s="11">
        <v>45789</v>
      </c>
      <c r="K14" s="11">
        <v>45792</v>
      </c>
      <c r="L14" s="11">
        <v>45792</v>
      </c>
      <c r="M14" s="38"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68" t="s">
        <v>1202</v>
      </c>
      <c r="J15" s="11">
        <v>45789</v>
      </c>
      <c r="K15" s="11">
        <v>45792</v>
      </c>
      <c r="L15" s="11">
        <v>45792</v>
      </c>
      <c r="M15" s="38"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68" t="s">
        <v>1202</v>
      </c>
      <c r="J16" s="11">
        <v>45789</v>
      </c>
      <c r="K16" s="11">
        <v>45792</v>
      </c>
      <c r="L16" s="11">
        <v>45792</v>
      </c>
      <c r="M16" s="38"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68" t="s">
        <v>1202</v>
      </c>
      <c r="J17" s="11">
        <v>45789</v>
      </c>
      <c r="K17" s="11">
        <v>45792</v>
      </c>
      <c r="L17" s="11">
        <v>45792</v>
      </c>
      <c r="M17" s="38"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84.8" x14ac:dyDescent="0.25">
      <c r="A18" s="6">
        <v>15</v>
      </c>
      <c r="B18" s="6" t="s">
        <v>15</v>
      </c>
      <c r="C18" s="6">
        <v>3</v>
      </c>
      <c r="D18" s="6" t="str">
        <f t="shared" si="0"/>
        <v>MGRA-3</v>
      </c>
      <c r="E18" s="6">
        <v>5</v>
      </c>
      <c r="F18" s="6" t="str">
        <f t="shared" si="1"/>
        <v>MGRA-3.5</v>
      </c>
      <c r="G18" s="7" t="s">
        <v>1356</v>
      </c>
      <c r="H18" s="7" t="s">
        <v>1651</v>
      </c>
      <c r="I18" s="68" t="s">
        <v>1202</v>
      </c>
      <c r="J18" s="11">
        <v>45789</v>
      </c>
      <c r="K18" s="11">
        <v>45792</v>
      </c>
      <c r="L18" s="11">
        <v>45792</v>
      </c>
      <c r="M18" s="38"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68" t="s">
        <v>1202</v>
      </c>
      <c r="J19" s="11">
        <v>45789</v>
      </c>
      <c r="K19" s="11">
        <v>45792</v>
      </c>
      <c r="L19" s="11">
        <v>45792</v>
      </c>
      <c r="M19" s="43"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68" t="s">
        <v>1202</v>
      </c>
      <c r="J20" s="11">
        <v>45789</v>
      </c>
      <c r="K20" s="11">
        <v>45792</v>
      </c>
      <c r="L20" s="11">
        <v>45792</v>
      </c>
      <c r="M20" s="43"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68" t="s">
        <v>1202</v>
      </c>
      <c r="J21" s="11">
        <v>45789</v>
      </c>
      <c r="K21" s="11">
        <v>45792</v>
      </c>
      <c r="L21" s="11">
        <v>45792</v>
      </c>
      <c r="M21" s="43"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68" t="s">
        <v>1202</v>
      </c>
      <c r="J22" s="11">
        <v>45789</v>
      </c>
      <c r="K22" s="11">
        <v>45792</v>
      </c>
      <c r="L22" s="11">
        <v>45792</v>
      </c>
      <c r="M22" s="43" t="s">
        <v>1676</v>
      </c>
      <c r="N22" s="6">
        <v>0</v>
      </c>
      <c r="O22" s="6" t="s">
        <v>1644</v>
      </c>
      <c r="P22" s="6" t="s">
        <v>1380</v>
      </c>
      <c r="Q22" s="6" t="str">
        <f>VLOOKUP(P22,'WMP Sections'!B:D,2,FALSE)</f>
        <v>3-1: List of Risks and Risk Drivers to Prioritize  11</v>
      </c>
      <c r="R22" s="6" t="s">
        <v>1205</v>
      </c>
      <c r="S22" s="6" t="s">
        <v>1205</v>
      </c>
    </row>
    <row r="23" spans="1:19" s="8" customFormat="1" ht="158.4" x14ac:dyDescent="0.25">
      <c r="A23" s="6">
        <v>20</v>
      </c>
      <c r="B23" s="6" t="s">
        <v>15</v>
      </c>
      <c r="C23" s="6">
        <v>3</v>
      </c>
      <c r="D23" s="6" t="str">
        <f t="shared" si="0"/>
        <v>MGRA-3</v>
      </c>
      <c r="E23" s="6">
        <v>10</v>
      </c>
      <c r="F23" s="6" t="str">
        <f t="shared" si="1"/>
        <v>MGRA-3.10</v>
      </c>
      <c r="G23" s="7" t="s">
        <v>1200</v>
      </c>
      <c r="H23" s="7" t="s">
        <v>1656</v>
      </c>
      <c r="I23" s="68" t="s">
        <v>1202</v>
      </c>
      <c r="J23" s="11">
        <v>45789</v>
      </c>
      <c r="K23" s="11">
        <v>45792</v>
      </c>
      <c r="L23" s="11">
        <v>45792</v>
      </c>
      <c r="M23" s="43"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68" t="s">
        <v>1202</v>
      </c>
      <c r="J24" s="11">
        <v>45789</v>
      </c>
      <c r="K24" s="11">
        <v>45792</v>
      </c>
      <c r="L24" s="11">
        <v>45792</v>
      </c>
      <c r="M24" s="43"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3"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3"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3"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3"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3"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3"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3"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3"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8"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8"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8"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8"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8" t="s">
        <v>1760</v>
      </c>
      <c r="N37" s="6">
        <v>0</v>
      </c>
      <c r="O37" s="6" t="s">
        <v>1644</v>
      </c>
      <c r="P37" s="6" t="s">
        <v>1205</v>
      </c>
      <c r="Q37" s="6" t="s">
        <v>1675</v>
      </c>
      <c r="R37" s="6" t="s">
        <v>1205</v>
      </c>
      <c r="S37" s="6" t="s">
        <v>1205</v>
      </c>
    </row>
    <row r="38" spans="1:19" s="8" customFormat="1" ht="382.8"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8"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8"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8"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8"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8"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8"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8"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8" t="s">
        <v>1741</v>
      </c>
      <c r="N45" s="6">
        <v>0</v>
      </c>
      <c r="O45" s="6" t="s">
        <v>1644</v>
      </c>
      <c r="P45" s="6" t="s">
        <v>1205</v>
      </c>
      <c r="Q45" s="6" t="s">
        <v>1717</v>
      </c>
      <c r="R45" s="6" t="s">
        <v>1205</v>
      </c>
      <c r="S45" s="6" t="s">
        <v>1205</v>
      </c>
    </row>
    <row r="46" spans="1:19" s="8" customFormat="1" ht="184.8"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8"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8"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8"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8"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8"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8"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50.8"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8"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8"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8" t="s">
        <v>1744</v>
      </c>
      <c r="N54" s="6">
        <v>1</v>
      </c>
      <c r="O54" s="6" t="s">
        <v>1644</v>
      </c>
      <c r="P54" s="6" t="s">
        <v>1452</v>
      </c>
      <c r="Q54" s="6" t="str">
        <f>VLOOKUP(P54,'WMP Sections'!B:D,2,FALSE)</f>
        <v>8-1: Grid Design, Operations, and Maintenance Targets by Year  126</v>
      </c>
      <c r="R54" s="6" t="s">
        <v>1205</v>
      </c>
      <c r="S54" s="6" t="s">
        <v>1205</v>
      </c>
    </row>
    <row r="55" spans="1:19" s="8" customFormat="1" ht="158.4"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8"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8"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8"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8"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8" t="s">
        <v>1786</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8" t="s">
        <v>1786</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8" t="s">
        <v>1786</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8"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8"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8" t="s">
        <v>1786</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8"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8"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79.2"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8" t="s">
        <v>1786</v>
      </c>
      <c r="N67" s="6">
        <v>0</v>
      </c>
      <c r="O67" s="6" t="s">
        <v>1644</v>
      </c>
      <c r="P67" s="6" t="s">
        <v>1205</v>
      </c>
      <c r="Q67" s="6" t="s">
        <v>1723</v>
      </c>
      <c r="R67" s="6" t="s">
        <v>1205</v>
      </c>
      <c r="S67" s="6" t="s">
        <v>1205</v>
      </c>
    </row>
    <row r="68" spans="1:19" s="8" customFormat="1" ht="171.6" customHeight="1" x14ac:dyDescent="0.25">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8" t="s">
        <v>1843</v>
      </c>
      <c r="N68" s="6">
        <v>0</v>
      </c>
      <c r="O68" s="6" t="s">
        <v>1644</v>
      </c>
      <c r="P68" s="6" t="s">
        <v>1205</v>
      </c>
      <c r="Q68" s="6" t="s">
        <v>1825</v>
      </c>
      <c r="R68" s="6" t="s">
        <v>1205</v>
      </c>
      <c r="S68" s="6" t="s">
        <v>1205</v>
      </c>
    </row>
    <row r="69" spans="1:19" s="8" customFormat="1" ht="158.4" x14ac:dyDescent="0.25">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8" t="s">
        <v>1843</v>
      </c>
      <c r="N69" s="6">
        <v>0</v>
      </c>
      <c r="O69" s="6" t="s">
        <v>1644</v>
      </c>
      <c r="P69" s="6" t="s">
        <v>1205</v>
      </c>
      <c r="Q69" s="6" t="s">
        <v>1826</v>
      </c>
      <c r="R69" s="6" t="s">
        <v>1205</v>
      </c>
      <c r="S69" s="6" t="s">
        <v>1205</v>
      </c>
    </row>
    <row r="70" spans="1:19" s="8" customFormat="1" ht="409.6" x14ac:dyDescent="0.25">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8" t="s">
        <v>1843</v>
      </c>
      <c r="N70" s="6">
        <v>0</v>
      </c>
      <c r="O70" s="6" t="s">
        <v>1644</v>
      </c>
      <c r="P70" s="6" t="s">
        <v>1205</v>
      </c>
      <c r="Q70" s="6" t="s">
        <v>1827</v>
      </c>
      <c r="R70" s="6" t="s">
        <v>1205</v>
      </c>
      <c r="S70" s="6" t="s">
        <v>1205</v>
      </c>
    </row>
    <row r="71" spans="1:19" s="8" customFormat="1" ht="158.4" x14ac:dyDescent="0.25">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8" t="s">
        <v>1844</v>
      </c>
      <c r="N71" s="6">
        <v>1</v>
      </c>
      <c r="O71" s="6" t="s">
        <v>1644</v>
      </c>
      <c r="P71" s="6" t="s">
        <v>1205</v>
      </c>
      <c r="Q71" s="6" t="s">
        <v>1829</v>
      </c>
      <c r="R71" s="6" t="s">
        <v>1205</v>
      </c>
      <c r="S71" s="6" t="s">
        <v>1205</v>
      </c>
    </row>
    <row r="72" spans="1:19" s="8" customFormat="1" ht="409.6" x14ac:dyDescent="0.25">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8" t="s">
        <v>1843</v>
      </c>
      <c r="N72" s="6">
        <v>0</v>
      </c>
      <c r="O72" s="6" t="s">
        <v>1644</v>
      </c>
      <c r="P72" s="6" t="s">
        <v>1205</v>
      </c>
      <c r="Q72" s="6" t="s">
        <v>1828</v>
      </c>
      <c r="R72" s="6" t="s">
        <v>1205</v>
      </c>
      <c r="S72" s="6" t="s">
        <v>1205</v>
      </c>
    </row>
    <row r="73" spans="1:19" s="8" customFormat="1" ht="290.39999999999998" x14ac:dyDescent="0.25">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8" t="s">
        <v>1845</v>
      </c>
      <c r="N73" s="6">
        <v>2</v>
      </c>
      <c r="O73" s="6" t="s">
        <v>1644</v>
      </c>
      <c r="P73" s="6" t="s">
        <v>1205</v>
      </c>
      <c r="Q73" s="6" t="s">
        <v>1830</v>
      </c>
      <c r="R73" s="6" t="s">
        <v>1205</v>
      </c>
      <c r="S73" s="6" t="s">
        <v>1205</v>
      </c>
    </row>
    <row r="74" spans="1:19" s="8" customFormat="1" ht="211.2" x14ac:dyDescent="0.25">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8" t="s">
        <v>1843</v>
      </c>
      <c r="N74" s="6">
        <v>0</v>
      </c>
      <c r="O74" s="6" t="s">
        <v>1644</v>
      </c>
      <c r="P74" s="6" t="s">
        <v>1434</v>
      </c>
      <c r="Q74" s="6" t="str">
        <f>VLOOKUP(P74,'WMP Sections'!B:D,2,FALSE)</f>
        <v>Cost Benefit and Risk Reduction Supporting Data</v>
      </c>
      <c r="R74" s="6" t="s">
        <v>1205</v>
      </c>
      <c r="S74" s="6" t="s">
        <v>1205</v>
      </c>
    </row>
    <row r="75" spans="1:19" s="8" customFormat="1" ht="66" x14ac:dyDescent="0.25">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8" t="s">
        <v>1843</v>
      </c>
      <c r="N75" s="6">
        <v>0</v>
      </c>
      <c r="O75" s="6" t="s">
        <v>1644</v>
      </c>
      <c r="P75" s="6" t="s">
        <v>1434</v>
      </c>
      <c r="Q75" s="6" t="str">
        <f>VLOOKUP(P75,'WMP Sections'!B:D,2,FALSE)</f>
        <v>Cost Benefit and Risk Reduction Supporting Data</v>
      </c>
      <c r="R75" s="6" t="s">
        <v>1205</v>
      </c>
      <c r="S75" s="6" t="s">
        <v>1205</v>
      </c>
    </row>
    <row r="76" spans="1:19" s="8" customFormat="1" ht="409.2" x14ac:dyDescent="0.25">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8" t="s">
        <v>1843</v>
      </c>
      <c r="N76" s="6">
        <v>0</v>
      </c>
      <c r="O76" s="6" t="s">
        <v>1644</v>
      </c>
      <c r="P76" s="6" t="s">
        <v>1434</v>
      </c>
      <c r="Q76" s="6" t="str">
        <f>VLOOKUP(P76,'WMP Sections'!B:D,2,FALSE)</f>
        <v>Cost Benefit and Risk Reduction Supporting Data</v>
      </c>
      <c r="R76" s="6" t="s">
        <v>1205</v>
      </c>
      <c r="S76" s="6" t="s">
        <v>1205</v>
      </c>
    </row>
    <row r="77" spans="1:19" s="8" customFormat="1" ht="277.2" x14ac:dyDescent="0.25">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8" t="s">
        <v>1846</v>
      </c>
      <c r="N77" s="6">
        <v>1</v>
      </c>
      <c r="O77" s="6" t="s">
        <v>1644</v>
      </c>
      <c r="P77" s="6" t="s">
        <v>1434</v>
      </c>
      <c r="Q77" s="6" t="str">
        <f>VLOOKUP(P77,'WMP Sections'!B:D,2,FALSE)</f>
        <v>Cost Benefit and Risk Reduction Supporting Data</v>
      </c>
      <c r="R77" s="6" t="s">
        <v>1205</v>
      </c>
      <c r="S77" s="6" t="s">
        <v>1205</v>
      </c>
    </row>
    <row r="78" spans="1:19" s="8" customFormat="1" ht="66" x14ac:dyDescent="0.25">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8" t="s">
        <v>1843</v>
      </c>
      <c r="N78" s="6">
        <v>0</v>
      </c>
      <c r="O78" s="6" t="s">
        <v>1644</v>
      </c>
      <c r="P78" s="6" t="s">
        <v>1434</v>
      </c>
      <c r="Q78" s="6" t="str">
        <f>VLOOKUP(P78,'WMP Sections'!B:D,2,FALSE)</f>
        <v>Cost Benefit and Risk Reduction Supporting Data</v>
      </c>
      <c r="R78" s="6" t="s">
        <v>1205</v>
      </c>
      <c r="S78" s="6" t="s">
        <v>1205</v>
      </c>
    </row>
    <row r="79" spans="1:19" s="8" customFormat="1" ht="184.8" x14ac:dyDescent="0.25">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8" t="s">
        <v>1843</v>
      </c>
      <c r="N79" s="6">
        <v>0</v>
      </c>
      <c r="O79" s="6" t="s">
        <v>1644</v>
      </c>
      <c r="P79" s="6" t="s">
        <v>1434</v>
      </c>
      <c r="Q79" s="6" t="str">
        <f>VLOOKUP(P79,'WMP Sections'!B:D,2,FALSE)</f>
        <v>Cost Benefit and Risk Reduction Supporting Data</v>
      </c>
      <c r="R79" s="6" t="s">
        <v>1205</v>
      </c>
      <c r="S79" s="6" t="s">
        <v>1205</v>
      </c>
    </row>
    <row r="80" spans="1:19" s="8" customFormat="1" ht="290.39999999999998" x14ac:dyDescent="0.25">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8" t="s">
        <v>1843</v>
      </c>
      <c r="N80" s="6">
        <v>0</v>
      </c>
      <c r="O80" s="6" t="s">
        <v>1644</v>
      </c>
      <c r="P80" s="6" t="s">
        <v>1434</v>
      </c>
      <c r="Q80" s="6" t="str">
        <f>VLOOKUP(P80,'WMP Sections'!B:D,2,FALSE)</f>
        <v>Cost Benefit and Risk Reduction Supporting Data</v>
      </c>
      <c r="R80" s="6" t="s">
        <v>1205</v>
      </c>
      <c r="S80" s="6" t="s">
        <v>1205</v>
      </c>
    </row>
    <row r="81" spans="1:19" s="8" customFormat="1" ht="250.8" x14ac:dyDescent="0.25">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8" t="s">
        <v>1843</v>
      </c>
      <c r="N81" s="6">
        <v>0</v>
      </c>
      <c r="O81" s="6" t="s">
        <v>1644</v>
      </c>
      <c r="P81" s="6" t="s">
        <v>1434</v>
      </c>
      <c r="Q81" s="6" t="str">
        <f>VLOOKUP(P81,'WMP Sections'!B:D,2,FALSE)</f>
        <v>Cost Benefit and Risk Reduction Supporting Data</v>
      </c>
      <c r="R81" s="6" t="s">
        <v>1205</v>
      </c>
      <c r="S81" s="6" t="s">
        <v>1205</v>
      </c>
    </row>
    <row r="82" spans="1:19" s="8" customFormat="1" ht="158.4" x14ac:dyDescent="0.25">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8" t="s">
        <v>1843</v>
      </c>
      <c r="N82" s="6">
        <v>0</v>
      </c>
      <c r="O82" s="6" t="s">
        <v>1644</v>
      </c>
      <c r="P82" s="6" t="s">
        <v>1205</v>
      </c>
      <c r="Q82" s="6" t="s">
        <v>1831</v>
      </c>
      <c r="R82" s="6" t="s">
        <v>1205</v>
      </c>
      <c r="S82" s="6" t="s">
        <v>1205</v>
      </c>
    </row>
    <row r="83" spans="1:19" s="8" customFormat="1" ht="66" x14ac:dyDescent="0.25">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8" t="s">
        <v>1843</v>
      </c>
      <c r="N83" s="6">
        <v>0</v>
      </c>
      <c r="O83" s="6" t="s">
        <v>1644</v>
      </c>
      <c r="P83" s="6" t="s">
        <v>1205</v>
      </c>
      <c r="Q83" s="6" t="s">
        <v>1831</v>
      </c>
      <c r="R83" s="6" t="s">
        <v>1205</v>
      </c>
      <c r="S83" s="6" t="s">
        <v>1205</v>
      </c>
    </row>
    <row r="84" spans="1:19" s="8" customFormat="1" ht="79.2" x14ac:dyDescent="0.25">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8" t="s">
        <v>1843</v>
      </c>
      <c r="N84" s="6">
        <v>0</v>
      </c>
      <c r="O84" s="6" t="s">
        <v>1644</v>
      </c>
      <c r="P84" s="6" t="s">
        <v>1205</v>
      </c>
      <c r="Q84" s="6" t="s">
        <v>1831</v>
      </c>
      <c r="R84" s="6" t="s">
        <v>1205</v>
      </c>
      <c r="S84" s="6" t="s">
        <v>1205</v>
      </c>
    </row>
    <row r="85" spans="1:19" s="8" customFormat="1" ht="409.6" x14ac:dyDescent="0.25">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8" t="s">
        <v>1843</v>
      </c>
      <c r="N85" s="6">
        <v>0</v>
      </c>
      <c r="O85" s="6" t="s">
        <v>1644</v>
      </c>
      <c r="P85" s="6" t="s">
        <v>1205</v>
      </c>
      <c r="Q85" s="6" t="s">
        <v>1831</v>
      </c>
      <c r="R85" s="6" t="s">
        <v>1205</v>
      </c>
      <c r="S85" s="6" t="s">
        <v>1205</v>
      </c>
    </row>
    <row r="86" spans="1:19" s="8" customFormat="1" ht="132" x14ac:dyDescent="0.25">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8" t="s">
        <v>1847</v>
      </c>
      <c r="N86" s="6">
        <v>1</v>
      </c>
      <c r="O86" s="6" t="s">
        <v>1644</v>
      </c>
      <c r="P86" s="6" t="s">
        <v>1205</v>
      </c>
      <c r="Q86" s="6" t="s">
        <v>1205</v>
      </c>
      <c r="R86" s="6" t="s">
        <v>1205</v>
      </c>
      <c r="S86" s="6" t="s">
        <v>1205</v>
      </c>
    </row>
    <row r="87" spans="1:19" s="8" customFormat="1" ht="171.6" x14ac:dyDescent="0.25">
      <c r="A87" s="6">
        <v>84</v>
      </c>
      <c r="B87" s="6" t="s">
        <v>16</v>
      </c>
      <c r="C87" s="6">
        <v>7</v>
      </c>
      <c r="D87" s="6" t="str">
        <f t="shared" ref="D87:D121" si="4">B87&amp;"-"&amp;C87</f>
        <v>OEIS-7</v>
      </c>
      <c r="E87" s="6">
        <v>1</v>
      </c>
      <c r="F87" s="6" t="str">
        <f t="shared" ref="F87:F121" si="5">D87&amp;"."&amp;E87</f>
        <v>OEIS-7.1</v>
      </c>
      <c r="G87" s="1" t="s">
        <v>1770</v>
      </c>
      <c r="H87" s="1" t="s">
        <v>1832</v>
      </c>
      <c r="I87" s="6" t="s">
        <v>1195</v>
      </c>
      <c r="J87" s="11">
        <v>45800</v>
      </c>
      <c r="K87" s="11">
        <v>45806</v>
      </c>
      <c r="L87" s="11">
        <v>45806</v>
      </c>
      <c r="M87" s="38" t="s">
        <v>1848</v>
      </c>
      <c r="N87" s="6">
        <v>1</v>
      </c>
      <c r="O87" s="6" t="s">
        <v>1644</v>
      </c>
      <c r="P87" s="6" t="s">
        <v>1205</v>
      </c>
      <c r="Q87" s="6" t="s">
        <v>1774</v>
      </c>
      <c r="R87" s="6" t="s">
        <v>1205</v>
      </c>
      <c r="S87" s="6" t="s">
        <v>1205</v>
      </c>
    </row>
    <row r="88" spans="1:19" s="8" customFormat="1" ht="224.4" x14ac:dyDescent="0.25">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8" t="s">
        <v>1849</v>
      </c>
      <c r="N88" s="2">
        <v>1</v>
      </c>
      <c r="O88" s="6" t="s">
        <v>1644</v>
      </c>
      <c r="P88" s="6" t="s">
        <v>1205</v>
      </c>
      <c r="Q88" s="6" t="s">
        <v>1775</v>
      </c>
      <c r="R88" s="6" t="s">
        <v>1205</v>
      </c>
      <c r="S88" s="6" t="s">
        <v>1205</v>
      </c>
    </row>
    <row r="89" spans="1:19" s="8" customFormat="1" ht="224.4" x14ac:dyDescent="0.25">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8" t="s">
        <v>1849</v>
      </c>
      <c r="N89" s="2">
        <v>1</v>
      </c>
      <c r="O89" s="6" t="s">
        <v>1644</v>
      </c>
      <c r="P89" s="6" t="s">
        <v>1205</v>
      </c>
      <c r="Q89" s="6" t="s">
        <v>1776</v>
      </c>
      <c r="R89" s="6" t="s">
        <v>1205</v>
      </c>
      <c r="S89" s="6" t="s">
        <v>1205</v>
      </c>
    </row>
    <row r="90" spans="1:19" s="8" customFormat="1" ht="224.4" x14ac:dyDescent="0.25">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8" t="s">
        <v>1848</v>
      </c>
      <c r="N90" s="2">
        <v>1</v>
      </c>
      <c r="O90" s="6" t="s">
        <v>1644</v>
      </c>
      <c r="P90" s="6" t="s">
        <v>1205</v>
      </c>
      <c r="Q90" s="6" t="s">
        <v>1777</v>
      </c>
      <c r="R90" s="6" t="s">
        <v>1205</v>
      </c>
      <c r="S90" s="6" t="s">
        <v>1205</v>
      </c>
    </row>
    <row r="91" spans="1:19" s="8" customFormat="1" ht="264" x14ac:dyDescent="0.25">
      <c r="A91" s="6">
        <v>88</v>
      </c>
      <c r="B91" s="6" t="s">
        <v>47</v>
      </c>
      <c r="C91" s="6">
        <v>1</v>
      </c>
      <c r="D91" s="6" t="str">
        <f t="shared" si="4"/>
        <v>SPD-1</v>
      </c>
      <c r="E91" s="2">
        <v>1</v>
      </c>
      <c r="F91" s="6" t="str">
        <f t="shared" si="5"/>
        <v>SPD-1.1</v>
      </c>
      <c r="G91" s="7" t="s">
        <v>1840</v>
      </c>
      <c r="H91" s="1" t="s">
        <v>1870</v>
      </c>
      <c r="I91" s="6" t="s">
        <v>1785</v>
      </c>
      <c r="J91" s="11">
        <v>45804</v>
      </c>
      <c r="K91" s="11">
        <v>45807</v>
      </c>
      <c r="L91" s="11">
        <v>45814</v>
      </c>
      <c r="M91" s="38" t="s">
        <v>1878</v>
      </c>
      <c r="N91" s="2">
        <v>0</v>
      </c>
      <c r="O91" s="6" t="s">
        <v>1644</v>
      </c>
      <c r="P91" s="6" t="s">
        <v>1205</v>
      </c>
      <c r="Q91" s="6" t="s">
        <v>1886</v>
      </c>
      <c r="R91" s="6" t="s">
        <v>1205</v>
      </c>
      <c r="S91" s="6" t="s">
        <v>1205</v>
      </c>
    </row>
    <row r="92" spans="1:19" s="8" customFormat="1" ht="409.2" x14ac:dyDescent="0.25">
      <c r="A92" s="6">
        <v>89</v>
      </c>
      <c r="B92" s="6" t="s">
        <v>47</v>
      </c>
      <c r="C92" s="6">
        <v>1</v>
      </c>
      <c r="D92" s="6" t="str">
        <f t="shared" si="4"/>
        <v>SPD-1</v>
      </c>
      <c r="E92" s="2">
        <v>2</v>
      </c>
      <c r="F92" s="6" t="str">
        <f t="shared" si="5"/>
        <v>SPD-1.2</v>
      </c>
      <c r="G92" s="7" t="s">
        <v>1778</v>
      </c>
      <c r="H92" s="1" t="s">
        <v>1887</v>
      </c>
      <c r="I92" s="6" t="s">
        <v>1785</v>
      </c>
      <c r="J92" s="11">
        <v>45804</v>
      </c>
      <c r="K92" s="11">
        <v>45807</v>
      </c>
      <c r="L92" s="11">
        <v>45814</v>
      </c>
      <c r="M92" s="38" t="s">
        <v>1879</v>
      </c>
      <c r="N92" s="2">
        <v>3</v>
      </c>
      <c r="O92" s="6" t="s">
        <v>1644</v>
      </c>
      <c r="P92" s="6" t="s">
        <v>1205</v>
      </c>
      <c r="Q92" s="6" t="s">
        <v>1888</v>
      </c>
      <c r="R92" s="6" t="s">
        <v>1205</v>
      </c>
      <c r="S92" s="6" t="s">
        <v>1205</v>
      </c>
    </row>
    <row r="93" spans="1:19" s="8" customFormat="1" ht="198" x14ac:dyDescent="0.25">
      <c r="A93" s="6">
        <v>90</v>
      </c>
      <c r="B93" s="6" t="s">
        <v>47</v>
      </c>
      <c r="C93" s="6">
        <v>1</v>
      </c>
      <c r="D93" s="6" t="str">
        <f t="shared" si="4"/>
        <v>SPD-1</v>
      </c>
      <c r="E93" s="2">
        <v>3</v>
      </c>
      <c r="F93" s="6" t="str">
        <f t="shared" si="5"/>
        <v>SPD-1.3</v>
      </c>
      <c r="G93" s="7" t="s">
        <v>1779</v>
      </c>
      <c r="H93" s="1" t="s">
        <v>1871</v>
      </c>
      <c r="I93" s="6" t="s">
        <v>1785</v>
      </c>
      <c r="J93" s="11">
        <v>45804</v>
      </c>
      <c r="K93" s="11">
        <v>45807</v>
      </c>
      <c r="L93" s="11">
        <v>45814</v>
      </c>
      <c r="M93" s="38" t="s">
        <v>1882</v>
      </c>
      <c r="N93" s="2">
        <v>1</v>
      </c>
      <c r="O93" s="6" t="s">
        <v>1644</v>
      </c>
      <c r="P93" s="6" t="s">
        <v>1205</v>
      </c>
      <c r="Q93" s="6" t="s">
        <v>1889</v>
      </c>
      <c r="R93" s="6" t="s">
        <v>1205</v>
      </c>
      <c r="S93" s="6" t="s">
        <v>1205</v>
      </c>
    </row>
    <row r="94" spans="1:19" s="8" customFormat="1" ht="409.6" x14ac:dyDescent="0.25">
      <c r="A94" s="6">
        <v>91</v>
      </c>
      <c r="B94" s="6" t="s">
        <v>47</v>
      </c>
      <c r="C94" s="6">
        <v>1</v>
      </c>
      <c r="D94" s="6" t="str">
        <f t="shared" si="4"/>
        <v>SPD-1</v>
      </c>
      <c r="E94" s="2">
        <v>4</v>
      </c>
      <c r="F94" s="6" t="str">
        <f t="shared" si="5"/>
        <v>SPD-1.4</v>
      </c>
      <c r="G94" s="7" t="s">
        <v>1784</v>
      </c>
      <c r="H94" s="1" t="s">
        <v>1872</v>
      </c>
      <c r="I94" s="6" t="s">
        <v>1785</v>
      </c>
      <c r="J94" s="11">
        <v>45804</v>
      </c>
      <c r="K94" s="11">
        <v>45807</v>
      </c>
      <c r="L94" s="11">
        <v>45814</v>
      </c>
      <c r="M94" s="38" t="s">
        <v>1880</v>
      </c>
      <c r="N94" s="2">
        <v>1</v>
      </c>
      <c r="O94" s="6" t="s">
        <v>1644</v>
      </c>
      <c r="P94" s="6" t="s">
        <v>1205</v>
      </c>
      <c r="Q94" s="6" t="s">
        <v>1889</v>
      </c>
      <c r="R94" s="6" t="s">
        <v>1205</v>
      </c>
      <c r="S94" s="6" t="s">
        <v>1205</v>
      </c>
    </row>
    <row r="95" spans="1:19" s="8" customFormat="1" ht="409.6" x14ac:dyDescent="0.25">
      <c r="A95" s="6">
        <v>92</v>
      </c>
      <c r="B95" s="6" t="s">
        <v>47</v>
      </c>
      <c r="C95" s="6">
        <v>1</v>
      </c>
      <c r="D95" s="6" t="str">
        <f t="shared" si="4"/>
        <v>SPD-1</v>
      </c>
      <c r="E95" s="2">
        <v>5</v>
      </c>
      <c r="F95" s="6" t="str">
        <f t="shared" si="5"/>
        <v>SPD-1.5</v>
      </c>
      <c r="G95" s="7" t="s">
        <v>1780</v>
      </c>
      <c r="H95" s="1" t="s">
        <v>1873</v>
      </c>
      <c r="I95" s="6" t="s">
        <v>1785</v>
      </c>
      <c r="J95" s="11">
        <v>45804</v>
      </c>
      <c r="K95" s="11">
        <v>45807</v>
      </c>
      <c r="L95" s="11">
        <v>45814</v>
      </c>
      <c r="M95" s="38" t="s">
        <v>1881</v>
      </c>
      <c r="N95" s="2">
        <v>1</v>
      </c>
      <c r="O95" s="6" t="s">
        <v>1644</v>
      </c>
      <c r="P95" s="6" t="s">
        <v>1205</v>
      </c>
      <c r="Q95" s="6" t="s">
        <v>1889</v>
      </c>
      <c r="R95" s="6" t="s">
        <v>1205</v>
      </c>
      <c r="S95" s="6" t="s">
        <v>1205</v>
      </c>
    </row>
    <row r="96" spans="1:19" s="8" customFormat="1" ht="79.2" x14ac:dyDescent="0.25">
      <c r="A96" s="6">
        <v>93</v>
      </c>
      <c r="B96" s="6" t="s">
        <v>47</v>
      </c>
      <c r="C96" s="6">
        <v>1</v>
      </c>
      <c r="D96" s="6" t="str">
        <f t="shared" si="4"/>
        <v>SPD-1</v>
      </c>
      <c r="E96" s="2">
        <v>6</v>
      </c>
      <c r="F96" s="6" t="str">
        <f t="shared" si="5"/>
        <v>SPD-1.6</v>
      </c>
      <c r="G96" s="7" t="s">
        <v>1781</v>
      </c>
      <c r="H96" s="1" t="s">
        <v>1874</v>
      </c>
      <c r="I96" s="6" t="s">
        <v>1785</v>
      </c>
      <c r="J96" s="11">
        <v>45804</v>
      </c>
      <c r="K96" s="11">
        <v>45807</v>
      </c>
      <c r="L96" s="11">
        <v>45814</v>
      </c>
      <c r="M96" s="38" t="s">
        <v>1878</v>
      </c>
      <c r="N96" s="2">
        <v>0</v>
      </c>
      <c r="O96" s="6" t="s">
        <v>1644</v>
      </c>
      <c r="P96" s="6" t="s">
        <v>1205</v>
      </c>
      <c r="Q96" s="6" t="s">
        <v>1890</v>
      </c>
      <c r="R96" s="6" t="s">
        <v>1205</v>
      </c>
      <c r="S96" s="6" t="s">
        <v>1205</v>
      </c>
    </row>
    <row r="97" spans="1:19" s="8" customFormat="1" ht="118.8" x14ac:dyDescent="0.25">
      <c r="A97" s="6">
        <v>94</v>
      </c>
      <c r="B97" s="6" t="s">
        <v>47</v>
      </c>
      <c r="C97" s="6">
        <v>1</v>
      </c>
      <c r="D97" s="6" t="str">
        <f t="shared" si="4"/>
        <v>SPD-1</v>
      </c>
      <c r="E97" s="2">
        <v>7</v>
      </c>
      <c r="F97" s="6" t="str">
        <f t="shared" si="5"/>
        <v>SPD-1.7</v>
      </c>
      <c r="G97" s="7" t="s">
        <v>1782</v>
      </c>
      <c r="H97" s="1" t="s">
        <v>1875</v>
      </c>
      <c r="I97" s="6" t="s">
        <v>1785</v>
      </c>
      <c r="J97" s="11">
        <v>45804</v>
      </c>
      <c r="K97" s="11">
        <v>45807</v>
      </c>
      <c r="L97" s="11">
        <v>45814</v>
      </c>
      <c r="M97" s="38" t="s">
        <v>1878</v>
      </c>
      <c r="N97" s="2">
        <v>0</v>
      </c>
      <c r="O97" s="6" t="s">
        <v>1644</v>
      </c>
      <c r="P97" s="6" t="s">
        <v>1205</v>
      </c>
      <c r="Q97" s="6" t="s">
        <v>1890</v>
      </c>
      <c r="R97" s="6" t="s">
        <v>1205</v>
      </c>
      <c r="S97" s="6" t="s">
        <v>1205</v>
      </c>
    </row>
    <row r="98" spans="1:19" s="8" customFormat="1" ht="356.4" x14ac:dyDescent="0.25">
      <c r="A98" s="6">
        <v>95</v>
      </c>
      <c r="B98" s="6" t="s">
        <v>47</v>
      </c>
      <c r="C98" s="6">
        <v>1</v>
      </c>
      <c r="D98" s="6" t="str">
        <f t="shared" si="4"/>
        <v>SPD-1</v>
      </c>
      <c r="E98" s="2">
        <v>8</v>
      </c>
      <c r="F98" s="6" t="str">
        <f t="shared" si="5"/>
        <v>SPD-1.8</v>
      </c>
      <c r="G98" s="7" t="s">
        <v>1783</v>
      </c>
      <c r="H98" s="1" t="s">
        <v>1876</v>
      </c>
      <c r="I98" s="6" t="s">
        <v>1785</v>
      </c>
      <c r="J98" s="11">
        <v>45804</v>
      </c>
      <c r="K98" s="11">
        <v>45807</v>
      </c>
      <c r="L98" s="11">
        <v>45814</v>
      </c>
      <c r="M98" s="38" t="s">
        <v>1878</v>
      </c>
      <c r="N98" s="2">
        <v>0</v>
      </c>
      <c r="O98" s="6" t="s">
        <v>1644</v>
      </c>
      <c r="P98" s="6" t="s">
        <v>485</v>
      </c>
      <c r="Q98" s="6" t="str">
        <f>VLOOKUP(P98,'WMP Sections'!B:D,2,FALSE)</f>
        <v>6.1.2 Risk-Informed Prioritization .</v>
      </c>
      <c r="R98" s="6" t="s">
        <v>1205</v>
      </c>
      <c r="S98" s="6" t="s">
        <v>1205</v>
      </c>
    </row>
    <row r="99" spans="1:19" s="8" customFormat="1" ht="369.6" x14ac:dyDescent="0.25">
      <c r="A99" s="6">
        <v>96</v>
      </c>
      <c r="B99" s="6" t="s">
        <v>15</v>
      </c>
      <c r="C99" s="6">
        <v>5</v>
      </c>
      <c r="D99" s="6" t="str">
        <f t="shared" si="4"/>
        <v>MGRA-5</v>
      </c>
      <c r="E99" s="2">
        <v>1</v>
      </c>
      <c r="F99" s="6" t="str">
        <f t="shared" si="5"/>
        <v>MGRA-5.1</v>
      </c>
      <c r="G99" s="1" t="s">
        <v>1839</v>
      </c>
      <c r="H99" s="1" t="s">
        <v>1850</v>
      </c>
      <c r="I99" s="9" t="s">
        <v>1202</v>
      </c>
      <c r="J99" s="12">
        <v>45807</v>
      </c>
      <c r="K99" s="12">
        <v>45812</v>
      </c>
      <c r="L99" s="12">
        <v>45812</v>
      </c>
      <c r="M99" s="38" t="s">
        <v>1862</v>
      </c>
      <c r="N99" s="2">
        <v>0</v>
      </c>
      <c r="O99" s="6" t="s">
        <v>1644</v>
      </c>
      <c r="P99" s="2" t="s">
        <v>1205</v>
      </c>
      <c r="Q99" s="7" t="s">
        <v>1837</v>
      </c>
      <c r="R99" s="2" t="s">
        <v>1205</v>
      </c>
      <c r="S99" s="2" t="s">
        <v>1205</v>
      </c>
    </row>
    <row r="100" spans="1:19" s="8" customFormat="1" ht="145.19999999999999" x14ac:dyDescent="0.25">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8" t="s">
        <v>1863</v>
      </c>
      <c r="N100" s="2">
        <v>1</v>
      </c>
      <c r="O100" s="6" t="s">
        <v>1644</v>
      </c>
      <c r="P100" s="2" t="s">
        <v>1205</v>
      </c>
      <c r="Q100" s="6" t="s">
        <v>1836</v>
      </c>
      <c r="R100" s="2" t="s">
        <v>1205</v>
      </c>
      <c r="S100" s="2" t="s">
        <v>1205</v>
      </c>
    </row>
    <row r="101" spans="1:19" s="8" customFormat="1" ht="409.2" x14ac:dyDescent="0.25">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8"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356.4" x14ac:dyDescent="0.25">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8" t="s">
        <v>1864</v>
      </c>
      <c r="N102" s="2">
        <v>0</v>
      </c>
      <c r="O102" s="6" t="s">
        <v>1644</v>
      </c>
      <c r="P102" s="2" t="s">
        <v>1205</v>
      </c>
      <c r="Q102" s="6" t="s">
        <v>1853</v>
      </c>
      <c r="R102" s="2" t="s">
        <v>1205</v>
      </c>
      <c r="S102" s="2" t="s">
        <v>1205</v>
      </c>
    </row>
    <row r="103" spans="1:19" s="8" customFormat="1" ht="277.2" x14ac:dyDescent="0.25">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69" t="s">
        <v>1864</v>
      </c>
      <c r="N103" s="2">
        <v>0</v>
      </c>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5">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8"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95" customHeight="1" x14ac:dyDescent="0.25">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8" t="s">
        <v>1866</v>
      </c>
      <c r="N105" s="2">
        <v>1</v>
      </c>
      <c r="O105" s="6" t="s">
        <v>1644</v>
      </c>
      <c r="P105" s="6" t="s">
        <v>1205</v>
      </c>
      <c r="Q105" s="6" t="s">
        <v>1856</v>
      </c>
      <c r="R105" s="6" t="s">
        <v>1205</v>
      </c>
      <c r="S105" s="6" t="s">
        <v>1205</v>
      </c>
    </row>
    <row r="106" spans="1:19" s="8" customFormat="1" ht="330" x14ac:dyDescent="0.25">
      <c r="A106" s="6">
        <v>103</v>
      </c>
      <c r="B106" s="6" t="s">
        <v>15</v>
      </c>
      <c r="C106" s="6">
        <v>6</v>
      </c>
      <c r="D106" s="6" t="str">
        <f t="shared" si="4"/>
        <v>MGRA-6</v>
      </c>
      <c r="E106" s="2">
        <v>1</v>
      </c>
      <c r="F106" s="6" t="str">
        <f t="shared" si="5"/>
        <v>MGRA-6.1</v>
      </c>
      <c r="G106" s="7" t="s">
        <v>1868</v>
      </c>
      <c r="H106" s="1" t="s">
        <v>1884</v>
      </c>
      <c r="I106" s="6" t="s">
        <v>1202</v>
      </c>
      <c r="J106" s="12">
        <v>45814</v>
      </c>
      <c r="K106" s="12">
        <v>45819</v>
      </c>
      <c r="L106" s="12">
        <v>45819</v>
      </c>
      <c r="M106" s="38" t="s">
        <v>1885</v>
      </c>
      <c r="N106" s="2">
        <v>1</v>
      </c>
      <c r="O106" s="6" t="s">
        <v>1644</v>
      </c>
      <c r="P106" s="6" t="s">
        <v>1380</v>
      </c>
      <c r="Q106" s="6" t="str">
        <f>VLOOKUP(P106,'WMP Sections'!B:D,2,FALSE)</f>
        <v>3-1: List of Risks and Risk Drivers to Prioritize  11</v>
      </c>
      <c r="R106" s="6" t="s">
        <v>1205</v>
      </c>
      <c r="S106" s="6" t="s">
        <v>1205</v>
      </c>
    </row>
    <row r="107" spans="1:19" s="8" customFormat="1" ht="224.4" x14ac:dyDescent="0.25">
      <c r="A107" s="6">
        <v>104</v>
      </c>
      <c r="B107" s="6" t="s">
        <v>16</v>
      </c>
      <c r="C107" s="6">
        <v>9</v>
      </c>
      <c r="D107" s="6" t="str">
        <f t="shared" si="4"/>
        <v>OEIS-9</v>
      </c>
      <c r="E107" s="2">
        <v>1</v>
      </c>
      <c r="F107" s="6" t="str">
        <f t="shared" si="5"/>
        <v>OEIS-9.1</v>
      </c>
      <c r="G107" s="7" t="s">
        <v>1869</v>
      </c>
      <c r="H107" s="1" t="s">
        <v>1877</v>
      </c>
      <c r="I107" s="6" t="s">
        <v>1195</v>
      </c>
      <c r="J107" s="12">
        <v>45814</v>
      </c>
      <c r="K107" s="12">
        <v>45819</v>
      </c>
      <c r="L107" s="12">
        <v>45817</v>
      </c>
      <c r="M107" s="38" t="s">
        <v>1883</v>
      </c>
      <c r="N107" s="2">
        <v>0</v>
      </c>
      <c r="O107" s="6" t="s">
        <v>1644</v>
      </c>
      <c r="P107" s="6">
        <v>10.5</v>
      </c>
      <c r="Q107" s="6" t="str">
        <f>VLOOKUP(P107,'WMP Sections'!B:D,2,FALSE)</f>
        <v xml:space="preserve">10.5 Weather Forecasting </v>
      </c>
      <c r="R107" s="6" t="s">
        <v>743</v>
      </c>
      <c r="S107" s="6" t="str">
        <f>VLOOKUP(R107,'WMP Sections'!B:D,2,FALSE)</f>
        <v>10.5.5 Weather Station Maintenance and Calibration .</v>
      </c>
    </row>
    <row r="108" spans="1:19" s="8" customFormat="1" ht="409.6" x14ac:dyDescent="0.25">
      <c r="A108" s="6">
        <v>105</v>
      </c>
      <c r="B108" s="6" t="s">
        <v>16</v>
      </c>
      <c r="C108" s="6">
        <v>10</v>
      </c>
      <c r="D108" s="6" t="str">
        <f t="shared" si="4"/>
        <v>OEIS-10</v>
      </c>
      <c r="E108" s="2">
        <v>1</v>
      </c>
      <c r="F108" s="6" t="str">
        <f t="shared" si="5"/>
        <v>OEIS-10.1</v>
      </c>
      <c r="G108" s="7" t="s">
        <v>1891</v>
      </c>
      <c r="H108" s="1" t="s">
        <v>1922</v>
      </c>
      <c r="I108" s="6" t="s">
        <v>1195</v>
      </c>
      <c r="J108" s="12">
        <v>45832</v>
      </c>
      <c r="K108" s="12" t="s">
        <v>1895</v>
      </c>
      <c r="L108" s="12">
        <v>45841</v>
      </c>
      <c r="M108" s="38" t="s">
        <v>1923</v>
      </c>
      <c r="N108" s="2">
        <v>2</v>
      </c>
      <c r="O108" s="6" t="s">
        <v>1644</v>
      </c>
      <c r="P108" s="6" t="s">
        <v>1205</v>
      </c>
      <c r="Q108" s="6" t="s">
        <v>1892</v>
      </c>
      <c r="R108" s="6" t="s">
        <v>1205</v>
      </c>
      <c r="S108" s="6" t="s">
        <v>1205</v>
      </c>
    </row>
    <row r="109" spans="1:19" s="8" customFormat="1" ht="409.6" x14ac:dyDescent="0.25">
      <c r="A109" s="6">
        <v>106</v>
      </c>
      <c r="B109" s="6" t="s">
        <v>16</v>
      </c>
      <c r="C109" s="6">
        <v>11</v>
      </c>
      <c r="D109" s="6" t="str">
        <f t="shared" si="4"/>
        <v>OEIS-11</v>
      </c>
      <c r="E109" s="2">
        <v>1</v>
      </c>
      <c r="F109" s="6" t="str">
        <f t="shared" si="5"/>
        <v>OEIS-11.1</v>
      </c>
      <c r="G109" s="7" t="s">
        <v>1893</v>
      </c>
      <c r="H109" s="1" t="s">
        <v>1920</v>
      </c>
      <c r="I109" s="6" t="s">
        <v>1195</v>
      </c>
      <c r="J109" s="12">
        <v>45832</v>
      </c>
      <c r="K109" s="12" t="s">
        <v>1895</v>
      </c>
      <c r="L109" s="12">
        <v>45841</v>
      </c>
      <c r="M109" s="38" t="s">
        <v>1924</v>
      </c>
      <c r="N109" s="2">
        <v>0</v>
      </c>
      <c r="O109" s="6" t="s">
        <v>1644</v>
      </c>
      <c r="P109" s="2" t="s">
        <v>660</v>
      </c>
      <c r="Q109" s="6" t="s">
        <v>1896</v>
      </c>
      <c r="R109" s="2" t="s">
        <v>1205</v>
      </c>
      <c r="S109" s="2" t="s">
        <v>1205</v>
      </c>
    </row>
    <row r="110" spans="1:19" s="8" customFormat="1" ht="409.6" x14ac:dyDescent="0.25">
      <c r="A110" s="6">
        <v>107</v>
      </c>
      <c r="B110" s="6" t="s">
        <v>16</v>
      </c>
      <c r="C110" s="6">
        <v>11</v>
      </c>
      <c r="D110" s="6" t="str">
        <f t="shared" si="4"/>
        <v>OEIS-11</v>
      </c>
      <c r="E110" s="2">
        <v>2</v>
      </c>
      <c r="F110" s="6" t="str">
        <f t="shared" si="5"/>
        <v>OEIS-11.2</v>
      </c>
      <c r="G110" s="7" t="s">
        <v>1894</v>
      </c>
      <c r="H110" s="1" t="s">
        <v>1921</v>
      </c>
      <c r="I110" s="6" t="s">
        <v>1195</v>
      </c>
      <c r="J110" s="12">
        <v>45832</v>
      </c>
      <c r="K110" s="12" t="s">
        <v>1895</v>
      </c>
      <c r="L110" s="12">
        <v>45841</v>
      </c>
      <c r="M110" s="38" t="s">
        <v>1925</v>
      </c>
      <c r="N110" s="2">
        <v>0</v>
      </c>
      <c r="O110" s="6" t="s">
        <v>1644</v>
      </c>
      <c r="P110" s="2" t="s">
        <v>1205</v>
      </c>
      <c r="Q110" s="6" t="s">
        <v>1207</v>
      </c>
      <c r="R110" s="2" t="s">
        <v>1205</v>
      </c>
      <c r="S110" s="2" t="s">
        <v>1205</v>
      </c>
    </row>
    <row r="111" spans="1:19" s="8" customFormat="1" ht="409.6" x14ac:dyDescent="0.25">
      <c r="A111" s="6">
        <v>108</v>
      </c>
      <c r="B111" s="6" t="s">
        <v>47</v>
      </c>
      <c r="C111" s="6">
        <v>2</v>
      </c>
      <c r="D111" s="6" t="str">
        <f t="shared" si="4"/>
        <v>SPD-2</v>
      </c>
      <c r="E111" s="2">
        <v>1</v>
      </c>
      <c r="F111" s="6" t="str">
        <f t="shared" si="5"/>
        <v>SPD-2.1</v>
      </c>
      <c r="G111" s="7" t="s">
        <v>1897</v>
      </c>
      <c r="H111" s="7" t="s">
        <v>1907</v>
      </c>
      <c r="I111" s="6" t="s">
        <v>1785</v>
      </c>
      <c r="J111" s="12">
        <v>45838</v>
      </c>
      <c r="K111" s="12" t="s">
        <v>1919</v>
      </c>
      <c r="L111" s="12">
        <v>45840</v>
      </c>
      <c r="M111" s="38" t="s">
        <v>1925</v>
      </c>
      <c r="N111" s="2">
        <v>0</v>
      </c>
      <c r="O111" s="6" t="s">
        <v>1205</v>
      </c>
      <c r="P111" s="6" t="s">
        <v>1205</v>
      </c>
      <c r="Q111" s="6" t="s">
        <v>1909</v>
      </c>
      <c r="R111" s="6" t="s">
        <v>1205</v>
      </c>
      <c r="S111" s="6" t="s">
        <v>1205</v>
      </c>
    </row>
    <row r="112" spans="1:19" s="8" customFormat="1" ht="145.19999999999999" x14ac:dyDescent="0.25">
      <c r="A112" s="6">
        <v>109</v>
      </c>
      <c r="B112" s="6" t="s">
        <v>47</v>
      </c>
      <c r="C112" s="6">
        <v>2</v>
      </c>
      <c r="D112" s="6" t="str">
        <f t="shared" si="4"/>
        <v>SPD-2</v>
      </c>
      <c r="E112" s="2">
        <v>2</v>
      </c>
      <c r="F112" s="6" t="str">
        <f t="shared" si="5"/>
        <v>SPD-2.2</v>
      </c>
      <c r="G112" s="7" t="s">
        <v>1898</v>
      </c>
      <c r="H112" s="70" t="s">
        <v>1908</v>
      </c>
      <c r="I112" s="6" t="s">
        <v>1785</v>
      </c>
      <c r="J112" s="12">
        <v>45838</v>
      </c>
      <c r="K112" s="12" t="s">
        <v>1919</v>
      </c>
      <c r="L112" s="12">
        <v>45840</v>
      </c>
      <c r="M112" s="38" t="s">
        <v>1925</v>
      </c>
      <c r="N112" s="2">
        <v>0</v>
      </c>
      <c r="O112" s="6" t="s">
        <v>1205</v>
      </c>
      <c r="P112" s="6" t="s">
        <v>1910</v>
      </c>
      <c r="Q112" s="6" t="s">
        <v>1911</v>
      </c>
      <c r="R112" s="6" t="s">
        <v>1205</v>
      </c>
      <c r="S112" s="6" t="s">
        <v>1205</v>
      </c>
    </row>
    <row r="113" spans="1:19" s="8" customFormat="1" ht="330" x14ac:dyDescent="0.25">
      <c r="A113" s="6">
        <v>110</v>
      </c>
      <c r="B113" s="6" t="s">
        <v>47</v>
      </c>
      <c r="C113" s="6">
        <v>2</v>
      </c>
      <c r="D113" s="6" t="str">
        <f t="shared" si="4"/>
        <v>SPD-2</v>
      </c>
      <c r="E113" s="2">
        <v>3</v>
      </c>
      <c r="F113" s="6" t="str">
        <f t="shared" si="5"/>
        <v>SPD-2.3</v>
      </c>
      <c r="G113" s="7" t="s">
        <v>1899</v>
      </c>
      <c r="H113" s="70" t="s">
        <v>1908</v>
      </c>
      <c r="I113" s="6" t="s">
        <v>1785</v>
      </c>
      <c r="J113" s="12">
        <v>45838</v>
      </c>
      <c r="K113" s="12" t="s">
        <v>1919</v>
      </c>
      <c r="L113" s="12">
        <v>45840</v>
      </c>
      <c r="M113" s="38" t="s">
        <v>1925</v>
      </c>
      <c r="N113" s="2">
        <v>0</v>
      </c>
      <c r="O113" s="6" t="s">
        <v>1205</v>
      </c>
      <c r="P113" s="6" t="s">
        <v>1205</v>
      </c>
      <c r="Q113" s="6" t="s">
        <v>1912</v>
      </c>
      <c r="R113" s="6" t="s">
        <v>1205</v>
      </c>
      <c r="S113" s="6" t="s">
        <v>1205</v>
      </c>
    </row>
    <row r="114" spans="1:19" s="8" customFormat="1" ht="145.19999999999999" x14ac:dyDescent="0.25">
      <c r="A114" s="6">
        <v>111</v>
      </c>
      <c r="B114" s="6" t="s">
        <v>47</v>
      </c>
      <c r="C114" s="6">
        <v>2</v>
      </c>
      <c r="D114" s="6" t="str">
        <f t="shared" si="4"/>
        <v>SPD-2</v>
      </c>
      <c r="E114" s="2">
        <v>4</v>
      </c>
      <c r="F114" s="6" t="str">
        <f t="shared" si="5"/>
        <v>SPD-2.4</v>
      </c>
      <c r="G114" s="7" t="s">
        <v>1900</v>
      </c>
      <c r="H114" s="70" t="s">
        <v>1908</v>
      </c>
      <c r="I114" s="6" t="s">
        <v>1785</v>
      </c>
      <c r="J114" s="12">
        <v>45838</v>
      </c>
      <c r="K114" s="12" t="s">
        <v>1919</v>
      </c>
      <c r="L114" s="12">
        <v>45840</v>
      </c>
      <c r="M114" s="38" t="s">
        <v>1925</v>
      </c>
      <c r="N114" s="2">
        <v>0</v>
      </c>
      <c r="O114" s="6" t="s">
        <v>1205</v>
      </c>
      <c r="P114" s="6" t="s">
        <v>1205</v>
      </c>
      <c r="Q114" s="6" t="s">
        <v>1913</v>
      </c>
      <c r="R114" s="6" t="s">
        <v>1205</v>
      </c>
      <c r="S114" s="6" t="s">
        <v>1205</v>
      </c>
    </row>
    <row r="115" spans="1:19" s="8" customFormat="1" ht="277.2" x14ac:dyDescent="0.25">
      <c r="A115" s="6">
        <v>112</v>
      </c>
      <c r="B115" s="6" t="s">
        <v>47</v>
      </c>
      <c r="C115" s="6">
        <v>2</v>
      </c>
      <c r="D115" s="6" t="str">
        <f t="shared" si="4"/>
        <v>SPD-2</v>
      </c>
      <c r="E115" s="2">
        <v>5</v>
      </c>
      <c r="F115" s="6" t="str">
        <f t="shared" si="5"/>
        <v>SPD-2.5</v>
      </c>
      <c r="G115" s="7" t="s">
        <v>1901</v>
      </c>
      <c r="H115" s="70" t="s">
        <v>1908</v>
      </c>
      <c r="I115" s="6" t="s">
        <v>1785</v>
      </c>
      <c r="J115" s="12">
        <v>45838</v>
      </c>
      <c r="K115" s="12" t="s">
        <v>1919</v>
      </c>
      <c r="L115" s="12">
        <v>45840</v>
      </c>
      <c r="M115" s="38" t="s">
        <v>1925</v>
      </c>
      <c r="N115" s="2">
        <v>0</v>
      </c>
      <c r="O115" s="6" t="s">
        <v>1205</v>
      </c>
      <c r="P115" s="6" t="s">
        <v>1205</v>
      </c>
      <c r="Q115" s="6" t="s">
        <v>1914</v>
      </c>
      <c r="R115" s="6" t="s">
        <v>1205</v>
      </c>
      <c r="S115" s="6" t="s">
        <v>1205</v>
      </c>
    </row>
    <row r="116" spans="1:19" s="8" customFormat="1" ht="224.4" x14ac:dyDescent="0.25">
      <c r="A116" s="6">
        <v>113</v>
      </c>
      <c r="B116" s="6" t="s">
        <v>47</v>
      </c>
      <c r="C116" s="6">
        <v>2</v>
      </c>
      <c r="D116" s="6" t="str">
        <f t="shared" si="4"/>
        <v>SPD-2</v>
      </c>
      <c r="E116" s="2">
        <v>6</v>
      </c>
      <c r="F116" s="6" t="str">
        <f t="shared" si="5"/>
        <v>SPD-2.6</v>
      </c>
      <c r="G116" s="7" t="s">
        <v>1902</v>
      </c>
      <c r="H116" s="70" t="s">
        <v>1908</v>
      </c>
      <c r="I116" s="6" t="s">
        <v>1785</v>
      </c>
      <c r="J116" s="12">
        <v>45838</v>
      </c>
      <c r="K116" s="12" t="s">
        <v>1919</v>
      </c>
      <c r="L116" s="12">
        <v>45840</v>
      </c>
      <c r="M116" s="38" t="s">
        <v>1925</v>
      </c>
      <c r="N116" s="2">
        <v>0</v>
      </c>
      <c r="O116" s="6" t="s">
        <v>1205</v>
      </c>
      <c r="P116" s="6" t="s">
        <v>1205</v>
      </c>
      <c r="Q116" s="6" t="s">
        <v>1915</v>
      </c>
      <c r="R116" s="6" t="s">
        <v>1205</v>
      </c>
      <c r="S116" s="6" t="s">
        <v>1205</v>
      </c>
    </row>
    <row r="117" spans="1:19" s="8" customFormat="1" ht="409.6" x14ac:dyDescent="0.25">
      <c r="A117" s="6">
        <v>114</v>
      </c>
      <c r="B117" s="6" t="s">
        <v>47</v>
      </c>
      <c r="C117" s="6">
        <v>2</v>
      </c>
      <c r="D117" s="6" t="str">
        <f t="shared" si="4"/>
        <v>SPD-2</v>
      </c>
      <c r="E117" s="2">
        <v>7</v>
      </c>
      <c r="F117" s="6" t="str">
        <f t="shared" si="5"/>
        <v>SPD-2.7</v>
      </c>
      <c r="G117" s="7" t="s">
        <v>1903</v>
      </c>
      <c r="H117" s="70" t="s">
        <v>1908</v>
      </c>
      <c r="I117" s="6" t="s">
        <v>1785</v>
      </c>
      <c r="J117" s="12">
        <v>45838</v>
      </c>
      <c r="K117" s="12" t="s">
        <v>1919</v>
      </c>
      <c r="L117" s="12">
        <v>45840</v>
      </c>
      <c r="M117" s="38" t="s">
        <v>1925</v>
      </c>
      <c r="N117" s="2">
        <v>0</v>
      </c>
      <c r="O117" s="6" t="s">
        <v>1205</v>
      </c>
      <c r="P117" s="6" t="s">
        <v>1205</v>
      </c>
      <c r="Q117" s="6" t="s">
        <v>1916</v>
      </c>
      <c r="R117" s="6" t="s">
        <v>1205</v>
      </c>
      <c r="S117" s="6" t="s">
        <v>1205</v>
      </c>
    </row>
    <row r="118" spans="1:19" ht="409.6" x14ac:dyDescent="0.25">
      <c r="A118" s="6">
        <v>115</v>
      </c>
      <c r="B118" s="6" t="s">
        <v>47</v>
      </c>
      <c r="C118" s="6">
        <v>2</v>
      </c>
      <c r="D118" s="6" t="str">
        <f t="shared" si="4"/>
        <v>SPD-2</v>
      </c>
      <c r="E118" s="2">
        <v>8</v>
      </c>
      <c r="F118" s="6" t="str">
        <f t="shared" si="5"/>
        <v>SPD-2.8</v>
      </c>
      <c r="G118" s="7" t="s">
        <v>1904</v>
      </c>
      <c r="H118" s="70" t="s">
        <v>1908</v>
      </c>
      <c r="I118" s="6" t="s">
        <v>1785</v>
      </c>
      <c r="J118" s="12">
        <v>45838</v>
      </c>
      <c r="K118" s="12" t="s">
        <v>1919</v>
      </c>
      <c r="L118" s="12">
        <v>45840</v>
      </c>
      <c r="M118" s="38" t="s">
        <v>1925</v>
      </c>
      <c r="N118" s="2">
        <v>0</v>
      </c>
      <c r="O118" s="6" t="s">
        <v>1205</v>
      </c>
      <c r="P118" s="6" t="s">
        <v>1205</v>
      </c>
      <c r="Q118" s="6" t="s">
        <v>1917</v>
      </c>
      <c r="R118" s="6" t="s">
        <v>1205</v>
      </c>
      <c r="S118" s="6" t="s">
        <v>1205</v>
      </c>
    </row>
    <row r="119" spans="1:19" ht="330" x14ac:dyDescent="0.25">
      <c r="A119" s="6">
        <v>116</v>
      </c>
      <c r="B119" s="6" t="s">
        <v>47</v>
      </c>
      <c r="C119" s="6">
        <v>2</v>
      </c>
      <c r="D119" s="6" t="str">
        <f t="shared" si="4"/>
        <v>SPD-2</v>
      </c>
      <c r="E119" s="2">
        <v>9</v>
      </c>
      <c r="F119" s="6" t="str">
        <f t="shared" si="5"/>
        <v>SPD-2.9</v>
      </c>
      <c r="G119" s="7" t="s">
        <v>1905</v>
      </c>
      <c r="H119" s="70" t="s">
        <v>1908</v>
      </c>
      <c r="I119" s="6" t="s">
        <v>1785</v>
      </c>
      <c r="J119" s="12">
        <v>45838</v>
      </c>
      <c r="K119" s="12" t="s">
        <v>1919</v>
      </c>
      <c r="L119" s="12">
        <v>45840</v>
      </c>
      <c r="M119" s="38" t="s">
        <v>1925</v>
      </c>
      <c r="N119" s="2">
        <v>0</v>
      </c>
      <c r="O119" s="6" t="s">
        <v>1205</v>
      </c>
      <c r="P119" s="6" t="s">
        <v>1434</v>
      </c>
      <c r="Q119" s="6" t="str">
        <f>VLOOKUP(P119,'WMP Sections'!B:D,2,FALSE)</f>
        <v>Cost Benefit and Risk Reduction Supporting Data</v>
      </c>
      <c r="R119" s="6" t="s">
        <v>1205</v>
      </c>
      <c r="S119" s="6" t="s">
        <v>1205</v>
      </c>
    </row>
    <row r="120" spans="1:19" ht="145.19999999999999" x14ac:dyDescent="0.25">
      <c r="A120" s="6">
        <v>117</v>
      </c>
      <c r="B120" s="6" t="s">
        <v>47</v>
      </c>
      <c r="C120" s="6">
        <v>2</v>
      </c>
      <c r="D120" s="6" t="str">
        <f t="shared" si="4"/>
        <v>SPD-2</v>
      </c>
      <c r="E120" s="2">
        <v>10</v>
      </c>
      <c r="F120" s="6" t="str">
        <f t="shared" si="5"/>
        <v>SPD-2.10</v>
      </c>
      <c r="G120" s="7" t="s">
        <v>1906</v>
      </c>
      <c r="H120" s="70" t="s">
        <v>1908</v>
      </c>
      <c r="I120" s="6" t="s">
        <v>1785</v>
      </c>
      <c r="J120" s="12">
        <v>45838</v>
      </c>
      <c r="K120" s="12" t="s">
        <v>1919</v>
      </c>
      <c r="L120" s="12">
        <v>45840</v>
      </c>
      <c r="M120" s="38" t="s">
        <v>1925</v>
      </c>
      <c r="N120" s="2">
        <v>0</v>
      </c>
      <c r="O120" s="6" t="s">
        <v>1205</v>
      </c>
      <c r="P120" s="6" t="s">
        <v>1434</v>
      </c>
      <c r="Q120" s="6" t="str">
        <f>VLOOKUP(P120,'WMP Sections'!B:D,2,FALSE)</f>
        <v>Cost Benefit and Risk Reduction Supporting Data</v>
      </c>
      <c r="R120" s="6" t="s">
        <v>1205</v>
      </c>
      <c r="S120" s="6" t="s">
        <v>1205</v>
      </c>
    </row>
    <row r="121" spans="1:19" ht="409.6" x14ac:dyDescent="0.25">
      <c r="A121" s="6">
        <v>118</v>
      </c>
      <c r="B121" s="6" t="s">
        <v>47</v>
      </c>
      <c r="C121" s="6">
        <v>2</v>
      </c>
      <c r="D121" s="6" t="str">
        <f t="shared" si="4"/>
        <v>SPD-2</v>
      </c>
      <c r="E121" s="2">
        <v>11</v>
      </c>
      <c r="F121" s="6" t="str">
        <f t="shared" si="5"/>
        <v>SPD-2.11</v>
      </c>
      <c r="G121" s="7" t="s">
        <v>1918</v>
      </c>
      <c r="H121" s="70" t="s">
        <v>1908</v>
      </c>
      <c r="I121" s="6" t="s">
        <v>1785</v>
      </c>
      <c r="J121" s="12">
        <v>45838</v>
      </c>
      <c r="K121" s="12" t="s">
        <v>1919</v>
      </c>
      <c r="L121" s="12">
        <v>45840</v>
      </c>
      <c r="M121" s="38" t="s">
        <v>1925</v>
      </c>
      <c r="N121" s="2">
        <v>0</v>
      </c>
      <c r="O121" s="6" t="s">
        <v>1205</v>
      </c>
      <c r="P121" s="6" t="s">
        <v>1434</v>
      </c>
      <c r="Q121" s="6" t="str">
        <f>VLOOKUP(P121,'WMP Sections'!B:D,2,FALSE)</f>
        <v>Cost Benefit and Risk Reduction Supporting Data</v>
      </c>
      <c r="R121" s="6" t="s">
        <v>1205</v>
      </c>
      <c r="S121" s="6" t="s">
        <v>1205</v>
      </c>
    </row>
    <row r="122" spans="1:19" s="8" customFormat="1" x14ac:dyDescent="0.25">
      <c r="A122" s="2"/>
      <c r="B122" s="1"/>
      <c r="C122" s="2"/>
      <c r="D122" s="2"/>
      <c r="E122" s="2"/>
      <c r="F122" s="6"/>
      <c r="G122" s="1"/>
      <c r="H122" s="1"/>
      <c r="I122" s="6"/>
      <c r="J122" s="2"/>
      <c r="K122" s="2"/>
      <c r="L122" s="2"/>
      <c r="M122" s="2"/>
      <c r="N122" s="2"/>
      <c r="O122" s="1"/>
      <c r="P122" s="2"/>
      <c r="Q122" s="1"/>
      <c r="R122" s="2"/>
      <c r="S122" s="1"/>
    </row>
    <row r="123" spans="1:19" s="8" customFormat="1" x14ac:dyDescent="0.25">
      <c r="A123" s="2"/>
      <c r="B123" s="1"/>
      <c r="C123" s="2"/>
      <c r="D123" s="2"/>
      <c r="E123" s="2"/>
      <c r="F123" s="6"/>
      <c r="G123" s="1"/>
      <c r="H123" s="1"/>
      <c r="I123" s="6"/>
      <c r="J123" s="2"/>
      <c r="K123" s="2"/>
      <c r="L123" s="2"/>
      <c r="M123" s="2"/>
      <c r="N123" s="2"/>
      <c r="O123" s="1"/>
      <c r="P123" s="2"/>
      <c r="Q123" s="1"/>
      <c r="R123" s="2"/>
      <c r="S123" s="1"/>
    </row>
    <row r="124" spans="1:19" s="8" customFormat="1" x14ac:dyDescent="0.25">
      <c r="A124" s="2"/>
      <c r="B124" s="1"/>
      <c r="C124" s="2"/>
      <c r="D124" s="2"/>
      <c r="E124" s="2"/>
      <c r="F124" s="6"/>
      <c r="G124" s="1"/>
      <c r="H124" s="1"/>
      <c r="I124" s="6"/>
      <c r="J124" s="2"/>
      <c r="K124" s="2"/>
      <c r="L124" s="2"/>
      <c r="M124" s="2"/>
      <c r="N124" s="2"/>
      <c r="O124" s="1"/>
      <c r="P124" s="2"/>
      <c r="Q124" s="1"/>
      <c r="R124" s="2"/>
      <c r="S124" s="1"/>
    </row>
    <row r="125" spans="1:19" s="8" customFormat="1" x14ac:dyDescent="0.25">
      <c r="A125" s="2"/>
      <c r="B125" s="1"/>
      <c r="C125" s="2"/>
      <c r="D125" s="2"/>
      <c r="E125" s="2"/>
      <c r="F125" s="6"/>
      <c r="G125" s="1"/>
      <c r="H125" s="1"/>
      <c r="I125" s="6"/>
      <c r="J125" s="2"/>
      <c r="K125" s="2"/>
      <c r="L125" s="2"/>
      <c r="M125" s="2"/>
      <c r="N125" s="2"/>
      <c r="O125" s="1"/>
      <c r="P125" s="2"/>
      <c r="Q125" s="1"/>
      <c r="R125" s="2"/>
      <c r="S125" s="1"/>
    </row>
    <row r="126" spans="1:19" s="8" customFormat="1" x14ac:dyDescent="0.25">
      <c r="A126" s="2"/>
      <c r="B126" s="1"/>
      <c r="C126" s="2"/>
      <c r="D126" s="2"/>
      <c r="E126" s="2"/>
      <c r="F126" s="6"/>
      <c r="G126" s="1"/>
      <c r="H126" s="1"/>
      <c r="I126" s="6"/>
      <c r="J126" s="2"/>
      <c r="K126" s="2"/>
      <c r="L126" s="2"/>
      <c r="M126" s="2"/>
      <c r="N126" s="2"/>
      <c r="O126" s="1"/>
      <c r="P126" s="2"/>
      <c r="Q126" s="1"/>
      <c r="R126" s="2"/>
      <c r="S126" s="1"/>
    </row>
    <row r="127" spans="1:19" s="8" customFormat="1" x14ac:dyDescent="0.25">
      <c r="A127" s="2"/>
      <c r="B127" s="1"/>
      <c r="C127" s="2"/>
      <c r="D127" s="2"/>
      <c r="E127" s="2"/>
      <c r="F127" s="6"/>
      <c r="G127" s="1"/>
      <c r="H127" s="1"/>
      <c r="I127" s="6"/>
      <c r="J127" s="2"/>
      <c r="K127" s="2"/>
      <c r="L127" s="2"/>
      <c r="M127" s="2"/>
      <c r="N127" s="2"/>
      <c r="O127" s="1"/>
      <c r="P127" s="2"/>
      <c r="Q127" s="1"/>
      <c r="R127" s="2"/>
      <c r="S127" s="1"/>
    </row>
    <row r="128" spans="1:19" s="8" customFormat="1" x14ac:dyDescent="0.25">
      <c r="A128" s="2"/>
      <c r="B128" s="1"/>
      <c r="C128" s="2"/>
      <c r="D128" s="2"/>
      <c r="E128" s="2"/>
      <c r="F128" s="6"/>
      <c r="G128" s="1"/>
      <c r="H128" s="1"/>
      <c r="I128" s="6"/>
      <c r="J128" s="2"/>
      <c r="K128" s="2"/>
      <c r="L128" s="2"/>
      <c r="M128" s="2"/>
      <c r="N128" s="2"/>
      <c r="O128" s="1"/>
      <c r="P128" s="2"/>
      <c r="Q128" s="1"/>
      <c r="R128" s="2"/>
      <c r="S128" s="1"/>
    </row>
    <row r="129" spans="1:19" s="8" customFormat="1" x14ac:dyDescent="0.25">
      <c r="A129" s="2"/>
      <c r="B129" s="1"/>
      <c r="C129" s="2"/>
      <c r="D129" s="2"/>
      <c r="E129" s="2"/>
      <c r="F129" s="6"/>
      <c r="G129" s="1"/>
      <c r="H129" s="1"/>
      <c r="I129" s="6"/>
      <c r="J129" s="2"/>
      <c r="K129" s="2"/>
      <c r="L129" s="2"/>
      <c r="M129" s="2"/>
      <c r="N129" s="2"/>
      <c r="O129" s="1"/>
      <c r="P129" s="2"/>
      <c r="Q129" s="1"/>
      <c r="R129" s="2"/>
      <c r="S129" s="1"/>
    </row>
    <row r="130" spans="1:19" s="8" customFormat="1" x14ac:dyDescent="0.25">
      <c r="A130" s="2"/>
      <c r="B130" s="1"/>
      <c r="C130" s="2"/>
      <c r="D130" s="2"/>
      <c r="E130" s="2"/>
      <c r="F130" s="6"/>
      <c r="G130" s="1"/>
      <c r="H130" s="1"/>
      <c r="I130" s="6"/>
      <c r="J130" s="2"/>
      <c r="K130" s="2"/>
      <c r="L130" s="2"/>
      <c r="M130" s="2"/>
      <c r="N130" s="2"/>
      <c r="O130" s="1"/>
      <c r="P130" s="2"/>
      <c r="Q130" s="1"/>
      <c r="R130" s="2"/>
      <c r="S130" s="1"/>
    </row>
    <row r="131" spans="1:19" s="8" customFormat="1" x14ac:dyDescent="0.25">
      <c r="A131" s="2"/>
      <c r="B131" s="1"/>
      <c r="C131" s="2"/>
      <c r="D131" s="2"/>
      <c r="E131" s="2"/>
      <c r="F131" s="6"/>
      <c r="G131" s="1"/>
      <c r="H131" s="1"/>
      <c r="I131" s="6"/>
      <c r="J131" s="2"/>
      <c r="K131" s="2"/>
      <c r="L131" s="2"/>
      <c r="M131" s="2"/>
      <c r="N131" s="2"/>
      <c r="O131" s="1"/>
      <c r="P131" s="2"/>
      <c r="Q131" s="1"/>
      <c r="R131" s="2"/>
      <c r="S131" s="1"/>
    </row>
    <row r="132" spans="1:19" s="8" customFormat="1" x14ac:dyDescent="0.25">
      <c r="A132" s="2"/>
      <c r="B132" s="1"/>
      <c r="C132" s="2"/>
      <c r="D132" s="2"/>
      <c r="E132" s="2"/>
      <c r="F132" s="6"/>
      <c r="G132" s="1"/>
      <c r="H132" s="1"/>
      <c r="I132" s="6"/>
      <c r="J132" s="2"/>
      <c r="K132" s="2"/>
      <c r="L132" s="2"/>
      <c r="M132" s="2"/>
      <c r="N132" s="2"/>
      <c r="O132" s="1"/>
      <c r="P132" s="2"/>
      <c r="Q132" s="1"/>
      <c r="R132" s="2"/>
      <c r="S132" s="1"/>
    </row>
    <row r="133" spans="1:19" s="8" customFormat="1" x14ac:dyDescent="0.25">
      <c r="A133" s="2"/>
      <c r="B133" s="1"/>
      <c r="C133" s="2"/>
      <c r="D133" s="2"/>
      <c r="E133" s="2"/>
      <c r="F133" s="6"/>
      <c r="G133" s="1"/>
      <c r="H133" s="1"/>
      <c r="I133" s="6"/>
      <c r="J133" s="2"/>
      <c r="K133" s="2"/>
      <c r="L133" s="2"/>
      <c r="M133" s="2"/>
      <c r="N133" s="2"/>
      <c r="O133" s="1"/>
      <c r="P133" s="2"/>
      <c r="Q133" s="1"/>
      <c r="R133" s="2"/>
      <c r="S133" s="1"/>
    </row>
    <row r="134" spans="1:19" s="8" customFormat="1" x14ac:dyDescent="0.25">
      <c r="A134" s="2"/>
      <c r="B134" s="1"/>
      <c r="C134" s="2"/>
      <c r="D134" s="2"/>
      <c r="E134" s="2"/>
      <c r="F134" s="6"/>
      <c r="G134" s="1"/>
      <c r="H134" s="1"/>
      <c r="I134" s="6"/>
      <c r="J134" s="2"/>
      <c r="K134" s="2"/>
      <c r="L134" s="2"/>
      <c r="M134" s="2"/>
      <c r="N134" s="2"/>
      <c r="O134" s="1"/>
      <c r="P134" s="2"/>
      <c r="Q134" s="1"/>
      <c r="R134" s="2"/>
      <c r="S134" s="1"/>
    </row>
    <row r="135" spans="1:19" s="8" customFormat="1" x14ac:dyDescent="0.25">
      <c r="A135" s="2"/>
      <c r="B135" s="1"/>
      <c r="C135" s="2"/>
      <c r="D135" s="2"/>
      <c r="E135" s="2"/>
      <c r="F135" s="6"/>
      <c r="G135" s="1"/>
      <c r="H135" s="1"/>
      <c r="I135" s="6"/>
      <c r="J135" s="2"/>
      <c r="K135" s="2"/>
      <c r="L135" s="2"/>
      <c r="M135" s="2"/>
      <c r="N135" s="2"/>
      <c r="O135" s="1"/>
      <c r="P135" s="2"/>
      <c r="Q135" s="1"/>
      <c r="R135" s="2"/>
      <c r="S135" s="1"/>
    </row>
    <row r="136" spans="1:19" s="8" customFormat="1" x14ac:dyDescent="0.25">
      <c r="A136" s="2"/>
      <c r="B136" s="1"/>
      <c r="C136" s="2"/>
      <c r="D136" s="2"/>
      <c r="E136" s="2"/>
      <c r="F136" s="6"/>
      <c r="G136" s="1"/>
      <c r="H136" s="1"/>
      <c r="I136" s="6"/>
      <c r="J136" s="2"/>
      <c r="K136" s="2"/>
      <c r="L136" s="2"/>
      <c r="M136" s="2"/>
      <c r="N136" s="2"/>
      <c r="O136" s="1"/>
      <c r="P136" s="2"/>
      <c r="Q136" s="1"/>
      <c r="R136" s="2"/>
      <c r="S136" s="1"/>
    </row>
    <row r="137" spans="1:19" s="8" customFormat="1" x14ac:dyDescent="0.25">
      <c r="A137" s="2"/>
      <c r="B137" s="1"/>
      <c r="C137" s="2"/>
      <c r="D137" s="2"/>
      <c r="E137" s="2"/>
      <c r="F137" s="6"/>
      <c r="G137" s="1"/>
      <c r="H137" s="1"/>
      <c r="I137" s="6"/>
      <c r="J137" s="2"/>
      <c r="K137" s="2"/>
      <c r="L137" s="2"/>
      <c r="M137" s="2"/>
      <c r="N137" s="2"/>
      <c r="O137" s="1"/>
      <c r="P137" s="2"/>
      <c r="Q137" s="1"/>
      <c r="R137" s="2"/>
      <c r="S137" s="1"/>
    </row>
    <row r="138" spans="1:19" s="8" customFormat="1" x14ac:dyDescent="0.25">
      <c r="A138" s="2"/>
      <c r="B138" s="1"/>
      <c r="C138" s="2"/>
      <c r="D138" s="2"/>
      <c r="E138" s="2"/>
      <c r="F138" s="6"/>
      <c r="G138" s="1"/>
      <c r="H138" s="1"/>
      <c r="I138" s="6"/>
      <c r="J138" s="2"/>
      <c r="K138" s="2"/>
      <c r="L138" s="2"/>
      <c r="M138" s="2"/>
      <c r="N138" s="2"/>
      <c r="O138" s="1"/>
      <c r="P138" s="2"/>
      <c r="Q138" s="1"/>
      <c r="R138" s="2"/>
      <c r="S138" s="1"/>
    </row>
    <row r="139" spans="1:19" s="8" customFormat="1" x14ac:dyDescent="0.25">
      <c r="A139" s="2"/>
      <c r="B139" s="1"/>
      <c r="C139" s="2"/>
      <c r="D139" s="2"/>
      <c r="E139" s="2"/>
      <c r="F139" s="6"/>
      <c r="G139" s="1"/>
      <c r="H139" s="1"/>
      <c r="I139" s="6"/>
      <c r="J139" s="2"/>
      <c r="K139" s="2"/>
      <c r="L139" s="2"/>
      <c r="M139" s="2"/>
      <c r="N139" s="2"/>
      <c r="O139" s="1"/>
      <c r="P139" s="2"/>
      <c r="Q139" s="1"/>
      <c r="R139" s="2"/>
      <c r="S139" s="1"/>
    </row>
    <row r="140" spans="1:19" s="8" customFormat="1" x14ac:dyDescent="0.25">
      <c r="A140" s="2"/>
      <c r="B140" s="1"/>
      <c r="C140" s="2"/>
      <c r="D140" s="2"/>
      <c r="E140" s="2"/>
      <c r="F140" s="6"/>
      <c r="G140" s="1"/>
      <c r="H140" s="1"/>
      <c r="I140" s="6"/>
      <c r="J140" s="2"/>
      <c r="K140" s="2"/>
      <c r="L140" s="2"/>
      <c r="M140" s="2"/>
      <c r="N140" s="2"/>
      <c r="O140" s="1"/>
      <c r="P140" s="2"/>
      <c r="Q140" s="1"/>
      <c r="R140" s="2"/>
      <c r="S140" s="1"/>
    </row>
    <row r="141" spans="1:19" s="8" customFormat="1" x14ac:dyDescent="0.25">
      <c r="A141" s="2"/>
      <c r="B141" s="1"/>
      <c r="C141" s="2"/>
      <c r="D141" s="2"/>
      <c r="E141" s="2"/>
      <c r="F141" s="6"/>
      <c r="G141" s="1"/>
      <c r="H141" s="1"/>
      <c r="I141" s="6"/>
      <c r="J141" s="2"/>
      <c r="K141" s="2"/>
      <c r="L141" s="2"/>
      <c r="M141" s="2"/>
      <c r="N141" s="2"/>
      <c r="O141" s="1"/>
      <c r="P141" s="2"/>
      <c r="Q141" s="1"/>
      <c r="R141" s="2"/>
      <c r="S141" s="1"/>
    </row>
    <row r="142" spans="1:19" s="8" customFormat="1" x14ac:dyDescent="0.25">
      <c r="A142" s="2"/>
      <c r="B142" s="1"/>
      <c r="C142" s="2"/>
      <c r="D142" s="2"/>
      <c r="E142" s="2"/>
      <c r="F142" s="6"/>
      <c r="G142" s="1"/>
      <c r="H142" s="1"/>
      <c r="I142" s="6"/>
      <c r="J142" s="2"/>
      <c r="K142" s="2"/>
      <c r="L142" s="2"/>
      <c r="M142" s="2"/>
      <c r="N142" s="2"/>
      <c r="O142" s="1"/>
      <c r="P142" s="2"/>
      <c r="Q142" s="1"/>
      <c r="R142" s="2"/>
      <c r="S142" s="1"/>
    </row>
    <row r="143" spans="1:19" s="8" customFormat="1" x14ac:dyDescent="0.25">
      <c r="A143" s="2"/>
      <c r="B143" s="1"/>
      <c r="C143" s="2"/>
      <c r="D143" s="2"/>
      <c r="E143" s="2"/>
      <c r="F143" s="6"/>
      <c r="G143" s="1"/>
      <c r="H143" s="1"/>
      <c r="I143" s="6"/>
      <c r="J143" s="2"/>
      <c r="K143" s="2"/>
      <c r="L143" s="2"/>
      <c r="M143" s="2"/>
      <c r="N143" s="2"/>
      <c r="O143" s="1"/>
      <c r="P143" s="2"/>
      <c r="Q143" s="1"/>
      <c r="R143" s="2"/>
      <c r="S143" s="1"/>
    </row>
    <row r="144" spans="1:19" s="8" customFormat="1" x14ac:dyDescent="0.25">
      <c r="A144" s="2"/>
      <c r="B144" s="1"/>
      <c r="C144" s="2"/>
      <c r="D144" s="2"/>
      <c r="E144" s="2"/>
      <c r="F144" s="6"/>
      <c r="G144" s="1"/>
      <c r="H144" s="1"/>
      <c r="I144" s="6"/>
      <c r="J144" s="2"/>
      <c r="K144" s="2"/>
      <c r="L144" s="2"/>
      <c r="M144" s="2"/>
      <c r="N144" s="2"/>
      <c r="O144" s="1"/>
      <c r="P144" s="2"/>
      <c r="Q144" s="1"/>
      <c r="R144" s="2"/>
      <c r="S144" s="1"/>
    </row>
    <row r="145" spans="1:19" s="8" customFormat="1" x14ac:dyDescent="0.25">
      <c r="A145" s="2"/>
      <c r="B145" s="1"/>
      <c r="C145" s="2"/>
      <c r="D145" s="2"/>
      <c r="E145" s="2"/>
      <c r="F145" s="6"/>
      <c r="G145" s="1"/>
      <c r="H145" s="1"/>
      <c r="I145" s="6"/>
      <c r="J145" s="2"/>
      <c r="K145" s="2"/>
      <c r="L145" s="2"/>
      <c r="M145" s="2"/>
      <c r="N145" s="2"/>
      <c r="O145" s="1"/>
      <c r="P145" s="2"/>
      <c r="Q145" s="1"/>
      <c r="R145" s="2"/>
      <c r="S145" s="1"/>
    </row>
    <row r="146" spans="1:19" s="8" customFormat="1" x14ac:dyDescent="0.25">
      <c r="A146" s="2"/>
      <c r="B146" s="1"/>
      <c r="C146" s="2"/>
      <c r="D146" s="2"/>
      <c r="E146" s="2"/>
      <c r="F146" s="6"/>
      <c r="G146" s="1"/>
      <c r="H146" s="1"/>
      <c r="I146" s="6"/>
      <c r="J146" s="2"/>
      <c r="K146" s="2"/>
      <c r="L146" s="2"/>
      <c r="M146" s="2"/>
      <c r="N146" s="2"/>
      <c r="O146" s="1"/>
      <c r="P146" s="2"/>
      <c r="Q146" s="1"/>
      <c r="R146" s="2"/>
      <c r="S146" s="1"/>
    </row>
    <row r="147" spans="1:19" s="8" customFormat="1" x14ac:dyDescent="0.25">
      <c r="A147" s="2"/>
      <c r="B147" s="1"/>
      <c r="C147" s="2"/>
      <c r="D147" s="2"/>
      <c r="E147" s="2"/>
      <c r="F147" s="6"/>
      <c r="G147" s="1"/>
      <c r="H147" s="1"/>
      <c r="I147" s="6"/>
      <c r="J147" s="2"/>
      <c r="K147" s="2"/>
      <c r="L147" s="2"/>
      <c r="M147" s="2"/>
      <c r="N147" s="2"/>
      <c r="O147" s="1"/>
      <c r="P147" s="2"/>
      <c r="Q147" s="1"/>
      <c r="R147" s="2"/>
      <c r="S147" s="1"/>
    </row>
    <row r="148" spans="1:19" s="8" customFormat="1" x14ac:dyDescent="0.25">
      <c r="A148" s="2"/>
      <c r="B148" s="1"/>
      <c r="C148" s="2"/>
      <c r="D148" s="2"/>
      <c r="E148" s="2"/>
      <c r="F148" s="6"/>
      <c r="G148" s="1"/>
      <c r="H148" s="1"/>
      <c r="I148" s="6"/>
      <c r="J148" s="2"/>
      <c r="K148" s="2"/>
      <c r="L148" s="2"/>
      <c r="M148" s="2"/>
      <c r="N148" s="2"/>
      <c r="O148" s="1"/>
      <c r="P148" s="2"/>
      <c r="Q148" s="1"/>
      <c r="R148" s="2"/>
      <c r="S148" s="1"/>
    </row>
    <row r="149" spans="1:19" s="8" customFormat="1" x14ac:dyDescent="0.25">
      <c r="A149" s="2"/>
      <c r="B149" s="1"/>
      <c r="C149" s="2"/>
      <c r="D149" s="2"/>
      <c r="E149" s="2"/>
      <c r="F149" s="6"/>
      <c r="G149" s="1"/>
      <c r="H149" s="1"/>
      <c r="I149" s="6"/>
      <c r="J149" s="2"/>
      <c r="K149" s="2"/>
      <c r="L149" s="2"/>
      <c r="M149" s="2"/>
      <c r="N149" s="2"/>
      <c r="O149" s="1"/>
      <c r="P149" s="2"/>
      <c r="Q149" s="1"/>
      <c r="R149" s="2"/>
      <c r="S149" s="1"/>
    </row>
    <row r="150" spans="1:19" s="8" customFormat="1" x14ac:dyDescent="0.25">
      <c r="A150" s="2"/>
      <c r="B150" s="1"/>
      <c r="C150" s="2"/>
      <c r="D150" s="2"/>
      <c r="E150" s="2"/>
      <c r="F150" s="6"/>
      <c r="G150" s="1"/>
      <c r="H150" s="1"/>
      <c r="I150" s="6"/>
      <c r="J150" s="2"/>
      <c r="K150" s="2"/>
      <c r="L150" s="2"/>
      <c r="M150" s="2"/>
      <c r="N150" s="2"/>
      <c r="O150" s="1"/>
      <c r="P150" s="2"/>
      <c r="Q150" s="1"/>
      <c r="R150" s="2"/>
      <c r="S150" s="1"/>
    </row>
    <row r="151" spans="1:19" s="8" customFormat="1" x14ac:dyDescent="0.25">
      <c r="A151" s="2"/>
      <c r="B151" s="1"/>
      <c r="C151" s="2"/>
      <c r="D151" s="2"/>
      <c r="E151" s="2"/>
      <c r="F151" s="6"/>
      <c r="G151" s="1"/>
      <c r="H151" s="1"/>
      <c r="I151" s="6"/>
      <c r="J151" s="2"/>
      <c r="K151" s="2"/>
      <c r="L151" s="2"/>
      <c r="M151" s="2"/>
      <c r="N151" s="2"/>
      <c r="O151" s="1"/>
      <c r="P151" s="2"/>
      <c r="Q151" s="1"/>
      <c r="R151" s="2"/>
      <c r="S151" s="1"/>
    </row>
    <row r="152" spans="1:19" s="8" customFormat="1" x14ac:dyDescent="0.25">
      <c r="A152" s="2"/>
      <c r="B152" s="1"/>
      <c r="C152" s="2"/>
      <c r="D152" s="2"/>
      <c r="E152" s="2"/>
      <c r="F152" s="6"/>
      <c r="G152" s="1"/>
      <c r="H152" s="1"/>
      <c r="I152" s="6"/>
      <c r="J152" s="2"/>
      <c r="K152" s="2"/>
      <c r="L152" s="2"/>
      <c r="M152" s="2"/>
      <c r="N152" s="2"/>
      <c r="O152" s="1"/>
      <c r="P152" s="2"/>
      <c r="Q152" s="1"/>
      <c r="R152" s="2"/>
      <c r="S152" s="1"/>
    </row>
    <row r="153" spans="1:19" s="8" customFormat="1" x14ac:dyDescent="0.25">
      <c r="A153" s="2"/>
      <c r="B153" s="1"/>
      <c r="C153" s="2"/>
      <c r="D153" s="2"/>
      <c r="E153" s="2"/>
      <c r="F153" s="6"/>
      <c r="G153" s="1"/>
      <c r="H153" s="1"/>
      <c r="I153" s="6"/>
      <c r="J153" s="2"/>
      <c r="K153" s="2"/>
      <c r="L153" s="2"/>
      <c r="M153" s="2"/>
      <c r="N153" s="2"/>
      <c r="O153" s="1"/>
      <c r="P153" s="2"/>
      <c r="Q153" s="1"/>
      <c r="R153" s="2"/>
      <c r="S153" s="1"/>
    </row>
    <row r="154" spans="1:19" s="8" customFormat="1" x14ac:dyDescent="0.25">
      <c r="A154" s="2"/>
      <c r="B154" s="1"/>
      <c r="C154" s="2"/>
      <c r="D154" s="2"/>
      <c r="E154" s="2"/>
      <c r="F154" s="6"/>
      <c r="G154" s="1"/>
      <c r="H154" s="1"/>
      <c r="I154" s="6"/>
      <c r="J154" s="2"/>
      <c r="K154" s="2"/>
      <c r="L154" s="2"/>
      <c r="M154" s="2"/>
      <c r="N154" s="2"/>
      <c r="O154" s="1"/>
      <c r="P154" s="2"/>
      <c r="Q154" s="1"/>
      <c r="R154" s="2"/>
      <c r="S154" s="1"/>
    </row>
    <row r="155" spans="1:19" s="8" customFormat="1" x14ac:dyDescent="0.25">
      <c r="A155" s="2"/>
      <c r="B155" s="1"/>
      <c r="C155" s="2"/>
      <c r="D155" s="2"/>
      <c r="E155" s="2"/>
      <c r="F155" s="6"/>
      <c r="G155" s="1"/>
      <c r="H155" s="1"/>
      <c r="I155" s="6"/>
      <c r="J155" s="2"/>
      <c r="K155" s="2"/>
      <c r="L155" s="2"/>
      <c r="M155" s="2"/>
      <c r="N155" s="2"/>
      <c r="O155" s="1"/>
      <c r="P155" s="2"/>
      <c r="Q155" s="1"/>
      <c r="R155" s="2"/>
      <c r="S155" s="1"/>
    </row>
  </sheetData>
  <mergeCells count="2">
    <mergeCell ref="R3:S3"/>
    <mergeCell ref="A2:S2"/>
  </mergeCells>
  <phoneticPr fontId="10" type="noConversion"/>
  <conditionalFormatting sqref="N1:P1048576">
    <cfRule type="containsBlanks" priority="9">
      <formula>LEN(TRIM(N1))=0</formula>
    </cfRule>
  </conditionalFormatting>
  <conditionalFormatting sqref="R93:S98">
    <cfRule type="containsBlanks" priority="12">
      <formula>LEN(TRIM(R93))=0</formula>
    </cfRule>
  </conditionalFormatting>
  <conditionalFormatting sqref="R108:S121">
    <cfRule type="containsBlanks" priority="1">
      <formula>LEN(TRIM(R108))=0</formula>
    </cfRule>
  </conditionalFormatting>
  <hyperlinks>
    <hyperlink ref="M15" r:id="rId1" xr:uid="{A05EE689-4B1B-4338-AB9A-7C06CE15A091}"/>
    <hyperlink ref="M16" r:id="rId2" xr:uid="{02BB9DEE-C19F-49ED-9D41-B5B6D1486306}"/>
    <hyperlink ref="M31" r:id="rId3" xr:uid="{CC633BF1-BE49-446E-89C7-96AF0F73F7DD}"/>
    <hyperlink ref="M103" r:id="rId4" xr:uid="{A4B8D419-2758-4D3A-93AC-6620A0FBA8B8}"/>
    <hyperlink ref="M93" r:id="rId5" display="https://www.sdge.com/sites/default/files/regulatory/SDGE%20Response%20SPD-SDGE-WMP2026-001.pdf_x000a__x000a_" xr:uid="{DAE5A24D-144A-41C3-9501-2D25E5D54843}"/>
    <hyperlink ref="M107" r:id="rId6" xr:uid="{40F693BF-B69C-445E-975F-D6C653011186}"/>
  </hyperlinks>
  <printOptions horizontalCentered="1"/>
  <pageMargins left="0.25" right="0.25" top="0.25" bottom="0.25" header="0.3" footer="0.3"/>
  <pageSetup paperSize="5" scale="54" fitToHeight="0" orientation="landscape" horizontalDpi="200" verticalDpi="200" r:id="rId7"/>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25" zoomScaleNormal="100" workbookViewId="0">
      <selection activeCell="B435" sqref="B435"/>
    </sheetView>
  </sheetViews>
  <sheetFormatPr defaultColWidth="8.77734375" defaultRowHeight="14.4" x14ac:dyDescent="0.3"/>
  <cols>
    <col min="1" max="1" width="91.6640625" style="34" bestFit="1" customWidth="1"/>
    <col min="2" max="2" width="64.33203125" style="34" bestFit="1" customWidth="1"/>
    <col min="3" max="3" width="81.44140625" style="33" bestFit="1" customWidth="1"/>
    <col min="4" max="4" width="6.33203125" style="35" bestFit="1" customWidth="1"/>
    <col min="5" max="16384" width="8.77734375" style="33"/>
  </cols>
  <sheetData>
    <row r="1" spans="1:4" x14ac:dyDescent="0.3">
      <c r="A1" s="33"/>
      <c r="B1" s="37" t="s">
        <v>463</v>
      </c>
      <c r="C1" s="36" t="s">
        <v>462</v>
      </c>
      <c r="D1" s="52" t="s">
        <v>464</v>
      </c>
    </row>
    <row r="2" spans="1:4" x14ac:dyDescent="0.3">
      <c r="A2" s="53" t="s">
        <v>63</v>
      </c>
      <c r="B2" s="53">
        <v>1</v>
      </c>
      <c r="C2" s="50" t="s">
        <v>830</v>
      </c>
      <c r="D2" s="51">
        <v>1</v>
      </c>
    </row>
    <row r="3" spans="1:4" x14ac:dyDescent="0.3">
      <c r="A3" s="53" t="s">
        <v>64</v>
      </c>
      <c r="B3" s="53">
        <v>1.1000000000000001</v>
      </c>
      <c r="C3" s="50" t="s">
        <v>935</v>
      </c>
      <c r="D3" s="51">
        <v>2</v>
      </c>
    </row>
    <row r="4" spans="1:4" x14ac:dyDescent="0.3">
      <c r="A4" s="53" t="s">
        <v>65</v>
      </c>
      <c r="B4" s="53">
        <v>1.2</v>
      </c>
      <c r="C4" s="50" t="s">
        <v>879</v>
      </c>
      <c r="D4" s="51">
        <v>3</v>
      </c>
    </row>
    <row r="5" spans="1:4" x14ac:dyDescent="0.3">
      <c r="A5" s="53" t="s">
        <v>66</v>
      </c>
      <c r="B5" s="53">
        <v>1.3</v>
      </c>
      <c r="C5" s="50" t="s">
        <v>936</v>
      </c>
      <c r="D5" s="51">
        <v>4</v>
      </c>
    </row>
    <row r="6" spans="1:4" x14ac:dyDescent="0.3">
      <c r="A6" s="53" t="s">
        <v>67</v>
      </c>
      <c r="B6" s="53">
        <v>2</v>
      </c>
      <c r="C6" s="50" t="s">
        <v>880</v>
      </c>
      <c r="D6" s="51">
        <v>7</v>
      </c>
    </row>
    <row r="7" spans="1:4" x14ac:dyDescent="0.3">
      <c r="A7" s="53" t="s">
        <v>68</v>
      </c>
      <c r="B7" s="53">
        <v>3</v>
      </c>
      <c r="C7" s="50" t="s">
        <v>881</v>
      </c>
      <c r="D7" s="51">
        <v>9</v>
      </c>
    </row>
    <row r="8" spans="1:4" x14ac:dyDescent="0.3">
      <c r="A8" s="53" t="s">
        <v>69</v>
      </c>
      <c r="B8" s="53">
        <v>3.1</v>
      </c>
      <c r="C8" s="50" t="s">
        <v>937</v>
      </c>
      <c r="D8" s="51">
        <v>9</v>
      </c>
    </row>
    <row r="9" spans="1:4" x14ac:dyDescent="0.3">
      <c r="A9" s="53" t="s">
        <v>70</v>
      </c>
      <c r="B9" s="53">
        <v>3.2</v>
      </c>
      <c r="C9" s="50" t="s">
        <v>831</v>
      </c>
      <c r="D9" s="51">
        <v>9</v>
      </c>
    </row>
    <row r="10" spans="1:4" x14ac:dyDescent="0.3">
      <c r="A10" s="53" t="s">
        <v>71</v>
      </c>
      <c r="B10" s="53" t="s">
        <v>465</v>
      </c>
      <c r="C10" s="50" t="s">
        <v>1036</v>
      </c>
      <c r="D10" s="51">
        <v>9</v>
      </c>
    </row>
    <row r="11" spans="1:4" x14ac:dyDescent="0.3">
      <c r="A11" s="54" t="s">
        <v>72</v>
      </c>
      <c r="B11" s="53" t="s">
        <v>466</v>
      </c>
      <c r="C11" s="50" t="s">
        <v>882</v>
      </c>
      <c r="D11" s="51">
        <v>10</v>
      </c>
    </row>
    <row r="12" spans="1:4" x14ac:dyDescent="0.3">
      <c r="A12" s="54" t="s">
        <v>73</v>
      </c>
      <c r="B12" s="53" t="s">
        <v>467</v>
      </c>
      <c r="C12" s="50" t="s">
        <v>832</v>
      </c>
      <c r="D12" s="51">
        <v>10</v>
      </c>
    </row>
    <row r="13" spans="1:4" x14ac:dyDescent="0.3">
      <c r="A13" s="53" t="s">
        <v>74</v>
      </c>
      <c r="B13" s="53">
        <v>3.3</v>
      </c>
      <c r="C13" s="50" t="s">
        <v>1037</v>
      </c>
      <c r="D13" s="51">
        <v>10</v>
      </c>
    </row>
    <row r="14" spans="1:4" x14ac:dyDescent="0.3">
      <c r="A14" s="53" t="s">
        <v>75</v>
      </c>
      <c r="B14" s="53">
        <v>3.4</v>
      </c>
      <c r="C14" s="50" t="s">
        <v>938</v>
      </c>
      <c r="D14" s="51">
        <v>11</v>
      </c>
    </row>
    <row r="15" spans="1:4" x14ac:dyDescent="0.3">
      <c r="A15" s="53" t="s">
        <v>76</v>
      </c>
      <c r="B15" s="53">
        <v>3.5</v>
      </c>
      <c r="C15" s="50" t="s">
        <v>939</v>
      </c>
      <c r="D15" s="51">
        <v>14</v>
      </c>
    </row>
    <row r="16" spans="1:4" x14ac:dyDescent="0.3">
      <c r="A16" s="53" t="s">
        <v>77</v>
      </c>
      <c r="B16" s="53">
        <v>3.6</v>
      </c>
      <c r="C16" s="50" t="s">
        <v>787</v>
      </c>
      <c r="D16" s="51">
        <v>16</v>
      </c>
    </row>
    <row r="17" spans="1:4" x14ac:dyDescent="0.3">
      <c r="A17" s="53" t="s">
        <v>78</v>
      </c>
      <c r="B17" s="53">
        <v>3.7</v>
      </c>
      <c r="C17" s="50" t="s">
        <v>833</v>
      </c>
      <c r="D17" s="51">
        <v>16</v>
      </c>
    </row>
    <row r="18" spans="1:4" x14ac:dyDescent="0.3">
      <c r="A18" s="53" t="s">
        <v>79</v>
      </c>
      <c r="B18" s="53">
        <v>4</v>
      </c>
      <c r="C18" s="50" t="s">
        <v>834</v>
      </c>
      <c r="D18" s="51">
        <v>19</v>
      </c>
    </row>
    <row r="19" spans="1:4" x14ac:dyDescent="0.3">
      <c r="A19" s="53" t="s">
        <v>80</v>
      </c>
      <c r="B19" s="53">
        <v>4.0999999999999996</v>
      </c>
      <c r="C19" s="50" t="s">
        <v>883</v>
      </c>
      <c r="D19" s="51">
        <v>19</v>
      </c>
    </row>
    <row r="20" spans="1:4" x14ac:dyDescent="0.3">
      <c r="A20" s="53" t="s">
        <v>81</v>
      </c>
      <c r="B20" s="53">
        <v>4.2</v>
      </c>
      <c r="C20" s="50" t="s">
        <v>1038</v>
      </c>
      <c r="D20" s="51">
        <v>21</v>
      </c>
    </row>
    <row r="21" spans="1:4" x14ac:dyDescent="0.3">
      <c r="A21" s="53" t="s">
        <v>82</v>
      </c>
      <c r="B21" s="53">
        <v>4.3</v>
      </c>
      <c r="C21" s="50" t="s">
        <v>1039</v>
      </c>
      <c r="D21" s="51">
        <v>22</v>
      </c>
    </row>
    <row r="22" spans="1:4" x14ac:dyDescent="0.3">
      <c r="A22" s="53" t="s">
        <v>83</v>
      </c>
      <c r="B22" s="53">
        <v>5</v>
      </c>
      <c r="C22" s="50" t="s">
        <v>1040</v>
      </c>
      <c r="D22" s="51">
        <v>24</v>
      </c>
    </row>
    <row r="23" spans="1:4" x14ac:dyDescent="0.3">
      <c r="A23" s="53" t="s">
        <v>84</v>
      </c>
      <c r="B23" s="53">
        <v>5.0999999999999996</v>
      </c>
      <c r="C23" s="50" t="s">
        <v>940</v>
      </c>
      <c r="D23" s="51">
        <v>24</v>
      </c>
    </row>
    <row r="24" spans="1:4" x14ac:dyDescent="0.3">
      <c r="A24" s="53" t="s">
        <v>85</v>
      </c>
      <c r="B24" s="53" t="s">
        <v>468</v>
      </c>
      <c r="C24" s="50" t="s">
        <v>884</v>
      </c>
      <c r="D24" s="51">
        <v>24</v>
      </c>
    </row>
    <row r="25" spans="1:4" x14ac:dyDescent="0.3">
      <c r="A25" s="53" t="s">
        <v>86</v>
      </c>
      <c r="B25" s="53">
        <v>5.2</v>
      </c>
      <c r="C25" s="50" t="s">
        <v>788</v>
      </c>
      <c r="D25" s="51">
        <v>29</v>
      </c>
    </row>
    <row r="26" spans="1:4" x14ac:dyDescent="0.3">
      <c r="A26" s="53" t="s">
        <v>87</v>
      </c>
      <c r="B26" s="53" t="s">
        <v>469</v>
      </c>
      <c r="C26" s="50" t="s">
        <v>1041</v>
      </c>
      <c r="D26" s="51">
        <v>30</v>
      </c>
    </row>
    <row r="27" spans="1:4" x14ac:dyDescent="0.3">
      <c r="A27" s="53" t="s">
        <v>88</v>
      </c>
      <c r="B27" s="53" t="s">
        <v>471</v>
      </c>
      <c r="C27" s="50" t="s">
        <v>835</v>
      </c>
      <c r="D27" s="51">
        <v>33</v>
      </c>
    </row>
    <row r="28" spans="1:4" x14ac:dyDescent="0.3">
      <c r="A28" s="53" t="s">
        <v>89</v>
      </c>
      <c r="B28" s="53" t="s">
        <v>470</v>
      </c>
      <c r="C28" s="50" t="s">
        <v>836</v>
      </c>
      <c r="D28" s="51">
        <v>34</v>
      </c>
    </row>
    <row r="29" spans="1:4" x14ac:dyDescent="0.3">
      <c r="A29" s="53" t="s">
        <v>90</v>
      </c>
      <c r="B29" s="53" t="s">
        <v>472</v>
      </c>
      <c r="C29" s="50" t="s">
        <v>941</v>
      </c>
      <c r="D29" s="51">
        <v>37</v>
      </c>
    </row>
    <row r="30" spans="1:4" x14ac:dyDescent="0.3">
      <c r="A30" s="53" t="s">
        <v>91</v>
      </c>
      <c r="B30" s="53" t="s">
        <v>473</v>
      </c>
      <c r="C30" s="50" t="s">
        <v>1042</v>
      </c>
      <c r="D30" s="51">
        <v>37</v>
      </c>
    </row>
    <row r="31" spans="1:4" x14ac:dyDescent="0.3">
      <c r="A31" s="53" t="s">
        <v>92</v>
      </c>
      <c r="B31" s="53" t="s">
        <v>474</v>
      </c>
      <c r="C31" s="50" t="s">
        <v>1043</v>
      </c>
      <c r="D31" s="51">
        <v>40</v>
      </c>
    </row>
    <row r="32" spans="1:4" x14ac:dyDescent="0.3">
      <c r="A32" s="53" t="s">
        <v>93</v>
      </c>
      <c r="B32" s="53" t="s">
        <v>475</v>
      </c>
      <c r="C32" s="50" t="s">
        <v>885</v>
      </c>
      <c r="D32" s="51">
        <v>43</v>
      </c>
    </row>
    <row r="33" spans="1:4" x14ac:dyDescent="0.3">
      <c r="A33" s="53" t="s">
        <v>94</v>
      </c>
      <c r="B33" s="53">
        <v>5.3</v>
      </c>
      <c r="C33" s="50" t="s">
        <v>837</v>
      </c>
      <c r="D33" s="51">
        <v>46</v>
      </c>
    </row>
    <row r="34" spans="1:4" x14ac:dyDescent="0.3">
      <c r="A34" s="53" t="s">
        <v>95</v>
      </c>
      <c r="B34" s="53" t="s">
        <v>39</v>
      </c>
      <c r="C34" s="50" t="s">
        <v>1044</v>
      </c>
      <c r="D34" s="51">
        <v>49</v>
      </c>
    </row>
    <row r="35" spans="1:4" x14ac:dyDescent="0.3">
      <c r="A35" s="53" t="s">
        <v>96</v>
      </c>
      <c r="B35" s="53" t="s">
        <v>38</v>
      </c>
      <c r="C35" s="50" t="s">
        <v>886</v>
      </c>
      <c r="D35" s="51">
        <v>51</v>
      </c>
    </row>
    <row r="36" spans="1:4" x14ac:dyDescent="0.3">
      <c r="A36" s="53" t="s">
        <v>97</v>
      </c>
      <c r="B36" s="53">
        <v>5.4</v>
      </c>
      <c r="C36" s="50" t="s">
        <v>789</v>
      </c>
      <c r="D36" s="51">
        <v>53</v>
      </c>
    </row>
    <row r="37" spans="1:4" x14ac:dyDescent="0.3">
      <c r="A37" s="53" t="s">
        <v>98</v>
      </c>
      <c r="B37" s="53">
        <v>5.5</v>
      </c>
      <c r="C37" s="50" t="s">
        <v>838</v>
      </c>
      <c r="D37" s="51">
        <v>57</v>
      </c>
    </row>
    <row r="38" spans="1:4" x14ac:dyDescent="0.3">
      <c r="A38" s="53" t="s">
        <v>99</v>
      </c>
      <c r="B38" s="53" t="s">
        <v>49</v>
      </c>
      <c r="C38" s="50" t="s">
        <v>1045</v>
      </c>
      <c r="D38" s="51">
        <v>57</v>
      </c>
    </row>
    <row r="39" spans="1:4" x14ac:dyDescent="0.3">
      <c r="A39" s="53" t="s">
        <v>100</v>
      </c>
      <c r="B39" s="53" t="s">
        <v>476</v>
      </c>
      <c r="C39" s="50" t="s">
        <v>1046</v>
      </c>
      <c r="D39" s="51">
        <v>58</v>
      </c>
    </row>
    <row r="40" spans="1:4" x14ac:dyDescent="0.3">
      <c r="A40" s="53" t="s">
        <v>101</v>
      </c>
      <c r="B40" s="53" t="s">
        <v>477</v>
      </c>
      <c r="C40" s="50" t="s">
        <v>1047</v>
      </c>
      <c r="D40" s="51">
        <v>59</v>
      </c>
    </row>
    <row r="41" spans="1:4" x14ac:dyDescent="0.3">
      <c r="A41" s="53" t="s">
        <v>102</v>
      </c>
      <c r="B41" s="53" t="s">
        <v>50</v>
      </c>
      <c r="C41" s="50" t="s">
        <v>790</v>
      </c>
      <c r="D41" s="51">
        <v>60</v>
      </c>
    </row>
    <row r="42" spans="1:4" x14ac:dyDescent="0.3">
      <c r="A42" s="53" t="s">
        <v>103</v>
      </c>
      <c r="B42" s="53">
        <v>5.6</v>
      </c>
      <c r="C42" s="50" t="s">
        <v>1048</v>
      </c>
      <c r="D42" s="51">
        <v>60</v>
      </c>
    </row>
    <row r="43" spans="1:4" x14ac:dyDescent="0.3">
      <c r="A43" s="53" t="s">
        <v>104</v>
      </c>
      <c r="B43" s="53" t="s">
        <v>51</v>
      </c>
      <c r="C43" s="50" t="s">
        <v>942</v>
      </c>
      <c r="D43" s="51">
        <v>60</v>
      </c>
    </row>
    <row r="44" spans="1:4" x14ac:dyDescent="0.3">
      <c r="A44" s="54" t="s">
        <v>105</v>
      </c>
      <c r="B44" s="53" t="s">
        <v>52</v>
      </c>
      <c r="C44" s="50" t="s">
        <v>943</v>
      </c>
      <c r="D44" s="51">
        <v>75</v>
      </c>
    </row>
    <row r="45" spans="1:4" x14ac:dyDescent="0.3">
      <c r="A45" s="53" t="s">
        <v>106</v>
      </c>
      <c r="B45" s="53" t="s">
        <v>478</v>
      </c>
      <c r="C45" s="50" t="s">
        <v>887</v>
      </c>
      <c r="D45" s="51">
        <v>75</v>
      </c>
    </row>
    <row r="46" spans="1:4" x14ac:dyDescent="0.3">
      <c r="A46" s="53" t="s">
        <v>107</v>
      </c>
      <c r="B46" s="53" t="s">
        <v>479</v>
      </c>
      <c r="C46" s="50" t="s">
        <v>839</v>
      </c>
      <c r="D46" s="51">
        <v>75</v>
      </c>
    </row>
    <row r="47" spans="1:4" x14ac:dyDescent="0.3">
      <c r="A47" s="53" t="s">
        <v>108</v>
      </c>
      <c r="B47" s="53" t="s">
        <v>480</v>
      </c>
      <c r="C47" s="50" t="s">
        <v>944</v>
      </c>
      <c r="D47" s="51">
        <v>75</v>
      </c>
    </row>
    <row r="48" spans="1:4" x14ac:dyDescent="0.3">
      <c r="A48" s="53" t="s">
        <v>109</v>
      </c>
      <c r="B48" s="53">
        <v>5.7</v>
      </c>
      <c r="C48" s="50" t="s">
        <v>1049</v>
      </c>
      <c r="D48" s="51">
        <v>76</v>
      </c>
    </row>
    <row r="49" spans="1:4" x14ac:dyDescent="0.3">
      <c r="A49" s="53" t="s">
        <v>110</v>
      </c>
      <c r="B49" s="53" t="s">
        <v>53</v>
      </c>
      <c r="C49" s="50" t="s">
        <v>1050</v>
      </c>
      <c r="D49" s="51">
        <v>76</v>
      </c>
    </row>
    <row r="50" spans="1:4" x14ac:dyDescent="0.3">
      <c r="A50" s="53" t="s">
        <v>111</v>
      </c>
      <c r="B50" s="53" t="s">
        <v>54</v>
      </c>
      <c r="C50" s="50" t="s">
        <v>840</v>
      </c>
      <c r="D50" s="51">
        <v>76</v>
      </c>
    </row>
    <row r="51" spans="1:4" x14ac:dyDescent="0.3">
      <c r="A51" s="53" t="s">
        <v>112</v>
      </c>
      <c r="B51" s="53" t="s">
        <v>481</v>
      </c>
      <c r="C51" s="50" t="s">
        <v>945</v>
      </c>
      <c r="D51" s="51">
        <v>77</v>
      </c>
    </row>
    <row r="52" spans="1:4" x14ac:dyDescent="0.3">
      <c r="A52" s="53" t="s">
        <v>113</v>
      </c>
      <c r="B52" s="53" t="s">
        <v>482</v>
      </c>
      <c r="C52" s="50" t="s">
        <v>1051</v>
      </c>
      <c r="D52" s="51">
        <v>77</v>
      </c>
    </row>
    <row r="53" spans="1:4" x14ac:dyDescent="0.3">
      <c r="A53" s="53" t="s">
        <v>114</v>
      </c>
      <c r="B53" s="53" t="s">
        <v>483</v>
      </c>
      <c r="C53" s="50" t="s">
        <v>841</v>
      </c>
      <c r="D53" s="51">
        <v>77</v>
      </c>
    </row>
    <row r="54" spans="1:4" x14ac:dyDescent="0.3">
      <c r="A54" s="53" t="s">
        <v>115</v>
      </c>
      <c r="B54" s="53">
        <v>6</v>
      </c>
      <c r="C54" s="50" t="s">
        <v>888</v>
      </c>
      <c r="D54" s="51">
        <v>81</v>
      </c>
    </row>
    <row r="55" spans="1:4" x14ac:dyDescent="0.3">
      <c r="A55" s="53" t="s">
        <v>116</v>
      </c>
      <c r="B55" s="53">
        <v>6.1</v>
      </c>
      <c r="C55" s="50" t="s">
        <v>842</v>
      </c>
      <c r="D55" s="51">
        <v>81</v>
      </c>
    </row>
    <row r="56" spans="1:4" x14ac:dyDescent="0.3">
      <c r="A56" s="53" t="s">
        <v>117</v>
      </c>
      <c r="B56" s="53" t="s">
        <v>484</v>
      </c>
      <c r="C56" s="50" t="s">
        <v>889</v>
      </c>
      <c r="D56" s="51">
        <v>81</v>
      </c>
    </row>
    <row r="57" spans="1:4" x14ac:dyDescent="0.3">
      <c r="A57" s="53" t="s">
        <v>118</v>
      </c>
      <c r="B57" s="53" t="s">
        <v>485</v>
      </c>
      <c r="C57" s="50" t="s">
        <v>843</v>
      </c>
      <c r="D57" s="51">
        <v>82</v>
      </c>
    </row>
    <row r="58" spans="1:4" x14ac:dyDescent="0.3">
      <c r="A58" s="53" t="s">
        <v>119</v>
      </c>
      <c r="B58" s="53" t="s">
        <v>486</v>
      </c>
      <c r="C58" s="50" t="s">
        <v>1052</v>
      </c>
      <c r="D58" s="51">
        <v>83</v>
      </c>
    </row>
    <row r="59" spans="1:4" x14ac:dyDescent="0.3">
      <c r="A59" s="53" t="s">
        <v>120</v>
      </c>
      <c r="B59" s="53" t="s">
        <v>487</v>
      </c>
      <c r="C59" s="50" t="s">
        <v>946</v>
      </c>
      <c r="D59" s="51">
        <v>85</v>
      </c>
    </row>
    <row r="60" spans="1:4" x14ac:dyDescent="0.3">
      <c r="A60" s="53" t="s">
        <v>121</v>
      </c>
      <c r="B60" s="53" t="s">
        <v>488</v>
      </c>
      <c r="C60" s="50" t="s">
        <v>1053</v>
      </c>
      <c r="D60" s="51">
        <v>86</v>
      </c>
    </row>
    <row r="61" spans="1:4" x14ac:dyDescent="0.3">
      <c r="A61" s="53" t="s">
        <v>122</v>
      </c>
      <c r="B61" s="53" t="s">
        <v>489</v>
      </c>
      <c r="C61" s="50" t="s">
        <v>947</v>
      </c>
      <c r="D61" s="51">
        <v>95</v>
      </c>
    </row>
    <row r="62" spans="1:4" x14ac:dyDescent="0.3">
      <c r="A62" s="53" t="s">
        <v>123</v>
      </c>
      <c r="B62" s="53" t="s">
        <v>490</v>
      </c>
      <c r="C62" s="50" t="s">
        <v>791</v>
      </c>
      <c r="D62" s="51">
        <v>103</v>
      </c>
    </row>
    <row r="63" spans="1:4" x14ac:dyDescent="0.3">
      <c r="A63" s="53" t="s">
        <v>124</v>
      </c>
      <c r="B63" s="53" t="s">
        <v>491</v>
      </c>
      <c r="C63" s="50" t="s">
        <v>1054</v>
      </c>
      <c r="D63" s="51">
        <v>105</v>
      </c>
    </row>
    <row r="64" spans="1:4" x14ac:dyDescent="0.3">
      <c r="A64" s="53" t="s">
        <v>125</v>
      </c>
      <c r="B64" s="53">
        <v>6.2</v>
      </c>
      <c r="C64" s="50" t="s">
        <v>948</v>
      </c>
      <c r="D64" s="51">
        <v>109</v>
      </c>
    </row>
    <row r="65" spans="1:4" x14ac:dyDescent="0.3">
      <c r="A65" s="53" t="s">
        <v>126</v>
      </c>
      <c r="B65" s="53" t="s">
        <v>492</v>
      </c>
      <c r="C65" s="50" t="s">
        <v>949</v>
      </c>
      <c r="D65" s="51">
        <v>109</v>
      </c>
    </row>
    <row r="66" spans="1:4" x14ac:dyDescent="0.3">
      <c r="A66" s="53" t="s">
        <v>127</v>
      </c>
      <c r="B66" s="53" t="s">
        <v>493</v>
      </c>
      <c r="C66" s="50" t="s">
        <v>950</v>
      </c>
      <c r="D66" s="51">
        <v>109</v>
      </c>
    </row>
    <row r="67" spans="1:4" x14ac:dyDescent="0.3">
      <c r="A67" s="53" t="s">
        <v>128</v>
      </c>
      <c r="B67" s="53" t="s">
        <v>494</v>
      </c>
      <c r="C67" s="50" t="s">
        <v>1055</v>
      </c>
      <c r="D67" s="51">
        <v>110</v>
      </c>
    </row>
    <row r="68" spans="1:4" x14ac:dyDescent="0.3">
      <c r="A68" s="53" t="s">
        <v>129</v>
      </c>
      <c r="B68" s="53" t="s">
        <v>495</v>
      </c>
      <c r="C68" s="50" t="s">
        <v>129</v>
      </c>
      <c r="D68" s="51" t="s">
        <v>786</v>
      </c>
    </row>
    <row r="69" spans="1:4" x14ac:dyDescent="0.3">
      <c r="A69" s="53" t="s">
        <v>130</v>
      </c>
      <c r="B69" s="53" t="s">
        <v>496</v>
      </c>
      <c r="C69" s="50" t="s">
        <v>951</v>
      </c>
      <c r="D69" s="51">
        <v>117</v>
      </c>
    </row>
    <row r="70" spans="1:4" x14ac:dyDescent="0.3">
      <c r="A70" s="53" t="s">
        <v>131</v>
      </c>
      <c r="B70" s="53">
        <v>7</v>
      </c>
      <c r="C70" s="50" t="s">
        <v>890</v>
      </c>
      <c r="D70" s="51">
        <v>119</v>
      </c>
    </row>
    <row r="71" spans="1:4" x14ac:dyDescent="0.3">
      <c r="A71" s="53" t="s">
        <v>132</v>
      </c>
      <c r="B71" s="53">
        <v>7.1</v>
      </c>
      <c r="C71" s="50" t="s">
        <v>1056</v>
      </c>
      <c r="D71" s="51">
        <v>119</v>
      </c>
    </row>
    <row r="72" spans="1:4" x14ac:dyDescent="0.3">
      <c r="A72" s="53" t="s">
        <v>133</v>
      </c>
      <c r="B72" s="53">
        <v>7.2</v>
      </c>
      <c r="C72" s="50" t="s">
        <v>1057</v>
      </c>
      <c r="D72" s="51">
        <v>119</v>
      </c>
    </row>
    <row r="73" spans="1:4" x14ac:dyDescent="0.3">
      <c r="A73" s="53" t="s">
        <v>134</v>
      </c>
      <c r="B73" s="53">
        <v>7.3</v>
      </c>
      <c r="C73" s="50" t="s">
        <v>1058</v>
      </c>
      <c r="D73" s="51">
        <v>122</v>
      </c>
    </row>
    <row r="74" spans="1:4" x14ac:dyDescent="0.3">
      <c r="A74" s="53" t="s">
        <v>135</v>
      </c>
      <c r="B74" s="53">
        <v>7.4</v>
      </c>
      <c r="C74" s="50" t="s">
        <v>844</v>
      </c>
      <c r="D74" s="51">
        <v>123</v>
      </c>
    </row>
    <row r="75" spans="1:4" x14ac:dyDescent="0.3">
      <c r="A75" s="53" t="s">
        <v>136</v>
      </c>
      <c r="B75" s="53">
        <v>8</v>
      </c>
      <c r="C75" s="50" t="s">
        <v>1102</v>
      </c>
      <c r="D75" s="51">
        <v>124</v>
      </c>
    </row>
    <row r="76" spans="1:4" x14ac:dyDescent="0.3">
      <c r="A76" s="53" t="s">
        <v>137</v>
      </c>
      <c r="B76" s="53">
        <v>8.1</v>
      </c>
      <c r="C76" s="50" t="s">
        <v>845</v>
      </c>
      <c r="D76" s="51">
        <v>124</v>
      </c>
    </row>
    <row r="77" spans="1:4" x14ac:dyDescent="0.3">
      <c r="A77" s="53" t="s">
        <v>138</v>
      </c>
      <c r="B77" s="53" t="s">
        <v>497</v>
      </c>
      <c r="C77" s="50" t="s">
        <v>1059</v>
      </c>
      <c r="D77" s="51">
        <v>124</v>
      </c>
    </row>
    <row r="78" spans="1:4" x14ac:dyDescent="0.3">
      <c r="A78" s="53" t="s">
        <v>139</v>
      </c>
      <c r="B78" s="53" t="s">
        <v>498</v>
      </c>
      <c r="C78" s="50" t="s">
        <v>792</v>
      </c>
      <c r="D78" s="51">
        <v>124</v>
      </c>
    </row>
    <row r="79" spans="1:4" x14ac:dyDescent="0.3">
      <c r="A79" s="53" t="s">
        <v>140</v>
      </c>
      <c r="B79" s="53">
        <v>8.1999999999999993</v>
      </c>
      <c r="C79" s="50" t="s">
        <v>846</v>
      </c>
      <c r="D79" s="51">
        <v>131</v>
      </c>
    </row>
    <row r="80" spans="1:4" x14ac:dyDescent="0.3">
      <c r="A80" s="53" t="s">
        <v>141</v>
      </c>
      <c r="B80" s="53" t="s">
        <v>499</v>
      </c>
      <c r="C80" s="50" t="s">
        <v>1101</v>
      </c>
      <c r="D80" s="51">
        <v>131</v>
      </c>
    </row>
    <row r="81" spans="1:5" x14ac:dyDescent="0.3">
      <c r="A81" s="53" t="s">
        <v>142</v>
      </c>
      <c r="B81" s="53" t="s">
        <v>500</v>
      </c>
      <c r="C81" s="50" t="s">
        <v>847</v>
      </c>
      <c r="D81" s="51">
        <v>131</v>
      </c>
    </row>
    <row r="82" spans="1:5" x14ac:dyDescent="0.3">
      <c r="A82" s="53" t="s">
        <v>501</v>
      </c>
      <c r="B82" s="53" t="s">
        <v>501</v>
      </c>
      <c r="C82" s="50" t="s">
        <v>501</v>
      </c>
      <c r="D82" s="51">
        <v>1.2</v>
      </c>
    </row>
    <row r="83" spans="1:5" x14ac:dyDescent="0.3">
      <c r="A83" s="53" t="s">
        <v>143</v>
      </c>
      <c r="B83" s="53" t="s">
        <v>503</v>
      </c>
      <c r="C83" s="50" t="s">
        <v>952</v>
      </c>
      <c r="D83" s="51">
        <v>131</v>
      </c>
    </row>
    <row r="84" spans="1:5" x14ac:dyDescent="0.3">
      <c r="A84" s="53" t="s">
        <v>144</v>
      </c>
      <c r="B84" s="53" t="s">
        <v>502</v>
      </c>
      <c r="C84" s="50" t="s">
        <v>891</v>
      </c>
      <c r="D84" s="51">
        <v>132</v>
      </c>
    </row>
    <row r="85" spans="1:5" x14ac:dyDescent="0.3">
      <c r="A85" s="53" t="s">
        <v>145</v>
      </c>
      <c r="B85" s="53" t="s">
        <v>504</v>
      </c>
      <c r="C85" s="50" t="s">
        <v>793</v>
      </c>
      <c r="D85" s="51">
        <v>132</v>
      </c>
    </row>
    <row r="86" spans="1:5" x14ac:dyDescent="0.3">
      <c r="A86" s="53" t="s">
        <v>146</v>
      </c>
      <c r="B86" s="53" t="s">
        <v>505</v>
      </c>
      <c r="C86" s="50" t="s">
        <v>892</v>
      </c>
      <c r="D86" s="51">
        <v>132</v>
      </c>
    </row>
    <row r="87" spans="1:5" x14ac:dyDescent="0.3">
      <c r="A87" s="53" t="s">
        <v>147</v>
      </c>
      <c r="B87" s="53" t="s">
        <v>506</v>
      </c>
      <c r="C87" s="50" t="s">
        <v>1060</v>
      </c>
      <c r="D87" s="51">
        <v>132</v>
      </c>
    </row>
    <row r="88" spans="1:5" x14ac:dyDescent="0.3">
      <c r="A88" s="53" t="s">
        <v>148</v>
      </c>
      <c r="B88" s="53" t="s">
        <v>507</v>
      </c>
      <c r="C88" s="50" t="s">
        <v>848</v>
      </c>
      <c r="D88" s="51">
        <v>132</v>
      </c>
      <c r="E88" s="50"/>
    </row>
    <row r="89" spans="1:5" x14ac:dyDescent="0.3">
      <c r="A89" s="53" t="s">
        <v>149</v>
      </c>
      <c r="B89" s="53" t="s">
        <v>508</v>
      </c>
      <c r="C89" s="50" t="s">
        <v>953</v>
      </c>
      <c r="D89" s="51">
        <v>133</v>
      </c>
      <c r="E89" s="50"/>
    </row>
    <row r="90" spans="1:5" x14ac:dyDescent="0.3">
      <c r="A90" s="53" t="s">
        <v>150</v>
      </c>
      <c r="B90" s="53" t="s">
        <v>509</v>
      </c>
      <c r="C90" s="50" t="s">
        <v>1105</v>
      </c>
      <c r="D90" s="51">
        <v>133</v>
      </c>
      <c r="E90" s="50"/>
    </row>
    <row r="91" spans="1:5" x14ac:dyDescent="0.3">
      <c r="A91" s="53" t="s">
        <v>151</v>
      </c>
      <c r="B91" s="53" t="s">
        <v>510</v>
      </c>
      <c r="C91" s="50" t="s">
        <v>1104</v>
      </c>
      <c r="D91" s="51">
        <v>133</v>
      </c>
      <c r="E91" s="50"/>
    </row>
    <row r="92" spans="1:5" x14ac:dyDescent="0.3">
      <c r="A92" s="53" t="s">
        <v>152</v>
      </c>
      <c r="B92" s="53" t="s">
        <v>511</v>
      </c>
      <c r="C92" s="50" t="s">
        <v>794</v>
      </c>
      <c r="D92" s="51">
        <v>133</v>
      </c>
      <c r="E92" s="50"/>
    </row>
    <row r="93" spans="1:5" x14ac:dyDescent="0.3">
      <c r="A93" s="53" t="s">
        <v>153</v>
      </c>
      <c r="B93" s="53" t="s">
        <v>512</v>
      </c>
      <c r="C93" s="50" t="s">
        <v>893</v>
      </c>
      <c r="D93" s="51">
        <v>134</v>
      </c>
      <c r="E93" s="50"/>
    </row>
    <row r="94" spans="1:5" x14ac:dyDescent="0.3">
      <c r="A94" s="53" t="s">
        <v>154</v>
      </c>
      <c r="B94" s="53" t="s">
        <v>513</v>
      </c>
      <c r="C94" s="50" t="s">
        <v>954</v>
      </c>
      <c r="D94" s="51">
        <v>134</v>
      </c>
      <c r="E94" s="50"/>
    </row>
    <row r="95" spans="1:5" x14ac:dyDescent="0.3">
      <c r="A95" s="53" t="s">
        <v>155</v>
      </c>
      <c r="B95" s="53" t="s">
        <v>514</v>
      </c>
      <c r="C95" s="50" t="s">
        <v>1103</v>
      </c>
      <c r="D95" s="51">
        <v>134</v>
      </c>
      <c r="E95" s="50"/>
    </row>
    <row r="96" spans="1:5" x14ac:dyDescent="0.3">
      <c r="A96" s="53" t="s">
        <v>156</v>
      </c>
      <c r="B96" s="53" t="s">
        <v>515</v>
      </c>
      <c r="C96" s="50" t="s">
        <v>1106</v>
      </c>
      <c r="D96" s="51">
        <v>135</v>
      </c>
    </row>
    <row r="97" spans="1:4" x14ac:dyDescent="0.3">
      <c r="A97" s="53" t="s">
        <v>157</v>
      </c>
      <c r="B97" s="53" t="s">
        <v>516</v>
      </c>
      <c r="C97" s="50" t="s">
        <v>1107</v>
      </c>
      <c r="D97" s="51">
        <v>137</v>
      </c>
    </row>
    <row r="98" spans="1:4" x14ac:dyDescent="0.3">
      <c r="A98" s="53" t="s">
        <v>158</v>
      </c>
      <c r="B98" s="53" t="s">
        <v>517</v>
      </c>
      <c r="C98" s="50" t="s">
        <v>849</v>
      </c>
      <c r="D98" s="51">
        <v>137</v>
      </c>
    </row>
    <row r="99" spans="1:4" x14ac:dyDescent="0.3">
      <c r="A99" s="53" t="s">
        <v>159</v>
      </c>
      <c r="B99" s="53" t="s">
        <v>518</v>
      </c>
      <c r="C99" s="50" t="s">
        <v>955</v>
      </c>
      <c r="D99" s="51">
        <v>137</v>
      </c>
    </row>
    <row r="100" spans="1:4" x14ac:dyDescent="0.3">
      <c r="A100" s="53" t="s">
        <v>160</v>
      </c>
      <c r="B100" s="53" t="s">
        <v>519</v>
      </c>
      <c r="C100" s="50" t="s">
        <v>956</v>
      </c>
      <c r="D100" s="51">
        <v>137</v>
      </c>
    </row>
    <row r="101" spans="1:4" x14ac:dyDescent="0.3">
      <c r="A101" s="53" t="s">
        <v>161</v>
      </c>
      <c r="B101" s="53" t="s">
        <v>520</v>
      </c>
      <c r="C101" s="50" t="s">
        <v>894</v>
      </c>
      <c r="D101" s="51">
        <v>137</v>
      </c>
    </row>
    <row r="102" spans="1:4" x14ac:dyDescent="0.3">
      <c r="A102" s="53" t="s">
        <v>162</v>
      </c>
      <c r="B102" s="53" t="s">
        <v>521</v>
      </c>
      <c r="C102" s="50" t="s">
        <v>795</v>
      </c>
      <c r="D102" s="51">
        <v>137</v>
      </c>
    </row>
    <row r="103" spans="1:4" x14ac:dyDescent="0.3">
      <c r="A103" s="53" t="s">
        <v>163</v>
      </c>
      <c r="B103" s="53" t="s">
        <v>522</v>
      </c>
      <c r="C103" s="50" t="s">
        <v>895</v>
      </c>
      <c r="D103" s="51">
        <v>137</v>
      </c>
    </row>
    <row r="104" spans="1:4" x14ac:dyDescent="0.3">
      <c r="A104" s="53" t="s">
        <v>164</v>
      </c>
      <c r="B104" s="53" t="s">
        <v>523</v>
      </c>
      <c r="C104" s="50" t="s">
        <v>850</v>
      </c>
      <c r="D104" s="51">
        <v>137</v>
      </c>
    </row>
    <row r="105" spans="1:4" x14ac:dyDescent="0.3">
      <c r="A105" s="53" t="s">
        <v>165</v>
      </c>
      <c r="B105" s="53" t="s">
        <v>524</v>
      </c>
      <c r="C105" s="50" t="s">
        <v>1108</v>
      </c>
      <c r="D105" s="51">
        <v>137</v>
      </c>
    </row>
    <row r="106" spans="1:4" x14ac:dyDescent="0.3">
      <c r="A106" s="53" t="s">
        <v>166</v>
      </c>
      <c r="B106" s="53" t="s">
        <v>525</v>
      </c>
      <c r="C106" s="50" t="s">
        <v>1109</v>
      </c>
      <c r="D106" s="51">
        <v>139</v>
      </c>
    </row>
    <row r="107" spans="1:4" x14ac:dyDescent="0.3">
      <c r="A107" s="53" t="s">
        <v>167</v>
      </c>
      <c r="B107" s="53" t="s">
        <v>526</v>
      </c>
      <c r="C107" s="50" t="s">
        <v>1061</v>
      </c>
      <c r="D107" s="51">
        <v>140</v>
      </c>
    </row>
    <row r="108" spans="1:4" x14ac:dyDescent="0.3">
      <c r="A108" s="53" t="s">
        <v>168</v>
      </c>
      <c r="B108" s="53" t="s">
        <v>527</v>
      </c>
      <c r="C108" s="50" t="s">
        <v>1110</v>
      </c>
      <c r="D108" s="51">
        <v>140</v>
      </c>
    </row>
    <row r="109" spans="1:4" x14ac:dyDescent="0.3">
      <c r="A109" s="53" t="s">
        <v>169</v>
      </c>
      <c r="B109" s="53" t="s">
        <v>528</v>
      </c>
      <c r="C109" s="50" t="s">
        <v>851</v>
      </c>
      <c r="D109" s="51">
        <v>140</v>
      </c>
    </row>
    <row r="110" spans="1:4" x14ac:dyDescent="0.3">
      <c r="A110" s="53" t="s">
        <v>170</v>
      </c>
      <c r="B110" s="53" t="s">
        <v>529</v>
      </c>
      <c r="C110" s="50" t="s">
        <v>957</v>
      </c>
      <c r="D110" s="51">
        <v>140</v>
      </c>
    </row>
    <row r="111" spans="1:4" x14ac:dyDescent="0.3">
      <c r="A111" s="53" t="s">
        <v>171</v>
      </c>
      <c r="B111" s="53" t="s">
        <v>530</v>
      </c>
      <c r="C111" s="50" t="s">
        <v>1111</v>
      </c>
      <c r="D111" s="51">
        <v>141</v>
      </c>
    </row>
    <row r="112" spans="1:4" x14ac:dyDescent="0.3">
      <c r="A112" s="53" t="s">
        <v>172</v>
      </c>
      <c r="B112" s="53" t="s">
        <v>531</v>
      </c>
      <c r="C112" s="50" t="s">
        <v>1112</v>
      </c>
      <c r="D112" s="51">
        <v>141</v>
      </c>
    </row>
    <row r="113" spans="1:4" x14ac:dyDescent="0.3">
      <c r="A113" s="53" t="s">
        <v>173</v>
      </c>
      <c r="B113" s="53" t="s">
        <v>532</v>
      </c>
      <c r="C113" s="50" t="s">
        <v>796</v>
      </c>
      <c r="D113" s="51">
        <v>141</v>
      </c>
    </row>
    <row r="114" spans="1:4" x14ac:dyDescent="0.3">
      <c r="A114" s="53" t="s">
        <v>174</v>
      </c>
      <c r="B114" s="53" t="s">
        <v>533</v>
      </c>
      <c r="C114" s="50" t="s">
        <v>1113</v>
      </c>
      <c r="D114" s="51">
        <v>141</v>
      </c>
    </row>
    <row r="115" spans="1:4" x14ac:dyDescent="0.3">
      <c r="A115" s="53" t="s">
        <v>175</v>
      </c>
      <c r="B115" s="53" t="s">
        <v>534</v>
      </c>
      <c r="C115" s="50" t="s">
        <v>1062</v>
      </c>
      <c r="D115" s="51">
        <v>141</v>
      </c>
    </row>
    <row r="116" spans="1:4" x14ac:dyDescent="0.3">
      <c r="A116" s="53" t="s">
        <v>176</v>
      </c>
      <c r="B116" s="53" t="s">
        <v>535</v>
      </c>
      <c r="C116" s="50" t="s">
        <v>1114</v>
      </c>
      <c r="D116" s="51">
        <v>141</v>
      </c>
    </row>
    <row r="117" spans="1:4" x14ac:dyDescent="0.3">
      <c r="A117" s="53" t="s">
        <v>177</v>
      </c>
      <c r="B117" s="53" t="s">
        <v>536</v>
      </c>
      <c r="C117" s="50" t="s">
        <v>958</v>
      </c>
      <c r="D117" s="51">
        <v>144</v>
      </c>
    </row>
    <row r="118" spans="1:4" x14ac:dyDescent="0.3">
      <c r="A118" s="53" t="s">
        <v>178</v>
      </c>
      <c r="B118" s="53" t="s">
        <v>537</v>
      </c>
      <c r="C118" s="50" t="s">
        <v>852</v>
      </c>
      <c r="D118" s="51">
        <v>144</v>
      </c>
    </row>
    <row r="119" spans="1:4" x14ac:dyDescent="0.3">
      <c r="A119" s="53" t="s">
        <v>179</v>
      </c>
      <c r="B119" s="53" t="s">
        <v>538</v>
      </c>
      <c r="C119" s="50" t="s">
        <v>959</v>
      </c>
      <c r="D119" s="51">
        <v>144</v>
      </c>
    </row>
    <row r="120" spans="1:4" x14ac:dyDescent="0.3">
      <c r="A120" s="53" t="s">
        <v>180</v>
      </c>
      <c r="B120" s="53" t="s">
        <v>540</v>
      </c>
      <c r="C120" s="50" t="s">
        <v>1115</v>
      </c>
      <c r="D120" s="51">
        <v>144</v>
      </c>
    </row>
    <row r="121" spans="1:4" x14ac:dyDescent="0.3">
      <c r="A121" s="53" t="s">
        <v>181</v>
      </c>
      <c r="B121" s="53" t="s">
        <v>539</v>
      </c>
      <c r="C121" s="50" t="s">
        <v>1116</v>
      </c>
      <c r="D121" s="51">
        <v>144</v>
      </c>
    </row>
    <row r="122" spans="1:4" x14ac:dyDescent="0.3">
      <c r="A122" s="53" t="s">
        <v>182</v>
      </c>
      <c r="B122" s="53" t="s">
        <v>541</v>
      </c>
      <c r="C122" s="50" t="s">
        <v>797</v>
      </c>
      <c r="D122" s="51">
        <v>144</v>
      </c>
    </row>
    <row r="123" spans="1:4" x14ac:dyDescent="0.3">
      <c r="A123" s="53" t="s">
        <v>183</v>
      </c>
      <c r="B123" s="53" t="s">
        <v>542</v>
      </c>
      <c r="C123" s="50" t="s">
        <v>1117</v>
      </c>
      <c r="D123" s="51">
        <v>144</v>
      </c>
    </row>
    <row r="124" spans="1:4" x14ac:dyDescent="0.3">
      <c r="A124" s="53" t="s">
        <v>184</v>
      </c>
      <c r="B124" s="53" t="s">
        <v>543</v>
      </c>
      <c r="C124" s="50" t="s">
        <v>1118</v>
      </c>
      <c r="D124" s="51">
        <v>144</v>
      </c>
    </row>
    <row r="125" spans="1:4" x14ac:dyDescent="0.3">
      <c r="A125" s="53" t="s">
        <v>185</v>
      </c>
      <c r="B125" s="53" t="s">
        <v>544</v>
      </c>
      <c r="C125" s="50" t="s">
        <v>1119</v>
      </c>
      <c r="D125" s="51">
        <v>145</v>
      </c>
    </row>
    <row r="126" spans="1:4" x14ac:dyDescent="0.3">
      <c r="A126" s="53" t="s">
        <v>186</v>
      </c>
      <c r="B126" s="53" t="s">
        <v>545</v>
      </c>
      <c r="C126" s="50" t="s">
        <v>1120</v>
      </c>
      <c r="D126" s="51">
        <v>145</v>
      </c>
    </row>
    <row r="127" spans="1:4" x14ac:dyDescent="0.3">
      <c r="A127" s="53" t="s">
        <v>187</v>
      </c>
      <c r="B127" s="53" t="s">
        <v>546</v>
      </c>
      <c r="C127" s="50" t="s">
        <v>1121</v>
      </c>
      <c r="D127" s="51">
        <v>146</v>
      </c>
    </row>
    <row r="128" spans="1:4" x14ac:dyDescent="0.3">
      <c r="A128" s="62" t="s">
        <v>188</v>
      </c>
      <c r="B128" s="53" t="s">
        <v>547</v>
      </c>
      <c r="C128" s="50" t="s">
        <v>1122</v>
      </c>
      <c r="D128" s="51">
        <v>147</v>
      </c>
    </row>
    <row r="129" spans="1:4" x14ac:dyDescent="0.3">
      <c r="A129" s="62" t="s">
        <v>189</v>
      </c>
      <c r="B129" s="53" t="s">
        <v>548</v>
      </c>
      <c r="C129" s="50" t="s">
        <v>1123</v>
      </c>
      <c r="D129" s="51">
        <v>148</v>
      </c>
    </row>
    <row r="130" spans="1:4" x14ac:dyDescent="0.3">
      <c r="A130" s="62" t="s">
        <v>190</v>
      </c>
      <c r="B130" s="53" t="s">
        <v>549</v>
      </c>
      <c r="C130" s="50" t="s">
        <v>1124</v>
      </c>
      <c r="D130" s="51">
        <v>149</v>
      </c>
    </row>
    <row r="131" spans="1:4" x14ac:dyDescent="0.3">
      <c r="A131" s="62" t="s">
        <v>191</v>
      </c>
      <c r="B131" s="53" t="s">
        <v>550</v>
      </c>
      <c r="C131" s="50" t="s">
        <v>1125</v>
      </c>
      <c r="D131" s="51">
        <v>149</v>
      </c>
    </row>
    <row r="132" spans="1:4" x14ac:dyDescent="0.3">
      <c r="A132" s="62" t="s">
        <v>192</v>
      </c>
      <c r="B132" s="53" t="s">
        <v>551</v>
      </c>
      <c r="C132" s="50" t="s">
        <v>1126</v>
      </c>
      <c r="D132" s="51">
        <v>149</v>
      </c>
    </row>
    <row r="133" spans="1:4" x14ac:dyDescent="0.3">
      <c r="A133" s="62" t="s">
        <v>193</v>
      </c>
      <c r="B133" s="53">
        <v>8.3000000000000007</v>
      </c>
      <c r="C133" s="50" t="s">
        <v>1127</v>
      </c>
      <c r="D133" s="51">
        <v>150</v>
      </c>
    </row>
    <row r="134" spans="1:4" x14ac:dyDescent="0.3">
      <c r="A134" s="62" t="s">
        <v>194</v>
      </c>
      <c r="B134" s="53" t="s">
        <v>552</v>
      </c>
      <c r="C134" s="50" t="s">
        <v>1128</v>
      </c>
      <c r="D134" s="51">
        <v>153</v>
      </c>
    </row>
    <row r="135" spans="1:4" x14ac:dyDescent="0.3">
      <c r="A135" s="62" t="s">
        <v>195</v>
      </c>
      <c r="B135" s="53" t="s">
        <v>553</v>
      </c>
      <c r="C135" s="50" t="s">
        <v>1129</v>
      </c>
      <c r="D135" s="51">
        <v>153</v>
      </c>
    </row>
    <row r="136" spans="1:4" x14ac:dyDescent="0.3">
      <c r="A136" s="62" t="s">
        <v>196</v>
      </c>
      <c r="B136" s="53" t="s">
        <v>554</v>
      </c>
      <c r="C136" s="50" t="s">
        <v>1130</v>
      </c>
      <c r="D136" s="51">
        <v>153</v>
      </c>
    </row>
    <row r="137" spans="1:4" x14ac:dyDescent="0.3">
      <c r="A137" s="62" t="s">
        <v>197</v>
      </c>
      <c r="B137" s="53" t="s">
        <v>555</v>
      </c>
      <c r="C137" s="50" t="s">
        <v>1131</v>
      </c>
      <c r="D137" s="51">
        <v>154</v>
      </c>
    </row>
    <row r="138" spans="1:4" x14ac:dyDescent="0.3">
      <c r="A138" s="62" t="s">
        <v>198</v>
      </c>
      <c r="B138" s="53" t="s">
        <v>556</v>
      </c>
      <c r="C138" s="50" t="s">
        <v>1132</v>
      </c>
      <c r="D138" s="51">
        <v>155</v>
      </c>
    </row>
    <row r="139" spans="1:4" x14ac:dyDescent="0.3">
      <c r="A139" s="62" t="s">
        <v>199</v>
      </c>
      <c r="B139" s="53" t="s">
        <v>557</v>
      </c>
      <c r="C139" s="50" t="s">
        <v>1133</v>
      </c>
      <c r="D139" s="51">
        <v>155</v>
      </c>
    </row>
    <row r="140" spans="1:4" x14ac:dyDescent="0.3">
      <c r="A140" s="62" t="s">
        <v>200</v>
      </c>
      <c r="B140" s="53" t="s">
        <v>558</v>
      </c>
      <c r="C140" s="50" t="s">
        <v>1134</v>
      </c>
      <c r="D140" s="51">
        <v>157</v>
      </c>
    </row>
    <row r="141" spans="1:4" x14ac:dyDescent="0.3">
      <c r="A141" s="62" t="s">
        <v>201</v>
      </c>
      <c r="B141" s="53" t="s">
        <v>559</v>
      </c>
      <c r="C141" s="50" t="s">
        <v>1135</v>
      </c>
      <c r="D141" s="51">
        <v>157</v>
      </c>
    </row>
    <row r="142" spans="1:4" x14ac:dyDescent="0.3">
      <c r="A142" s="62" t="s">
        <v>202</v>
      </c>
      <c r="B142" s="53" t="s">
        <v>560</v>
      </c>
      <c r="C142" s="50" t="s">
        <v>1136</v>
      </c>
      <c r="D142" s="51">
        <v>157</v>
      </c>
    </row>
    <row r="143" spans="1:4" x14ac:dyDescent="0.3">
      <c r="A143" s="62" t="s">
        <v>203</v>
      </c>
      <c r="B143" s="53" t="s">
        <v>561</v>
      </c>
      <c r="C143" s="50" t="s">
        <v>1137</v>
      </c>
      <c r="D143" s="51">
        <v>157</v>
      </c>
    </row>
    <row r="144" spans="1:4" x14ac:dyDescent="0.3">
      <c r="A144" s="62" t="s">
        <v>204</v>
      </c>
      <c r="B144" s="53" t="s">
        <v>562</v>
      </c>
      <c r="C144" s="50" t="s">
        <v>1138</v>
      </c>
      <c r="D144" s="51">
        <v>158</v>
      </c>
    </row>
    <row r="145" spans="1:4" x14ac:dyDescent="0.3">
      <c r="A145" s="62" t="s">
        <v>205</v>
      </c>
      <c r="B145" s="53" t="s">
        <v>563</v>
      </c>
      <c r="C145" s="50" t="s">
        <v>1139</v>
      </c>
      <c r="D145" s="51">
        <v>159</v>
      </c>
    </row>
    <row r="146" spans="1:4" x14ac:dyDescent="0.3">
      <c r="A146" s="62" t="s">
        <v>206</v>
      </c>
      <c r="B146" s="53" t="s">
        <v>564</v>
      </c>
      <c r="C146" s="50" t="s">
        <v>1140</v>
      </c>
      <c r="D146" s="51">
        <v>159</v>
      </c>
    </row>
    <row r="147" spans="1:4" x14ac:dyDescent="0.3">
      <c r="A147" s="62" t="s">
        <v>207</v>
      </c>
      <c r="B147" s="53" t="s">
        <v>565</v>
      </c>
      <c r="C147" s="50" t="s">
        <v>1141</v>
      </c>
      <c r="D147" s="51">
        <v>159</v>
      </c>
    </row>
    <row r="148" spans="1:4" x14ac:dyDescent="0.3">
      <c r="A148" s="61" t="s">
        <v>208</v>
      </c>
      <c r="B148" s="53" t="s">
        <v>566</v>
      </c>
      <c r="C148" s="50" t="s">
        <v>1142</v>
      </c>
      <c r="D148" s="51">
        <v>160</v>
      </c>
    </row>
    <row r="149" spans="1:4" x14ac:dyDescent="0.3">
      <c r="A149" s="61" t="s">
        <v>209</v>
      </c>
      <c r="B149" s="53" t="s">
        <v>567</v>
      </c>
      <c r="C149" s="50" t="s">
        <v>1143</v>
      </c>
      <c r="D149" s="51">
        <v>161</v>
      </c>
    </row>
    <row r="150" spans="1:4" x14ac:dyDescent="0.3">
      <c r="A150" s="61" t="s">
        <v>210</v>
      </c>
      <c r="B150" s="53" t="s">
        <v>568</v>
      </c>
      <c r="C150" s="50" t="s">
        <v>1144</v>
      </c>
      <c r="D150" s="51">
        <v>161</v>
      </c>
    </row>
    <row r="151" spans="1:4" x14ac:dyDescent="0.3">
      <c r="A151" s="61" t="s">
        <v>211</v>
      </c>
      <c r="B151" s="53" t="s">
        <v>569</v>
      </c>
      <c r="C151" s="50" t="s">
        <v>1145</v>
      </c>
      <c r="D151" s="51">
        <v>161</v>
      </c>
    </row>
    <row r="152" spans="1:4" x14ac:dyDescent="0.3">
      <c r="A152" s="61" t="s">
        <v>212</v>
      </c>
      <c r="B152" s="53" t="s">
        <v>570</v>
      </c>
      <c r="C152" s="50" t="s">
        <v>1146</v>
      </c>
      <c r="D152" s="51">
        <v>161</v>
      </c>
    </row>
    <row r="153" spans="1:4" x14ac:dyDescent="0.3">
      <c r="A153" s="61" t="s">
        <v>213</v>
      </c>
      <c r="B153" s="53" t="s">
        <v>571</v>
      </c>
      <c r="C153" s="50" t="s">
        <v>1147</v>
      </c>
      <c r="D153" s="51">
        <v>161</v>
      </c>
    </row>
    <row r="154" spans="1:4" x14ac:dyDescent="0.3">
      <c r="A154" s="61" t="s">
        <v>214</v>
      </c>
      <c r="B154" s="53" t="s">
        <v>572</v>
      </c>
      <c r="C154" s="50" t="s">
        <v>1148</v>
      </c>
      <c r="D154" s="51">
        <v>162</v>
      </c>
    </row>
    <row r="155" spans="1:4" x14ac:dyDescent="0.3">
      <c r="A155" s="61" t="s">
        <v>215</v>
      </c>
      <c r="B155" s="53" t="s">
        <v>573</v>
      </c>
      <c r="C155" s="50" t="s">
        <v>1149</v>
      </c>
      <c r="D155" s="51">
        <v>162</v>
      </c>
    </row>
    <row r="156" spans="1:4" x14ac:dyDescent="0.3">
      <c r="A156" s="61" t="s">
        <v>216</v>
      </c>
      <c r="B156" s="53" t="s">
        <v>574</v>
      </c>
      <c r="C156" s="50" t="s">
        <v>1150</v>
      </c>
      <c r="D156" s="51">
        <v>163</v>
      </c>
    </row>
    <row r="157" spans="1:4" x14ac:dyDescent="0.3">
      <c r="A157" s="61" t="s">
        <v>217</v>
      </c>
      <c r="B157" s="53" t="s">
        <v>575</v>
      </c>
      <c r="C157" s="50" t="s">
        <v>1151</v>
      </c>
      <c r="D157" s="51">
        <v>165</v>
      </c>
    </row>
    <row r="158" spans="1:4" x14ac:dyDescent="0.3">
      <c r="A158" s="61" t="s">
        <v>218</v>
      </c>
      <c r="B158" s="53" t="s">
        <v>576</v>
      </c>
      <c r="C158" s="50" t="s">
        <v>1152</v>
      </c>
      <c r="D158" s="51">
        <v>166</v>
      </c>
    </row>
    <row r="159" spans="1:4" x14ac:dyDescent="0.3">
      <c r="A159" s="61" t="s">
        <v>219</v>
      </c>
      <c r="B159" s="53" t="s">
        <v>577</v>
      </c>
      <c r="C159" s="50" t="s">
        <v>1153</v>
      </c>
      <c r="D159" s="51">
        <v>166</v>
      </c>
    </row>
    <row r="160" spans="1:4" x14ac:dyDescent="0.3">
      <c r="A160" s="61" t="s">
        <v>220</v>
      </c>
      <c r="B160" s="53" t="s">
        <v>578</v>
      </c>
      <c r="C160" s="50" t="s">
        <v>1154</v>
      </c>
      <c r="D160" s="51">
        <v>166</v>
      </c>
    </row>
    <row r="161" spans="1:4" x14ac:dyDescent="0.3">
      <c r="A161" s="34" t="s">
        <v>221</v>
      </c>
      <c r="B161" s="53" t="s">
        <v>579</v>
      </c>
      <c r="C161" s="50" t="s">
        <v>1155</v>
      </c>
      <c r="D161" s="51">
        <v>167</v>
      </c>
    </row>
    <row r="162" spans="1:4" x14ac:dyDescent="0.3">
      <c r="A162" s="34" t="s">
        <v>222</v>
      </c>
      <c r="B162" s="53" t="s">
        <v>580</v>
      </c>
      <c r="C162" s="50" t="s">
        <v>1156</v>
      </c>
      <c r="D162" s="51">
        <v>167</v>
      </c>
    </row>
    <row r="163" spans="1:4" x14ac:dyDescent="0.3">
      <c r="A163" s="34" t="s">
        <v>223</v>
      </c>
      <c r="B163" s="53" t="s">
        <v>581</v>
      </c>
      <c r="C163" s="50" t="s">
        <v>1157</v>
      </c>
      <c r="D163" s="51">
        <v>167</v>
      </c>
    </row>
    <row r="164" spans="1:4" x14ac:dyDescent="0.3">
      <c r="A164" s="34" t="s">
        <v>224</v>
      </c>
      <c r="B164" s="53" t="s">
        <v>582</v>
      </c>
      <c r="C164" s="50" t="s">
        <v>1158</v>
      </c>
      <c r="D164" s="51">
        <v>169</v>
      </c>
    </row>
    <row r="165" spans="1:4" x14ac:dyDescent="0.3">
      <c r="A165" s="34" t="s">
        <v>225</v>
      </c>
      <c r="B165" s="53" t="s">
        <v>583</v>
      </c>
      <c r="C165" s="50" t="s">
        <v>1159</v>
      </c>
      <c r="D165" s="51">
        <v>169</v>
      </c>
    </row>
    <row r="166" spans="1:4" x14ac:dyDescent="0.3">
      <c r="A166" s="34" t="s">
        <v>226</v>
      </c>
      <c r="B166" s="53" t="s">
        <v>584</v>
      </c>
      <c r="C166" s="50" t="s">
        <v>1160</v>
      </c>
      <c r="D166" s="51">
        <v>169</v>
      </c>
    </row>
    <row r="167" spans="1:4" x14ac:dyDescent="0.3">
      <c r="A167" s="34" t="s">
        <v>227</v>
      </c>
      <c r="B167" s="53" t="s">
        <v>585</v>
      </c>
      <c r="C167" s="50" t="s">
        <v>1161</v>
      </c>
      <c r="D167" s="51">
        <v>169</v>
      </c>
    </row>
    <row r="168" spans="1:4" x14ac:dyDescent="0.3">
      <c r="A168" s="34" t="s">
        <v>228</v>
      </c>
      <c r="B168" s="53" t="s">
        <v>586</v>
      </c>
      <c r="C168" s="50" t="s">
        <v>1162</v>
      </c>
      <c r="D168" s="51">
        <v>170</v>
      </c>
    </row>
    <row r="169" spans="1:4" x14ac:dyDescent="0.3">
      <c r="A169" s="34" t="s">
        <v>229</v>
      </c>
      <c r="B169" s="53" t="s">
        <v>587</v>
      </c>
      <c r="C169" s="50" t="s">
        <v>1163</v>
      </c>
      <c r="D169" s="51">
        <v>170</v>
      </c>
    </row>
    <row r="170" spans="1:4" x14ac:dyDescent="0.3">
      <c r="A170" s="34" t="s">
        <v>230</v>
      </c>
      <c r="B170" s="53" t="s">
        <v>588</v>
      </c>
      <c r="C170" s="50" t="s">
        <v>1164</v>
      </c>
      <c r="D170" s="51">
        <v>171</v>
      </c>
    </row>
    <row r="171" spans="1:4" x14ac:dyDescent="0.3">
      <c r="A171" s="34" t="s">
        <v>231</v>
      </c>
      <c r="B171" s="53" t="s">
        <v>589</v>
      </c>
      <c r="C171" s="50" t="s">
        <v>1165</v>
      </c>
      <c r="D171" s="51">
        <v>171</v>
      </c>
    </row>
    <row r="172" spans="1:4" x14ac:dyDescent="0.3">
      <c r="A172" s="34" t="s">
        <v>232</v>
      </c>
      <c r="B172" s="53" t="s">
        <v>590</v>
      </c>
      <c r="C172" s="50" t="s">
        <v>1166</v>
      </c>
      <c r="D172" s="51">
        <v>171</v>
      </c>
    </row>
    <row r="173" spans="1:4" x14ac:dyDescent="0.3">
      <c r="A173" s="34" t="s">
        <v>233</v>
      </c>
      <c r="B173" s="53" t="s">
        <v>591</v>
      </c>
      <c r="C173" s="50" t="s">
        <v>1167</v>
      </c>
      <c r="D173" s="51">
        <v>171</v>
      </c>
    </row>
    <row r="174" spans="1:4" x14ac:dyDescent="0.3">
      <c r="A174" s="34" t="s">
        <v>234</v>
      </c>
      <c r="B174" s="53">
        <v>8.4</v>
      </c>
      <c r="C174" s="50" t="s">
        <v>1168</v>
      </c>
      <c r="D174" s="51">
        <v>171</v>
      </c>
    </row>
    <row r="175" spans="1:4" x14ac:dyDescent="0.3">
      <c r="A175" s="34" t="s">
        <v>235</v>
      </c>
      <c r="B175" s="53" t="s">
        <v>592</v>
      </c>
      <c r="C175" s="50" t="s">
        <v>1169</v>
      </c>
      <c r="D175" s="51">
        <v>171</v>
      </c>
    </row>
    <row r="176" spans="1:4" x14ac:dyDescent="0.3">
      <c r="A176" s="34" t="s">
        <v>236</v>
      </c>
      <c r="B176" s="53" t="s">
        <v>593</v>
      </c>
      <c r="C176" s="50" t="s">
        <v>1170</v>
      </c>
      <c r="D176" s="51">
        <v>174</v>
      </c>
    </row>
    <row r="177" spans="1:4" x14ac:dyDescent="0.3">
      <c r="A177" s="34" t="s">
        <v>237</v>
      </c>
      <c r="B177" s="53" t="s">
        <v>594</v>
      </c>
      <c r="C177" s="50" t="s">
        <v>1171</v>
      </c>
      <c r="D177" s="51">
        <v>176</v>
      </c>
    </row>
    <row r="178" spans="1:4" x14ac:dyDescent="0.3">
      <c r="A178" s="34" t="s">
        <v>238</v>
      </c>
      <c r="B178" s="53" t="s">
        <v>595</v>
      </c>
      <c r="C178" s="50" t="s">
        <v>1172</v>
      </c>
      <c r="D178" s="51">
        <v>176</v>
      </c>
    </row>
    <row r="179" spans="1:4" x14ac:dyDescent="0.3">
      <c r="A179" s="34" t="s">
        <v>239</v>
      </c>
      <c r="B179" s="53" t="s">
        <v>596</v>
      </c>
      <c r="C179" s="50" t="s">
        <v>1173</v>
      </c>
      <c r="D179" s="51">
        <v>176</v>
      </c>
    </row>
    <row r="180" spans="1:4" x14ac:dyDescent="0.3">
      <c r="A180" s="34" t="s">
        <v>240</v>
      </c>
      <c r="B180" s="53">
        <v>8.5</v>
      </c>
      <c r="C180" s="50" t="s">
        <v>1063</v>
      </c>
      <c r="D180" s="51">
        <v>177</v>
      </c>
    </row>
    <row r="181" spans="1:4" x14ac:dyDescent="0.3">
      <c r="A181" s="34" t="s">
        <v>241</v>
      </c>
      <c r="B181" s="53" t="s">
        <v>597</v>
      </c>
      <c r="C181" s="50" t="s">
        <v>1174</v>
      </c>
      <c r="D181" s="51">
        <v>177</v>
      </c>
    </row>
    <row r="182" spans="1:4" x14ac:dyDescent="0.3">
      <c r="A182" s="34" t="s">
        <v>242</v>
      </c>
      <c r="B182" s="53" t="s">
        <v>598</v>
      </c>
      <c r="C182" s="50" t="s">
        <v>1175</v>
      </c>
      <c r="D182" s="51">
        <v>181</v>
      </c>
    </row>
    <row r="183" spans="1:4" x14ac:dyDescent="0.3">
      <c r="A183" s="34" t="s">
        <v>243</v>
      </c>
      <c r="B183" s="53" t="s">
        <v>599</v>
      </c>
      <c r="C183" s="50" t="s">
        <v>960</v>
      </c>
      <c r="D183" s="51">
        <v>181</v>
      </c>
    </row>
    <row r="184" spans="1:4" x14ac:dyDescent="0.3">
      <c r="A184" s="34" t="s">
        <v>244</v>
      </c>
      <c r="B184" s="53" t="s">
        <v>600</v>
      </c>
      <c r="C184" s="50" t="s">
        <v>961</v>
      </c>
      <c r="D184" s="51">
        <v>181</v>
      </c>
    </row>
    <row r="185" spans="1:4" x14ac:dyDescent="0.3">
      <c r="A185" s="34" t="s">
        <v>245</v>
      </c>
      <c r="B185" s="53" t="s">
        <v>601</v>
      </c>
      <c r="C185" s="50" t="s">
        <v>962</v>
      </c>
      <c r="D185" s="51">
        <v>182</v>
      </c>
    </row>
    <row r="186" spans="1:4" x14ac:dyDescent="0.3">
      <c r="A186" s="34" t="s">
        <v>246</v>
      </c>
      <c r="B186" s="53" t="s">
        <v>602</v>
      </c>
      <c r="C186" s="50" t="s">
        <v>853</v>
      </c>
      <c r="D186" s="51">
        <v>182</v>
      </c>
    </row>
    <row r="187" spans="1:4" x14ac:dyDescent="0.3">
      <c r="A187" s="34" t="s">
        <v>247</v>
      </c>
      <c r="B187" s="53" t="s">
        <v>603</v>
      </c>
      <c r="C187" s="50" t="s">
        <v>963</v>
      </c>
      <c r="D187" s="51">
        <v>182</v>
      </c>
    </row>
    <row r="188" spans="1:4" x14ac:dyDescent="0.3">
      <c r="A188" s="34" t="s">
        <v>248</v>
      </c>
      <c r="B188" s="53" t="s">
        <v>604</v>
      </c>
      <c r="C188" s="50" t="s">
        <v>964</v>
      </c>
      <c r="D188" s="51">
        <v>182</v>
      </c>
    </row>
    <row r="189" spans="1:4" x14ac:dyDescent="0.3">
      <c r="A189" s="34" t="s">
        <v>249</v>
      </c>
      <c r="B189" s="53" t="s">
        <v>605</v>
      </c>
      <c r="C189" s="50" t="s">
        <v>965</v>
      </c>
      <c r="D189" s="51">
        <v>183</v>
      </c>
    </row>
    <row r="190" spans="1:4" x14ac:dyDescent="0.3">
      <c r="A190" s="34" t="s">
        <v>250</v>
      </c>
      <c r="B190" s="53" t="s">
        <v>606</v>
      </c>
      <c r="C190" s="50" t="s">
        <v>798</v>
      </c>
      <c r="D190" s="51">
        <v>183</v>
      </c>
    </row>
    <row r="191" spans="1:4" x14ac:dyDescent="0.3">
      <c r="A191" s="34" t="s">
        <v>251</v>
      </c>
      <c r="B191" s="53" t="s">
        <v>607</v>
      </c>
      <c r="C191" s="50" t="s">
        <v>966</v>
      </c>
      <c r="D191" s="51">
        <v>183</v>
      </c>
    </row>
    <row r="192" spans="1:4" x14ac:dyDescent="0.3">
      <c r="A192" s="34" t="s">
        <v>252</v>
      </c>
      <c r="B192" s="53" t="s">
        <v>608</v>
      </c>
      <c r="C192" s="50" t="s">
        <v>967</v>
      </c>
      <c r="D192" s="51">
        <v>184</v>
      </c>
    </row>
    <row r="193" spans="1:4" x14ac:dyDescent="0.3">
      <c r="A193" s="34" t="s">
        <v>253</v>
      </c>
      <c r="B193" s="53" t="s">
        <v>609</v>
      </c>
      <c r="C193" s="50" t="s">
        <v>968</v>
      </c>
      <c r="D193" s="51">
        <v>185</v>
      </c>
    </row>
    <row r="194" spans="1:4" x14ac:dyDescent="0.3">
      <c r="A194" s="34" t="s">
        <v>254</v>
      </c>
      <c r="B194" s="53" t="s">
        <v>610</v>
      </c>
      <c r="C194" s="50" t="s">
        <v>854</v>
      </c>
      <c r="D194" s="51">
        <v>185</v>
      </c>
    </row>
    <row r="195" spans="1:4" x14ac:dyDescent="0.3">
      <c r="A195" s="34" t="s">
        <v>255</v>
      </c>
      <c r="B195" s="53" t="s">
        <v>611</v>
      </c>
      <c r="C195" s="50" t="s">
        <v>969</v>
      </c>
      <c r="D195" s="51">
        <v>185</v>
      </c>
    </row>
    <row r="196" spans="1:4" x14ac:dyDescent="0.3">
      <c r="A196" s="34" t="s">
        <v>256</v>
      </c>
      <c r="B196" s="53" t="s">
        <v>612</v>
      </c>
      <c r="C196" s="50" t="s">
        <v>970</v>
      </c>
      <c r="D196" s="51">
        <v>185</v>
      </c>
    </row>
    <row r="197" spans="1:4" x14ac:dyDescent="0.3">
      <c r="A197" s="34" t="s">
        <v>257</v>
      </c>
      <c r="B197" s="53" t="s">
        <v>613</v>
      </c>
      <c r="C197" s="50" t="s">
        <v>971</v>
      </c>
      <c r="D197" s="51">
        <v>185</v>
      </c>
    </row>
    <row r="198" spans="1:4" x14ac:dyDescent="0.3">
      <c r="A198" s="34" t="s">
        <v>258</v>
      </c>
      <c r="B198" s="53" t="s">
        <v>614</v>
      </c>
      <c r="C198" s="50" t="s">
        <v>972</v>
      </c>
      <c r="D198" s="51">
        <v>186</v>
      </c>
    </row>
    <row r="199" spans="1:4" x14ac:dyDescent="0.3">
      <c r="A199" s="34" t="s">
        <v>259</v>
      </c>
      <c r="B199" s="53" t="s">
        <v>615</v>
      </c>
      <c r="C199" s="50" t="s">
        <v>973</v>
      </c>
      <c r="D199" s="51">
        <v>186</v>
      </c>
    </row>
    <row r="200" spans="1:4" x14ac:dyDescent="0.3">
      <c r="A200" s="34" t="s">
        <v>260</v>
      </c>
      <c r="B200" s="53" t="s">
        <v>616</v>
      </c>
      <c r="C200" s="50" t="s">
        <v>974</v>
      </c>
      <c r="D200" s="51">
        <v>186</v>
      </c>
    </row>
    <row r="201" spans="1:4" x14ac:dyDescent="0.3">
      <c r="A201" s="34" t="s">
        <v>261</v>
      </c>
      <c r="B201" s="53" t="s">
        <v>617</v>
      </c>
      <c r="C201" s="50" t="s">
        <v>975</v>
      </c>
      <c r="D201" s="51">
        <v>187</v>
      </c>
    </row>
    <row r="202" spans="1:4" x14ac:dyDescent="0.3">
      <c r="A202" s="34" t="s">
        <v>262</v>
      </c>
      <c r="B202" s="53" t="s">
        <v>618</v>
      </c>
      <c r="C202" s="50" t="s">
        <v>1176</v>
      </c>
      <c r="D202" s="51">
        <v>187</v>
      </c>
    </row>
    <row r="203" spans="1:4" x14ac:dyDescent="0.3">
      <c r="A203" s="34" t="s">
        <v>263</v>
      </c>
      <c r="B203" s="53" t="s">
        <v>619</v>
      </c>
      <c r="C203" s="50" t="s">
        <v>976</v>
      </c>
      <c r="D203" s="51">
        <v>187</v>
      </c>
    </row>
    <row r="204" spans="1:4" x14ac:dyDescent="0.3">
      <c r="A204" s="34" t="s">
        <v>264</v>
      </c>
      <c r="B204" s="53" t="s">
        <v>620</v>
      </c>
      <c r="C204" s="50" t="s">
        <v>977</v>
      </c>
      <c r="D204" s="51">
        <v>188</v>
      </c>
    </row>
    <row r="205" spans="1:4" x14ac:dyDescent="0.3">
      <c r="A205" s="34" t="s">
        <v>265</v>
      </c>
      <c r="B205" s="53" t="s">
        <v>621</v>
      </c>
      <c r="C205" s="50" t="s">
        <v>978</v>
      </c>
      <c r="D205" s="51">
        <v>188</v>
      </c>
    </row>
    <row r="206" spans="1:4" x14ac:dyDescent="0.3">
      <c r="A206" s="34" t="s">
        <v>266</v>
      </c>
      <c r="B206" s="53">
        <v>8.6</v>
      </c>
      <c r="C206" s="50" t="s">
        <v>979</v>
      </c>
      <c r="D206" s="51">
        <v>188</v>
      </c>
    </row>
    <row r="207" spans="1:4" x14ac:dyDescent="0.3">
      <c r="A207" s="34" t="s">
        <v>267</v>
      </c>
      <c r="B207" s="53" t="s">
        <v>622</v>
      </c>
      <c r="C207" s="50" t="s">
        <v>799</v>
      </c>
      <c r="D207" s="51">
        <v>188</v>
      </c>
    </row>
    <row r="208" spans="1:4" x14ac:dyDescent="0.3">
      <c r="A208" s="34" t="s">
        <v>268</v>
      </c>
      <c r="B208" s="53" t="s">
        <v>623</v>
      </c>
      <c r="C208" s="50" t="s">
        <v>1177</v>
      </c>
      <c r="D208" s="51">
        <v>191</v>
      </c>
    </row>
    <row r="209" spans="1:4" x14ac:dyDescent="0.3">
      <c r="A209" s="34" t="s">
        <v>269</v>
      </c>
      <c r="B209" s="53" t="s">
        <v>624</v>
      </c>
      <c r="C209" s="50" t="s">
        <v>855</v>
      </c>
      <c r="D209" s="51">
        <v>191</v>
      </c>
    </row>
    <row r="210" spans="1:4" x14ac:dyDescent="0.3">
      <c r="A210" s="34" t="s">
        <v>270</v>
      </c>
      <c r="B210" s="53" t="s">
        <v>625</v>
      </c>
      <c r="C210" s="50" t="s">
        <v>1064</v>
      </c>
      <c r="D210" s="51">
        <v>191</v>
      </c>
    </row>
    <row r="211" spans="1:4" x14ac:dyDescent="0.3">
      <c r="A211" s="34" t="s">
        <v>271</v>
      </c>
      <c r="B211" s="53" t="s">
        <v>626</v>
      </c>
      <c r="C211" s="50" t="s">
        <v>1065</v>
      </c>
      <c r="D211" s="51">
        <v>192</v>
      </c>
    </row>
    <row r="212" spans="1:4" x14ac:dyDescent="0.3">
      <c r="A212" s="34" t="s">
        <v>272</v>
      </c>
      <c r="B212" s="53">
        <v>8.6999999999999993</v>
      </c>
      <c r="C212" s="50" t="s">
        <v>856</v>
      </c>
      <c r="D212" s="51">
        <v>194</v>
      </c>
    </row>
    <row r="213" spans="1:4" x14ac:dyDescent="0.3">
      <c r="A213" s="34" t="s">
        <v>273</v>
      </c>
      <c r="B213" s="53" t="s">
        <v>627</v>
      </c>
      <c r="C213" s="50" t="s">
        <v>980</v>
      </c>
      <c r="D213" s="51">
        <v>194</v>
      </c>
    </row>
    <row r="214" spans="1:4" x14ac:dyDescent="0.3">
      <c r="A214" s="34" t="s">
        <v>274</v>
      </c>
      <c r="B214" s="53" t="s">
        <v>628</v>
      </c>
      <c r="C214" s="50" t="s">
        <v>1178</v>
      </c>
      <c r="D214" s="51">
        <v>194</v>
      </c>
    </row>
    <row r="215" spans="1:4" x14ac:dyDescent="0.3">
      <c r="A215" s="34" t="s">
        <v>275</v>
      </c>
      <c r="B215" s="53" t="s">
        <v>629</v>
      </c>
      <c r="C215" s="50" t="s">
        <v>896</v>
      </c>
      <c r="D215" s="51">
        <v>195</v>
      </c>
    </row>
    <row r="216" spans="1:4" x14ac:dyDescent="0.3">
      <c r="A216" s="34" t="s">
        <v>276</v>
      </c>
      <c r="B216" s="53" t="s">
        <v>630</v>
      </c>
      <c r="C216" s="50" t="s">
        <v>1179</v>
      </c>
      <c r="D216" s="51">
        <v>198</v>
      </c>
    </row>
    <row r="217" spans="1:4" x14ac:dyDescent="0.3">
      <c r="A217" s="34" t="s">
        <v>277</v>
      </c>
      <c r="B217" s="53" t="s">
        <v>631</v>
      </c>
      <c r="C217" s="50" t="s">
        <v>981</v>
      </c>
      <c r="D217" s="51">
        <v>198</v>
      </c>
    </row>
    <row r="218" spans="1:4" x14ac:dyDescent="0.3">
      <c r="A218" s="34" t="s">
        <v>278</v>
      </c>
      <c r="B218" s="53" t="s">
        <v>632</v>
      </c>
      <c r="C218" s="50" t="s">
        <v>1180</v>
      </c>
      <c r="D218" s="51">
        <v>199</v>
      </c>
    </row>
    <row r="219" spans="1:4" x14ac:dyDescent="0.3">
      <c r="A219" s="34" t="s">
        <v>279</v>
      </c>
      <c r="B219" s="53" t="s">
        <v>633</v>
      </c>
      <c r="C219" s="50" t="s">
        <v>982</v>
      </c>
      <c r="D219" s="51">
        <v>199</v>
      </c>
    </row>
    <row r="220" spans="1:4" x14ac:dyDescent="0.3">
      <c r="A220" s="63" t="s">
        <v>636</v>
      </c>
      <c r="B220" s="53" t="s">
        <v>634</v>
      </c>
      <c r="C220" s="50" t="s">
        <v>635</v>
      </c>
      <c r="D220" s="51">
        <v>199</v>
      </c>
    </row>
    <row r="221" spans="1:4" x14ac:dyDescent="0.3">
      <c r="A221" s="34" t="s">
        <v>280</v>
      </c>
      <c r="B221" s="53">
        <v>8.8000000000000007</v>
      </c>
      <c r="C221" s="50" t="s">
        <v>897</v>
      </c>
      <c r="D221" s="51">
        <v>201</v>
      </c>
    </row>
    <row r="222" spans="1:4" x14ac:dyDescent="0.3">
      <c r="A222" s="34" t="s">
        <v>281</v>
      </c>
      <c r="B222" s="53">
        <v>9</v>
      </c>
      <c r="C222" s="50" t="s">
        <v>1181</v>
      </c>
      <c r="D222" s="51">
        <v>206</v>
      </c>
    </row>
    <row r="223" spans="1:4" x14ac:dyDescent="0.3">
      <c r="A223" s="34" t="s">
        <v>282</v>
      </c>
      <c r="B223" s="53">
        <v>9.1</v>
      </c>
      <c r="C223" s="50" t="s">
        <v>857</v>
      </c>
      <c r="D223" s="51">
        <v>207</v>
      </c>
    </row>
    <row r="224" spans="1:4" x14ac:dyDescent="0.3">
      <c r="A224" s="34" t="s">
        <v>283</v>
      </c>
      <c r="B224" s="53" t="s">
        <v>637</v>
      </c>
      <c r="C224" s="50" t="s">
        <v>1066</v>
      </c>
      <c r="D224" s="51">
        <v>207</v>
      </c>
    </row>
    <row r="225" spans="1:4" x14ac:dyDescent="0.3">
      <c r="A225" s="34" t="s">
        <v>284</v>
      </c>
      <c r="B225" s="53" t="s">
        <v>638</v>
      </c>
      <c r="C225" s="50" t="s">
        <v>800</v>
      </c>
      <c r="D225" s="51">
        <v>207</v>
      </c>
    </row>
    <row r="226" spans="1:4" x14ac:dyDescent="0.3">
      <c r="A226" s="34" t="s">
        <v>285</v>
      </c>
      <c r="B226" s="53">
        <v>9.1999999999999993</v>
      </c>
      <c r="C226" s="50" t="s">
        <v>898</v>
      </c>
      <c r="D226" s="51">
        <v>209</v>
      </c>
    </row>
    <row r="227" spans="1:4" x14ac:dyDescent="0.3">
      <c r="A227" s="34" t="s">
        <v>286</v>
      </c>
      <c r="B227" s="53" t="s">
        <v>639</v>
      </c>
      <c r="C227" s="50" t="s">
        <v>1067</v>
      </c>
      <c r="D227" s="51">
        <v>209</v>
      </c>
    </row>
    <row r="228" spans="1:4" x14ac:dyDescent="0.3">
      <c r="A228" s="34" t="s">
        <v>287</v>
      </c>
      <c r="B228" s="53" t="s">
        <v>640</v>
      </c>
      <c r="C228" s="50" t="s">
        <v>858</v>
      </c>
      <c r="D228" s="51">
        <v>209</v>
      </c>
    </row>
    <row r="229" spans="1:4" x14ac:dyDescent="0.3">
      <c r="A229" s="34" t="s">
        <v>288</v>
      </c>
      <c r="B229" s="53" t="s">
        <v>641</v>
      </c>
      <c r="C229" s="50" t="s">
        <v>859</v>
      </c>
      <c r="D229" s="51">
        <v>209</v>
      </c>
    </row>
    <row r="230" spans="1:4" x14ac:dyDescent="0.3">
      <c r="A230" s="34" t="s">
        <v>289</v>
      </c>
      <c r="B230" s="53" t="s">
        <v>642</v>
      </c>
      <c r="C230" s="50" t="s">
        <v>1068</v>
      </c>
      <c r="D230" s="51">
        <v>209</v>
      </c>
    </row>
    <row r="231" spans="1:4" x14ac:dyDescent="0.3">
      <c r="A231" s="34" t="s">
        <v>290</v>
      </c>
      <c r="B231" s="53" t="s">
        <v>643</v>
      </c>
      <c r="C231" s="50" t="s">
        <v>801</v>
      </c>
      <c r="D231" s="51">
        <v>210</v>
      </c>
    </row>
    <row r="232" spans="1:4" x14ac:dyDescent="0.3">
      <c r="A232" s="34" t="s">
        <v>291</v>
      </c>
      <c r="B232" s="53" t="s">
        <v>644</v>
      </c>
      <c r="C232" s="50" t="s">
        <v>860</v>
      </c>
      <c r="D232" s="51">
        <v>210</v>
      </c>
    </row>
    <row r="233" spans="1:4" x14ac:dyDescent="0.3">
      <c r="A233" s="34" t="s">
        <v>292</v>
      </c>
      <c r="B233" s="53" t="s">
        <v>645</v>
      </c>
      <c r="C233" s="50" t="s">
        <v>983</v>
      </c>
      <c r="D233" s="51">
        <v>210</v>
      </c>
    </row>
    <row r="234" spans="1:4" x14ac:dyDescent="0.3">
      <c r="A234" s="34" t="s">
        <v>293</v>
      </c>
      <c r="B234" s="53" t="s">
        <v>646</v>
      </c>
      <c r="C234" s="50" t="s">
        <v>1069</v>
      </c>
      <c r="D234" s="51">
        <v>210</v>
      </c>
    </row>
    <row r="235" spans="1:4" x14ac:dyDescent="0.3">
      <c r="A235" s="34" t="s">
        <v>294</v>
      </c>
      <c r="B235" s="53" t="s">
        <v>647</v>
      </c>
      <c r="C235" s="50" t="s">
        <v>861</v>
      </c>
      <c r="D235" s="51">
        <v>210</v>
      </c>
    </row>
    <row r="236" spans="1:4" x14ac:dyDescent="0.3">
      <c r="A236" s="34" t="s">
        <v>295</v>
      </c>
      <c r="B236" s="53" t="s">
        <v>648</v>
      </c>
      <c r="C236" s="50" t="s">
        <v>862</v>
      </c>
      <c r="D236" s="51">
        <v>210</v>
      </c>
    </row>
    <row r="237" spans="1:4" x14ac:dyDescent="0.3">
      <c r="A237" s="34" t="s">
        <v>296</v>
      </c>
      <c r="B237" s="53" t="s">
        <v>649</v>
      </c>
      <c r="C237" s="50" t="s">
        <v>1070</v>
      </c>
      <c r="D237" s="51">
        <v>210</v>
      </c>
    </row>
    <row r="238" spans="1:4" x14ac:dyDescent="0.3">
      <c r="A238" s="34" t="s">
        <v>297</v>
      </c>
      <c r="B238" s="53" t="s">
        <v>650</v>
      </c>
      <c r="C238" s="50" t="s">
        <v>802</v>
      </c>
      <c r="D238" s="51">
        <v>211</v>
      </c>
    </row>
    <row r="239" spans="1:4" x14ac:dyDescent="0.3">
      <c r="A239" s="34" t="s">
        <v>298</v>
      </c>
      <c r="B239" s="53" t="s">
        <v>651</v>
      </c>
      <c r="C239" s="50" t="s">
        <v>863</v>
      </c>
      <c r="D239" s="51">
        <v>211</v>
      </c>
    </row>
    <row r="240" spans="1:4" x14ac:dyDescent="0.3">
      <c r="A240" s="34" t="s">
        <v>299</v>
      </c>
      <c r="B240" s="53" t="s">
        <v>652</v>
      </c>
      <c r="C240" s="50" t="s">
        <v>984</v>
      </c>
      <c r="D240" s="51">
        <v>211</v>
      </c>
    </row>
    <row r="241" spans="1:4" x14ac:dyDescent="0.3">
      <c r="A241" s="34" t="s">
        <v>300</v>
      </c>
      <c r="B241" s="53">
        <v>9.3000000000000007</v>
      </c>
      <c r="C241" s="50" t="s">
        <v>1071</v>
      </c>
      <c r="D241" s="51">
        <v>211</v>
      </c>
    </row>
    <row r="242" spans="1:4" x14ac:dyDescent="0.3">
      <c r="A242" s="34" t="s">
        <v>301</v>
      </c>
      <c r="B242" s="53" t="s">
        <v>653</v>
      </c>
      <c r="C242" s="50" t="s">
        <v>899</v>
      </c>
      <c r="D242" s="51">
        <v>211</v>
      </c>
    </row>
    <row r="243" spans="1:4" x14ac:dyDescent="0.3">
      <c r="A243" s="34" t="s">
        <v>302</v>
      </c>
      <c r="B243" s="53" t="s">
        <v>654</v>
      </c>
      <c r="C243" s="50" t="s">
        <v>985</v>
      </c>
      <c r="D243" s="51">
        <v>211</v>
      </c>
    </row>
    <row r="244" spans="1:4" x14ac:dyDescent="0.3">
      <c r="A244" s="34" t="s">
        <v>303</v>
      </c>
      <c r="B244" s="53" t="s">
        <v>655</v>
      </c>
      <c r="C244" s="50" t="s">
        <v>986</v>
      </c>
      <c r="D244" s="51">
        <v>211</v>
      </c>
    </row>
    <row r="245" spans="1:4" x14ac:dyDescent="0.3">
      <c r="A245" s="34" t="s">
        <v>304</v>
      </c>
      <c r="B245" s="53" t="s">
        <v>656</v>
      </c>
      <c r="C245" s="50" t="s">
        <v>900</v>
      </c>
      <c r="D245" s="51">
        <v>212</v>
      </c>
    </row>
    <row r="246" spans="1:4" x14ac:dyDescent="0.3">
      <c r="A246" s="34" t="s">
        <v>305</v>
      </c>
      <c r="B246" s="53">
        <v>9.4</v>
      </c>
      <c r="C246" s="50" t="s">
        <v>803</v>
      </c>
      <c r="D246" s="51">
        <v>212</v>
      </c>
    </row>
    <row r="247" spans="1:4" x14ac:dyDescent="0.3">
      <c r="A247" s="34" t="s">
        <v>306</v>
      </c>
      <c r="B247" s="53" t="s">
        <v>657</v>
      </c>
      <c r="C247" s="50" t="s">
        <v>901</v>
      </c>
      <c r="D247" s="51">
        <v>212</v>
      </c>
    </row>
    <row r="248" spans="1:4" x14ac:dyDescent="0.3">
      <c r="A248" s="34" t="s">
        <v>307</v>
      </c>
      <c r="B248" s="53" t="s">
        <v>658</v>
      </c>
      <c r="C248" s="50" t="s">
        <v>987</v>
      </c>
      <c r="D248" s="51">
        <v>213</v>
      </c>
    </row>
    <row r="249" spans="1:4" x14ac:dyDescent="0.3">
      <c r="A249" s="34" t="s">
        <v>308</v>
      </c>
      <c r="B249" s="53" t="s">
        <v>659</v>
      </c>
      <c r="C249" s="50" t="s">
        <v>988</v>
      </c>
      <c r="D249" s="51">
        <v>213</v>
      </c>
    </row>
    <row r="250" spans="1:4" x14ac:dyDescent="0.3">
      <c r="A250" s="34" t="s">
        <v>309</v>
      </c>
      <c r="B250" s="53" t="s">
        <v>660</v>
      </c>
      <c r="C250" s="50" t="s">
        <v>902</v>
      </c>
      <c r="D250" s="51">
        <v>213</v>
      </c>
    </row>
    <row r="251" spans="1:4" x14ac:dyDescent="0.3">
      <c r="A251" s="34" t="s">
        <v>310</v>
      </c>
      <c r="B251" s="53">
        <v>9.5</v>
      </c>
      <c r="C251" s="50" t="s">
        <v>903</v>
      </c>
      <c r="D251" s="51">
        <v>214</v>
      </c>
    </row>
    <row r="252" spans="1:4" x14ac:dyDescent="0.3">
      <c r="A252" s="34" t="s">
        <v>311</v>
      </c>
      <c r="B252" s="53" t="s">
        <v>661</v>
      </c>
      <c r="C252" s="50" t="s">
        <v>904</v>
      </c>
      <c r="D252" s="51">
        <v>214</v>
      </c>
    </row>
    <row r="253" spans="1:4" x14ac:dyDescent="0.3">
      <c r="A253" s="34" t="s">
        <v>312</v>
      </c>
      <c r="B253" s="53" t="s">
        <v>662</v>
      </c>
      <c r="C253" s="50" t="s">
        <v>989</v>
      </c>
      <c r="D253" s="51">
        <v>214</v>
      </c>
    </row>
    <row r="254" spans="1:4" x14ac:dyDescent="0.3">
      <c r="A254" s="34" t="s">
        <v>313</v>
      </c>
      <c r="B254" s="53" t="s">
        <v>663</v>
      </c>
      <c r="C254" s="50" t="s">
        <v>990</v>
      </c>
      <c r="D254" s="51">
        <v>214</v>
      </c>
    </row>
    <row r="255" spans="1:4" x14ac:dyDescent="0.3">
      <c r="A255" s="34" t="s">
        <v>314</v>
      </c>
      <c r="B255" s="53" t="s">
        <v>664</v>
      </c>
      <c r="C255" s="50" t="s">
        <v>905</v>
      </c>
      <c r="D255" s="51">
        <v>214</v>
      </c>
    </row>
    <row r="256" spans="1:4" x14ac:dyDescent="0.3">
      <c r="A256" s="34" t="s">
        <v>315</v>
      </c>
      <c r="B256" s="53">
        <v>9.6</v>
      </c>
      <c r="C256" s="50" t="s">
        <v>1072</v>
      </c>
      <c r="D256" s="51">
        <v>214</v>
      </c>
    </row>
    <row r="257" spans="1:4" x14ac:dyDescent="0.3">
      <c r="A257" s="34" t="s">
        <v>316</v>
      </c>
      <c r="B257" s="53" t="s">
        <v>665</v>
      </c>
      <c r="C257" s="50" t="s">
        <v>906</v>
      </c>
      <c r="D257" s="51">
        <v>214</v>
      </c>
    </row>
    <row r="258" spans="1:4" x14ac:dyDescent="0.3">
      <c r="A258" s="34" t="s">
        <v>317</v>
      </c>
      <c r="B258" s="53" t="s">
        <v>666</v>
      </c>
      <c r="C258" s="50" t="s">
        <v>991</v>
      </c>
      <c r="D258" s="51">
        <v>215</v>
      </c>
    </row>
    <row r="259" spans="1:4" x14ac:dyDescent="0.3">
      <c r="A259" s="34" t="s">
        <v>318</v>
      </c>
      <c r="B259" s="53" t="s">
        <v>667</v>
      </c>
      <c r="C259" s="50" t="s">
        <v>992</v>
      </c>
      <c r="D259" s="51">
        <v>215</v>
      </c>
    </row>
    <row r="260" spans="1:4" x14ac:dyDescent="0.3">
      <c r="A260" s="34" t="s">
        <v>319</v>
      </c>
      <c r="B260" s="53" t="s">
        <v>668</v>
      </c>
      <c r="C260" s="50" t="s">
        <v>907</v>
      </c>
      <c r="D260" s="51">
        <v>215</v>
      </c>
    </row>
    <row r="261" spans="1:4" x14ac:dyDescent="0.3">
      <c r="A261" s="34" t="s">
        <v>320</v>
      </c>
      <c r="B261" s="53">
        <v>9.6999999999999993</v>
      </c>
      <c r="C261" s="50" t="s">
        <v>993</v>
      </c>
      <c r="D261" s="51">
        <v>215</v>
      </c>
    </row>
    <row r="262" spans="1:4" x14ac:dyDescent="0.3">
      <c r="A262" s="34" t="s">
        <v>321</v>
      </c>
      <c r="B262" s="53" t="s">
        <v>669</v>
      </c>
      <c r="C262" s="50" t="s">
        <v>908</v>
      </c>
      <c r="D262" s="51">
        <v>215</v>
      </c>
    </row>
    <row r="263" spans="1:4" x14ac:dyDescent="0.3">
      <c r="A263" s="34" t="s">
        <v>322</v>
      </c>
      <c r="B263" s="53" t="s">
        <v>670</v>
      </c>
      <c r="C263" s="50" t="s">
        <v>994</v>
      </c>
      <c r="D263" s="51">
        <v>215</v>
      </c>
    </row>
    <row r="264" spans="1:4" x14ac:dyDescent="0.3">
      <c r="A264" s="34" t="s">
        <v>323</v>
      </c>
      <c r="B264" s="53" t="s">
        <v>671</v>
      </c>
      <c r="C264" s="50" t="s">
        <v>995</v>
      </c>
      <c r="D264" s="51">
        <v>215</v>
      </c>
    </row>
    <row r="265" spans="1:4" x14ac:dyDescent="0.3">
      <c r="A265" s="34" t="s">
        <v>324</v>
      </c>
      <c r="B265" s="53" t="s">
        <v>672</v>
      </c>
      <c r="C265" s="50" t="s">
        <v>909</v>
      </c>
      <c r="D265" s="51">
        <v>216</v>
      </c>
    </row>
    <row r="266" spans="1:4" x14ac:dyDescent="0.3">
      <c r="A266" s="34" t="s">
        <v>325</v>
      </c>
      <c r="B266" s="53">
        <v>9.8000000000000007</v>
      </c>
      <c r="C266" s="50" t="s">
        <v>996</v>
      </c>
      <c r="D266" s="51">
        <v>216</v>
      </c>
    </row>
    <row r="267" spans="1:4" x14ac:dyDescent="0.3">
      <c r="A267" s="34" t="s">
        <v>326</v>
      </c>
      <c r="B267" s="53" t="s">
        <v>673</v>
      </c>
      <c r="C267" s="50" t="s">
        <v>864</v>
      </c>
      <c r="D267" s="51">
        <v>217</v>
      </c>
    </row>
    <row r="268" spans="1:4" x14ac:dyDescent="0.3">
      <c r="A268" s="34" t="s">
        <v>327</v>
      </c>
      <c r="B268" s="53" t="s">
        <v>674</v>
      </c>
      <c r="C268" s="50" t="s">
        <v>997</v>
      </c>
      <c r="D268" s="51">
        <v>217</v>
      </c>
    </row>
    <row r="269" spans="1:4" x14ac:dyDescent="0.3">
      <c r="A269" s="34" t="s">
        <v>328</v>
      </c>
      <c r="B269" s="53" t="s">
        <v>675</v>
      </c>
      <c r="C269" s="50" t="s">
        <v>804</v>
      </c>
      <c r="D269" s="51">
        <v>217</v>
      </c>
    </row>
    <row r="270" spans="1:4" x14ac:dyDescent="0.3">
      <c r="A270" s="34" t="s">
        <v>329</v>
      </c>
      <c r="B270" s="53" t="s">
        <v>676</v>
      </c>
      <c r="C270" s="50" t="s">
        <v>998</v>
      </c>
      <c r="D270" s="51">
        <v>217</v>
      </c>
    </row>
    <row r="271" spans="1:4" x14ac:dyDescent="0.3">
      <c r="A271" s="34" t="s">
        <v>330</v>
      </c>
      <c r="B271" s="53" t="s">
        <v>677</v>
      </c>
      <c r="C271" s="50" t="s">
        <v>910</v>
      </c>
      <c r="D271" s="51">
        <v>218</v>
      </c>
    </row>
    <row r="272" spans="1:4" x14ac:dyDescent="0.3">
      <c r="A272" s="34" t="s">
        <v>331</v>
      </c>
      <c r="B272" s="53" t="s">
        <v>678</v>
      </c>
      <c r="C272" s="50" t="s">
        <v>999</v>
      </c>
      <c r="D272" s="51">
        <v>218</v>
      </c>
    </row>
    <row r="273" spans="1:4" x14ac:dyDescent="0.3">
      <c r="A273" s="34" t="s">
        <v>332</v>
      </c>
      <c r="B273" s="53" t="s">
        <v>679</v>
      </c>
      <c r="C273" s="50" t="s">
        <v>805</v>
      </c>
      <c r="D273" s="51">
        <v>218</v>
      </c>
    </row>
    <row r="274" spans="1:4" x14ac:dyDescent="0.3">
      <c r="A274" s="34" t="s">
        <v>333</v>
      </c>
      <c r="B274" s="53" t="s">
        <v>680</v>
      </c>
      <c r="C274" s="50" t="s">
        <v>1000</v>
      </c>
      <c r="D274" s="51">
        <v>218</v>
      </c>
    </row>
    <row r="275" spans="1:4" x14ac:dyDescent="0.3">
      <c r="A275" s="34" t="s">
        <v>334</v>
      </c>
      <c r="B275" s="53" t="s">
        <v>681</v>
      </c>
      <c r="C275" s="50" t="s">
        <v>1073</v>
      </c>
      <c r="D275" s="51">
        <v>218</v>
      </c>
    </row>
    <row r="276" spans="1:4" x14ac:dyDescent="0.3">
      <c r="A276" s="34" t="s">
        <v>335</v>
      </c>
      <c r="B276" s="53" t="s">
        <v>682</v>
      </c>
      <c r="C276" s="50" t="s">
        <v>1001</v>
      </c>
      <c r="D276" s="51">
        <v>218</v>
      </c>
    </row>
    <row r="277" spans="1:4" x14ac:dyDescent="0.3">
      <c r="A277" s="34" t="s">
        <v>336</v>
      </c>
      <c r="B277" s="53" t="s">
        <v>683</v>
      </c>
      <c r="C277" s="50" t="s">
        <v>806</v>
      </c>
      <c r="D277" s="51">
        <v>219</v>
      </c>
    </row>
    <row r="278" spans="1:4" x14ac:dyDescent="0.3">
      <c r="A278" s="34" t="s">
        <v>337</v>
      </c>
      <c r="B278" s="53" t="s">
        <v>684</v>
      </c>
      <c r="C278" s="50" t="s">
        <v>1002</v>
      </c>
      <c r="D278" s="51">
        <v>219</v>
      </c>
    </row>
    <row r="279" spans="1:4" x14ac:dyDescent="0.3">
      <c r="A279" s="34" t="s">
        <v>338</v>
      </c>
      <c r="B279" s="53" t="s">
        <v>685</v>
      </c>
      <c r="C279" s="50" t="s">
        <v>911</v>
      </c>
      <c r="D279" s="51">
        <v>219</v>
      </c>
    </row>
    <row r="280" spans="1:4" x14ac:dyDescent="0.3">
      <c r="A280" s="34" t="s">
        <v>339</v>
      </c>
      <c r="B280" s="53" t="s">
        <v>686</v>
      </c>
      <c r="C280" s="50" t="s">
        <v>1003</v>
      </c>
      <c r="D280" s="51">
        <v>219</v>
      </c>
    </row>
    <row r="281" spans="1:4" x14ac:dyDescent="0.3">
      <c r="A281" s="34" t="s">
        <v>340</v>
      </c>
      <c r="B281" s="53" t="s">
        <v>687</v>
      </c>
      <c r="C281" s="50" t="s">
        <v>807</v>
      </c>
      <c r="D281" s="51">
        <v>219</v>
      </c>
    </row>
    <row r="282" spans="1:4" x14ac:dyDescent="0.3">
      <c r="A282" s="34" t="s">
        <v>341</v>
      </c>
      <c r="B282" s="53" t="s">
        <v>688</v>
      </c>
      <c r="C282" s="50" t="s">
        <v>1004</v>
      </c>
      <c r="D282" s="51">
        <v>220</v>
      </c>
    </row>
    <row r="283" spans="1:4" x14ac:dyDescent="0.3">
      <c r="A283" s="34" t="s">
        <v>342</v>
      </c>
      <c r="B283" s="53" t="s">
        <v>689</v>
      </c>
      <c r="C283" s="50" t="s">
        <v>1005</v>
      </c>
      <c r="D283" s="51">
        <v>220</v>
      </c>
    </row>
    <row r="284" spans="1:4" x14ac:dyDescent="0.3">
      <c r="A284" s="34" t="s">
        <v>343</v>
      </c>
      <c r="B284" s="53" t="s">
        <v>690</v>
      </c>
      <c r="C284" s="50" t="s">
        <v>1006</v>
      </c>
      <c r="D284" s="51">
        <v>220</v>
      </c>
    </row>
    <row r="285" spans="1:4" x14ac:dyDescent="0.3">
      <c r="A285" s="34" t="s">
        <v>344</v>
      </c>
      <c r="B285" s="53" t="s">
        <v>691</v>
      </c>
      <c r="C285" s="50" t="s">
        <v>808</v>
      </c>
      <c r="D285" s="51">
        <v>220</v>
      </c>
    </row>
    <row r="286" spans="1:4" x14ac:dyDescent="0.3">
      <c r="A286" s="34" t="s">
        <v>345</v>
      </c>
      <c r="B286" s="53" t="s">
        <v>692</v>
      </c>
      <c r="C286" s="50" t="s">
        <v>1007</v>
      </c>
      <c r="D286" s="51">
        <v>220</v>
      </c>
    </row>
    <row r="287" spans="1:4" x14ac:dyDescent="0.3">
      <c r="A287" s="34" t="s">
        <v>346</v>
      </c>
      <c r="B287" s="53" t="s">
        <v>693</v>
      </c>
      <c r="C287" s="50" t="s">
        <v>809</v>
      </c>
      <c r="D287" s="51">
        <v>220</v>
      </c>
    </row>
    <row r="288" spans="1:4" x14ac:dyDescent="0.3">
      <c r="A288" s="34" t="s">
        <v>347</v>
      </c>
      <c r="B288" s="53" t="s">
        <v>694</v>
      </c>
      <c r="C288" s="50" t="s">
        <v>1008</v>
      </c>
      <c r="D288" s="51">
        <v>220</v>
      </c>
    </row>
    <row r="289" spans="1:4" x14ac:dyDescent="0.3">
      <c r="A289" s="34" t="s">
        <v>348</v>
      </c>
      <c r="B289" s="53" t="s">
        <v>695</v>
      </c>
      <c r="C289" s="50" t="s">
        <v>810</v>
      </c>
      <c r="D289" s="51">
        <v>221</v>
      </c>
    </row>
    <row r="290" spans="1:4" x14ac:dyDescent="0.3">
      <c r="A290" s="34" t="s">
        <v>349</v>
      </c>
      <c r="B290" s="53" t="s">
        <v>696</v>
      </c>
      <c r="C290" s="50" t="s">
        <v>1009</v>
      </c>
      <c r="D290" s="51">
        <v>221</v>
      </c>
    </row>
    <row r="291" spans="1:4" x14ac:dyDescent="0.3">
      <c r="A291" s="34" t="s">
        <v>350</v>
      </c>
      <c r="B291" s="53">
        <v>9.9</v>
      </c>
      <c r="C291" s="50" t="s">
        <v>865</v>
      </c>
      <c r="D291" s="51">
        <v>221</v>
      </c>
    </row>
    <row r="292" spans="1:4" x14ac:dyDescent="0.3">
      <c r="A292" s="34" t="s">
        <v>351</v>
      </c>
      <c r="B292" s="53" t="s">
        <v>697</v>
      </c>
      <c r="C292" s="50" t="s">
        <v>912</v>
      </c>
      <c r="D292" s="51">
        <v>221</v>
      </c>
    </row>
    <row r="293" spans="1:4" x14ac:dyDescent="0.3">
      <c r="A293" s="34" t="s">
        <v>352</v>
      </c>
      <c r="B293" s="53" t="s">
        <v>698</v>
      </c>
      <c r="C293" s="50" t="s">
        <v>1010</v>
      </c>
      <c r="D293" s="51">
        <v>221</v>
      </c>
    </row>
    <row r="294" spans="1:4" x14ac:dyDescent="0.3">
      <c r="A294" s="34" t="s">
        <v>353</v>
      </c>
      <c r="B294" s="53" t="s">
        <v>699</v>
      </c>
      <c r="C294" s="50" t="s">
        <v>1011</v>
      </c>
      <c r="D294" s="51">
        <v>221</v>
      </c>
    </row>
    <row r="295" spans="1:4" x14ac:dyDescent="0.3">
      <c r="A295" s="34" t="s">
        <v>354</v>
      </c>
      <c r="B295" s="53" t="s">
        <v>700</v>
      </c>
      <c r="C295" s="50" t="s">
        <v>913</v>
      </c>
      <c r="D295" s="51">
        <v>222</v>
      </c>
    </row>
    <row r="296" spans="1:4" x14ac:dyDescent="0.3">
      <c r="A296" s="34" t="s">
        <v>355</v>
      </c>
      <c r="B296" s="53">
        <v>9.1</v>
      </c>
      <c r="C296" s="50" t="s">
        <v>866</v>
      </c>
      <c r="D296" s="51">
        <v>222</v>
      </c>
    </row>
    <row r="297" spans="1:4" x14ac:dyDescent="0.3">
      <c r="A297" s="34" t="s">
        <v>356</v>
      </c>
      <c r="B297" s="53" t="s">
        <v>701</v>
      </c>
      <c r="C297" s="50" t="s">
        <v>1012</v>
      </c>
      <c r="D297" s="51">
        <v>222</v>
      </c>
    </row>
    <row r="298" spans="1:4" x14ac:dyDescent="0.3">
      <c r="A298" s="34" t="s">
        <v>357</v>
      </c>
      <c r="B298" s="53" t="s">
        <v>702</v>
      </c>
      <c r="C298" s="50" t="s">
        <v>1074</v>
      </c>
      <c r="D298" s="51">
        <v>222</v>
      </c>
    </row>
    <row r="299" spans="1:4" x14ac:dyDescent="0.3">
      <c r="A299" s="34" t="s">
        <v>358</v>
      </c>
      <c r="B299" s="53" t="s">
        <v>703</v>
      </c>
      <c r="C299" s="50" t="s">
        <v>1075</v>
      </c>
      <c r="D299" s="51">
        <v>222</v>
      </c>
    </row>
    <row r="300" spans="1:4" x14ac:dyDescent="0.3">
      <c r="A300" s="34" t="s">
        <v>359</v>
      </c>
      <c r="B300" s="53" t="s">
        <v>704</v>
      </c>
      <c r="C300" s="50" t="s">
        <v>914</v>
      </c>
      <c r="D300" s="51">
        <v>222</v>
      </c>
    </row>
    <row r="301" spans="1:4" x14ac:dyDescent="0.3">
      <c r="A301" s="34" t="s">
        <v>360</v>
      </c>
      <c r="B301" s="53">
        <v>9.11</v>
      </c>
      <c r="C301" s="50" t="s">
        <v>1182</v>
      </c>
      <c r="D301" s="51">
        <v>223</v>
      </c>
    </row>
    <row r="302" spans="1:4" x14ac:dyDescent="0.3">
      <c r="A302" s="34" t="s">
        <v>361</v>
      </c>
      <c r="B302" s="53" t="s">
        <v>705</v>
      </c>
      <c r="C302" s="50" t="s">
        <v>1013</v>
      </c>
      <c r="D302" s="51">
        <v>223</v>
      </c>
    </row>
    <row r="303" spans="1:4" x14ac:dyDescent="0.3">
      <c r="A303" s="34" t="s">
        <v>362</v>
      </c>
      <c r="B303" s="53" t="s">
        <v>706</v>
      </c>
      <c r="C303" s="50" t="s">
        <v>1014</v>
      </c>
      <c r="D303" s="51">
        <v>225</v>
      </c>
    </row>
    <row r="304" spans="1:4" x14ac:dyDescent="0.3">
      <c r="A304" s="34" t="s">
        <v>363</v>
      </c>
      <c r="B304" s="53" t="s">
        <v>707</v>
      </c>
      <c r="C304" s="50" t="s">
        <v>867</v>
      </c>
      <c r="D304" s="51">
        <v>225</v>
      </c>
    </row>
    <row r="305" spans="1:4" x14ac:dyDescent="0.3">
      <c r="A305" s="34" t="s">
        <v>364</v>
      </c>
      <c r="B305" s="53" t="s">
        <v>708</v>
      </c>
      <c r="C305" s="50" t="s">
        <v>1076</v>
      </c>
      <c r="D305" s="51">
        <v>225</v>
      </c>
    </row>
    <row r="306" spans="1:4" x14ac:dyDescent="0.3">
      <c r="A306" s="34" t="s">
        <v>365</v>
      </c>
      <c r="B306" s="53" t="s">
        <v>709</v>
      </c>
      <c r="C306" s="50" t="s">
        <v>1077</v>
      </c>
      <c r="D306" s="51">
        <v>226</v>
      </c>
    </row>
    <row r="307" spans="1:4" x14ac:dyDescent="0.3">
      <c r="A307" s="34" t="s">
        <v>366</v>
      </c>
      <c r="B307" s="53" t="s">
        <v>710</v>
      </c>
      <c r="C307" s="50" t="s">
        <v>1015</v>
      </c>
      <c r="D307" s="51">
        <v>226</v>
      </c>
    </row>
    <row r="308" spans="1:4" x14ac:dyDescent="0.3">
      <c r="A308" s="34" t="s">
        <v>367</v>
      </c>
      <c r="B308" s="53" t="s">
        <v>711</v>
      </c>
      <c r="C308" s="50" t="s">
        <v>1016</v>
      </c>
      <c r="D308" s="51">
        <v>227</v>
      </c>
    </row>
    <row r="309" spans="1:4" x14ac:dyDescent="0.3">
      <c r="A309" s="34" t="s">
        <v>368</v>
      </c>
      <c r="B309" s="53">
        <v>9.1199999999999992</v>
      </c>
      <c r="C309" s="50" t="s">
        <v>1017</v>
      </c>
      <c r="D309" s="51">
        <v>227</v>
      </c>
    </row>
    <row r="310" spans="1:4" x14ac:dyDescent="0.3">
      <c r="A310" s="34" t="s">
        <v>369</v>
      </c>
      <c r="B310" s="53" t="s">
        <v>712</v>
      </c>
      <c r="C310" s="50" t="s">
        <v>811</v>
      </c>
      <c r="D310" s="51">
        <v>227</v>
      </c>
    </row>
    <row r="311" spans="1:4" x14ac:dyDescent="0.3">
      <c r="A311" s="34" t="s">
        <v>370</v>
      </c>
      <c r="B311" s="53" t="s">
        <v>713</v>
      </c>
      <c r="C311" s="50" t="s">
        <v>812</v>
      </c>
      <c r="D311" s="51">
        <v>227</v>
      </c>
    </row>
    <row r="312" spans="1:4" x14ac:dyDescent="0.3">
      <c r="A312" s="34" t="s">
        <v>371</v>
      </c>
      <c r="B312" s="53" t="s">
        <v>714</v>
      </c>
      <c r="C312" s="50" t="s">
        <v>915</v>
      </c>
      <c r="D312" s="51">
        <v>227</v>
      </c>
    </row>
    <row r="313" spans="1:4" x14ac:dyDescent="0.3">
      <c r="A313" s="34" t="s">
        <v>372</v>
      </c>
      <c r="B313" s="53">
        <v>9.1300000000000008</v>
      </c>
      <c r="C313" s="50" t="s">
        <v>1078</v>
      </c>
      <c r="D313" s="51">
        <v>229</v>
      </c>
    </row>
    <row r="314" spans="1:4" x14ac:dyDescent="0.3">
      <c r="A314" s="34" t="s">
        <v>373</v>
      </c>
      <c r="B314" s="53" t="s">
        <v>715</v>
      </c>
      <c r="C314" s="50" t="s">
        <v>868</v>
      </c>
      <c r="D314" s="51">
        <v>232</v>
      </c>
    </row>
    <row r="315" spans="1:4" x14ac:dyDescent="0.3">
      <c r="A315" s="34" t="s">
        <v>374</v>
      </c>
      <c r="B315" s="53" t="s">
        <v>716</v>
      </c>
      <c r="C315" s="50" t="s">
        <v>1079</v>
      </c>
      <c r="D315" s="51">
        <v>232</v>
      </c>
    </row>
    <row r="316" spans="1:4" x14ac:dyDescent="0.3">
      <c r="A316" s="34" t="s">
        <v>375</v>
      </c>
      <c r="B316" s="53">
        <v>10</v>
      </c>
      <c r="C316" s="50" t="s">
        <v>1018</v>
      </c>
      <c r="D316" s="51">
        <v>234</v>
      </c>
    </row>
    <row r="317" spans="1:4" x14ac:dyDescent="0.3">
      <c r="A317" s="34" t="s">
        <v>376</v>
      </c>
      <c r="B317" s="53">
        <v>10.1</v>
      </c>
      <c r="C317" s="50" t="s">
        <v>869</v>
      </c>
      <c r="D317" s="51">
        <v>235</v>
      </c>
    </row>
    <row r="318" spans="1:4" x14ac:dyDescent="0.3">
      <c r="A318" s="34" t="s">
        <v>377</v>
      </c>
      <c r="B318" s="53" t="s">
        <v>717</v>
      </c>
      <c r="C318" s="50" t="s">
        <v>813</v>
      </c>
      <c r="D318" s="51">
        <v>235</v>
      </c>
    </row>
    <row r="319" spans="1:4" x14ac:dyDescent="0.3">
      <c r="A319" s="34" t="s">
        <v>378</v>
      </c>
      <c r="B319" s="53" t="s">
        <v>718</v>
      </c>
      <c r="C319" s="50" t="s">
        <v>814</v>
      </c>
      <c r="D319" s="51">
        <v>235</v>
      </c>
    </row>
    <row r="320" spans="1:4" x14ac:dyDescent="0.3">
      <c r="A320" s="34" t="s">
        <v>379</v>
      </c>
      <c r="B320" s="53">
        <v>10.199999999999999</v>
      </c>
      <c r="C320" s="50" t="s">
        <v>916</v>
      </c>
      <c r="D320" s="51">
        <v>237</v>
      </c>
    </row>
    <row r="321" spans="1:4" x14ac:dyDescent="0.3">
      <c r="A321" s="34" t="s">
        <v>380</v>
      </c>
      <c r="B321" s="53" t="s">
        <v>719</v>
      </c>
      <c r="C321" s="50" t="s">
        <v>917</v>
      </c>
      <c r="D321" s="51">
        <v>237</v>
      </c>
    </row>
    <row r="322" spans="1:4" x14ac:dyDescent="0.3">
      <c r="A322" s="34" t="s">
        <v>381</v>
      </c>
      <c r="B322" s="53" t="s">
        <v>720</v>
      </c>
      <c r="C322" s="50" t="s">
        <v>1080</v>
      </c>
      <c r="D322" s="51">
        <v>237</v>
      </c>
    </row>
    <row r="323" spans="1:4" x14ac:dyDescent="0.3">
      <c r="A323" s="34" t="s">
        <v>382</v>
      </c>
      <c r="B323" s="53" t="s">
        <v>721</v>
      </c>
      <c r="C323" s="50" t="s">
        <v>918</v>
      </c>
      <c r="D323" s="51">
        <v>237</v>
      </c>
    </row>
    <row r="324" spans="1:4" x14ac:dyDescent="0.3">
      <c r="A324" s="34" t="s">
        <v>383</v>
      </c>
      <c r="B324" s="53" t="s">
        <v>722</v>
      </c>
      <c r="C324" s="50" t="s">
        <v>1081</v>
      </c>
      <c r="D324" s="51">
        <v>238</v>
      </c>
    </row>
    <row r="325" spans="1:4" x14ac:dyDescent="0.3">
      <c r="A325" s="34" t="s">
        <v>384</v>
      </c>
      <c r="B325" s="53" t="s">
        <v>723</v>
      </c>
      <c r="C325" s="50" t="s">
        <v>919</v>
      </c>
      <c r="D325" s="51">
        <v>238</v>
      </c>
    </row>
    <row r="326" spans="1:4" x14ac:dyDescent="0.3">
      <c r="A326" s="34" t="s">
        <v>385</v>
      </c>
      <c r="B326" s="53" t="s">
        <v>724</v>
      </c>
      <c r="C326" s="50" t="s">
        <v>815</v>
      </c>
      <c r="D326" s="51">
        <v>238</v>
      </c>
    </row>
    <row r="327" spans="1:4" x14ac:dyDescent="0.3">
      <c r="A327" s="34" t="s">
        <v>386</v>
      </c>
      <c r="B327" s="53" t="s">
        <v>725</v>
      </c>
      <c r="C327" s="50" t="s">
        <v>1082</v>
      </c>
      <c r="D327" s="51">
        <v>239</v>
      </c>
    </row>
    <row r="328" spans="1:4" x14ac:dyDescent="0.3">
      <c r="A328" s="34" t="s">
        <v>387</v>
      </c>
      <c r="B328" s="53">
        <v>10.3</v>
      </c>
      <c r="C328" s="50" t="s">
        <v>1083</v>
      </c>
      <c r="D328" s="51">
        <v>239</v>
      </c>
    </row>
    <row r="329" spans="1:4" x14ac:dyDescent="0.3">
      <c r="A329" s="34" t="s">
        <v>388</v>
      </c>
      <c r="B329" s="53" t="s">
        <v>726</v>
      </c>
      <c r="C329" s="50" t="s">
        <v>920</v>
      </c>
      <c r="D329" s="51">
        <v>239</v>
      </c>
    </row>
    <row r="330" spans="1:4" x14ac:dyDescent="0.3">
      <c r="A330" s="34" t="s">
        <v>389</v>
      </c>
      <c r="B330" s="53" t="s">
        <v>727</v>
      </c>
      <c r="C330" s="50" t="s">
        <v>921</v>
      </c>
      <c r="D330" s="51">
        <v>242</v>
      </c>
    </row>
    <row r="331" spans="1:4" x14ac:dyDescent="0.3">
      <c r="A331" s="34" t="s">
        <v>390</v>
      </c>
      <c r="B331" s="53" t="s">
        <v>728</v>
      </c>
      <c r="C331" s="50" t="s">
        <v>816</v>
      </c>
      <c r="D331" s="51">
        <v>242</v>
      </c>
    </row>
    <row r="332" spans="1:4" x14ac:dyDescent="0.3">
      <c r="A332" s="34" t="s">
        <v>391</v>
      </c>
      <c r="B332" s="53" t="s">
        <v>729</v>
      </c>
      <c r="C332" s="50" t="s">
        <v>1084</v>
      </c>
      <c r="D332" s="51">
        <v>242</v>
      </c>
    </row>
    <row r="333" spans="1:4" x14ac:dyDescent="0.3">
      <c r="A333" s="34" t="s">
        <v>392</v>
      </c>
      <c r="B333" s="53">
        <v>10.4</v>
      </c>
      <c r="C333" s="50" t="s">
        <v>1019</v>
      </c>
      <c r="D333" s="51">
        <v>243</v>
      </c>
    </row>
    <row r="334" spans="1:4" x14ac:dyDescent="0.3">
      <c r="A334" s="34" t="s">
        <v>393</v>
      </c>
      <c r="B334" s="53" t="s">
        <v>730</v>
      </c>
      <c r="C334" s="50" t="s">
        <v>922</v>
      </c>
      <c r="D334" s="51">
        <v>243</v>
      </c>
    </row>
    <row r="335" spans="1:4" x14ac:dyDescent="0.3">
      <c r="A335" s="34" t="s">
        <v>394</v>
      </c>
      <c r="B335" s="53" t="s">
        <v>731</v>
      </c>
      <c r="C335" s="50" t="s">
        <v>1020</v>
      </c>
      <c r="D335" s="51">
        <v>243</v>
      </c>
    </row>
    <row r="336" spans="1:4" x14ac:dyDescent="0.3">
      <c r="A336" s="34" t="s">
        <v>395</v>
      </c>
      <c r="B336" s="53" t="s">
        <v>732</v>
      </c>
      <c r="C336" s="50" t="s">
        <v>817</v>
      </c>
      <c r="D336" s="51">
        <v>244</v>
      </c>
    </row>
    <row r="337" spans="1:4" x14ac:dyDescent="0.3">
      <c r="A337" s="34" t="s">
        <v>396</v>
      </c>
      <c r="B337" s="53" t="s">
        <v>733</v>
      </c>
      <c r="C337" s="50" t="s">
        <v>1021</v>
      </c>
      <c r="D337" s="51">
        <v>245</v>
      </c>
    </row>
    <row r="338" spans="1:4" x14ac:dyDescent="0.3">
      <c r="A338" s="34" t="s">
        <v>397</v>
      </c>
      <c r="B338" s="53" t="s">
        <v>734</v>
      </c>
      <c r="C338" s="50" t="s">
        <v>1022</v>
      </c>
      <c r="D338" s="51">
        <v>246</v>
      </c>
    </row>
    <row r="339" spans="1:4" x14ac:dyDescent="0.3">
      <c r="A339" s="34" t="s">
        <v>398</v>
      </c>
      <c r="B339" s="53" t="s">
        <v>735</v>
      </c>
      <c r="C339" s="50" t="s">
        <v>1085</v>
      </c>
      <c r="D339" s="51">
        <v>246</v>
      </c>
    </row>
    <row r="340" spans="1:4" x14ac:dyDescent="0.3">
      <c r="A340" s="34" t="s">
        <v>399</v>
      </c>
      <c r="B340" s="53" t="s">
        <v>736</v>
      </c>
      <c r="C340" s="50" t="s">
        <v>1086</v>
      </c>
      <c r="D340" s="51">
        <v>246</v>
      </c>
    </row>
    <row r="341" spans="1:4" x14ac:dyDescent="0.3">
      <c r="A341" s="34" t="s">
        <v>400</v>
      </c>
      <c r="B341" s="53">
        <v>10.5</v>
      </c>
      <c r="C341" s="50" t="s">
        <v>1023</v>
      </c>
      <c r="D341" s="51">
        <v>247</v>
      </c>
    </row>
    <row r="342" spans="1:4" x14ac:dyDescent="0.3">
      <c r="A342" s="34" t="s">
        <v>401</v>
      </c>
      <c r="B342" s="53" t="s">
        <v>737</v>
      </c>
      <c r="C342" s="50" t="s">
        <v>1087</v>
      </c>
      <c r="D342" s="51">
        <v>247</v>
      </c>
    </row>
    <row r="343" spans="1:4" x14ac:dyDescent="0.3">
      <c r="A343" s="34" t="s">
        <v>402</v>
      </c>
      <c r="B343" s="53" t="s">
        <v>738</v>
      </c>
      <c r="C343" s="50" t="s">
        <v>818</v>
      </c>
      <c r="D343" s="51">
        <v>248</v>
      </c>
    </row>
    <row r="344" spans="1:4" x14ac:dyDescent="0.3">
      <c r="A344" s="34" t="s">
        <v>403</v>
      </c>
      <c r="B344" s="53" t="s">
        <v>739</v>
      </c>
      <c r="C344" s="50" t="s">
        <v>1024</v>
      </c>
      <c r="D344" s="51">
        <v>248</v>
      </c>
    </row>
    <row r="345" spans="1:4" x14ac:dyDescent="0.3">
      <c r="A345" s="34" t="s">
        <v>404</v>
      </c>
      <c r="B345" s="53" t="s">
        <v>740</v>
      </c>
      <c r="C345" s="50" t="s">
        <v>923</v>
      </c>
      <c r="D345" s="51">
        <v>248</v>
      </c>
    </row>
    <row r="346" spans="1:4" x14ac:dyDescent="0.3">
      <c r="A346" s="34" t="s">
        <v>405</v>
      </c>
      <c r="B346" s="53" t="s">
        <v>741</v>
      </c>
      <c r="C346" s="50" t="s">
        <v>819</v>
      </c>
      <c r="D346" s="51">
        <v>248</v>
      </c>
    </row>
    <row r="347" spans="1:4" x14ac:dyDescent="0.3">
      <c r="A347" s="34" t="s">
        <v>406</v>
      </c>
      <c r="B347" s="53" t="s">
        <v>742</v>
      </c>
      <c r="C347" s="50" t="s">
        <v>1088</v>
      </c>
      <c r="D347" s="51">
        <v>249</v>
      </c>
    </row>
    <row r="348" spans="1:4" x14ac:dyDescent="0.3">
      <c r="A348" s="34" t="s">
        <v>407</v>
      </c>
      <c r="B348" s="53" t="s">
        <v>743</v>
      </c>
      <c r="C348" s="50" t="s">
        <v>820</v>
      </c>
      <c r="D348" s="51">
        <v>252</v>
      </c>
    </row>
    <row r="349" spans="1:4" x14ac:dyDescent="0.3">
      <c r="A349" s="34" t="s">
        <v>408</v>
      </c>
      <c r="B349" s="53">
        <v>10.6</v>
      </c>
      <c r="C349" s="50" t="s">
        <v>870</v>
      </c>
      <c r="D349" s="51">
        <v>252</v>
      </c>
    </row>
    <row r="350" spans="1:4" x14ac:dyDescent="0.3">
      <c r="A350" s="34" t="s">
        <v>409</v>
      </c>
      <c r="B350" s="53" t="s">
        <v>744</v>
      </c>
      <c r="C350" s="50" t="s">
        <v>1089</v>
      </c>
      <c r="D350" s="51">
        <v>252</v>
      </c>
    </row>
    <row r="351" spans="1:4" x14ac:dyDescent="0.3">
      <c r="A351" s="34" t="s">
        <v>410</v>
      </c>
      <c r="B351" s="53" t="s">
        <v>745</v>
      </c>
      <c r="C351" s="50" t="s">
        <v>924</v>
      </c>
      <c r="D351" s="51">
        <v>254</v>
      </c>
    </row>
    <row r="352" spans="1:4" x14ac:dyDescent="0.3">
      <c r="A352" s="34" t="s">
        <v>411</v>
      </c>
      <c r="B352" s="53" t="s">
        <v>746</v>
      </c>
      <c r="C352" s="50" t="s">
        <v>821</v>
      </c>
      <c r="D352" s="51">
        <v>254</v>
      </c>
    </row>
    <row r="353" spans="1:4" x14ac:dyDescent="0.3">
      <c r="A353" s="34" t="s">
        <v>412</v>
      </c>
      <c r="B353" s="53">
        <v>11</v>
      </c>
      <c r="C353" s="50" t="s">
        <v>1025</v>
      </c>
      <c r="D353" s="51">
        <v>255</v>
      </c>
    </row>
    <row r="354" spans="1:4" x14ac:dyDescent="0.3">
      <c r="A354" s="34" t="s">
        <v>413</v>
      </c>
      <c r="B354" s="53">
        <v>11.1</v>
      </c>
      <c r="C354" s="50" t="s">
        <v>871</v>
      </c>
      <c r="D354" s="51">
        <v>256</v>
      </c>
    </row>
    <row r="355" spans="1:4" x14ac:dyDescent="0.3">
      <c r="A355" s="34" t="s">
        <v>414</v>
      </c>
      <c r="B355" s="53" t="s">
        <v>747</v>
      </c>
      <c r="C355" s="50" t="s">
        <v>822</v>
      </c>
      <c r="D355" s="51">
        <v>256</v>
      </c>
    </row>
    <row r="356" spans="1:4" x14ac:dyDescent="0.3">
      <c r="A356" s="34" t="s">
        <v>415</v>
      </c>
      <c r="B356" s="53">
        <v>11.2</v>
      </c>
      <c r="C356" s="50" t="s">
        <v>925</v>
      </c>
      <c r="D356" s="51">
        <v>258</v>
      </c>
    </row>
    <row r="357" spans="1:4" x14ac:dyDescent="0.3">
      <c r="A357" s="34" t="s">
        <v>416</v>
      </c>
      <c r="B357" s="53" t="s">
        <v>748</v>
      </c>
      <c r="C357" s="50" t="s">
        <v>1183</v>
      </c>
      <c r="D357" s="51">
        <v>258</v>
      </c>
    </row>
    <row r="358" spans="1:4" x14ac:dyDescent="0.3">
      <c r="A358" s="34" t="s">
        <v>417</v>
      </c>
      <c r="B358" s="53" t="s">
        <v>749</v>
      </c>
      <c r="C358" s="50" t="s">
        <v>823</v>
      </c>
      <c r="D358" s="51">
        <v>258</v>
      </c>
    </row>
    <row r="359" spans="1:4" x14ac:dyDescent="0.3">
      <c r="A359" s="34" t="s">
        <v>418</v>
      </c>
      <c r="B359" s="53" t="s">
        <v>750</v>
      </c>
      <c r="C359" s="50" t="s">
        <v>1090</v>
      </c>
      <c r="D359" s="51">
        <v>261</v>
      </c>
    </row>
    <row r="360" spans="1:4" x14ac:dyDescent="0.3">
      <c r="A360" s="34" t="s">
        <v>419</v>
      </c>
      <c r="B360" s="53" t="s">
        <v>751</v>
      </c>
      <c r="C360" s="50" t="s">
        <v>1091</v>
      </c>
      <c r="D360" s="51">
        <v>262</v>
      </c>
    </row>
    <row r="361" spans="1:4" x14ac:dyDescent="0.3">
      <c r="A361" s="34" t="s">
        <v>420</v>
      </c>
      <c r="B361" s="53" t="s">
        <v>752</v>
      </c>
      <c r="C361" s="50" t="s">
        <v>872</v>
      </c>
      <c r="D361" s="51">
        <v>263</v>
      </c>
    </row>
    <row r="362" spans="1:4" x14ac:dyDescent="0.3">
      <c r="A362" s="34" t="s">
        <v>421</v>
      </c>
      <c r="B362" s="53">
        <v>11.3</v>
      </c>
      <c r="C362" s="50" t="s">
        <v>1092</v>
      </c>
      <c r="D362" s="51">
        <v>264</v>
      </c>
    </row>
    <row r="363" spans="1:4" x14ac:dyDescent="0.3">
      <c r="A363" s="34" t="s">
        <v>422</v>
      </c>
      <c r="B363" s="53" t="s">
        <v>753</v>
      </c>
      <c r="C363" s="50" t="s">
        <v>1093</v>
      </c>
      <c r="D363" s="51">
        <v>264</v>
      </c>
    </row>
    <row r="364" spans="1:4" x14ac:dyDescent="0.3">
      <c r="A364" s="34" t="s">
        <v>423</v>
      </c>
      <c r="B364" s="53" t="s">
        <v>754</v>
      </c>
      <c r="C364" s="50" t="s">
        <v>1026</v>
      </c>
      <c r="D364" s="51">
        <v>266</v>
      </c>
    </row>
    <row r="365" spans="1:4" x14ac:dyDescent="0.3">
      <c r="A365" s="34" t="s">
        <v>424</v>
      </c>
      <c r="B365" s="53" t="s">
        <v>755</v>
      </c>
      <c r="C365" s="50" t="s">
        <v>1094</v>
      </c>
      <c r="D365" s="51">
        <v>268</v>
      </c>
    </row>
    <row r="366" spans="1:4" x14ac:dyDescent="0.3">
      <c r="A366" s="34" t="s">
        <v>425</v>
      </c>
      <c r="B366" s="53">
        <v>11.4</v>
      </c>
      <c r="C366" s="50" t="s">
        <v>873</v>
      </c>
      <c r="D366" s="51">
        <v>270</v>
      </c>
    </row>
    <row r="367" spans="1:4" x14ac:dyDescent="0.3">
      <c r="A367" s="34" t="s">
        <v>426</v>
      </c>
      <c r="B367" s="53" t="s">
        <v>756</v>
      </c>
      <c r="C367" s="50" t="s">
        <v>926</v>
      </c>
      <c r="D367" s="51">
        <v>271</v>
      </c>
    </row>
    <row r="368" spans="1:4" x14ac:dyDescent="0.3">
      <c r="A368" s="34" t="s">
        <v>427</v>
      </c>
      <c r="B368" s="53" t="s">
        <v>757</v>
      </c>
      <c r="C368" s="50" t="s">
        <v>1027</v>
      </c>
      <c r="D368" s="51">
        <v>273</v>
      </c>
    </row>
    <row r="369" spans="1:4" x14ac:dyDescent="0.3">
      <c r="A369" s="34" t="s">
        <v>428</v>
      </c>
      <c r="B369" s="53" t="s">
        <v>758</v>
      </c>
      <c r="C369" s="50" t="s">
        <v>824</v>
      </c>
      <c r="D369" s="51">
        <v>274</v>
      </c>
    </row>
    <row r="370" spans="1:4" x14ac:dyDescent="0.3">
      <c r="A370" s="34" t="s">
        <v>429</v>
      </c>
      <c r="B370" s="53" t="s">
        <v>759</v>
      </c>
      <c r="C370" s="50" t="s">
        <v>927</v>
      </c>
      <c r="D370" s="51">
        <v>276</v>
      </c>
    </row>
    <row r="371" spans="1:4" x14ac:dyDescent="0.3">
      <c r="A371" s="34" t="s">
        <v>430</v>
      </c>
      <c r="B371" s="53" t="s">
        <v>760</v>
      </c>
      <c r="C371" s="50" t="s">
        <v>1028</v>
      </c>
      <c r="D371" s="51">
        <v>276</v>
      </c>
    </row>
    <row r="372" spans="1:4" x14ac:dyDescent="0.3">
      <c r="A372" s="34" t="s">
        <v>431</v>
      </c>
      <c r="B372" s="53" t="s">
        <v>761</v>
      </c>
      <c r="C372" s="50" t="s">
        <v>1184</v>
      </c>
      <c r="D372" s="51">
        <v>277</v>
      </c>
    </row>
    <row r="373" spans="1:4" x14ac:dyDescent="0.3">
      <c r="A373" s="34" t="s">
        <v>432</v>
      </c>
      <c r="B373" s="53" t="s">
        <v>762</v>
      </c>
      <c r="C373" s="50" t="s">
        <v>1029</v>
      </c>
      <c r="D373" s="51">
        <v>277</v>
      </c>
    </row>
    <row r="374" spans="1:4" x14ac:dyDescent="0.3">
      <c r="A374" s="34" t="s">
        <v>433</v>
      </c>
      <c r="B374" s="53" t="s">
        <v>763</v>
      </c>
      <c r="C374" s="50" t="s">
        <v>928</v>
      </c>
      <c r="D374" s="51">
        <v>277</v>
      </c>
    </row>
    <row r="375" spans="1:4" x14ac:dyDescent="0.3">
      <c r="A375" s="34" t="s">
        <v>434</v>
      </c>
      <c r="B375" s="53" t="s">
        <v>764</v>
      </c>
      <c r="C375" s="50" t="s">
        <v>874</v>
      </c>
      <c r="D375" s="51">
        <v>278</v>
      </c>
    </row>
    <row r="376" spans="1:4" x14ac:dyDescent="0.3">
      <c r="A376" s="34" t="s">
        <v>435</v>
      </c>
      <c r="B376" s="53">
        <v>11.5</v>
      </c>
      <c r="C376" s="50" t="s">
        <v>929</v>
      </c>
      <c r="D376" s="51">
        <v>279</v>
      </c>
    </row>
    <row r="377" spans="1:4" x14ac:dyDescent="0.3">
      <c r="A377" s="34" t="s">
        <v>436</v>
      </c>
      <c r="B377" s="53" t="s">
        <v>765</v>
      </c>
      <c r="C377" s="50" t="s">
        <v>1030</v>
      </c>
      <c r="D377" s="51">
        <v>279</v>
      </c>
    </row>
    <row r="378" spans="1:4" x14ac:dyDescent="0.3">
      <c r="A378" s="34" t="s">
        <v>437</v>
      </c>
      <c r="B378" s="53" t="s">
        <v>766</v>
      </c>
      <c r="C378" s="50" t="s">
        <v>1031</v>
      </c>
      <c r="D378" s="51">
        <v>279</v>
      </c>
    </row>
    <row r="379" spans="1:4" x14ac:dyDescent="0.3">
      <c r="A379" s="34" t="s">
        <v>438</v>
      </c>
      <c r="B379" s="53" t="s">
        <v>767</v>
      </c>
      <c r="C379" s="50" t="s">
        <v>825</v>
      </c>
      <c r="D379" s="51">
        <v>280</v>
      </c>
    </row>
    <row r="380" spans="1:4" x14ac:dyDescent="0.3">
      <c r="A380" s="34" t="s">
        <v>439</v>
      </c>
      <c r="B380" s="53" t="s">
        <v>768</v>
      </c>
      <c r="C380" s="50" t="s">
        <v>930</v>
      </c>
      <c r="D380" s="51">
        <v>280</v>
      </c>
    </row>
    <row r="381" spans="1:4" x14ac:dyDescent="0.3">
      <c r="A381" s="34" t="s">
        <v>440</v>
      </c>
      <c r="B381" s="53" t="s">
        <v>769</v>
      </c>
      <c r="C381" s="50" t="s">
        <v>931</v>
      </c>
      <c r="D381" s="51">
        <v>280</v>
      </c>
    </row>
    <row r="382" spans="1:4" x14ac:dyDescent="0.3">
      <c r="A382" s="34" t="s">
        <v>441</v>
      </c>
      <c r="B382" s="53" t="s">
        <v>770</v>
      </c>
      <c r="C382" s="50" t="s">
        <v>932</v>
      </c>
      <c r="D382" s="51">
        <v>280</v>
      </c>
    </row>
    <row r="383" spans="1:4" x14ac:dyDescent="0.3">
      <c r="A383" s="34" t="s">
        <v>442</v>
      </c>
      <c r="B383" s="53" t="s">
        <v>771</v>
      </c>
      <c r="C383" s="50" t="s">
        <v>875</v>
      </c>
      <c r="D383" s="51">
        <v>280</v>
      </c>
    </row>
    <row r="384" spans="1:4" x14ac:dyDescent="0.3">
      <c r="A384" s="34" t="s">
        <v>443</v>
      </c>
      <c r="B384" s="53" t="s">
        <v>772</v>
      </c>
      <c r="C384" s="50" t="s">
        <v>826</v>
      </c>
      <c r="D384" s="51">
        <v>280</v>
      </c>
    </row>
    <row r="385" spans="1:4" x14ac:dyDescent="0.3">
      <c r="A385" s="34" t="s">
        <v>444</v>
      </c>
      <c r="B385" s="53" t="s">
        <v>773</v>
      </c>
      <c r="C385" s="50" t="s">
        <v>1032</v>
      </c>
      <c r="D385" s="51">
        <v>282</v>
      </c>
    </row>
    <row r="386" spans="1:4" ht="15" customHeight="1" x14ac:dyDescent="0.3">
      <c r="A386" s="34" t="s">
        <v>445</v>
      </c>
      <c r="B386" s="53" t="s">
        <v>774</v>
      </c>
      <c r="C386" s="50" t="s">
        <v>1033</v>
      </c>
      <c r="D386" s="51">
        <v>282</v>
      </c>
    </row>
    <row r="387" spans="1:4" x14ac:dyDescent="0.3">
      <c r="A387" s="34" t="s">
        <v>446</v>
      </c>
      <c r="B387" s="53">
        <v>12</v>
      </c>
      <c r="C387" s="50" t="s">
        <v>933</v>
      </c>
      <c r="D387" s="51">
        <v>284</v>
      </c>
    </row>
    <row r="388" spans="1:4" x14ac:dyDescent="0.3">
      <c r="A388" s="34">
        <v>12.1</v>
      </c>
      <c r="B388" s="53">
        <v>12.1</v>
      </c>
      <c r="C388" s="50" t="s">
        <v>785</v>
      </c>
      <c r="D388" s="51">
        <v>2.1</v>
      </c>
    </row>
    <row r="389" spans="1:4" x14ac:dyDescent="0.3">
      <c r="A389" s="34" t="s">
        <v>447</v>
      </c>
      <c r="B389" s="53" t="s">
        <v>775</v>
      </c>
      <c r="C389" s="50" t="s">
        <v>827</v>
      </c>
      <c r="D389" s="51">
        <v>284</v>
      </c>
    </row>
    <row r="390" spans="1:4" x14ac:dyDescent="0.3">
      <c r="A390" s="34" t="s">
        <v>448</v>
      </c>
      <c r="B390" s="53">
        <v>12.2</v>
      </c>
      <c r="C390" s="50" t="s">
        <v>876</v>
      </c>
      <c r="D390" s="51">
        <v>286</v>
      </c>
    </row>
    <row r="391" spans="1:4" x14ac:dyDescent="0.3">
      <c r="A391" s="34" t="s">
        <v>449</v>
      </c>
      <c r="B391" s="53">
        <v>13</v>
      </c>
      <c r="C391" s="50" t="s">
        <v>877</v>
      </c>
      <c r="D391" s="51">
        <v>289</v>
      </c>
    </row>
    <row r="392" spans="1:4" x14ac:dyDescent="0.3">
      <c r="A392" s="34" t="s">
        <v>450</v>
      </c>
      <c r="B392" s="53">
        <v>13.1</v>
      </c>
      <c r="C392" s="50" t="s">
        <v>1034</v>
      </c>
      <c r="D392" s="51">
        <v>295</v>
      </c>
    </row>
    <row r="393" spans="1:4" x14ac:dyDescent="0.3">
      <c r="A393" s="34" t="s">
        <v>451</v>
      </c>
      <c r="B393" s="53" t="s">
        <v>776</v>
      </c>
      <c r="C393" s="50" t="s">
        <v>1095</v>
      </c>
      <c r="D393" s="51">
        <v>295</v>
      </c>
    </row>
    <row r="394" spans="1:4" x14ac:dyDescent="0.3">
      <c r="A394" s="34" t="s">
        <v>452</v>
      </c>
      <c r="B394" s="53" t="s">
        <v>777</v>
      </c>
      <c r="C394" s="50" t="s">
        <v>1096</v>
      </c>
      <c r="D394" s="51">
        <v>295</v>
      </c>
    </row>
    <row r="395" spans="1:4" x14ac:dyDescent="0.3">
      <c r="A395" s="34" t="s">
        <v>453</v>
      </c>
      <c r="B395" s="53" t="s">
        <v>778</v>
      </c>
      <c r="C395" s="50" t="s">
        <v>1097</v>
      </c>
      <c r="D395" s="51">
        <v>295</v>
      </c>
    </row>
    <row r="396" spans="1:4" x14ac:dyDescent="0.3">
      <c r="A396" s="34" t="s">
        <v>454</v>
      </c>
      <c r="B396" s="53" t="s">
        <v>779</v>
      </c>
      <c r="C396" s="50" t="s">
        <v>1035</v>
      </c>
      <c r="D396" s="51">
        <v>296</v>
      </c>
    </row>
    <row r="397" spans="1:4" x14ac:dyDescent="0.3">
      <c r="A397" s="34" t="s">
        <v>455</v>
      </c>
      <c r="B397" s="53" t="s">
        <v>780</v>
      </c>
      <c r="C397" s="50" t="s">
        <v>934</v>
      </c>
      <c r="D397" s="51">
        <v>296</v>
      </c>
    </row>
    <row r="398" spans="1:4" x14ac:dyDescent="0.3">
      <c r="A398" s="34" t="s">
        <v>456</v>
      </c>
      <c r="B398" s="53">
        <v>13.2</v>
      </c>
      <c r="C398" s="50" t="s">
        <v>828</v>
      </c>
      <c r="D398" s="51">
        <v>296</v>
      </c>
    </row>
    <row r="399" spans="1:4" x14ac:dyDescent="0.3">
      <c r="A399" s="34" t="s">
        <v>457</v>
      </c>
      <c r="B399" s="53" t="s">
        <v>781</v>
      </c>
      <c r="C399" s="50" t="s">
        <v>1098</v>
      </c>
      <c r="D399" s="51">
        <v>296</v>
      </c>
    </row>
    <row r="400" spans="1:4" x14ac:dyDescent="0.3">
      <c r="A400" s="34" t="s">
        <v>458</v>
      </c>
      <c r="B400" s="53" t="s">
        <v>782</v>
      </c>
      <c r="C400" s="50" t="s">
        <v>878</v>
      </c>
      <c r="D400" s="51">
        <v>296</v>
      </c>
    </row>
    <row r="401" spans="1:4" x14ac:dyDescent="0.3">
      <c r="A401" s="34" t="s">
        <v>459</v>
      </c>
      <c r="B401" s="53" t="s">
        <v>783</v>
      </c>
      <c r="C401" s="50" t="s">
        <v>1099</v>
      </c>
      <c r="D401" s="51">
        <v>296</v>
      </c>
    </row>
    <row r="402" spans="1:4" x14ac:dyDescent="0.3">
      <c r="A402" s="34" t="s">
        <v>460</v>
      </c>
      <c r="B402" s="53" t="s">
        <v>784</v>
      </c>
      <c r="C402" s="50" t="s">
        <v>829</v>
      </c>
      <c r="D402" s="51">
        <v>297</v>
      </c>
    </row>
    <row r="403" spans="1:4" x14ac:dyDescent="0.3">
      <c r="A403" s="34" t="s">
        <v>461</v>
      </c>
      <c r="B403" s="53">
        <v>13.3</v>
      </c>
      <c r="C403" s="50" t="s">
        <v>1100</v>
      </c>
      <c r="D403" s="51">
        <v>298</v>
      </c>
    </row>
    <row r="404" spans="1:4" x14ac:dyDescent="0.3">
      <c r="A404" s="34" t="s">
        <v>1219</v>
      </c>
      <c r="B404" s="66" t="s">
        <v>1380</v>
      </c>
      <c r="C404" s="34" t="s">
        <v>1491</v>
      </c>
    </row>
    <row r="405" spans="1:4" x14ac:dyDescent="0.3">
      <c r="A405" s="34" t="s">
        <v>1220</v>
      </c>
      <c r="B405" s="34" t="s">
        <v>1437</v>
      </c>
      <c r="C405" s="34" t="s">
        <v>1492</v>
      </c>
    </row>
    <row r="406" spans="1:4" x14ac:dyDescent="0.3">
      <c r="A406" s="34" t="s">
        <v>1221</v>
      </c>
      <c r="B406" s="34" t="s">
        <v>1438</v>
      </c>
      <c r="C406" s="34" t="s">
        <v>1493</v>
      </c>
    </row>
    <row r="407" spans="1:4" x14ac:dyDescent="0.3">
      <c r="A407" s="34" t="s">
        <v>1222</v>
      </c>
      <c r="B407" s="34" t="s">
        <v>1439</v>
      </c>
      <c r="C407" s="34" t="s">
        <v>1494</v>
      </c>
    </row>
    <row r="408" spans="1:4" x14ac:dyDescent="0.3">
      <c r="A408" s="34" t="s">
        <v>1223</v>
      </c>
      <c r="B408" s="34" t="s">
        <v>1440</v>
      </c>
      <c r="C408" s="34" t="s">
        <v>1495</v>
      </c>
    </row>
    <row r="409" spans="1:4" x14ac:dyDescent="0.3">
      <c r="A409" s="65" t="s">
        <v>1224</v>
      </c>
      <c r="B409" s="34" t="s">
        <v>1441</v>
      </c>
      <c r="C409" s="65" t="s">
        <v>1496</v>
      </c>
    </row>
    <row r="410" spans="1:4" x14ac:dyDescent="0.3">
      <c r="A410" s="34" t="s">
        <v>1225</v>
      </c>
      <c r="B410" s="34" t="s">
        <v>1442</v>
      </c>
      <c r="C410" s="34" t="s">
        <v>1497</v>
      </c>
    </row>
    <row r="411" spans="1:4" x14ac:dyDescent="0.3">
      <c r="A411" s="34" t="s">
        <v>1226</v>
      </c>
      <c r="B411" s="34" t="s">
        <v>1443</v>
      </c>
      <c r="C411" s="34" t="s">
        <v>1498</v>
      </c>
    </row>
    <row r="412" spans="1:4" x14ac:dyDescent="0.3">
      <c r="A412" s="34" t="s">
        <v>1227</v>
      </c>
      <c r="B412" s="34" t="s">
        <v>1444</v>
      </c>
      <c r="C412" s="34" t="s">
        <v>1499</v>
      </c>
    </row>
    <row r="413" spans="1:4" x14ac:dyDescent="0.3">
      <c r="A413" s="34" t="s">
        <v>1228</v>
      </c>
      <c r="B413" s="34" t="s">
        <v>1445</v>
      </c>
      <c r="C413" s="34" t="s">
        <v>1500</v>
      </c>
    </row>
    <row r="414" spans="1:4" x14ac:dyDescent="0.3">
      <c r="A414" s="34" t="s">
        <v>1229</v>
      </c>
      <c r="B414" s="34" t="s">
        <v>1446</v>
      </c>
      <c r="C414" s="34" t="s">
        <v>1501</v>
      </c>
    </row>
    <row r="415" spans="1:4" x14ac:dyDescent="0.3">
      <c r="A415" s="34" t="s">
        <v>1230</v>
      </c>
      <c r="B415" s="34" t="s">
        <v>1447</v>
      </c>
      <c r="C415" s="34" t="s">
        <v>1502</v>
      </c>
    </row>
    <row r="416" spans="1:4" x14ac:dyDescent="0.3">
      <c r="A416" s="64" t="s">
        <v>1355</v>
      </c>
      <c r="B416" s="34" t="s">
        <v>1448</v>
      </c>
      <c r="C416" s="64" t="s">
        <v>1503</v>
      </c>
    </row>
    <row r="417" spans="1:3" x14ac:dyDescent="0.3">
      <c r="A417" s="34" t="s">
        <v>1231</v>
      </c>
      <c r="B417" s="34" t="s">
        <v>1449</v>
      </c>
      <c r="C417" s="34" t="s">
        <v>1504</v>
      </c>
    </row>
    <row r="418" spans="1:3" x14ac:dyDescent="0.3">
      <c r="A418" s="34" t="s">
        <v>1232</v>
      </c>
      <c r="B418" s="34" t="s">
        <v>1450</v>
      </c>
      <c r="C418" s="34" t="s">
        <v>1505</v>
      </c>
    </row>
    <row r="419" spans="1:3" x14ac:dyDescent="0.3">
      <c r="A419" s="34" t="s">
        <v>1233</v>
      </c>
      <c r="B419" s="34" t="s">
        <v>1451</v>
      </c>
      <c r="C419" s="34" t="s">
        <v>1506</v>
      </c>
    </row>
    <row r="420" spans="1:3" x14ac:dyDescent="0.3">
      <c r="A420" s="34" t="s">
        <v>1234</v>
      </c>
      <c r="B420" s="34" t="s">
        <v>1452</v>
      </c>
      <c r="C420" s="34" t="s">
        <v>1507</v>
      </c>
    </row>
    <row r="421" spans="1:3" x14ac:dyDescent="0.3">
      <c r="A421" s="34" t="s">
        <v>1235</v>
      </c>
      <c r="B421" s="34" t="s">
        <v>1453</v>
      </c>
      <c r="C421" s="34" t="s">
        <v>1508</v>
      </c>
    </row>
    <row r="422" spans="1:3" x14ac:dyDescent="0.3">
      <c r="A422" s="34" t="s">
        <v>1236</v>
      </c>
      <c r="B422" s="34" t="s">
        <v>1454</v>
      </c>
      <c r="C422" s="34" t="s">
        <v>1509</v>
      </c>
    </row>
    <row r="423" spans="1:3" x14ac:dyDescent="0.3">
      <c r="A423" s="34" t="s">
        <v>1237</v>
      </c>
      <c r="B423" s="34" t="s">
        <v>1455</v>
      </c>
      <c r="C423" s="34" t="s">
        <v>1510</v>
      </c>
    </row>
    <row r="424" spans="1:3" x14ac:dyDescent="0.3">
      <c r="A424" s="34" t="s">
        <v>1238</v>
      </c>
      <c r="B424" s="34" t="s">
        <v>1456</v>
      </c>
      <c r="C424" s="34" t="s">
        <v>1511</v>
      </c>
    </row>
    <row r="425" spans="1:3" x14ac:dyDescent="0.3">
      <c r="A425" s="34" t="s">
        <v>1239</v>
      </c>
      <c r="B425" s="34" t="s">
        <v>1457</v>
      </c>
      <c r="C425" s="34" t="s">
        <v>1512</v>
      </c>
    </row>
    <row r="426" spans="1:3" x14ac:dyDescent="0.3">
      <c r="A426" s="34" t="s">
        <v>1240</v>
      </c>
      <c r="B426" s="34" t="s">
        <v>1458</v>
      </c>
      <c r="C426" s="34" t="s">
        <v>1513</v>
      </c>
    </row>
    <row r="427" spans="1:3" x14ac:dyDescent="0.3">
      <c r="A427" s="34" t="s">
        <v>1241</v>
      </c>
      <c r="B427" s="34" t="s">
        <v>1459</v>
      </c>
      <c r="C427" s="34" t="s">
        <v>1514</v>
      </c>
    </row>
    <row r="428" spans="1:3" x14ac:dyDescent="0.3">
      <c r="A428" s="34" t="s">
        <v>1242</v>
      </c>
      <c r="B428" s="34" t="s">
        <v>1460</v>
      </c>
      <c r="C428" s="34" t="s">
        <v>1515</v>
      </c>
    </row>
    <row r="429" spans="1:3" x14ac:dyDescent="0.3">
      <c r="A429" s="34" t="s">
        <v>1243</v>
      </c>
      <c r="B429" s="34" t="s">
        <v>1461</v>
      </c>
      <c r="C429" s="34" t="s">
        <v>1516</v>
      </c>
    </row>
    <row r="430" spans="1:3" x14ac:dyDescent="0.3">
      <c r="A430" s="34" t="s">
        <v>1244</v>
      </c>
      <c r="B430" s="34" t="s">
        <v>1462</v>
      </c>
      <c r="C430" s="34" t="s">
        <v>1517</v>
      </c>
    </row>
    <row r="431" spans="1:3" x14ac:dyDescent="0.3">
      <c r="A431" s="34" t="s">
        <v>1245</v>
      </c>
      <c r="B431" s="34" t="s">
        <v>1463</v>
      </c>
      <c r="C431" s="34" t="s">
        <v>1518</v>
      </c>
    </row>
    <row r="432" spans="1:3" x14ac:dyDescent="0.3">
      <c r="A432" s="34" t="s">
        <v>1246</v>
      </c>
      <c r="B432" s="34" t="s">
        <v>1464</v>
      </c>
      <c r="C432" s="34" t="s">
        <v>1519</v>
      </c>
    </row>
    <row r="433" spans="1:3" x14ac:dyDescent="0.3">
      <c r="A433" s="34" t="s">
        <v>1247</v>
      </c>
      <c r="B433" s="34" t="s">
        <v>1203</v>
      </c>
      <c r="C433" s="34" t="s">
        <v>1520</v>
      </c>
    </row>
    <row r="434" spans="1:3" x14ac:dyDescent="0.3">
      <c r="A434" s="64" t="s">
        <v>1354</v>
      </c>
      <c r="B434" s="34" t="s">
        <v>1465</v>
      </c>
      <c r="C434" s="64" t="s">
        <v>1521</v>
      </c>
    </row>
    <row r="435" spans="1:3" x14ac:dyDescent="0.3">
      <c r="A435" s="64" t="s">
        <v>1344</v>
      </c>
      <c r="B435" s="34" t="s">
        <v>1466</v>
      </c>
      <c r="C435" s="64" t="s">
        <v>1522</v>
      </c>
    </row>
    <row r="436" spans="1:3" x14ac:dyDescent="0.3">
      <c r="A436" s="34" t="s">
        <v>1248</v>
      </c>
      <c r="B436" s="34" t="s">
        <v>1467</v>
      </c>
      <c r="C436" s="34" t="s">
        <v>1523</v>
      </c>
    </row>
    <row r="437" spans="1:3" x14ac:dyDescent="0.3">
      <c r="A437" s="34" t="s">
        <v>1249</v>
      </c>
      <c r="B437" s="34" t="s">
        <v>1359</v>
      </c>
      <c r="C437" s="34" t="s">
        <v>1524</v>
      </c>
    </row>
    <row r="438" spans="1:3" x14ac:dyDescent="0.3">
      <c r="A438" s="34" t="s">
        <v>1250</v>
      </c>
      <c r="B438" s="34" t="s">
        <v>1360</v>
      </c>
      <c r="C438" s="34" t="s">
        <v>1525</v>
      </c>
    </row>
    <row r="439" spans="1:3" x14ac:dyDescent="0.3">
      <c r="A439" s="34" t="s">
        <v>1251</v>
      </c>
      <c r="B439" s="34" t="s">
        <v>1361</v>
      </c>
      <c r="C439" s="34" t="s">
        <v>1526</v>
      </c>
    </row>
    <row r="440" spans="1:3" x14ac:dyDescent="0.3">
      <c r="A440" s="34" t="s">
        <v>1252</v>
      </c>
      <c r="B440" s="34" t="s">
        <v>1362</v>
      </c>
      <c r="C440" s="34" t="s">
        <v>1527</v>
      </c>
    </row>
    <row r="441" spans="1:3" x14ac:dyDescent="0.3">
      <c r="A441" s="34" t="s">
        <v>1253</v>
      </c>
      <c r="B441" s="34" t="s">
        <v>1363</v>
      </c>
      <c r="C441" s="34" t="s">
        <v>1528</v>
      </c>
    </row>
    <row r="442" spans="1:3" x14ac:dyDescent="0.3">
      <c r="A442" s="34" t="s">
        <v>1254</v>
      </c>
      <c r="B442" s="34" t="s">
        <v>1364</v>
      </c>
      <c r="C442" s="34" t="s">
        <v>1529</v>
      </c>
    </row>
    <row r="443" spans="1:3" x14ac:dyDescent="0.3">
      <c r="A443" s="64" t="s">
        <v>1353</v>
      </c>
      <c r="B443" s="34" t="s">
        <v>1365</v>
      </c>
      <c r="C443" s="64" t="s">
        <v>1530</v>
      </c>
    </row>
    <row r="444" spans="1:3" x14ac:dyDescent="0.3">
      <c r="A444" s="64" t="s">
        <v>1352</v>
      </c>
      <c r="B444" s="34" t="s">
        <v>1366</v>
      </c>
      <c r="C444" s="64" t="s">
        <v>1531</v>
      </c>
    </row>
    <row r="445" spans="1:3" x14ac:dyDescent="0.3">
      <c r="A445" s="34" t="s">
        <v>1255</v>
      </c>
      <c r="B445" s="34" t="s">
        <v>1367</v>
      </c>
      <c r="C445" s="34" t="s">
        <v>1532</v>
      </c>
    </row>
    <row r="446" spans="1:3" x14ac:dyDescent="0.3">
      <c r="A446" s="34" t="s">
        <v>1256</v>
      </c>
      <c r="B446" s="34" t="s">
        <v>1368</v>
      </c>
      <c r="C446" s="34" t="s">
        <v>1533</v>
      </c>
    </row>
    <row r="447" spans="1:3" x14ac:dyDescent="0.3">
      <c r="A447" s="64" t="s">
        <v>1351</v>
      </c>
      <c r="B447" s="34" t="s">
        <v>1369</v>
      </c>
      <c r="C447" s="64" t="s">
        <v>1534</v>
      </c>
    </row>
    <row r="448" spans="1:3" x14ac:dyDescent="0.3">
      <c r="A448" s="34" t="s">
        <v>1257</v>
      </c>
      <c r="B448" s="34" t="s">
        <v>1370</v>
      </c>
      <c r="C448" s="34" t="s">
        <v>1535</v>
      </c>
    </row>
    <row r="449" spans="1:3" x14ac:dyDescent="0.3">
      <c r="A449" s="34" t="s">
        <v>1258</v>
      </c>
      <c r="B449" s="34" t="s">
        <v>1371</v>
      </c>
      <c r="C449" s="34" t="s">
        <v>1536</v>
      </c>
    </row>
    <row r="450" spans="1:3" x14ac:dyDescent="0.3">
      <c r="A450" s="34" t="s">
        <v>1259</v>
      </c>
      <c r="B450" s="34" t="s">
        <v>1372</v>
      </c>
      <c r="C450" s="34" t="s">
        <v>1537</v>
      </c>
    </row>
    <row r="451" spans="1:3" x14ac:dyDescent="0.3">
      <c r="A451" s="34" t="s">
        <v>1260</v>
      </c>
      <c r="B451" s="34" t="s">
        <v>1364</v>
      </c>
      <c r="C451" s="34" t="s">
        <v>1538</v>
      </c>
    </row>
    <row r="452" spans="1:3" x14ac:dyDescent="0.3">
      <c r="A452" s="34" t="s">
        <v>1261</v>
      </c>
      <c r="B452" s="34" t="s">
        <v>1364</v>
      </c>
      <c r="C452" s="34" t="s">
        <v>1539</v>
      </c>
    </row>
    <row r="453" spans="1:3" x14ac:dyDescent="0.3">
      <c r="A453" s="34" t="s">
        <v>1262</v>
      </c>
      <c r="B453" s="34" t="s">
        <v>1373</v>
      </c>
      <c r="C453" s="34" t="s">
        <v>1540</v>
      </c>
    </row>
    <row r="454" spans="1:3" x14ac:dyDescent="0.3">
      <c r="A454" s="34" t="s">
        <v>1263</v>
      </c>
      <c r="B454" s="34" t="s">
        <v>1374</v>
      </c>
      <c r="C454" s="34" t="s">
        <v>1541</v>
      </c>
    </row>
    <row r="455" spans="1:3" x14ac:dyDescent="0.3">
      <c r="A455" s="34" t="s">
        <v>1264</v>
      </c>
      <c r="B455" s="34" t="s">
        <v>1375</v>
      </c>
      <c r="C455" s="34" t="s">
        <v>1542</v>
      </c>
    </row>
    <row r="456" spans="1:3" x14ac:dyDescent="0.3">
      <c r="A456" s="34" t="s">
        <v>1265</v>
      </c>
      <c r="B456" s="34" t="s">
        <v>1468</v>
      </c>
      <c r="C456" s="34" t="s">
        <v>1543</v>
      </c>
    </row>
    <row r="457" spans="1:3" x14ac:dyDescent="0.3">
      <c r="A457" s="34" t="s">
        <v>1266</v>
      </c>
      <c r="B457" s="34" t="s">
        <v>1469</v>
      </c>
      <c r="C457" s="34" t="s">
        <v>1544</v>
      </c>
    </row>
    <row r="458" spans="1:3" x14ac:dyDescent="0.3">
      <c r="A458" s="34" t="s">
        <v>1267</v>
      </c>
      <c r="B458" s="34" t="s">
        <v>1470</v>
      </c>
      <c r="C458" s="34" t="s">
        <v>1545</v>
      </c>
    </row>
    <row r="459" spans="1:3" x14ac:dyDescent="0.3">
      <c r="A459" s="34" t="s">
        <v>1268</v>
      </c>
      <c r="B459" s="34" t="s">
        <v>1471</v>
      </c>
      <c r="C459" s="34" t="s">
        <v>1546</v>
      </c>
    </row>
    <row r="460" spans="1:3" x14ac:dyDescent="0.3">
      <c r="A460" s="34" t="s">
        <v>1269</v>
      </c>
      <c r="B460" s="34" t="s">
        <v>1472</v>
      </c>
      <c r="C460" s="34" t="s">
        <v>1547</v>
      </c>
    </row>
    <row r="461" spans="1:3" x14ac:dyDescent="0.3">
      <c r="A461" s="34" t="s">
        <v>1270</v>
      </c>
      <c r="B461" s="34" t="s">
        <v>1473</v>
      </c>
      <c r="C461" s="34" t="s">
        <v>1548</v>
      </c>
    </row>
    <row r="462" spans="1:3" x14ac:dyDescent="0.3">
      <c r="A462" s="64" t="s">
        <v>1345</v>
      </c>
      <c r="B462" s="34" t="s">
        <v>1474</v>
      </c>
      <c r="C462" s="64" t="s">
        <v>1549</v>
      </c>
    </row>
    <row r="463" spans="1:3" x14ac:dyDescent="0.3">
      <c r="A463" s="34" t="s">
        <v>1271</v>
      </c>
      <c r="B463" s="34" t="s">
        <v>1475</v>
      </c>
      <c r="C463" s="34" t="s">
        <v>1550</v>
      </c>
    </row>
    <row r="464" spans="1:3" x14ac:dyDescent="0.3">
      <c r="A464" s="34" t="s">
        <v>1272</v>
      </c>
      <c r="B464" s="34" t="s">
        <v>1476</v>
      </c>
      <c r="C464" s="34" t="s">
        <v>1551</v>
      </c>
    </row>
    <row r="465" spans="1:3" x14ac:dyDescent="0.3">
      <c r="A465" s="64" t="s">
        <v>1346</v>
      </c>
      <c r="B465" s="34" t="s">
        <v>1477</v>
      </c>
      <c r="C465" s="64" t="s">
        <v>1552</v>
      </c>
    </row>
    <row r="466" spans="1:3" x14ac:dyDescent="0.3">
      <c r="A466" s="34" t="s">
        <v>1273</v>
      </c>
      <c r="B466" s="34" t="s">
        <v>1478</v>
      </c>
      <c r="C466" s="34" t="s">
        <v>1553</v>
      </c>
    </row>
    <row r="467" spans="1:3" x14ac:dyDescent="0.3">
      <c r="A467" s="34" t="s">
        <v>1274</v>
      </c>
      <c r="B467" s="34" t="s">
        <v>1479</v>
      </c>
      <c r="C467" s="34" t="s">
        <v>1554</v>
      </c>
    </row>
    <row r="468" spans="1:3" x14ac:dyDescent="0.3">
      <c r="A468" s="34" t="s">
        <v>1275</v>
      </c>
      <c r="B468" s="34" t="s">
        <v>1480</v>
      </c>
      <c r="C468" s="34" t="s">
        <v>1555</v>
      </c>
    </row>
    <row r="469" spans="1:3" x14ac:dyDescent="0.3">
      <c r="A469" s="34" t="s">
        <v>1276</v>
      </c>
      <c r="B469" s="34" t="s">
        <v>1481</v>
      </c>
      <c r="C469" s="34" t="s">
        <v>1556</v>
      </c>
    </row>
    <row r="470" spans="1:3" x14ac:dyDescent="0.3">
      <c r="A470" s="34" t="s">
        <v>1277</v>
      </c>
      <c r="B470" s="34" t="s">
        <v>1482</v>
      </c>
      <c r="C470" s="34" t="s">
        <v>1557</v>
      </c>
    </row>
    <row r="471" spans="1:3" x14ac:dyDescent="0.3">
      <c r="A471" s="34" t="s">
        <v>1278</v>
      </c>
      <c r="B471" s="34" t="s">
        <v>1483</v>
      </c>
      <c r="C471" s="34" t="s">
        <v>1558</v>
      </c>
    </row>
    <row r="472" spans="1:3" x14ac:dyDescent="0.3">
      <c r="A472" s="34" t="s">
        <v>1279</v>
      </c>
      <c r="B472" s="34" t="s">
        <v>1484</v>
      </c>
      <c r="C472" s="34" t="s">
        <v>1559</v>
      </c>
    </row>
    <row r="473" spans="1:3" x14ac:dyDescent="0.3">
      <c r="A473" s="34" t="s">
        <v>1280</v>
      </c>
      <c r="B473" s="34" t="s">
        <v>1485</v>
      </c>
      <c r="C473" s="34" t="s">
        <v>1560</v>
      </c>
    </row>
    <row r="474" spans="1:3" x14ac:dyDescent="0.3">
      <c r="A474" s="34" t="s">
        <v>1281</v>
      </c>
      <c r="B474" s="34" t="s">
        <v>1486</v>
      </c>
      <c r="C474" s="34" t="s">
        <v>1561</v>
      </c>
    </row>
    <row r="475" spans="1:3" x14ac:dyDescent="0.3">
      <c r="A475" s="34" t="s">
        <v>1282</v>
      </c>
      <c r="B475" s="34" t="s">
        <v>1487</v>
      </c>
      <c r="C475" s="34" t="s">
        <v>1562</v>
      </c>
    </row>
    <row r="476" spans="1:3" x14ac:dyDescent="0.3">
      <c r="A476" s="34" t="s">
        <v>1283</v>
      </c>
      <c r="B476" s="34" t="s">
        <v>1376</v>
      </c>
      <c r="C476" s="34" t="s">
        <v>1563</v>
      </c>
    </row>
    <row r="477" spans="1:3" x14ac:dyDescent="0.3">
      <c r="A477" s="34" t="s">
        <v>1284</v>
      </c>
      <c r="B477" s="34" t="s">
        <v>1377</v>
      </c>
      <c r="C477" s="34" t="s">
        <v>1564</v>
      </c>
    </row>
    <row r="478" spans="1:3" x14ac:dyDescent="0.3">
      <c r="A478" s="34" t="s">
        <v>1285</v>
      </c>
      <c r="B478" s="34" t="s">
        <v>1488</v>
      </c>
      <c r="C478" s="34" t="s">
        <v>1565</v>
      </c>
    </row>
    <row r="479" spans="1:3" x14ac:dyDescent="0.3">
      <c r="A479" s="34" t="s">
        <v>1286</v>
      </c>
      <c r="B479" s="34" t="s">
        <v>1489</v>
      </c>
      <c r="C479" s="34" t="s">
        <v>1566</v>
      </c>
    </row>
    <row r="480" spans="1:3" x14ac:dyDescent="0.3">
      <c r="A480" s="34" t="s">
        <v>1287</v>
      </c>
      <c r="B480" s="34" t="s">
        <v>1490</v>
      </c>
      <c r="C480" s="34" t="s">
        <v>1567</v>
      </c>
    </row>
    <row r="481" spans="1:3" x14ac:dyDescent="0.3">
      <c r="A481" s="34" t="s">
        <v>1288</v>
      </c>
      <c r="B481" s="34" t="s">
        <v>1436</v>
      </c>
      <c r="C481" s="34" t="s">
        <v>1568</v>
      </c>
    </row>
    <row r="482" spans="1:3" x14ac:dyDescent="0.3">
      <c r="A482" s="34" t="s">
        <v>1289</v>
      </c>
      <c r="B482" s="34" t="s">
        <v>1378</v>
      </c>
      <c r="C482" s="34" t="s">
        <v>1569</v>
      </c>
    </row>
    <row r="483" spans="1:3" x14ac:dyDescent="0.3">
      <c r="A483" s="34" t="s">
        <v>1290</v>
      </c>
      <c r="B483" s="34" t="s">
        <v>1379</v>
      </c>
      <c r="C483" s="34" t="s">
        <v>1570</v>
      </c>
    </row>
    <row r="484" spans="1:3" x14ac:dyDescent="0.3">
      <c r="A484" s="34" t="s">
        <v>1291</v>
      </c>
      <c r="B484" s="66" t="s">
        <v>1217</v>
      </c>
      <c r="C484" s="34" t="s">
        <v>1571</v>
      </c>
    </row>
    <row r="485" spans="1:3" x14ac:dyDescent="0.3">
      <c r="A485" s="34" t="s">
        <v>1292</v>
      </c>
      <c r="B485" s="66" t="s">
        <v>1381</v>
      </c>
      <c r="C485" s="34" t="s">
        <v>1572</v>
      </c>
    </row>
    <row r="486" spans="1:3" x14ac:dyDescent="0.3">
      <c r="A486" s="34" t="s">
        <v>1293</v>
      </c>
      <c r="B486" s="66" t="s">
        <v>1382</v>
      </c>
      <c r="C486" s="34" t="s">
        <v>1573</v>
      </c>
    </row>
    <row r="487" spans="1:3" x14ac:dyDescent="0.3">
      <c r="A487" s="34" t="s">
        <v>1294</v>
      </c>
      <c r="B487" s="66" t="s">
        <v>1383</v>
      </c>
      <c r="C487" s="34" t="s">
        <v>1574</v>
      </c>
    </row>
    <row r="488" spans="1:3" x14ac:dyDescent="0.3">
      <c r="A488" s="34" t="s">
        <v>1295</v>
      </c>
      <c r="B488" s="66" t="s">
        <v>1384</v>
      </c>
      <c r="C488" s="34" t="s">
        <v>1575</v>
      </c>
    </row>
    <row r="489" spans="1:3" x14ac:dyDescent="0.3">
      <c r="A489" s="34" t="s">
        <v>1296</v>
      </c>
      <c r="B489" s="66" t="s">
        <v>1385</v>
      </c>
      <c r="C489" s="34" t="s">
        <v>1576</v>
      </c>
    </row>
    <row r="490" spans="1:3" x14ac:dyDescent="0.3">
      <c r="A490" s="34" t="s">
        <v>1297</v>
      </c>
      <c r="B490" s="66" t="s">
        <v>1386</v>
      </c>
      <c r="C490" s="34" t="s">
        <v>1577</v>
      </c>
    </row>
    <row r="491" spans="1:3" x14ac:dyDescent="0.3">
      <c r="A491" s="34" t="s">
        <v>1298</v>
      </c>
      <c r="B491" s="66" t="s">
        <v>1387</v>
      </c>
      <c r="C491" s="34" t="s">
        <v>1578</v>
      </c>
    </row>
    <row r="492" spans="1:3" x14ac:dyDescent="0.3">
      <c r="A492" s="34" t="s">
        <v>1299</v>
      </c>
      <c r="B492" s="66" t="s">
        <v>1388</v>
      </c>
      <c r="C492" s="34" t="s">
        <v>1579</v>
      </c>
    </row>
    <row r="493" spans="1:3" x14ac:dyDescent="0.3">
      <c r="A493" s="34" t="s">
        <v>1300</v>
      </c>
      <c r="B493" s="66" t="s">
        <v>1389</v>
      </c>
      <c r="C493" s="34" t="s">
        <v>1580</v>
      </c>
    </row>
    <row r="494" spans="1:3" x14ac:dyDescent="0.3">
      <c r="A494" s="34" t="s">
        <v>1301</v>
      </c>
      <c r="B494" s="66" t="s">
        <v>1390</v>
      </c>
      <c r="C494" s="34" t="s">
        <v>1581</v>
      </c>
    </row>
    <row r="495" spans="1:3" x14ac:dyDescent="0.3">
      <c r="A495" s="34" t="s">
        <v>1302</v>
      </c>
      <c r="B495" s="66" t="s">
        <v>1391</v>
      </c>
      <c r="C495" s="34" t="s">
        <v>1582</v>
      </c>
    </row>
    <row r="496" spans="1:3" x14ac:dyDescent="0.3">
      <c r="A496" s="34" t="s">
        <v>1303</v>
      </c>
      <c r="B496" s="66" t="s">
        <v>1211</v>
      </c>
      <c r="C496" s="34" t="s">
        <v>1583</v>
      </c>
    </row>
    <row r="497" spans="1:4" x14ac:dyDescent="0.3">
      <c r="A497" s="34" t="s">
        <v>1304</v>
      </c>
      <c r="B497" s="66" t="s">
        <v>1392</v>
      </c>
      <c r="C497" s="34" t="s">
        <v>1584</v>
      </c>
    </row>
    <row r="498" spans="1:4" x14ac:dyDescent="0.3">
      <c r="A498" s="34" t="s">
        <v>1305</v>
      </c>
      <c r="B498" s="66" t="s">
        <v>1393</v>
      </c>
      <c r="C498" s="34" t="s">
        <v>1585</v>
      </c>
    </row>
    <row r="499" spans="1:4" x14ac:dyDescent="0.3">
      <c r="A499" s="34" t="s">
        <v>1306</v>
      </c>
      <c r="B499" s="66" t="s">
        <v>1394</v>
      </c>
      <c r="C499" s="34" t="s">
        <v>1586</v>
      </c>
    </row>
    <row r="500" spans="1:4" x14ac:dyDescent="0.3">
      <c r="A500" s="34" t="s">
        <v>1307</v>
      </c>
      <c r="B500" s="66" t="s">
        <v>1395</v>
      </c>
      <c r="C500" s="34" t="s">
        <v>1587</v>
      </c>
    </row>
    <row r="501" spans="1:4" x14ac:dyDescent="0.3">
      <c r="A501" s="34" t="s">
        <v>1308</v>
      </c>
      <c r="B501" s="66" t="s">
        <v>1396</v>
      </c>
      <c r="C501" s="34" t="s">
        <v>1588</v>
      </c>
    </row>
    <row r="502" spans="1:4" x14ac:dyDescent="0.3">
      <c r="A502" s="64" t="s">
        <v>1347</v>
      </c>
      <c r="B502" s="66" t="s">
        <v>1397</v>
      </c>
      <c r="C502" s="64" t="s">
        <v>1589</v>
      </c>
    </row>
    <row r="503" spans="1:4" x14ac:dyDescent="0.3">
      <c r="A503" s="34" t="s">
        <v>1309</v>
      </c>
      <c r="B503" s="66" t="s">
        <v>1398</v>
      </c>
      <c r="C503" s="34" t="s">
        <v>1590</v>
      </c>
    </row>
    <row r="504" spans="1:4" x14ac:dyDescent="0.3">
      <c r="A504" s="34" t="s">
        <v>1310</v>
      </c>
      <c r="B504" s="66" t="s">
        <v>1399</v>
      </c>
      <c r="C504" s="34" t="s">
        <v>1591</v>
      </c>
    </row>
    <row r="505" spans="1:4" x14ac:dyDescent="0.3">
      <c r="A505" s="34" t="s">
        <v>1311</v>
      </c>
      <c r="B505" s="66" t="s">
        <v>1400</v>
      </c>
      <c r="C505" s="34" t="s">
        <v>1592</v>
      </c>
    </row>
    <row r="506" spans="1:4" x14ac:dyDescent="0.3">
      <c r="A506" s="64" t="s">
        <v>1348</v>
      </c>
      <c r="B506" s="66" t="s">
        <v>1401</v>
      </c>
      <c r="C506" s="64" t="s">
        <v>1593</v>
      </c>
    </row>
    <row r="507" spans="1:4" x14ac:dyDescent="0.3">
      <c r="A507" s="34" t="s">
        <v>1312</v>
      </c>
      <c r="B507" s="66" t="s">
        <v>1402</v>
      </c>
      <c r="C507" s="34" t="s">
        <v>1594</v>
      </c>
    </row>
    <row r="508" spans="1:4" s="36" customFormat="1" x14ac:dyDescent="0.3">
      <c r="A508" s="64" t="s">
        <v>1313</v>
      </c>
      <c r="B508" s="66" t="s">
        <v>1403</v>
      </c>
      <c r="C508" s="64" t="s">
        <v>1595</v>
      </c>
      <c r="D508" s="52"/>
    </row>
    <row r="509" spans="1:4" x14ac:dyDescent="0.3">
      <c r="A509" s="34" t="s">
        <v>1314</v>
      </c>
      <c r="B509" s="66" t="s">
        <v>1404</v>
      </c>
      <c r="C509" s="34" t="s">
        <v>1596</v>
      </c>
    </row>
    <row r="510" spans="1:4" x14ac:dyDescent="0.3">
      <c r="A510" s="64" t="s">
        <v>1349</v>
      </c>
      <c r="B510" s="66" t="s">
        <v>1405</v>
      </c>
      <c r="C510" s="64" t="s">
        <v>1597</v>
      </c>
    </row>
    <row r="511" spans="1:4" x14ac:dyDescent="0.3">
      <c r="A511" s="34" t="s">
        <v>1315</v>
      </c>
      <c r="B511" s="66" t="s">
        <v>1406</v>
      </c>
      <c r="C511" s="34" t="s">
        <v>1598</v>
      </c>
    </row>
    <row r="512" spans="1:4" x14ac:dyDescent="0.3">
      <c r="A512" s="34" t="s">
        <v>1316</v>
      </c>
      <c r="B512" s="66" t="s">
        <v>1407</v>
      </c>
      <c r="C512" s="34" t="s">
        <v>1599</v>
      </c>
    </row>
    <row r="513" spans="1:3" x14ac:dyDescent="0.3">
      <c r="A513" s="34" t="s">
        <v>1317</v>
      </c>
      <c r="B513" s="66" t="s">
        <v>1408</v>
      </c>
      <c r="C513" s="34" t="s">
        <v>1600</v>
      </c>
    </row>
    <row r="514" spans="1:3" x14ac:dyDescent="0.3">
      <c r="A514" s="34" t="s">
        <v>1318</v>
      </c>
      <c r="B514" s="66" t="s">
        <v>1409</v>
      </c>
      <c r="C514" s="34" t="s">
        <v>1601</v>
      </c>
    </row>
    <row r="515" spans="1:3" x14ac:dyDescent="0.3">
      <c r="A515" s="34" t="s">
        <v>1319</v>
      </c>
      <c r="B515" s="66" t="s">
        <v>1410</v>
      </c>
      <c r="C515" s="34" t="s">
        <v>1602</v>
      </c>
    </row>
    <row r="516" spans="1:3" x14ac:dyDescent="0.3">
      <c r="A516" s="34" t="s">
        <v>1320</v>
      </c>
      <c r="B516" s="66" t="s">
        <v>1411</v>
      </c>
      <c r="C516" s="34" t="s">
        <v>1603</v>
      </c>
    </row>
    <row r="517" spans="1:3" x14ac:dyDescent="0.3">
      <c r="A517" s="34" t="s">
        <v>1321</v>
      </c>
      <c r="B517" s="66" t="s">
        <v>1412</v>
      </c>
      <c r="C517" s="34" t="s">
        <v>1604</v>
      </c>
    </row>
    <row r="518" spans="1:3" x14ac:dyDescent="0.3">
      <c r="A518" s="34" t="s">
        <v>1322</v>
      </c>
      <c r="B518" s="66" t="s">
        <v>1413</v>
      </c>
      <c r="C518" s="34" t="s">
        <v>1605</v>
      </c>
    </row>
    <row r="519" spans="1:3" x14ac:dyDescent="0.3">
      <c r="A519" s="34" t="s">
        <v>1323</v>
      </c>
      <c r="B519" s="66" t="s">
        <v>1414</v>
      </c>
      <c r="C519" s="34" t="s">
        <v>1606</v>
      </c>
    </row>
    <row r="520" spans="1:3" x14ac:dyDescent="0.3">
      <c r="A520" s="34" t="s">
        <v>1324</v>
      </c>
      <c r="B520" s="66" t="s">
        <v>1415</v>
      </c>
      <c r="C520" s="34" t="s">
        <v>1607</v>
      </c>
    </row>
    <row r="521" spans="1:3" x14ac:dyDescent="0.3">
      <c r="A521" s="34" t="s">
        <v>1325</v>
      </c>
      <c r="B521" s="66" t="s">
        <v>1416</v>
      </c>
      <c r="C521" s="34" t="s">
        <v>1608</v>
      </c>
    </row>
    <row r="522" spans="1:3" x14ac:dyDescent="0.3">
      <c r="A522" s="34" t="s">
        <v>1326</v>
      </c>
      <c r="B522" s="66" t="s">
        <v>1417</v>
      </c>
      <c r="C522" s="34" t="s">
        <v>1609</v>
      </c>
    </row>
    <row r="523" spans="1:3" x14ac:dyDescent="0.3">
      <c r="A523" s="34" t="s">
        <v>1327</v>
      </c>
      <c r="B523" s="66" t="s">
        <v>1418</v>
      </c>
      <c r="C523" s="34" t="s">
        <v>1610</v>
      </c>
    </row>
    <row r="524" spans="1:3" x14ac:dyDescent="0.3">
      <c r="A524" s="34" t="s">
        <v>1328</v>
      </c>
      <c r="B524" s="66" t="s">
        <v>1419</v>
      </c>
      <c r="C524" s="34" t="s">
        <v>1611</v>
      </c>
    </row>
    <row r="525" spans="1:3" x14ac:dyDescent="0.3">
      <c r="A525" s="34" t="s">
        <v>1329</v>
      </c>
      <c r="B525" s="66" t="s">
        <v>1420</v>
      </c>
      <c r="C525" s="34" t="s">
        <v>1612</v>
      </c>
    </row>
    <row r="526" spans="1:3" x14ac:dyDescent="0.3">
      <c r="A526" s="34" t="s">
        <v>1330</v>
      </c>
      <c r="B526" s="66" t="s">
        <v>1421</v>
      </c>
      <c r="C526" s="34" t="s">
        <v>1613</v>
      </c>
    </row>
    <row r="527" spans="1:3" x14ac:dyDescent="0.3">
      <c r="A527" s="34" t="s">
        <v>1331</v>
      </c>
      <c r="B527" s="66" t="s">
        <v>1422</v>
      </c>
      <c r="C527" s="34" t="s">
        <v>1614</v>
      </c>
    </row>
    <row r="528" spans="1:3" x14ac:dyDescent="0.3">
      <c r="A528" s="34" t="s">
        <v>1332</v>
      </c>
      <c r="B528" s="66" t="s">
        <v>1423</v>
      </c>
      <c r="C528" s="34" t="s">
        <v>1615</v>
      </c>
    </row>
    <row r="529" spans="1:3" x14ac:dyDescent="0.3">
      <c r="A529" s="34" t="s">
        <v>1333</v>
      </c>
      <c r="B529" s="66" t="s">
        <v>1424</v>
      </c>
      <c r="C529" s="34" t="s">
        <v>1616</v>
      </c>
    </row>
    <row r="530" spans="1:3" x14ac:dyDescent="0.3">
      <c r="A530" s="34" t="s">
        <v>1334</v>
      </c>
      <c r="B530" s="66" t="s">
        <v>1425</v>
      </c>
      <c r="C530" s="34" t="s">
        <v>1617</v>
      </c>
    </row>
    <row r="531" spans="1:3" x14ac:dyDescent="0.3">
      <c r="A531" s="34" t="s">
        <v>1335</v>
      </c>
      <c r="B531" s="66" t="s">
        <v>1426</v>
      </c>
      <c r="C531" s="34" t="s">
        <v>1618</v>
      </c>
    </row>
    <row r="532" spans="1:3" x14ac:dyDescent="0.3">
      <c r="A532" s="34" t="s">
        <v>1336</v>
      </c>
      <c r="B532" s="66" t="s">
        <v>1427</v>
      </c>
      <c r="C532" s="34" t="s">
        <v>1619</v>
      </c>
    </row>
    <row r="533" spans="1:3" x14ac:dyDescent="0.3">
      <c r="A533" s="34" t="s">
        <v>1337</v>
      </c>
      <c r="B533" s="66" t="s">
        <v>1428</v>
      </c>
      <c r="C533" s="66" t="s">
        <v>1620</v>
      </c>
    </row>
    <row r="534" spans="1:3" x14ac:dyDescent="0.3">
      <c r="A534" s="34" t="s">
        <v>1338</v>
      </c>
      <c r="B534" s="66" t="s">
        <v>1429</v>
      </c>
      <c r="C534" s="66" t="s">
        <v>1621</v>
      </c>
    </row>
    <row r="535" spans="1:3" x14ac:dyDescent="0.3">
      <c r="A535" s="34" t="s">
        <v>1339</v>
      </c>
      <c r="B535" s="66" t="s">
        <v>1430</v>
      </c>
      <c r="C535" s="66" t="s">
        <v>1622</v>
      </c>
    </row>
    <row r="536" spans="1:3" x14ac:dyDescent="0.3">
      <c r="A536" s="34" t="s">
        <v>1340</v>
      </c>
      <c r="B536" s="66" t="s">
        <v>1431</v>
      </c>
      <c r="C536" s="66" t="s">
        <v>1623</v>
      </c>
    </row>
    <row r="537" spans="1:3" x14ac:dyDescent="0.3">
      <c r="A537" s="34" t="s">
        <v>1341</v>
      </c>
      <c r="B537" s="66" t="s">
        <v>1432</v>
      </c>
      <c r="C537" s="66" t="s">
        <v>1624</v>
      </c>
    </row>
    <row r="538" spans="1:3" x14ac:dyDescent="0.3">
      <c r="A538" s="34" t="s">
        <v>1342</v>
      </c>
      <c r="B538" s="66" t="s">
        <v>1433</v>
      </c>
      <c r="C538" s="66" t="s">
        <v>1625</v>
      </c>
    </row>
    <row r="539" spans="1:3" x14ac:dyDescent="0.3">
      <c r="A539" s="34" t="s">
        <v>1343</v>
      </c>
      <c r="B539" s="67" t="s">
        <v>1434</v>
      </c>
      <c r="C539" s="66" t="s">
        <v>1626</v>
      </c>
    </row>
    <row r="540" spans="1:3" x14ac:dyDescent="0.3">
      <c r="A540" s="64" t="s">
        <v>1350</v>
      </c>
      <c r="B540" s="66" t="s">
        <v>1435</v>
      </c>
      <c r="C540" s="66"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3" bestFit="1" customWidth="1"/>
    <col min="10" max="10" width="19" bestFit="1" customWidth="1"/>
    <col min="11" max="11" width="6.44140625" customWidth="1"/>
  </cols>
  <sheetData>
    <row r="1" spans="1:8" x14ac:dyDescent="0.25">
      <c r="B1" s="14" t="s">
        <v>23</v>
      </c>
    </row>
    <row r="2" spans="1:8" x14ac:dyDescent="0.25">
      <c r="A2" t="e">
        <f>'Discovery Log'!#REF!</f>
        <v>#REF!</v>
      </c>
      <c r="B2" t="e">
        <f>A2</f>
        <v>#REF!</v>
      </c>
      <c r="C2" s="25" t="e">
        <f>'Discovery Log'!#REF!</f>
        <v>#REF!</v>
      </c>
      <c r="D2" s="14" t="s">
        <v>18</v>
      </c>
      <c r="E2" s="26" t="e" cm="1">
        <f t="array" ref="E2">SUM(IF(FREQUENCY(IF(LEN(B2:B109)&gt;0,MATCH(B2:B109,B2:B109,0),""),IF(LEN(B2:B109)&gt;0,MATCH(B2:B109,B2:B109,0),""))&gt;0,1))</f>
        <v>#REF!</v>
      </c>
      <c r="F2" s="15" t="s">
        <v>19</v>
      </c>
      <c r="G2" s="16"/>
      <c r="H2" s="16"/>
    </row>
    <row r="3" spans="1:8" x14ac:dyDescent="0.25">
      <c r="A3" t="e">
        <f>'Discovery Log'!#REF!</f>
        <v>#REF!</v>
      </c>
      <c r="B3" t="e">
        <f t="shared" ref="B3:B22" si="0">A3</f>
        <v>#REF!</v>
      </c>
      <c r="C3" s="25" t="e">
        <f>'Discovery Log'!#REF!</f>
        <v>#REF!</v>
      </c>
    </row>
    <row r="4" spans="1:8" x14ac:dyDescent="0.25">
      <c r="A4" t="e">
        <f>'Discovery Log'!#REF!</f>
        <v>#REF!</v>
      </c>
      <c r="B4" t="e">
        <f t="shared" si="0"/>
        <v>#REF!</v>
      </c>
      <c r="C4" s="25" t="e">
        <f>'Discovery Log'!#REF!</f>
        <v>#REF!</v>
      </c>
      <c r="D4" s="27" t="s">
        <v>31</v>
      </c>
      <c r="E4" s="26">
        <v>0</v>
      </c>
    </row>
    <row r="5" spans="1:8" x14ac:dyDescent="0.25">
      <c r="A5" t="e">
        <f>'Discovery Log'!#REF!</f>
        <v>#REF!</v>
      </c>
      <c r="B5" t="e">
        <f t="shared" si="0"/>
        <v>#REF!</v>
      </c>
      <c r="C5" s="25" t="e">
        <f>'Discovery Log'!#REF!</f>
        <v>#REF!</v>
      </c>
      <c r="D5" s="27" t="s">
        <v>32</v>
      </c>
      <c r="E5" s="26">
        <v>0</v>
      </c>
    </row>
    <row r="6" spans="1:8" x14ac:dyDescent="0.25">
      <c r="A6" t="e">
        <f>'Discovery Log'!#REF!</f>
        <v>#REF!</v>
      </c>
      <c r="B6" t="e">
        <f t="shared" si="0"/>
        <v>#REF!</v>
      </c>
      <c r="C6" s="25" t="e">
        <f>'Discovery Log'!#REF!</f>
        <v>#REF!</v>
      </c>
      <c r="D6" s="27" t="s">
        <v>33</v>
      </c>
      <c r="E6" s="26" t="e" cm="1">
        <f t="array" ref="E6">SUM(IF(FREQUENCY(IF(LEN(B2:B19)&gt;0,MATCH(B2:B19,B2:B19,0),""),IF(LEN(B2:B19)&gt;0,MATCH(B2:B19,B2:B19,0),""))&gt;0,1))</f>
        <v>#REF!</v>
      </c>
    </row>
    <row r="7" spans="1:8" x14ac:dyDescent="0.25">
      <c r="A7" t="e">
        <f>'Discovery Log'!#REF!</f>
        <v>#REF!</v>
      </c>
      <c r="B7" t="e">
        <f t="shared" si="0"/>
        <v>#REF!</v>
      </c>
      <c r="C7" s="25" t="e">
        <f>'Discovery Log'!#REF!</f>
        <v>#REF!</v>
      </c>
      <c r="D7" s="27" t="s">
        <v>34</v>
      </c>
      <c r="E7" s="26" t="e" cm="1">
        <f t="array" ref="E7">SUM(IF(FREQUENCY(IF(LEN(B20:B90)&gt;0,MATCH(B20:B90,B20:B90,0),""),IF(LEN(B20:B90)&gt;0,MATCH(B20:B90,B20:B90,0),""))&gt;0,1))</f>
        <v>#REF!</v>
      </c>
    </row>
    <row r="8" spans="1:8" x14ac:dyDescent="0.25">
      <c r="A8" t="e">
        <f>'Discovery Log'!#REF!</f>
        <v>#REF!</v>
      </c>
      <c r="B8" t="e">
        <f t="shared" si="0"/>
        <v>#REF!</v>
      </c>
      <c r="C8" s="25" t="e">
        <f>'Discovery Log'!#REF!</f>
        <v>#REF!</v>
      </c>
      <c r="D8" s="27" t="s">
        <v>35</v>
      </c>
      <c r="E8" s="26" cm="1">
        <f t="array" ref="E8">SUM(IF(FREQUENCY(IF(LEN(B91:B102)&gt;0,MATCH(B91:B102,B91:B102,0),""),IF(LEN(B91:B102)&gt;0,MATCH(B91:B102,B91:B102,0),""))&gt;0,1))</f>
        <v>3</v>
      </c>
    </row>
    <row r="9" spans="1:8" x14ac:dyDescent="0.25">
      <c r="A9" t="e">
        <f>'Discovery Log'!#REF!</f>
        <v>#REF!</v>
      </c>
      <c r="B9" t="e">
        <f t="shared" si="0"/>
        <v>#REF!</v>
      </c>
      <c r="C9" s="25" t="e">
        <f>'Discovery Log'!#REF!</f>
        <v>#REF!</v>
      </c>
      <c r="D9" s="27" t="s">
        <v>36</v>
      </c>
      <c r="E9" s="26" cm="1">
        <f t="array" ref="E9">SUM(IF(FREQUENCY(IF(LEN(B103:B109)&gt;0,MATCH(B103:B109,B103:B109,0),""),IF(LEN(B103:B109)&gt;0,MATCH(B103:B109,B103:B109,0),""))&gt;0,1))</f>
        <v>2</v>
      </c>
    </row>
    <row r="10" spans="1:8" x14ac:dyDescent="0.25">
      <c r="A10" t="e">
        <f>'Discovery Log'!#REF!</f>
        <v>#REF!</v>
      </c>
      <c r="B10" t="e">
        <f t="shared" si="0"/>
        <v>#REF!</v>
      </c>
      <c r="C10" s="25" t="e">
        <f>'Discovery Log'!#REF!</f>
        <v>#REF!</v>
      </c>
      <c r="D10" s="27" t="s">
        <v>44</v>
      </c>
      <c r="E10" s="26"/>
    </row>
    <row r="11" spans="1:8" x14ac:dyDescent="0.25">
      <c r="A11" t="e">
        <f>'Discovery Log'!#REF!</f>
        <v>#REF!</v>
      </c>
      <c r="B11" t="e">
        <f t="shared" si="0"/>
        <v>#REF!</v>
      </c>
      <c r="C11" s="25" t="e">
        <f>'Discovery Log'!#REF!</f>
        <v>#REF!</v>
      </c>
      <c r="D11" s="27" t="s">
        <v>45</v>
      </c>
      <c r="E11" s="26"/>
    </row>
    <row r="12" spans="1:8" x14ac:dyDescent="0.25">
      <c r="A12" t="e">
        <f>'Discovery Log'!#REF!</f>
        <v>#REF!</v>
      </c>
      <c r="B12" t="e">
        <f t="shared" si="0"/>
        <v>#REF!</v>
      </c>
      <c r="C12" s="25" t="e">
        <f>'Discovery Log'!#REF!</f>
        <v>#REF!</v>
      </c>
      <c r="D12" s="27" t="s">
        <v>46</v>
      </c>
      <c r="E12" s="26"/>
    </row>
    <row r="13" spans="1:8" x14ac:dyDescent="0.25">
      <c r="A13" t="e">
        <f>'Discovery Log'!#REF!</f>
        <v>#REF!</v>
      </c>
      <c r="B13" t="e">
        <f t="shared" si="0"/>
        <v>#REF!</v>
      </c>
      <c r="C13" s="25" t="e">
        <f>'Discovery Log'!#REF!</f>
        <v>#REF!</v>
      </c>
    </row>
    <row r="14" spans="1:8" ht="13.8" thickBot="1" x14ac:dyDescent="0.3">
      <c r="A14" t="e">
        <f>'Discovery Log'!#REF!</f>
        <v>#REF!</v>
      </c>
      <c r="B14" t="e">
        <f t="shared" si="0"/>
        <v>#REF!</v>
      </c>
      <c r="C14" s="25" t="e">
        <f>'Discovery Log'!#REF!</f>
        <v>#REF!</v>
      </c>
      <c r="E14" s="48" t="e">
        <f>SUM(E4:E12)</f>
        <v>#REF!</v>
      </c>
    </row>
    <row r="15" spans="1:8" ht="13.8" thickTop="1" x14ac:dyDescent="0.25">
      <c r="A15" t="e">
        <f>'Discovery Log'!#REF!</f>
        <v>#REF!</v>
      </c>
      <c r="B15" t="e">
        <f t="shared" si="0"/>
        <v>#REF!</v>
      </c>
      <c r="C15" s="25" t="e">
        <f>'Discovery Log'!#REF!</f>
        <v>#REF!</v>
      </c>
    </row>
    <row r="16" spans="1:8" x14ac:dyDescent="0.25">
      <c r="A16" t="e">
        <f>'Discovery Log'!#REF!</f>
        <v>#REF!</v>
      </c>
      <c r="B16" t="e">
        <f t="shared" si="0"/>
        <v>#REF!</v>
      </c>
      <c r="C16" s="25" t="e">
        <f>'Discovery Log'!#REF!</f>
        <v>#REF!</v>
      </c>
    </row>
    <row r="17" spans="1:3" x14ac:dyDescent="0.25">
      <c r="A17" t="e">
        <f>'Discovery Log'!#REF!</f>
        <v>#REF!</v>
      </c>
      <c r="B17" t="e">
        <f t="shared" si="0"/>
        <v>#REF!</v>
      </c>
      <c r="C17" s="25" t="e">
        <f>'Discovery Log'!#REF!</f>
        <v>#REF!</v>
      </c>
    </row>
    <row r="18" spans="1:3" x14ac:dyDescent="0.25">
      <c r="A18" t="e">
        <f>'Discovery Log'!#REF!</f>
        <v>#REF!</v>
      </c>
      <c r="B18" t="e">
        <f t="shared" si="0"/>
        <v>#REF!</v>
      </c>
      <c r="C18" s="25" t="e">
        <f>'Discovery Log'!#REF!</f>
        <v>#REF!</v>
      </c>
    </row>
    <row r="19" spans="1:3" x14ac:dyDescent="0.25">
      <c r="A19" t="e">
        <f>'Discovery Log'!#REF!</f>
        <v>#REF!</v>
      </c>
      <c r="B19" t="e">
        <f t="shared" si="0"/>
        <v>#REF!</v>
      </c>
      <c r="C19" s="25" t="e">
        <f>'Discovery Log'!#REF!</f>
        <v>#REF!</v>
      </c>
    </row>
    <row r="20" spans="1:3" x14ac:dyDescent="0.25">
      <c r="A20" t="e">
        <f>'Discovery Log'!#REF!</f>
        <v>#REF!</v>
      </c>
      <c r="B20" t="e">
        <f t="shared" si="0"/>
        <v>#REF!</v>
      </c>
      <c r="C20" s="25" t="e">
        <f>'Discovery Log'!#REF!</f>
        <v>#REF!</v>
      </c>
    </row>
    <row r="21" spans="1:3" x14ac:dyDescent="0.25">
      <c r="A21" t="e">
        <f>'Discovery Log'!#REF!</f>
        <v>#REF!</v>
      </c>
      <c r="B21" t="e">
        <f t="shared" si="0"/>
        <v>#REF!</v>
      </c>
      <c r="C21" s="25" t="e">
        <f>'Discovery Log'!#REF!</f>
        <v>#REF!</v>
      </c>
    </row>
    <row r="22" spans="1:3" x14ac:dyDescent="0.25">
      <c r="A22" t="e">
        <f>'Discovery Log'!#REF!</f>
        <v>#REF!</v>
      </c>
      <c r="B22" t="e">
        <f t="shared" si="0"/>
        <v>#REF!</v>
      </c>
      <c r="C22" s="25" t="e">
        <f>'Discovery Log'!#REF!</f>
        <v>#REF!</v>
      </c>
    </row>
    <row r="23" spans="1:3" x14ac:dyDescent="0.25">
      <c r="A23" t="e">
        <f>'Discovery Log'!#REF!</f>
        <v>#REF!</v>
      </c>
      <c r="B23" t="e">
        <f t="shared" ref="B23:B66" si="1">A23</f>
        <v>#REF!</v>
      </c>
      <c r="C23" s="25" t="e">
        <f>'Discovery Log'!#REF!</f>
        <v>#REF!</v>
      </c>
    </row>
    <row r="24" spans="1:3" x14ac:dyDescent="0.25">
      <c r="A24" t="e">
        <f>'Discovery Log'!#REF!</f>
        <v>#REF!</v>
      </c>
      <c r="B24" t="e">
        <f t="shared" si="1"/>
        <v>#REF!</v>
      </c>
      <c r="C24" s="25" t="e">
        <f>'Discovery Log'!#REF!</f>
        <v>#REF!</v>
      </c>
    </row>
    <row r="25" spans="1:3" x14ac:dyDescent="0.25">
      <c r="A25" t="e">
        <f>'Discovery Log'!#REF!</f>
        <v>#REF!</v>
      </c>
      <c r="B25" t="e">
        <f t="shared" si="1"/>
        <v>#REF!</v>
      </c>
      <c r="C25" s="25" t="e">
        <f>'Discovery Log'!#REF!</f>
        <v>#REF!</v>
      </c>
    </row>
    <row r="26" spans="1:3" x14ac:dyDescent="0.25">
      <c r="A26" t="e">
        <f>'Discovery Log'!#REF!</f>
        <v>#REF!</v>
      </c>
      <c r="B26" t="e">
        <f t="shared" si="1"/>
        <v>#REF!</v>
      </c>
      <c r="C26" s="25" t="e">
        <f>'Discovery Log'!#REF!</f>
        <v>#REF!</v>
      </c>
    </row>
    <row r="27" spans="1:3" x14ac:dyDescent="0.25">
      <c r="A27" t="e">
        <f>'Discovery Log'!#REF!</f>
        <v>#REF!</v>
      </c>
      <c r="B27" t="e">
        <f t="shared" si="1"/>
        <v>#REF!</v>
      </c>
      <c r="C27" s="25" t="e">
        <f>'Discovery Log'!#REF!</f>
        <v>#REF!</v>
      </c>
    </row>
    <row r="28" spans="1:3" x14ac:dyDescent="0.25">
      <c r="A28" t="e">
        <f>'Discovery Log'!#REF!</f>
        <v>#REF!</v>
      </c>
      <c r="B28" t="e">
        <f t="shared" si="1"/>
        <v>#REF!</v>
      </c>
      <c r="C28" s="25" t="e">
        <f>'Discovery Log'!#REF!</f>
        <v>#REF!</v>
      </c>
    </row>
    <row r="29" spans="1:3" x14ac:dyDescent="0.25">
      <c r="A29" t="e">
        <f>'Discovery Log'!#REF!</f>
        <v>#REF!</v>
      </c>
      <c r="B29" t="e">
        <f t="shared" si="1"/>
        <v>#REF!</v>
      </c>
      <c r="C29" s="25" t="e">
        <f>'Discovery Log'!#REF!</f>
        <v>#REF!</v>
      </c>
    </row>
    <row r="30" spans="1:3" x14ac:dyDescent="0.25">
      <c r="A30" t="e">
        <f>'Discovery Log'!#REF!</f>
        <v>#REF!</v>
      </c>
      <c r="B30" t="e">
        <f t="shared" si="1"/>
        <v>#REF!</v>
      </c>
      <c r="C30" s="25" t="e">
        <f>'Discovery Log'!#REF!</f>
        <v>#REF!</v>
      </c>
    </row>
    <row r="31" spans="1:3" x14ac:dyDescent="0.25">
      <c r="A31" t="e">
        <f>'Discovery Log'!#REF!</f>
        <v>#REF!</v>
      </c>
      <c r="B31" t="e">
        <f t="shared" si="1"/>
        <v>#REF!</v>
      </c>
      <c r="C31" s="25" t="e">
        <f>'Discovery Log'!#REF!</f>
        <v>#REF!</v>
      </c>
    </row>
    <row r="32" spans="1:3" x14ac:dyDescent="0.25">
      <c r="A32" t="e">
        <f>'Discovery Log'!#REF!</f>
        <v>#REF!</v>
      </c>
      <c r="B32" t="e">
        <f t="shared" si="1"/>
        <v>#REF!</v>
      </c>
      <c r="C32" s="25" t="e">
        <f>'Discovery Log'!#REF!</f>
        <v>#REF!</v>
      </c>
    </row>
    <row r="33" spans="1:3" x14ac:dyDescent="0.25">
      <c r="A33" t="e">
        <f>'Discovery Log'!#REF!</f>
        <v>#REF!</v>
      </c>
      <c r="B33" t="e">
        <f t="shared" si="1"/>
        <v>#REF!</v>
      </c>
      <c r="C33" s="25" t="e">
        <f>'Discovery Log'!#REF!</f>
        <v>#REF!</v>
      </c>
    </row>
    <row r="34" spans="1:3" x14ac:dyDescent="0.25">
      <c r="A34" t="e">
        <f>'Discovery Log'!#REF!</f>
        <v>#REF!</v>
      </c>
      <c r="B34" t="e">
        <f t="shared" si="1"/>
        <v>#REF!</v>
      </c>
      <c r="C34" s="25" t="e">
        <f>'Discovery Log'!#REF!</f>
        <v>#REF!</v>
      </c>
    </row>
    <row r="35" spans="1:3" x14ac:dyDescent="0.25">
      <c r="A35" t="e">
        <f>'Discovery Log'!#REF!</f>
        <v>#REF!</v>
      </c>
      <c r="B35" t="e">
        <f t="shared" si="1"/>
        <v>#REF!</v>
      </c>
      <c r="C35" s="25" t="e">
        <f>'Discovery Log'!#REF!</f>
        <v>#REF!</v>
      </c>
    </row>
    <row r="36" spans="1:3" x14ac:dyDescent="0.25">
      <c r="A36" t="e">
        <f>'Discovery Log'!#REF!</f>
        <v>#REF!</v>
      </c>
      <c r="B36" t="e">
        <f t="shared" si="1"/>
        <v>#REF!</v>
      </c>
      <c r="C36" s="25" t="e">
        <f>'Discovery Log'!#REF!</f>
        <v>#REF!</v>
      </c>
    </row>
    <row r="37" spans="1:3" x14ac:dyDescent="0.25">
      <c r="A37" t="str">
        <f>'Discovery Log'!D4</f>
        <v>OEIS-2</v>
      </c>
      <c r="B37" t="str">
        <f t="shared" si="1"/>
        <v>OEIS-2</v>
      </c>
      <c r="C37" s="25">
        <f>'Discovery Log'!J4</f>
        <v>45786</v>
      </c>
    </row>
    <row r="38" spans="1:3" x14ac:dyDescent="0.25">
      <c r="A38" t="str">
        <f>'Discovery Log'!D5</f>
        <v>OEIS-2</v>
      </c>
      <c r="B38" t="str">
        <f t="shared" si="1"/>
        <v>OEIS-2</v>
      </c>
      <c r="C38" s="25">
        <f>'Discovery Log'!J5</f>
        <v>45786</v>
      </c>
    </row>
    <row r="39" spans="1:3" x14ac:dyDescent="0.25">
      <c r="A39" t="str">
        <f>'Discovery Log'!D6</f>
        <v>OEIS-2</v>
      </c>
      <c r="B39" t="str">
        <f t="shared" si="1"/>
        <v>OEIS-2</v>
      </c>
      <c r="C39" s="25">
        <f>'Discovery Log'!J6</f>
        <v>45786</v>
      </c>
    </row>
    <row r="40" spans="1:3" x14ac:dyDescent="0.25">
      <c r="A40" t="str">
        <f>'Discovery Log'!D7</f>
        <v>OEIS-2</v>
      </c>
      <c r="B40" t="str">
        <f t="shared" si="1"/>
        <v>OEIS-2</v>
      </c>
      <c r="C40" s="25">
        <f>'Discovery Log'!J7</f>
        <v>45786</v>
      </c>
    </row>
    <row r="41" spans="1:3" x14ac:dyDescent="0.25">
      <c r="A41" t="str">
        <f>'Discovery Log'!D8</f>
        <v>OEIS-2</v>
      </c>
      <c r="B41" t="str">
        <f t="shared" si="1"/>
        <v>OEIS-2</v>
      </c>
      <c r="C41" s="25">
        <f>'Discovery Log'!J8</f>
        <v>45786</v>
      </c>
    </row>
    <row r="42" spans="1:3" x14ac:dyDescent="0.25">
      <c r="A42" t="str">
        <f>'Discovery Log'!D9</f>
        <v>OEIS-2</v>
      </c>
      <c r="B42" t="str">
        <f t="shared" si="1"/>
        <v>OEIS-2</v>
      </c>
      <c r="C42" s="25">
        <f>'Discovery Log'!J9</f>
        <v>45786</v>
      </c>
    </row>
    <row r="43" spans="1:3" x14ac:dyDescent="0.25">
      <c r="A43" t="str">
        <f>'Discovery Log'!D10</f>
        <v>OEIS-2</v>
      </c>
      <c r="B43" t="str">
        <f t="shared" si="1"/>
        <v>OEIS-2</v>
      </c>
      <c r="C43" s="25">
        <f>'Discovery Log'!J10</f>
        <v>45786</v>
      </c>
    </row>
    <row r="44" spans="1:3" x14ac:dyDescent="0.25">
      <c r="A44" t="str">
        <f>'Discovery Log'!D11</f>
        <v>OEIS-2</v>
      </c>
      <c r="B44" t="str">
        <f t="shared" si="1"/>
        <v>OEIS-2</v>
      </c>
      <c r="C44" s="25">
        <f>'Discovery Log'!J11</f>
        <v>45786</v>
      </c>
    </row>
    <row r="45" spans="1:3" x14ac:dyDescent="0.25">
      <c r="A45" t="str">
        <f>'Discovery Log'!D12</f>
        <v>OEIS-2</v>
      </c>
      <c r="B45" t="str">
        <f t="shared" si="1"/>
        <v>OEIS-2</v>
      </c>
      <c r="C45" s="25">
        <f>'Discovery Log'!J12</f>
        <v>45786</v>
      </c>
    </row>
    <row r="46" spans="1:3" x14ac:dyDescent="0.25">
      <c r="A46" t="str">
        <f>'Discovery Log'!D13</f>
        <v>OEIS-2</v>
      </c>
      <c r="B46" t="str">
        <f t="shared" si="1"/>
        <v>OEIS-2</v>
      </c>
      <c r="C46" s="25">
        <f>'Discovery Log'!J13</f>
        <v>45786</v>
      </c>
    </row>
    <row r="47" spans="1:3" x14ac:dyDescent="0.25">
      <c r="A47" t="str">
        <f>'Discovery Log'!D14</f>
        <v>MGRA-3</v>
      </c>
      <c r="B47" t="str">
        <f t="shared" si="1"/>
        <v>MGRA-3</v>
      </c>
      <c r="C47" s="25">
        <f>'Discovery Log'!J14</f>
        <v>45789</v>
      </c>
    </row>
    <row r="48" spans="1:3" x14ac:dyDescent="0.25">
      <c r="A48" t="str">
        <f>'Discovery Log'!D15</f>
        <v>MGRA-3</v>
      </c>
      <c r="B48" t="str">
        <f t="shared" si="1"/>
        <v>MGRA-3</v>
      </c>
      <c r="C48" s="25">
        <f>'Discovery Log'!J15</f>
        <v>45789</v>
      </c>
    </row>
    <row r="49" spans="1:3" x14ac:dyDescent="0.25">
      <c r="A49" t="str">
        <f>'Discovery Log'!D16</f>
        <v>MGRA-3</v>
      </c>
      <c r="B49" t="str">
        <f t="shared" si="1"/>
        <v>MGRA-3</v>
      </c>
      <c r="C49" s="25">
        <f>'Discovery Log'!J16</f>
        <v>45789</v>
      </c>
    </row>
    <row r="50" spans="1:3" x14ac:dyDescent="0.25">
      <c r="A50" t="str">
        <f>'Discovery Log'!D17</f>
        <v>MGRA-3</v>
      </c>
      <c r="B50" t="str">
        <f t="shared" si="1"/>
        <v>MGRA-3</v>
      </c>
      <c r="C50" s="25">
        <f>'Discovery Log'!J17</f>
        <v>45789</v>
      </c>
    </row>
    <row r="51" spans="1:3" x14ac:dyDescent="0.25">
      <c r="A51" t="str">
        <f>'Discovery Log'!D18</f>
        <v>MGRA-3</v>
      </c>
      <c r="B51" t="str">
        <f t="shared" si="1"/>
        <v>MGRA-3</v>
      </c>
      <c r="C51" s="25">
        <f>'Discovery Log'!J18</f>
        <v>45789</v>
      </c>
    </row>
    <row r="52" spans="1:3" x14ac:dyDescent="0.25">
      <c r="A52" t="str">
        <f>'Discovery Log'!D19</f>
        <v>MGRA-3</v>
      </c>
      <c r="B52" t="str">
        <f t="shared" si="1"/>
        <v>MGRA-3</v>
      </c>
      <c r="C52" s="25">
        <f>'Discovery Log'!J19</f>
        <v>45789</v>
      </c>
    </row>
    <row r="53" spans="1:3" x14ac:dyDescent="0.25">
      <c r="A53" t="str">
        <f>'Discovery Log'!D20</f>
        <v>MGRA-3</v>
      </c>
      <c r="B53" t="str">
        <f t="shared" si="1"/>
        <v>MGRA-3</v>
      </c>
      <c r="C53" s="25">
        <f>'Discovery Log'!J20</f>
        <v>45789</v>
      </c>
    </row>
    <row r="54" spans="1:3" x14ac:dyDescent="0.25">
      <c r="A54" t="str">
        <f>'Discovery Log'!D21</f>
        <v>MGRA-3</v>
      </c>
      <c r="B54" t="str">
        <f t="shared" si="1"/>
        <v>MGRA-3</v>
      </c>
      <c r="C54" s="25">
        <f>'Discovery Log'!J21</f>
        <v>45789</v>
      </c>
    </row>
    <row r="55" spans="1:3" x14ac:dyDescent="0.25">
      <c r="A55" t="str">
        <f>'Discovery Log'!D22</f>
        <v>MGRA-3</v>
      </c>
      <c r="B55" t="str">
        <f t="shared" si="1"/>
        <v>MGRA-3</v>
      </c>
      <c r="C55" s="25">
        <f>'Discovery Log'!J22</f>
        <v>45789</v>
      </c>
    </row>
    <row r="56" spans="1:3" x14ac:dyDescent="0.25">
      <c r="A56" t="str">
        <f>'Discovery Log'!D23</f>
        <v>MGRA-3</v>
      </c>
      <c r="B56" t="str">
        <f t="shared" si="1"/>
        <v>MGRA-3</v>
      </c>
      <c r="C56" s="25">
        <f>'Discovery Log'!J23</f>
        <v>45789</v>
      </c>
    </row>
    <row r="57" spans="1:3" x14ac:dyDescent="0.25">
      <c r="A57" t="str">
        <f>'Discovery Log'!D24</f>
        <v>MGRA-3</v>
      </c>
      <c r="B57" t="str">
        <f t="shared" si="1"/>
        <v>MGRA-3</v>
      </c>
      <c r="C57" s="25">
        <f>'Discovery Log'!J24</f>
        <v>45789</v>
      </c>
    </row>
    <row r="58" spans="1:3" x14ac:dyDescent="0.25">
      <c r="A58" t="str">
        <f>'Discovery Log'!D25</f>
        <v>OEIS-3</v>
      </c>
      <c r="B58" t="str">
        <f t="shared" si="1"/>
        <v>OEIS-3</v>
      </c>
      <c r="C58" s="25">
        <f>'Discovery Log'!J25</f>
        <v>45790</v>
      </c>
    </row>
    <row r="59" spans="1:3" x14ac:dyDescent="0.25">
      <c r="A59" t="str">
        <f>'Discovery Log'!D26</f>
        <v>OEIS-3</v>
      </c>
      <c r="B59" t="str">
        <f t="shared" si="1"/>
        <v>OEIS-3</v>
      </c>
      <c r="C59" s="25">
        <f>'Discovery Log'!J26</f>
        <v>45790</v>
      </c>
    </row>
    <row r="60" spans="1:3" x14ac:dyDescent="0.25">
      <c r="A60" t="str">
        <f>'Discovery Log'!D27</f>
        <v>OEIS-3</v>
      </c>
      <c r="B60" t="str">
        <f t="shared" si="1"/>
        <v>OEIS-3</v>
      </c>
      <c r="C60" s="25">
        <f>'Discovery Log'!J27</f>
        <v>45790</v>
      </c>
    </row>
    <row r="61" spans="1:3" x14ac:dyDescent="0.25">
      <c r="A61" t="str">
        <f>'Discovery Log'!D28</f>
        <v>OEIS-3</v>
      </c>
      <c r="B61" t="str">
        <f t="shared" si="1"/>
        <v>OEIS-3</v>
      </c>
      <c r="C61" s="25">
        <f>'Discovery Log'!J28</f>
        <v>45790</v>
      </c>
    </row>
    <row r="62" spans="1:3" x14ac:dyDescent="0.25">
      <c r="A62" t="str">
        <f>'Discovery Log'!D29</f>
        <v>OEIS-3</v>
      </c>
      <c r="B62" t="str">
        <f t="shared" si="1"/>
        <v>OEIS-3</v>
      </c>
      <c r="C62" s="25">
        <f>'Discovery Log'!J29</f>
        <v>45790</v>
      </c>
    </row>
    <row r="63" spans="1:3" x14ac:dyDescent="0.25">
      <c r="A63" t="str">
        <f>'Discovery Log'!D30</f>
        <v>OEIS-3</v>
      </c>
      <c r="B63" t="str">
        <f t="shared" si="1"/>
        <v>OEIS-3</v>
      </c>
      <c r="C63" s="25">
        <f>'Discovery Log'!J30</f>
        <v>45790</v>
      </c>
    </row>
    <row r="64" spans="1:3" x14ac:dyDescent="0.25">
      <c r="A64" t="str">
        <f>'Discovery Log'!D31</f>
        <v>OEIS-4</v>
      </c>
      <c r="B64" t="str">
        <f t="shared" si="1"/>
        <v>OEIS-4</v>
      </c>
      <c r="C64" s="25">
        <f>'Discovery Log'!J31</f>
        <v>45792</v>
      </c>
    </row>
    <row r="65" spans="1:3" x14ac:dyDescent="0.25">
      <c r="A65" t="str">
        <f>'Discovery Log'!D32</f>
        <v>OEIS-4</v>
      </c>
      <c r="B65" t="str">
        <f t="shared" si="1"/>
        <v>OEIS-4</v>
      </c>
      <c r="C65" s="25">
        <f>'Discovery Log'!J32</f>
        <v>45792</v>
      </c>
    </row>
    <row r="66" spans="1:3" x14ac:dyDescent="0.25">
      <c r="A66" t="str">
        <f>'Discovery Log'!D33</f>
        <v>OEIS-4</v>
      </c>
      <c r="B66" t="str">
        <f t="shared" si="1"/>
        <v>OEIS-4</v>
      </c>
      <c r="C66" s="25">
        <f>'Discovery Log'!J33</f>
        <v>45792</v>
      </c>
    </row>
    <row r="67" spans="1:3" x14ac:dyDescent="0.25">
      <c r="A67" t="str">
        <f>'Discovery Log'!D34</f>
        <v>OEIS-4</v>
      </c>
      <c r="B67" t="str">
        <f t="shared" ref="B67:B130" si="2">A67</f>
        <v>OEIS-4</v>
      </c>
      <c r="C67" s="25">
        <f>'Discovery Log'!J34</f>
        <v>45792</v>
      </c>
    </row>
    <row r="68" spans="1:3" x14ac:dyDescent="0.25">
      <c r="A68" t="str">
        <f>'Discovery Log'!D35</f>
        <v>OEIS-4</v>
      </c>
      <c r="B68" t="str">
        <f t="shared" si="2"/>
        <v>OEIS-4</v>
      </c>
      <c r="C68" s="25">
        <f>'Discovery Log'!J35</f>
        <v>45792</v>
      </c>
    </row>
    <row r="69" spans="1:3" x14ac:dyDescent="0.25">
      <c r="A69" t="str">
        <f>'Discovery Log'!D36</f>
        <v>OEIS-4</v>
      </c>
      <c r="B69" t="str">
        <f t="shared" si="2"/>
        <v>OEIS-4</v>
      </c>
      <c r="C69" s="25">
        <f>'Discovery Log'!J36</f>
        <v>45792</v>
      </c>
    </row>
    <row r="70" spans="1:3" x14ac:dyDescent="0.25">
      <c r="A70" t="str">
        <f>'Discovery Log'!D37</f>
        <v>OEIS-4</v>
      </c>
      <c r="B70" t="str">
        <f t="shared" si="2"/>
        <v>OEIS-4</v>
      </c>
      <c r="C70" s="25">
        <f>'Discovery Log'!J37</f>
        <v>45792</v>
      </c>
    </row>
    <row r="71" spans="1:3" x14ac:dyDescent="0.25">
      <c r="A71" t="str">
        <f>'Discovery Log'!D38</f>
        <v>OEIS-4</v>
      </c>
      <c r="B71" t="str">
        <f t="shared" si="2"/>
        <v>OEIS-4</v>
      </c>
      <c r="C71" s="25">
        <f>'Discovery Log'!J38</f>
        <v>45792</v>
      </c>
    </row>
    <row r="72" spans="1:3" x14ac:dyDescent="0.25">
      <c r="A72" t="str">
        <f>'Discovery Log'!D39</f>
        <v>OEIS-4</v>
      </c>
      <c r="B72" t="str">
        <f t="shared" si="2"/>
        <v>OEIS-4</v>
      </c>
      <c r="C72" s="25">
        <f>'Discovery Log'!J39</f>
        <v>45792</v>
      </c>
    </row>
    <row r="73" spans="1:3" x14ac:dyDescent="0.25">
      <c r="A73" t="str">
        <f>'Discovery Log'!D40</f>
        <v>OEIS-4</v>
      </c>
      <c r="B73" t="str">
        <f t="shared" si="2"/>
        <v>OEIS-4</v>
      </c>
      <c r="C73" s="25">
        <f>'Discovery Log'!J40</f>
        <v>45792</v>
      </c>
    </row>
    <row r="74" spans="1:3" x14ac:dyDescent="0.25">
      <c r="A74" t="str">
        <f>'Discovery Log'!D41</f>
        <v>OEIS-4</v>
      </c>
      <c r="B74" t="str">
        <f t="shared" si="2"/>
        <v>OEIS-4</v>
      </c>
      <c r="C74" s="25">
        <f>'Discovery Log'!J41</f>
        <v>45792</v>
      </c>
    </row>
    <row r="75" spans="1:3" x14ac:dyDescent="0.25">
      <c r="A75" t="str">
        <f>'Discovery Log'!D42</f>
        <v>OEIS-5</v>
      </c>
      <c r="B75" t="str">
        <f t="shared" si="2"/>
        <v>OEIS-5</v>
      </c>
      <c r="C75" s="25">
        <f>'Discovery Log'!J42</f>
        <v>45793</v>
      </c>
    </row>
    <row r="76" spans="1:3" x14ac:dyDescent="0.25">
      <c r="A76" t="str">
        <f>'Discovery Log'!D43</f>
        <v>OEIS-5</v>
      </c>
      <c r="B76" t="str">
        <f t="shared" si="2"/>
        <v>OEIS-5</v>
      </c>
      <c r="C76" s="25">
        <f>'Discovery Log'!J43</f>
        <v>45793</v>
      </c>
    </row>
    <row r="77" spans="1:3" x14ac:dyDescent="0.25">
      <c r="A77" t="str">
        <f>'Discovery Log'!D44</f>
        <v>OEIS-5</v>
      </c>
      <c r="B77" t="str">
        <f t="shared" si="2"/>
        <v>OEIS-5</v>
      </c>
      <c r="C77" s="25">
        <f>'Discovery Log'!J44</f>
        <v>45793</v>
      </c>
    </row>
    <row r="78" spans="1:3" x14ac:dyDescent="0.25">
      <c r="A78" t="str">
        <f>'Discovery Log'!D45</f>
        <v>OEIS-5</v>
      </c>
      <c r="B78" t="str">
        <f t="shared" si="2"/>
        <v>OEIS-5</v>
      </c>
      <c r="C78" s="25">
        <f>'Discovery Log'!J45</f>
        <v>45793</v>
      </c>
    </row>
    <row r="79" spans="1:3" x14ac:dyDescent="0.25">
      <c r="A79" t="str">
        <f>'Discovery Log'!D46</f>
        <v>OEIS-5</v>
      </c>
      <c r="B79" t="str">
        <f t="shared" si="2"/>
        <v>OEIS-5</v>
      </c>
      <c r="C79" s="25">
        <f>'Discovery Log'!J46</f>
        <v>45793</v>
      </c>
    </row>
    <row r="80" spans="1:3" x14ac:dyDescent="0.25">
      <c r="A80" t="str">
        <f>'Discovery Log'!D47</f>
        <v>OEIS-5</v>
      </c>
      <c r="B80" t="str">
        <f t="shared" si="2"/>
        <v>OEIS-5</v>
      </c>
      <c r="C80" s="25">
        <f>'Discovery Log'!J47</f>
        <v>45793</v>
      </c>
    </row>
    <row r="81" spans="1:3" x14ac:dyDescent="0.25">
      <c r="A81" t="str">
        <f>'Discovery Log'!D48</f>
        <v>OEIS-5</v>
      </c>
      <c r="B81" t="str">
        <f t="shared" si="2"/>
        <v>OEIS-5</v>
      </c>
      <c r="C81" s="25">
        <f>'Discovery Log'!J48</f>
        <v>45793</v>
      </c>
    </row>
    <row r="82" spans="1:3" x14ac:dyDescent="0.25">
      <c r="A82" t="str">
        <f>'Discovery Log'!D49</f>
        <v>OEIS-5</v>
      </c>
      <c r="B82" t="str">
        <f t="shared" si="2"/>
        <v>OEIS-5</v>
      </c>
      <c r="C82" s="25">
        <f>'Discovery Log'!J49</f>
        <v>45793</v>
      </c>
    </row>
    <row r="83" spans="1:3" x14ac:dyDescent="0.25">
      <c r="A83" t="str">
        <f>'Discovery Log'!D50</f>
        <v>OEIS-5</v>
      </c>
      <c r="B83" t="str">
        <f t="shared" si="2"/>
        <v>OEIS-5</v>
      </c>
      <c r="C83" s="25">
        <f>'Discovery Log'!J50</f>
        <v>45793</v>
      </c>
    </row>
    <row r="84" spans="1:3" x14ac:dyDescent="0.25">
      <c r="A84" t="str">
        <f>'Discovery Log'!D51</f>
        <v>OEIS-5</v>
      </c>
      <c r="B84" t="str">
        <f t="shared" si="2"/>
        <v>OEIS-5</v>
      </c>
      <c r="C84" s="25">
        <f>'Discovery Log'!J51</f>
        <v>45793</v>
      </c>
    </row>
    <row r="85" spans="1:3" x14ac:dyDescent="0.25">
      <c r="A85" t="str">
        <f>'Discovery Log'!D52</f>
        <v>OEIS-5</v>
      </c>
      <c r="B85" t="str">
        <f t="shared" si="2"/>
        <v>OEIS-5</v>
      </c>
      <c r="C85" s="25">
        <f>'Discovery Log'!J52</f>
        <v>45793</v>
      </c>
    </row>
    <row r="86" spans="1:3" x14ac:dyDescent="0.25">
      <c r="A86" t="str">
        <f>'Discovery Log'!D53</f>
        <v>OEIS-5</v>
      </c>
      <c r="B86" t="str">
        <f t="shared" si="2"/>
        <v>OEIS-5</v>
      </c>
      <c r="C86" s="25">
        <f>'Discovery Log'!J53</f>
        <v>45793</v>
      </c>
    </row>
    <row r="87" spans="1:3" x14ac:dyDescent="0.25">
      <c r="A87" t="str">
        <f>'Discovery Log'!D54</f>
        <v>OEIS-5</v>
      </c>
      <c r="B87" t="str">
        <f t="shared" si="2"/>
        <v>OEIS-5</v>
      </c>
      <c r="C87" s="25">
        <f>'Discovery Log'!J54</f>
        <v>45793</v>
      </c>
    </row>
    <row r="88" spans="1:3" x14ac:dyDescent="0.25">
      <c r="A88" t="str">
        <f>'Discovery Log'!D55</f>
        <v>OEIS-5</v>
      </c>
      <c r="B88" t="str">
        <f t="shared" ref="B88:B91" si="3">A88</f>
        <v>OEIS-5</v>
      </c>
      <c r="C88" s="25">
        <f>'Discovery Log'!J55</f>
        <v>45793</v>
      </c>
    </row>
    <row r="89" spans="1:3" x14ac:dyDescent="0.25">
      <c r="A89" t="str">
        <f>'Discovery Log'!D56</f>
        <v>OEIS-5</v>
      </c>
      <c r="B89" t="str">
        <f t="shared" si="3"/>
        <v>OEIS-5</v>
      </c>
      <c r="C89" s="25">
        <f>'Discovery Log'!J56</f>
        <v>45793</v>
      </c>
    </row>
    <row r="90" spans="1:3" x14ac:dyDescent="0.25">
      <c r="A90" t="str">
        <f>'Discovery Log'!D57</f>
        <v>OEIS-5</v>
      </c>
      <c r="B90" t="str">
        <f t="shared" si="3"/>
        <v>OEIS-5</v>
      </c>
      <c r="C90" s="25">
        <f>'Discovery Log'!J57</f>
        <v>45793</v>
      </c>
    </row>
    <row r="91" spans="1:3" x14ac:dyDescent="0.25">
      <c r="A91" t="str">
        <f>'Discovery Log'!D58</f>
        <v>OEIS-5</v>
      </c>
      <c r="B91" t="str">
        <f t="shared" si="3"/>
        <v>OEIS-5</v>
      </c>
      <c r="C91" s="25">
        <f>'Discovery Log'!J58</f>
        <v>45793</v>
      </c>
    </row>
    <row r="92" spans="1:3" x14ac:dyDescent="0.25">
      <c r="A92" t="str">
        <f>'Discovery Log'!D58</f>
        <v>OEIS-5</v>
      </c>
      <c r="B92" t="str">
        <f t="shared" si="2"/>
        <v>OEIS-5</v>
      </c>
      <c r="C92" s="25">
        <f>'Discovery Log'!J58</f>
        <v>45793</v>
      </c>
    </row>
    <row r="93" spans="1:3" x14ac:dyDescent="0.25">
      <c r="A93" t="str">
        <f>'Discovery Log'!D59</f>
        <v>OEIS-6</v>
      </c>
      <c r="B93" t="str">
        <f t="shared" si="2"/>
        <v>OEIS-6</v>
      </c>
      <c r="C93" s="25">
        <f>'Discovery Log'!J59</f>
        <v>45797</v>
      </c>
    </row>
    <row r="94" spans="1:3" x14ac:dyDescent="0.25">
      <c r="A94" t="str">
        <f>'Discovery Log'!D60</f>
        <v>OEIS-6</v>
      </c>
      <c r="B94" t="str">
        <f t="shared" si="2"/>
        <v>OEIS-6</v>
      </c>
      <c r="C94" s="25">
        <f>'Discovery Log'!J60</f>
        <v>45797</v>
      </c>
    </row>
    <row r="95" spans="1:3" x14ac:dyDescent="0.25">
      <c r="A95" t="str">
        <f>'Discovery Log'!D61</f>
        <v>OEIS-6</v>
      </c>
      <c r="B95" t="str">
        <f t="shared" ref="B95:B102" si="4">A95</f>
        <v>OEIS-6</v>
      </c>
      <c r="C95" s="25">
        <f>'Discovery Log'!J61</f>
        <v>45797</v>
      </c>
    </row>
    <row r="96" spans="1:3" x14ac:dyDescent="0.25">
      <c r="A96" t="str">
        <f>'Discovery Log'!D62</f>
        <v>OEIS-6</v>
      </c>
      <c r="B96" t="str">
        <f t="shared" si="4"/>
        <v>OEIS-6</v>
      </c>
      <c r="C96" s="25">
        <f>'Discovery Log'!J62</f>
        <v>45797</v>
      </c>
    </row>
    <row r="97" spans="1:3" x14ac:dyDescent="0.25">
      <c r="A97" t="str">
        <f>'Discovery Log'!D63</f>
        <v>OEIS-6</v>
      </c>
      <c r="B97" t="str">
        <f t="shared" si="4"/>
        <v>OEIS-6</v>
      </c>
      <c r="C97" s="25">
        <f>'Discovery Log'!J63</f>
        <v>45797</v>
      </c>
    </row>
    <row r="98" spans="1:3" x14ac:dyDescent="0.25">
      <c r="A98" t="str">
        <f>'Discovery Log'!D64</f>
        <v>OEIS-6</v>
      </c>
      <c r="B98" t="str">
        <f t="shared" si="4"/>
        <v>OEIS-6</v>
      </c>
      <c r="C98" s="25">
        <f>'Discovery Log'!J64</f>
        <v>45797</v>
      </c>
    </row>
    <row r="99" spans="1:3" x14ac:dyDescent="0.25">
      <c r="A99" t="str">
        <f>'Discovery Log'!D65</f>
        <v>OEIS-6</v>
      </c>
      <c r="B99" t="str">
        <f t="shared" si="4"/>
        <v>OEIS-6</v>
      </c>
      <c r="C99" s="25">
        <f>'Discovery Log'!J65</f>
        <v>45797</v>
      </c>
    </row>
    <row r="100" spans="1:3" x14ac:dyDescent="0.25">
      <c r="A100" t="str">
        <f>'Discovery Log'!D66</f>
        <v>OEIS-6</v>
      </c>
      <c r="B100" t="str">
        <f t="shared" si="4"/>
        <v>OEIS-6</v>
      </c>
      <c r="C100" s="25">
        <f>'Discovery Log'!J66</f>
        <v>45797</v>
      </c>
    </row>
    <row r="101" spans="1:3" x14ac:dyDescent="0.25">
      <c r="A101" t="str">
        <f>'Discovery Log'!D67</f>
        <v>OEIS-6</v>
      </c>
      <c r="B101" t="str">
        <f t="shared" si="4"/>
        <v>OEIS-6</v>
      </c>
      <c r="C101" s="25">
        <f>'Discovery Log'!J67</f>
        <v>45797</v>
      </c>
    </row>
    <row r="102" spans="1:3" x14ac:dyDescent="0.25">
      <c r="A102" t="str">
        <f>'Discovery Log'!D87</f>
        <v>OEIS-7</v>
      </c>
      <c r="B102" t="str">
        <f t="shared" si="4"/>
        <v>OEIS-7</v>
      </c>
      <c r="C102" s="25">
        <f>'Discovery Log'!J87</f>
        <v>45800</v>
      </c>
    </row>
    <row r="103" spans="1:3" x14ac:dyDescent="0.25">
      <c r="A103" t="str">
        <f>'Discovery Log'!D88</f>
        <v>OEIS-7</v>
      </c>
      <c r="B103" t="str">
        <f t="shared" ref="B103:B107" si="5">A103</f>
        <v>OEIS-7</v>
      </c>
      <c r="C103" s="25">
        <f>'Discovery Log'!J88</f>
        <v>45800</v>
      </c>
    </row>
    <row r="104" spans="1:3" x14ac:dyDescent="0.25">
      <c r="A104" t="str">
        <f>'Discovery Log'!D89</f>
        <v>OEIS-7</v>
      </c>
      <c r="B104" t="str">
        <f t="shared" si="5"/>
        <v>OEIS-7</v>
      </c>
      <c r="C104" s="25">
        <f>'Discovery Log'!J89</f>
        <v>45800</v>
      </c>
    </row>
    <row r="105" spans="1:3" x14ac:dyDescent="0.25">
      <c r="A105" t="str">
        <f>'Discovery Log'!D90</f>
        <v>OEIS-7</v>
      </c>
      <c r="B105" t="str">
        <f t="shared" si="5"/>
        <v>OEIS-7</v>
      </c>
      <c r="C105" s="25">
        <f>'Discovery Log'!J90</f>
        <v>45800</v>
      </c>
    </row>
    <row r="106" spans="1:3" x14ac:dyDescent="0.25">
      <c r="A106" t="str">
        <f>'Discovery Log'!D91</f>
        <v>SPD-1</v>
      </c>
      <c r="B106" t="str">
        <f t="shared" si="5"/>
        <v>SPD-1</v>
      </c>
      <c r="C106" s="25">
        <f>'Discovery Log'!J91</f>
        <v>45804</v>
      </c>
    </row>
    <row r="107" spans="1:3" x14ac:dyDescent="0.25">
      <c r="A107" t="str">
        <f>'Discovery Log'!D92</f>
        <v>SPD-1</v>
      </c>
      <c r="B107" t="str">
        <f t="shared" si="5"/>
        <v>SPD-1</v>
      </c>
      <c r="C107" s="25">
        <f>'Discovery Log'!J92</f>
        <v>45804</v>
      </c>
    </row>
    <row r="108" spans="1:3" x14ac:dyDescent="0.25">
      <c r="A108" t="str">
        <f>'Discovery Log'!D93</f>
        <v>SPD-1</v>
      </c>
      <c r="B108" t="str">
        <f t="shared" si="2"/>
        <v>SPD-1</v>
      </c>
      <c r="C108" s="25">
        <f>'Discovery Log'!J93</f>
        <v>45804</v>
      </c>
    </row>
    <row r="109" spans="1:3" x14ac:dyDescent="0.25">
      <c r="A109" t="str">
        <f>'Discovery Log'!D94</f>
        <v>SPD-1</v>
      </c>
      <c r="B109" t="str">
        <f t="shared" si="2"/>
        <v>SPD-1</v>
      </c>
      <c r="C109" s="25">
        <f>'Discovery Log'!J94</f>
        <v>45804</v>
      </c>
    </row>
    <row r="110" spans="1:3" x14ac:dyDescent="0.25">
      <c r="A110" t="str">
        <f>'Discovery Log'!D95</f>
        <v>SPD-1</v>
      </c>
      <c r="B110" t="str">
        <f t="shared" si="2"/>
        <v>SPD-1</v>
      </c>
      <c r="C110" s="25">
        <f>'Discovery Log'!J95</f>
        <v>45804</v>
      </c>
    </row>
    <row r="111" spans="1:3" x14ac:dyDescent="0.25">
      <c r="A111" t="str">
        <f>'Discovery Log'!D96</f>
        <v>SPD-1</v>
      </c>
      <c r="B111" t="str">
        <f t="shared" si="2"/>
        <v>SPD-1</v>
      </c>
      <c r="C111" s="25">
        <f>'Discovery Log'!J96</f>
        <v>45804</v>
      </c>
    </row>
    <row r="112" spans="1:3" x14ac:dyDescent="0.25">
      <c r="A112" t="str">
        <f>'Discovery Log'!D97</f>
        <v>SPD-1</v>
      </c>
      <c r="B112" t="str">
        <f t="shared" si="2"/>
        <v>SPD-1</v>
      </c>
      <c r="C112" s="25">
        <f>'Discovery Log'!J97</f>
        <v>45804</v>
      </c>
    </row>
    <row r="113" spans="1:3" x14ac:dyDescent="0.25">
      <c r="A113" t="str">
        <f>'Discovery Log'!D98</f>
        <v>SPD-1</v>
      </c>
      <c r="B113" t="str">
        <f t="shared" si="2"/>
        <v>SPD-1</v>
      </c>
      <c r="C113" s="25">
        <f>'Discovery Log'!J98</f>
        <v>45804</v>
      </c>
    </row>
    <row r="114" spans="1:3" x14ac:dyDescent="0.25">
      <c r="A114" t="str">
        <f>'Discovery Log'!D99</f>
        <v>MGRA-5</v>
      </c>
      <c r="B114" t="str">
        <f t="shared" si="2"/>
        <v>MGRA-5</v>
      </c>
      <c r="C114" s="25">
        <f>'Discovery Log'!J99</f>
        <v>45807</v>
      </c>
    </row>
    <row r="115" spans="1:3" x14ac:dyDescent="0.25">
      <c r="A115" t="str">
        <f>'Discovery Log'!D100</f>
        <v>MGRA-5</v>
      </c>
      <c r="B115" t="str">
        <f t="shared" si="2"/>
        <v>MGRA-5</v>
      </c>
      <c r="C115" s="25">
        <f>'Discovery Log'!J100</f>
        <v>45807</v>
      </c>
    </row>
    <row r="116" spans="1:3" x14ac:dyDescent="0.25">
      <c r="A116" t="str">
        <f>'Discovery Log'!D101</f>
        <v>OEIS-8</v>
      </c>
      <c r="B116" t="str">
        <f t="shared" si="2"/>
        <v>OEIS-8</v>
      </c>
      <c r="C116" s="25">
        <f>'Discovery Log'!J101</f>
        <v>45807</v>
      </c>
    </row>
    <row r="117" spans="1:3" x14ac:dyDescent="0.25">
      <c r="A117" t="str">
        <f>'Discovery Log'!D102</f>
        <v>OEIS-8</v>
      </c>
      <c r="B117" t="str">
        <f t="shared" si="2"/>
        <v>OEIS-8</v>
      </c>
      <c r="C117" s="25">
        <f>'Discovery Log'!J102</f>
        <v>45807</v>
      </c>
    </row>
    <row r="118" spans="1:3" x14ac:dyDescent="0.25">
      <c r="A118" t="str">
        <f>'Discovery Log'!D103</f>
        <v>OEIS-8</v>
      </c>
      <c r="B118" t="str">
        <f t="shared" si="2"/>
        <v>OEIS-8</v>
      </c>
      <c r="C118" s="25">
        <f>'Discovery Log'!J103</f>
        <v>45807</v>
      </c>
    </row>
    <row r="119" spans="1:3" x14ac:dyDescent="0.25">
      <c r="A119" t="str">
        <f>'Discovery Log'!D104</f>
        <v>OEIS-8</v>
      </c>
      <c r="B119" t="str">
        <f t="shared" si="2"/>
        <v>OEIS-8</v>
      </c>
      <c r="C119" s="25">
        <f>'Discovery Log'!J104</f>
        <v>45807</v>
      </c>
    </row>
    <row r="120" spans="1:3" x14ac:dyDescent="0.25">
      <c r="A120" t="str">
        <f>'Discovery Log'!D105</f>
        <v>OEIS-8</v>
      </c>
      <c r="B120" t="str">
        <f t="shared" si="2"/>
        <v>OEIS-8</v>
      </c>
      <c r="C120" s="25">
        <f>'Discovery Log'!J105</f>
        <v>45807</v>
      </c>
    </row>
    <row r="121" spans="1:3" x14ac:dyDescent="0.25">
      <c r="A121" t="str">
        <f>'Discovery Log'!D106</f>
        <v>MGRA-6</v>
      </c>
      <c r="B121" t="str">
        <f t="shared" si="2"/>
        <v>MGRA-6</v>
      </c>
      <c r="C121" s="25">
        <f>'Discovery Log'!J106</f>
        <v>45814</v>
      </c>
    </row>
    <row r="122" spans="1:3" x14ac:dyDescent="0.25">
      <c r="A122" t="str">
        <f>'Discovery Log'!D107</f>
        <v>OEIS-9</v>
      </c>
      <c r="B122" t="str">
        <f t="shared" si="2"/>
        <v>OEIS-9</v>
      </c>
      <c r="C122" s="25">
        <f>'Discovery Log'!J107</f>
        <v>45814</v>
      </c>
    </row>
    <row r="123" spans="1:3" x14ac:dyDescent="0.25">
      <c r="A123" t="str">
        <f>'Discovery Log'!D108</f>
        <v>OEIS-10</v>
      </c>
      <c r="B123" t="str">
        <f t="shared" si="2"/>
        <v>OEIS-10</v>
      </c>
      <c r="C123" s="25">
        <f>'Discovery Log'!J108</f>
        <v>45832</v>
      </c>
    </row>
    <row r="124" spans="1:3" x14ac:dyDescent="0.25">
      <c r="A124" t="str">
        <f>'Discovery Log'!D109</f>
        <v>OEIS-11</v>
      </c>
      <c r="B124" t="str">
        <f t="shared" si="2"/>
        <v>OEIS-11</v>
      </c>
      <c r="C124" s="25">
        <f>'Discovery Log'!J109</f>
        <v>45832</v>
      </c>
    </row>
    <row r="125" spans="1:3" x14ac:dyDescent="0.25">
      <c r="A125" t="str">
        <f>'Discovery Log'!D110</f>
        <v>OEIS-11</v>
      </c>
      <c r="B125" t="str">
        <f t="shared" si="2"/>
        <v>OEIS-11</v>
      </c>
      <c r="C125" s="25">
        <f>'Discovery Log'!J110</f>
        <v>45832</v>
      </c>
    </row>
    <row r="126" spans="1:3" x14ac:dyDescent="0.25">
      <c r="A126" t="str">
        <f>'Discovery Log'!D111</f>
        <v>SPD-2</v>
      </c>
      <c r="B126" t="str">
        <f t="shared" si="2"/>
        <v>SPD-2</v>
      </c>
      <c r="C126" s="25">
        <f>'Discovery Log'!J111</f>
        <v>45838</v>
      </c>
    </row>
    <row r="127" spans="1:3" x14ac:dyDescent="0.25">
      <c r="A127" t="str">
        <f>'Discovery Log'!D112</f>
        <v>SPD-2</v>
      </c>
      <c r="B127" t="str">
        <f t="shared" si="2"/>
        <v>SPD-2</v>
      </c>
      <c r="C127" s="25">
        <f>'Discovery Log'!J112</f>
        <v>45838</v>
      </c>
    </row>
    <row r="128" spans="1:3" x14ac:dyDescent="0.25">
      <c r="A128" t="str">
        <f>'Discovery Log'!D113</f>
        <v>SPD-2</v>
      </c>
      <c r="B128" t="str">
        <f t="shared" si="2"/>
        <v>SPD-2</v>
      </c>
      <c r="C128" s="25">
        <f>'Discovery Log'!J113</f>
        <v>45838</v>
      </c>
    </row>
    <row r="129" spans="1:3" x14ac:dyDescent="0.25">
      <c r="A129" t="str">
        <f>'Discovery Log'!D114</f>
        <v>SPD-2</v>
      </c>
      <c r="B129" t="str">
        <f t="shared" si="2"/>
        <v>SPD-2</v>
      </c>
      <c r="C129" s="25">
        <f>'Discovery Log'!J114</f>
        <v>45838</v>
      </c>
    </row>
    <row r="130" spans="1:3" x14ac:dyDescent="0.25">
      <c r="A130" t="str">
        <f>'Discovery Log'!D115</f>
        <v>SPD-2</v>
      </c>
      <c r="B130" t="str">
        <f t="shared" si="2"/>
        <v>SPD-2</v>
      </c>
      <c r="C130" s="25">
        <f>'Discovery Log'!J115</f>
        <v>45838</v>
      </c>
    </row>
    <row r="131" spans="1:3" x14ac:dyDescent="0.25">
      <c r="A131" t="str">
        <f>'Discovery Log'!D116</f>
        <v>SPD-2</v>
      </c>
      <c r="B131" t="str">
        <f t="shared" ref="B131:B194" si="6">A131</f>
        <v>SPD-2</v>
      </c>
      <c r="C131" s="25">
        <f>'Discovery Log'!J116</f>
        <v>45838</v>
      </c>
    </row>
    <row r="132" spans="1:3" x14ac:dyDescent="0.25">
      <c r="A132" t="str">
        <f>'Discovery Log'!D117</f>
        <v>SPD-2</v>
      </c>
      <c r="B132" t="str">
        <f t="shared" si="6"/>
        <v>SPD-2</v>
      </c>
      <c r="C132" s="25">
        <f>'Discovery Log'!J117</f>
        <v>45838</v>
      </c>
    </row>
    <row r="133" spans="1:3" x14ac:dyDescent="0.25">
      <c r="A133" t="str">
        <f>'Discovery Log'!D118</f>
        <v>SPD-2</v>
      </c>
      <c r="B133" t="str">
        <f t="shared" si="6"/>
        <v>SPD-2</v>
      </c>
      <c r="C133" s="25">
        <f>'Discovery Log'!J118</f>
        <v>45838</v>
      </c>
    </row>
    <row r="134" spans="1:3" x14ac:dyDescent="0.25">
      <c r="A134" t="str">
        <f>'Discovery Log'!D119</f>
        <v>SPD-2</v>
      </c>
      <c r="B134" t="str">
        <f t="shared" si="6"/>
        <v>SPD-2</v>
      </c>
      <c r="C134" s="25">
        <f>'Discovery Log'!J119</f>
        <v>45838</v>
      </c>
    </row>
    <row r="135" spans="1:3" x14ac:dyDescent="0.25">
      <c r="A135" t="str">
        <f>'Discovery Log'!D120</f>
        <v>SPD-2</v>
      </c>
      <c r="B135" t="str">
        <f t="shared" si="6"/>
        <v>SPD-2</v>
      </c>
      <c r="C135" s="25">
        <f>'Discovery Log'!J120</f>
        <v>45838</v>
      </c>
    </row>
    <row r="136" spans="1:3" x14ac:dyDescent="0.25">
      <c r="A136" t="str">
        <f>'Discovery Log'!D121</f>
        <v>SPD-2</v>
      </c>
      <c r="B136" t="str">
        <f t="shared" si="6"/>
        <v>SPD-2</v>
      </c>
      <c r="C136" s="25">
        <f>'Discovery Log'!J121</f>
        <v>45838</v>
      </c>
    </row>
    <row r="137" spans="1:3" x14ac:dyDescent="0.25">
      <c r="A137" t="e">
        <f>'Discovery Log'!#REF!</f>
        <v>#REF!</v>
      </c>
      <c r="B137" t="e">
        <f t="shared" si="6"/>
        <v>#REF!</v>
      </c>
      <c r="C137" s="25" t="e">
        <f>'Discovery Log'!#REF!</f>
        <v>#REF!</v>
      </c>
    </row>
    <row r="138" spans="1:3" x14ac:dyDescent="0.25">
      <c r="A138" t="e">
        <f>'Discovery Log'!#REF!</f>
        <v>#REF!</v>
      </c>
      <c r="B138" t="e">
        <f t="shared" si="6"/>
        <v>#REF!</v>
      </c>
      <c r="C138" s="25" t="e">
        <f>'Discovery Log'!#REF!</f>
        <v>#REF!</v>
      </c>
    </row>
    <row r="139" spans="1:3" x14ac:dyDescent="0.25">
      <c r="A139" t="e">
        <f>'Discovery Log'!#REF!</f>
        <v>#REF!</v>
      </c>
      <c r="B139" t="e">
        <f t="shared" si="6"/>
        <v>#REF!</v>
      </c>
      <c r="C139" s="25" t="e">
        <f>'Discovery Log'!#REF!</f>
        <v>#REF!</v>
      </c>
    </row>
    <row r="140" spans="1:3" x14ac:dyDescent="0.25">
      <c r="A140" t="e">
        <f>'Discovery Log'!#REF!</f>
        <v>#REF!</v>
      </c>
      <c r="B140" t="e">
        <f t="shared" si="6"/>
        <v>#REF!</v>
      </c>
      <c r="C140" s="25" t="e">
        <f>'Discovery Log'!#REF!</f>
        <v>#REF!</v>
      </c>
    </row>
    <row r="141" spans="1:3" x14ac:dyDescent="0.25">
      <c r="A141" t="e">
        <f>'Discovery Log'!#REF!</f>
        <v>#REF!</v>
      </c>
      <c r="B141" t="e">
        <f t="shared" si="6"/>
        <v>#REF!</v>
      </c>
      <c r="C141" s="25" t="e">
        <f>'Discovery Log'!#REF!</f>
        <v>#REF!</v>
      </c>
    </row>
    <row r="142" spans="1:3" x14ac:dyDescent="0.25">
      <c r="A142" t="e">
        <f>'Discovery Log'!#REF!</f>
        <v>#REF!</v>
      </c>
      <c r="B142" t="e">
        <f t="shared" si="6"/>
        <v>#REF!</v>
      </c>
      <c r="C142" s="25" t="e">
        <f>'Discovery Log'!#REF!</f>
        <v>#REF!</v>
      </c>
    </row>
    <row r="143" spans="1:3" x14ac:dyDescent="0.25">
      <c r="A143" t="e">
        <f>'Discovery Log'!#REF!</f>
        <v>#REF!</v>
      </c>
      <c r="B143" t="e">
        <f t="shared" si="6"/>
        <v>#REF!</v>
      </c>
      <c r="C143" s="25" t="e">
        <f>'Discovery Log'!#REF!</f>
        <v>#REF!</v>
      </c>
    </row>
    <row r="144" spans="1:3" x14ac:dyDescent="0.25">
      <c r="A144" t="e">
        <f>'Discovery Log'!#REF!</f>
        <v>#REF!</v>
      </c>
      <c r="B144" t="e">
        <f t="shared" si="6"/>
        <v>#REF!</v>
      </c>
      <c r="C144" s="25" t="e">
        <f>'Discovery Log'!#REF!</f>
        <v>#REF!</v>
      </c>
    </row>
    <row r="145" spans="1:3" x14ac:dyDescent="0.25">
      <c r="A145" t="e">
        <f>'Discovery Log'!#REF!</f>
        <v>#REF!</v>
      </c>
      <c r="B145" t="e">
        <f t="shared" si="6"/>
        <v>#REF!</v>
      </c>
      <c r="C145" s="25" t="e">
        <f>'Discovery Log'!#REF!</f>
        <v>#REF!</v>
      </c>
    </row>
    <row r="146" spans="1:3" x14ac:dyDescent="0.25">
      <c r="A146" t="e">
        <f>'Discovery Log'!#REF!</f>
        <v>#REF!</v>
      </c>
      <c r="B146" t="e">
        <f t="shared" si="6"/>
        <v>#REF!</v>
      </c>
      <c r="C146" s="25" t="e">
        <f>'Discovery Log'!#REF!</f>
        <v>#REF!</v>
      </c>
    </row>
    <row r="147" spans="1:3" x14ac:dyDescent="0.25">
      <c r="A147" t="e">
        <f>'Discovery Log'!#REF!</f>
        <v>#REF!</v>
      </c>
      <c r="B147" t="e">
        <f t="shared" si="6"/>
        <v>#REF!</v>
      </c>
      <c r="C147" s="25" t="e">
        <f>'Discovery Log'!#REF!</f>
        <v>#REF!</v>
      </c>
    </row>
    <row r="148" spans="1:3" x14ac:dyDescent="0.25">
      <c r="A148" t="e">
        <f>'Discovery Log'!#REF!</f>
        <v>#REF!</v>
      </c>
      <c r="B148" t="e">
        <f t="shared" si="6"/>
        <v>#REF!</v>
      </c>
      <c r="C148" s="25" t="e">
        <f>'Discovery Log'!#REF!</f>
        <v>#REF!</v>
      </c>
    </row>
    <row r="149" spans="1:3" x14ac:dyDescent="0.25">
      <c r="A149" t="e">
        <f>'Discovery Log'!#REF!</f>
        <v>#REF!</v>
      </c>
      <c r="B149" t="e">
        <f t="shared" si="6"/>
        <v>#REF!</v>
      </c>
      <c r="C149" s="25" t="e">
        <f>'Discovery Log'!#REF!</f>
        <v>#REF!</v>
      </c>
    </row>
    <row r="150" spans="1:3" x14ac:dyDescent="0.25">
      <c r="A150" t="e">
        <f>'Discovery Log'!#REF!</f>
        <v>#REF!</v>
      </c>
      <c r="B150" t="e">
        <f t="shared" si="6"/>
        <v>#REF!</v>
      </c>
      <c r="C150" s="25" t="e">
        <f>'Discovery Log'!#REF!</f>
        <v>#REF!</v>
      </c>
    </row>
    <row r="151" spans="1:3" x14ac:dyDescent="0.25">
      <c r="A151" t="e">
        <f>'Discovery Log'!#REF!</f>
        <v>#REF!</v>
      </c>
      <c r="B151" t="e">
        <f t="shared" si="6"/>
        <v>#REF!</v>
      </c>
      <c r="C151" s="25" t="e">
        <f>'Discovery Log'!#REF!</f>
        <v>#REF!</v>
      </c>
    </row>
    <row r="152" spans="1:3" x14ac:dyDescent="0.25">
      <c r="A152" t="e">
        <f>'Discovery Log'!#REF!</f>
        <v>#REF!</v>
      </c>
      <c r="B152" t="e">
        <f t="shared" si="6"/>
        <v>#REF!</v>
      </c>
      <c r="C152" s="25" t="e">
        <f>'Discovery Log'!#REF!</f>
        <v>#REF!</v>
      </c>
    </row>
    <row r="153" spans="1:3" x14ac:dyDescent="0.25">
      <c r="A153" t="e">
        <f>'Discovery Log'!#REF!</f>
        <v>#REF!</v>
      </c>
      <c r="B153" t="e">
        <f t="shared" si="6"/>
        <v>#REF!</v>
      </c>
      <c r="C153" s="25" t="e">
        <f>'Discovery Log'!#REF!</f>
        <v>#REF!</v>
      </c>
    </row>
    <row r="154" spans="1:3" x14ac:dyDescent="0.25">
      <c r="A154" t="e">
        <f>'Discovery Log'!#REF!</f>
        <v>#REF!</v>
      </c>
      <c r="B154" t="e">
        <f t="shared" si="6"/>
        <v>#REF!</v>
      </c>
      <c r="C154" s="25" t="e">
        <f>'Discovery Log'!#REF!</f>
        <v>#REF!</v>
      </c>
    </row>
    <row r="155" spans="1:3" x14ac:dyDescent="0.25">
      <c r="A155" t="e">
        <f>'Discovery Log'!#REF!</f>
        <v>#REF!</v>
      </c>
      <c r="B155" t="e">
        <f t="shared" si="6"/>
        <v>#REF!</v>
      </c>
      <c r="C155" s="25" t="e">
        <f>'Discovery Log'!#REF!</f>
        <v>#REF!</v>
      </c>
    </row>
    <row r="156" spans="1:3" x14ac:dyDescent="0.25">
      <c r="A156" t="e">
        <f>'Discovery Log'!#REF!</f>
        <v>#REF!</v>
      </c>
      <c r="B156" t="e">
        <f t="shared" si="6"/>
        <v>#REF!</v>
      </c>
      <c r="C156" s="25" t="e">
        <f>'Discovery Log'!#REF!</f>
        <v>#REF!</v>
      </c>
    </row>
    <row r="157" spans="1:3" x14ac:dyDescent="0.25">
      <c r="A157" t="e">
        <f>'Discovery Log'!#REF!</f>
        <v>#REF!</v>
      </c>
      <c r="B157" t="e">
        <f t="shared" si="6"/>
        <v>#REF!</v>
      </c>
      <c r="C157" s="25" t="e">
        <f>'Discovery Log'!#REF!</f>
        <v>#REF!</v>
      </c>
    </row>
    <row r="158" spans="1:3" x14ac:dyDescent="0.25">
      <c r="A158" t="e">
        <f>'Discovery Log'!#REF!</f>
        <v>#REF!</v>
      </c>
      <c r="B158" t="e">
        <f t="shared" si="6"/>
        <v>#REF!</v>
      </c>
      <c r="C158" s="25" t="e">
        <f>'Discovery Log'!#REF!</f>
        <v>#REF!</v>
      </c>
    </row>
    <row r="159" spans="1:3" x14ac:dyDescent="0.25">
      <c r="A159" t="e">
        <f>'Discovery Log'!#REF!</f>
        <v>#REF!</v>
      </c>
      <c r="B159" t="e">
        <f t="shared" si="6"/>
        <v>#REF!</v>
      </c>
      <c r="C159" s="25" t="e">
        <f>'Discovery Log'!#REF!</f>
        <v>#REF!</v>
      </c>
    </row>
    <row r="160" spans="1:3" x14ac:dyDescent="0.25">
      <c r="A160" t="e">
        <f>'Discovery Log'!#REF!</f>
        <v>#REF!</v>
      </c>
      <c r="B160" t="e">
        <f t="shared" si="6"/>
        <v>#REF!</v>
      </c>
      <c r="C160" s="25" t="e">
        <f>'Discovery Log'!#REF!</f>
        <v>#REF!</v>
      </c>
    </row>
    <row r="161" spans="1:3" x14ac:dyDescent="0.25">
      <c r="A161" t="e">
        <f>'Discovery Log'!#REF!</f>
        <v>#REF!</v>
      </c>
      <c r="B161" t="e">
        <f t="shared" si="6"/>
        <v>#REF!</v>
      </c>
      <c r="C161" s="25" t="e">
        <f>'Discovery Log'!#REF!</f>
        <v>#REF!</v>
      </c>
    </row>
    <row r="162" spans="1:3" x14ac:dyDescent="0.25">
      <c r="A162" t="e">
        <f>'Discovery Log'!#REF!</f>
        <v>#REF!</v>
      </c>
      <c r="B162" t="e">
        <f t="shared" si="6"/>
        <v>#REF!</v>
      </c>
      <c r="C162" s="25" t="e">
        <f>'Discovery Log'!#REF!</f>
        <v>#REF!</v>
      </c>
    </row>
    <row r="163" spans="1:3" x14ac:dyDescent="0.25">
      <c r="A163" t="e">
        <f>'Discovery Log'!#REF!</f>
        <v>#REF!</v>
      </c>
      <c r="B163" t="e">
        <f t="shared" si="6"/>
        <v>#REF!</v>
      </c>
      <c r="C163" s="25" t="e">
        <f>'Discovery Log'!#REF!</f>
        <v>#REF!</v>
      </c>
    </row>
    <row r="164" spans="1:3" x14ac:dyDescent="0.25">
      <c r="A164" t="e">
        <f>'Discovery Log'!#REF!</f>
        <v>#REF!</v>
      </c>
      <c r="B164" t="e">
        <f t="shared" si="6"/>
        <v>#REF!</v>
      </c>
      <c r="C164" s="25" t="e">
        <f>'Discovery Log'!#REF!</f>
        <v>#REF!</v>
      </c>
    </row>
    <row r="165" spans="1:3" x14ac:dyDescent="0.25">
      <c r="A165" t="e">
        <f>'Discovery Log'!#REF!</f>
        <v>#REF!</v>
      </c>
      <c r="B165" t="e">
        <f t="shared" si="6"/>
        <v>#REF!</v>
      </c>
      <c r="C165" s="25" t="e">
        <f>'Discovery Log'!#REF!</f>
        <v>#REF!</v>
      </c>
    </row>
    <row r="166" spans="1:3" x14ac:dyDescent="0.25">
      <c r="A166" t="e">
        <f>'Discovery Log'!#REF!</f>
        <v>#REF!</v>
      </c>
      <c r="B166" t="e">
        <f t="shared" si="6"/>
        <v>#REF!</v>
      </c>
      <c r="C166" s="25" t="e">
        <f>'Discovery Log'!#REF!</f>
        <v>#REF!</v>
      </c>
    </row>
    <row r="167" spans="1:3" x14ac:dyDescent="0.25">
      <c r="A167" t="e">
        <f>'Discovery Log'!#REF!</f>
        <v>#REF!</v>
      </c>
      <c r="B167" t="e">
        <f t="shared" si="6"/>
        <v>#REF!</v>
      </c>
      <c r="C167" s="25" t="e">
        <f>'Discovery Log'!#REF!</f>
        <v>#REF!</v>
      </c>
    </row>
    <row r="168" spans="1:3" x14ac:dyDescent="0.25">
      <c r="A168" t="e">
        <f>'Discovery Log'!#REF!</f>
        <v>#REF!</v>
      </c>
      <c r="B168" t="e">
        <f t="shared" si="6"/>
        <v>#REF!</v>
      </c>
      <c r="C168" s="25" t="e">
        <f>'Discovery Log'!#REF!</f>
        <v>#REF!</v>
      </c>
    </row>
    <row r="169" spans="1:3" x14ac:dyDescent="0.25">
      <c r="A169" t="e">
        <f>'Discovery Log'!#REF!</f>
        <v>#REF!</v>
      </c>
      <c r="B169" t="e">
        <f t="shared" si="6"/>
        <v>#REF!</v>
      </c>
      <c r="C169" s="25" t="e">
        <f>'Discovery Log'!#REF!</f>
        <v>#REF!</v>
      </c>
    </row>
    <row r="170" spans="1:3" x14ac:dyDescent="0.25">
      <c r="A170" t="e">
        <f>'Discovery Log'!#REF!</f>
        <v>#REF!</v>
      </c>
      <c r="B170" t="e">
        <f t="shared" si="6"/>
        <v>#REF!</v>
      </c>
      <c r="C170" s="25" t="e">
        <f>'Discovery Log'!#REF!</f>
        <v>#REF!</v>
      </c>
    </row>
    <row r="171" spans="1:3" x14ac:dyDescent="0.25">
      <c r="A171" t="e">
        <f>'Discovery Log'!#REF!</f>
        <v>#REF!</v>
      </c>
      <c r="B171" t="e">
        <f t="shared" si="6"/>
        <v>#REF!</v>
      </c>
      <c r="C171" s="25" t="e">
        <f>'Discovery Log'!#REF!</f>
        <v>#REF!</v>
      </c>
    </row>
    <row r="172" spans="1:3" x14ac:dyDescent="0.25">
      <c r="A172" t="e">
        <f>'Discovery Log'!#REF!</f>
        <v>#REF!</v>
      </c>
      <c r="B172" t="e">
        <f t="shared" si="6"/>
        <v>#REF!</v>
      </c>
      <c r="C172" s="25" t="e">
        <f>'Discovery Log'!#REF!</f>
        <v>#REF!</v>
      </c>
    </row>
    <row r="173" spans="1:3" x14ac:dyDescent="0.25">
      <c r="A173" t="e">
        <f>'Discovery Log'!#REF!</f>
        <v>#REF!</v>
      </c>
      <c r="B173" t="e">
        <f t="shared" si="6"/>
        <v>#REF!</v>
      </c>
      <c r="C173" s="25" t="e">
        <f>'Discovery Log'!#REF!</f>
        <v>#REF!</v>
      </c>
    </row>
    <row r="174" spans="1:3" x14ac:dyDescent="0.25">
      <c r="A174" t="e">
        <f>'Discovery Log'!#REF!</f>
        <v>#REF!</v>
      </c>
      <c r="B174" t="e">
        <f t="shared" si="6"/>
        <v>#REF!</v>
      </c>
      <c r="C174" s="25" t="e">
        <f>'Discovery Log'!#REF!</f>
        <v>#REF!</v>
      </c>
    </row>
    <row r="175" spans="1:3" x14ac:dyDescent="0.25">
      <c r="A175" t="e">
        <f>'Discovery Log'!#REF!</f>
        <v>#REF!</v>
      </c>
      <c r="B175" t="e">
        <f t="shared" si="6"/>
        <v>#REF!</v>
      </c>
      <c r="C175" s="25" t="e">
        <f>'Discovery Log'!#REF!</f>
        <v>#REF!</v>
      </c>
    </row>
    <row r="176" spans="1:3" x14ac:dyDescent="0.25">
      <c r="A176" t="e">
        <f>'Discovery Log'!#REF!</f>
        <v>#REF!</v>
      </c>
      <c r="B176" t="e">
        <f t="shared" si="6"/>
        <v>#REF!</v>
      </c>
      <c r="C176" s="25" t="e">
        <f>'Discovery Log'!#REF!</f>
        <v>#REF!</v>
      </c>
    </row>
    <row r="177" spans="1:3" x14ac:dyDescent="0.25">
      <c r="A177" t="e">
        <f>'Discovery Log'!#REF!</f>
        <v>#REF!</v>
      </c>
      <c r="B177" t="e">
        <f t="shared" si="6"/>
        <v>#REF!</v>
      </c>
      <c r="C177" s="25" t="e">
        <f>'Discovery Log'!#REF!</f>
        <v>#REF!</v>
      </c>
    </row>
    <row r="178" spans="1:3" x14ac:dyDescent="0.25">
      <c r="A178" t="e">
        <f>'Discovery Log'!#REF!</f>
        <v>#REF!</v>
      </c>
      <c r="B178" t="e">
        <f t="shared" si="6"/>
        <v>#REF!</v>
      </c>
      <c r="C178" s="25" t="e">
        <f>'Discovery Log'!#REF!</f>
        <v>#REF!</v>
      </c>
    </row>
    <row r="179" spans="1:3" x14ac:dyDescent="0.25">
      <c r="A179" t="e">
        <f>'Discovery Log'!#REF!</f>
        <v>#REF!</v>
      </c>
      <c r="B179" t="e">
        <f t="shared" si="6"/>
        <v>#REF!</v>
      </c>
      <c r="C179" s="25" t="e">
        <f>'Discovery Log'!#REF!</f>
        <v>#REF!</v>
      </c>
    </row>
    <row r="180" spans="1:3" x14ac:dyDescent="0.25">
      <c r="A180" t="e">
        <f>'Discovery Log'!#REF!</f>
        <v>#REF!</v>
      </c>
      <c r="B180" t="e">
        <f t="shared" si="6"/>
        <v>#REF!</v>
      </c>
      <c r="C180" s="25" t="e">
        <f>'Discovery Log'!#REF!</f>
        <v>#REF!</v>
      </c>
    </row>
    <row r="181" spans="1:3" x14ac:dyDescent="0.25">
      <c r="A181" t="e">
        <f>'Discovery Log'!#REF!</f>
        <v>#REF!</v>
      </c>
      <c r="B181" t="e">
        <f t="shared" si="6"/>
        <v>#REF!</v>
      </c>
      <c r="C181" s="25" t="e">
        <f>'Discovery Log'!#REF!</f>
        <v>#REF!</v>
      </c>
    </row>
    <row r="182" spans="1:3" x14ac:dyDescent="0.25">
      <c r="A182" t="e">
        <f>'Discovery Log'!#REF!</f>
        <v>#REF!</v>
      </c>
      <c r="B182" t="e">
        <f t="shared" si="6"/>
        <v>#REF!</v>
      </c>
      <c r="C182" s="25" t="e">
        <f>'Discovery Log'!#REF!</f>
        <v>#REF!</v>
      </c>
    </row>
    <row r="183" spans="1:3" x14ac:dyDescent="0.25">
      <c r="A183" t="e">
        <f>'Discovery Log'!#REF!</f>
        <v>#REF!</v>
      </c>
      <c r="B183" t="e">
        <f t="shared" si="6"/>
        <v>#REF!</v>
      </c>
      <c r="C183" s="25" t="e">
        <f>'Discovery Log'!#REF!</f>
        <v>#REF!</v>
      </c>
    </row>
    <row r="184" spans="1:3" x14ac:dyDescent="0.25">
      <c r="A184" t="e">
        <f>'Discovery Log'!#REF!</f>
        <v>#REF!</v>
      </c>
      <c r="B184" t="e">
        <f t="shared" si="6"/>
        <v>#REF!</v>
      </c>
      <c r="C184" s="25" t="e">
        <f>'Discovery Log'!#REF!</f>
        <v>#REF!</v>
      </c>
    </row>
    <row r="185" spans="1:3" x14ac:dyDescent="0.25">
      <c r="A185" t="e">
        <f>'Discovery Log'!#REF!</f>
        <v>#REF!</v>
      </c>
      <c r="B185" t="e">
        <f t="shared" si="6"/>
        <v>#REF!</v>
      </c>
      <c r="C185" s="25" t="e">
        <f>'Discovery Log'!#REF!</f>
        <v>#REF!</v>
      </c>
    </row>
    <row r="186" spans="1:3" x14ac:dyDescent="0.25">
      <c r="A186" t="e">
        <f>'Discovery Log'!#REF!</f>
        <v>#REF!</v>
      </c>
      <c r="B186" t="e">
        <f t="shared" si="6"/>
        <v>#REF!</v>
      </c>
      <c r="C186" s="25" t="e">
        <f>'Discovery Log'!#REF!</f>
        <v>#REF!</v>
      </c>
    </row>
    <row r="187" spans="1:3" x14ac:dyDescent="0.25">
      <c r="A187" t="e">
        <f>'Discovery Log'!#REF!</f>
        <v>#REF!</v>
      </c>
      <c r="B187" t="e">
        <f t="shared" si="6"/>
        <v>#REF!</v>
      </c>
      <c r="C187" s="25" t="e">
        <f>'Discovery Log'!#REF!</f>
        <v>#REF!</v>
      </c>
    </row>
    <row r="188" spans="1:3" x14ac:dyDescent="0.25">
      <c r="A188" t="e">
        <f>'Discovery Log'!#REF!</f>
        <v>#REF!</v>
      </c>
      <c r="B188" t="e">
        <f t="shared" si="6"/>
        <v>#REF!</v>
      </c>
      <c r="C188" s="25" t="e">
        <f>'Discovery Log'!#REF!</f>
        <v>#REF!</v>
      </c>
    </row>
    <row r="189" spans="1:3" x14ac:dyDescent="0.25">
      <c r="A189" t="e">
        <f>'Discovery Log'!#REF!</f>
        <v>#REF!</v>
      </c>
      <c r="B189" t="e">
        <f t="shared" si="6"/>
        <v>#REF!</v>
      </c>
      <c r="C189" s="25" t="e">
        <f>'Discovery Log'!#REF!</f>
        <v>#REF!</v>
      </c>
    </row>
    <row r="190" spans="1:3" x14ac:dyDescent="0.25">
      <c r="A190" t="e">
        <f>'Discovery Log'!#REF!</f>
        <v>#REF!</v>
      </c>
      <c r="B190" t="e">
        <f t="shared" si="6"/>
        <v>#REF!</v>
      </c>
      <c r="C190" s="25" t="e">
        <f>'Discovery Log'!#REF!</f>
        <v>#REF!</v>
      </c>
    </row>
    <row r="191" spans="1:3" x14ac:dyDescent="0.25">
      <c r="A191" t="e">
        <f>'Discovery Log'!#REF!</f>
        <v>#REF!</v>
      </c>
      <c r="B191" t="e">
        <f t="shared" si="6"/>
        <v>#REF!</v>
      </c>
      <c r="C191" s="25" t="e">
        <f>'Discovery Log'!#REF!</f>
        <v>#REF!</v>
      </c>
    </row>
    <row r="192" spans="1:3" x14ac:dyDescent="0.25">
      <c r="A192" t="e">
        <f>'Discovery Log'!#REF!</f>
        <v>#REF!</v>
      </c>
      <c r="B192" t="e">
        <f t="shared" si="6"/>
        <v>#REF!</v>
      </c>
      <c r="C192" s="25" t="e">
        <f>'Discovery Log'!#REF!</f>
        <v>#REF!</v>
      </c>
    </row>
    <row r="193" spans="1:3" x14ac:dyDescent="0.25">
      <c r="A193" t="e">
        <f>'Discovery Log'!#REF!</f>
        <v>#REF!</v>
      </c>
      <c r="B193" t="e">
        <f t="shared" si="6"/>
        <v>#REF!</v>
      </c>
      <c r="C193" s="25" t="e">
        <f>'Discovery Log'!#REF!</f>
        <v>#REF!</v>
      </c>
    </row>
    <row r="194" spans="1:3" x14ac:dyDescent="0.25">
      <c r="A194" t="e">
        <f>'Discovery Log'!#REF!</f>
        <v>#REF!</v>
      </c>
      <c r="B194" t="e">
        <f t="shared" si="6"/>
        <v>#REF!</v>
      </c>
      <c r="C194" s="25" t="e">
        <f>'Discovery Log'!#REF!</f>
        <v>#REF!</v>
      </c>
    </row>
    <row r="195" spans="1:3" x14ac:dyDescent="0.25">
      <c r="A195" t="e">
        <f>'Discovery Log'!#REF!</f>
        <v>#REF!</v>
      </c>
      <c r="B195" t="e">
        <f t="shared" ref="B195:B208" si="7">A195</f>
        <v>#REF!</v>
      </c>
      <c r="C195" s="25" t="e">
        <f>'Discovery Log'!#REF!</f>
        <v>#REF!</v>
      </c>
    </row>
    <row r="196" spans="1:3" x14ac:dyDescent="0.25">
      <c r="A196" t="e">
        <f>'Discovery Log'!#REF!</f>
        <v>#REF!</v>
      </c>
      <c r="B196" t="e">
        <f t="shared" si="7"/>
        <v>#REF!</v>
      </c>
      <c r="C196" s="25" t="e">
        <f>'Discovery Log'!#REF!</f>
        <v>#REF!</v>
      </c>
    </row>
    <row r="197" spans="1:3" x14ac:dyDescent="0.25">
      <c r="A197" t="e">
        <f>'Discovery Log'!#REF!</f>
        <v>#REF!</v>
      </c>
      <c r="B197" t="e">
        <f t="shared" si="7"/>
        <v>#REF!</v>
      </c>
      <c r="C197" s="25" t="e">
        <f>'Discovery Log'!#REF!</f>
        <v>#REF!</v>
      </c>
    </row>
    <row r="198" spans="1:3" x14ac:dyDescent="0.25">
      <c r="A198" t="e">
        <f>'Discovery Log'!#REF!</f>
        <v>#REF!</v>
      </c>
      <c r="B198" t="e">
        <f t="shared" si="7"/>
        <v>#REF!</v>
      </c>
      <c r="C198" s="25" t="e">
        <f>'Discovery Log'!#REF!</f>
        <v>#REF!</v>
      </c>
    </row>
    <row r="199" spans="1:3" x14ac:dyDescent="0.25">
      <c r="A199" t="e">
        <f>'Discovery Log'!#REF!</f>
        <v>#REF!</v>
      </c>
      <c r="B199" t="e">
        <f t="shared" si="7"/>
        <v>#REF!</v>
      </c>
      <c r="C199" s="25" t="e">
        <f>'Discovery Log'!#REF!</f>
        <v>#REF!</v>
      </c>
    </row>
    <row r="200" spans="1:3" x14ac:dyDescent="0.25">
      <c r="A200" t="e">
        <f>'Discovery Log'!#REF!</f>
        <v>#REF!</v>
      </c>
      <c r="B200" t="e">
        <f t="shared" si="7"/>
        <v>#REF!</v>
      </c>
      <c r="C200" s="25" t="e">
        <f>'Discovery Log'!#REF!</f>
        <v>#REF!</v>
      </c>
    </row>
    <row r="201" spans="1:3" x14ac:dyDescent="0.25">
      <c r="A201" t="e">
        <f>'Discovery Log'!#REF!</f>
        <v>#REF!</v>
      </c>
      <c r="B201" t="e">
        <f t="shared" si="7"/>
        <v>#REF!</v>
      </c>
      <c r="C201" s="25" t="e">
        <f>'Discovery Log'!#REF!</f>
        <v>#REF!</v>
      </c>
    </row>
    <row r="202" spans="1:3" x14ac:dyDescent="0.25">
      <c r="A202" t="e">
        <f>'Discovery Log'!#REF!</f>
        <v>#REF!</v>
      </c>
      <c r="B202" t="e">
        <f t="shared" si="7"/>
        <v>#REF!</v>
      </c>
      <c r="C202" s="25" t="e">
        <f>'Discovery Log'!#REF!</f>
        <v>#REF!</v>
      </c>
    </row>
    <row r="203" spans="1:3" x14ac:dyDescent="0.25">
      <c r="A203" t="e">
        <f>'Discovery Log'!#REF!</f>
        <v>#REF!</v>
      </c>
      <c r="B203" t="e">
        <f t="shared" si="7"/>
        <v>#REF!</v>
      </c>
      <c r="C203" s="25" t="e">
        <f>'Discovery Log'!#REF!</f>
        <v>#REF!</v>
      </c>
    </row>
    <row r="204" spans="1:3" x14ac:dyDescent="0.25">
      <c r="A204" t="e">
        <f>'Discovery Log'!#REF!</f>
        <v>#REF!</v>
      </c>
      <c r="B204" t="e">
        <f t="shared" si="7"/>
        <v>#REF!</v>
      </c>
      <c r="C204" s="25" t="e">
        <f>'Discovery Log'!#REF!</f>
        <v>#REF!</v>
      </c>
    </row>
    <row r="205" spans="1:3" x14ac:dyDescent="0.25">
      <c r="A205" t="e">
        <f>'Discovery Log'!#REF!</f>
        <v>#REF!</v>
      </c>
      <c r="B205" t="e">
        <f t="shared" si="7"/>
        <v>#REF!</v>
      </c>
      <c r="C205" s="25" t="e">
        <f>'Discovery Log'!#REF!</f>
        <v>#REF!</v>
      </c>
    </row>
    <row r="206" spans="1:3" x14ac:dyDescent="0.25">
      <c r="A206" t="e">
        <f>'Discovery Log'!#REF!</f>
        <v>#REF!</v>
      </c>
      <c r="B206" t="e">
        <f t="shared" si="7"/>
        <v>#REF!</v>
      </c>
      <c r="C206" s="25" t="e">
        <f>'Discovery Log'!#REF!</f>
        <v>#REF!</v>
      </c>
    </row>
    <row r="207" spans="1:3" x14ac:dyDescent="0.25">
      <c r="A207" t="e">
        <f>'Discovery Log'!#REF!</f>
        <v>#REF!</v>
      </c>
      <c r="B207" t="e">
        <f t="shared" si="7"/>
        <v>#REF!</v>
      </c>
      <c r="C207" s="25" t="e">
        <f>'Discovery Log'!#REF!</f>
        <v>#REF!</v>
      </c>
    </row>
    <row r="208" spans="1:3" x14ac:dyDescent="0.25">
      <c r="A208" t="e">
        <f>'Discovery Log'!#REF!</f>
        <v>#REF!</v>
      </c>
      <c r="B208" t="e">
        <f t="shared" si="7"/>
        <v>#REF!</v>
      </c>
      <c r="C208" s="25" t="e">
        <f>'Discovery Log'!#REF!</f>
        <v>#REF!</v>
      </c>
    </row>
    <row r="209" spans="3:3" x14ac:dyDescent="0.25">
      <c r="C209" s="25"/>
    </row>
    <row r="210" spans="3:3" x14ac:dyDescent="0.25">
      <c r="C210" s="25"/>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4" t="s">
        <v>58</v>
      </c>
      <c r="F1" s="74"/>
      <c r="G1" s="74"/>
      <c r="H1" s="20"/>
      <c r="I1" s="20"/>
      <c r="J1" s="74" t="s">
        <v>59</v>
      </c>
      <c r="K1" s="74"/>
      <c r="L1" s="74"/>
      <c r="N1" s="59" t="s">
        <v>56</v>
      </c>
      <c r="O1" s="60" t="s">
        <v>57</v>
      </c>
      <c r="P1" s="60" t="s">
        <v>55</v>
      </c>
    </row>
    <row r="2" spans="1:16" x14ac:dyDescent="0.25">
      <c r="B2" s="26" t="s">
        <v>30</v>
      </c>
      <c r="E2" s="20"/>
      <c r="F2" s="20"/>
      <c r="G2" s="20"/>
      <c r="H2" s="20"/>
      <c r="I2" s="20"/>
      <c r="J2" s="20"/>
      <c r="K2" s="18"/>
      <c r="L2" s="20"/>
      <c r="N2" s="9"/>
      <c r="P2" s="27"/>
    </row>
    <row r="3" spans="1:16" ht="14.4" x14ac:dyDescent="0.25">
      <c r="A3" s="17" t="s">
        <v>24</v>
      </c>
      <c r="B3" t="s">
        <v>25</v>
      </c>
      <c r="E3" s="23" t="s">
        <v>21</v>
      </c>
      <c r="F3" s="19">
        <f>COUNTIF(A4:A23,"*")</f>
        <v>1</v>
      </c>
      <c r="G3" s="20"/>
      <c r="H3" s="19"/>
      <c r="I3" s="20"/>
      <c r="J3" s="23" t="s">
        <v>21</v>
      </c>
      <c r="K3" s="19">
        <f>K6</f>
        <v>52</v>
      </c>
      <c r="L3" s="20"/>
      <c r="N3" s="9"/>
      <c r="O3" s="55"/>
      <c r="P3" s="27"/>
    </row>
    <row r="4" spans="1:16" x14ac:dyDescent="0.25">
      <c r="A4">
        <v>0</v>
      </c>
      <c r="B4">
        <v>171</v>
      </c>
      <c r="E4" s="23" t="s">
        <v>20</v>
      </c>
      <c r="F4" s="19" t="e">
        <f>GETPIVOTDATA("Data Requests",$B$24)</f>
        <v>#REF!</v>
      </c>
      <c r="G4" s="20"/>
      <c r="H4" s="20"/>
      <c r="I4" s="20"/>
      <c r="J4" s="23" t="s">
        <v>20</v>
      </c>
      <c r="K4" s="19">
        <f>K15</f>
        <v>176</v>
      </c>
      <c r="L4" s="20"/>
      <c r="N4" s="9"/>
      <c r="O4" s="56"/>
      <c r="P4" s="27"/>
    </row>
    <row r="5" spans="1:16" x14ac:dyDescent="0.25">
      <c r="A5" t="s">
        <v>26</v>
      </c>
      <c r="B5">
        <v>171</v>
      </c>
      <c r="E5" s="23"/>
      <c r="F5" s="18"/>
      <c r="G5" s="20"/>
      <c r="H5" s="20"/>
      <c r="I5" s="20"/>
      <c r="J5" s="23"/>
      <c r="K5" s="18"/>
      <c r="L5" s="20"/>
      <c r="N5" s="9"/>
      <c r="O5" s="56"/>
      <c r="P5" s="27"/>
    </row>
    <row r="6" spans="1:16" ht="13.8" thickBot="1" x14ac:dyDescent="0.3">
      <c r="E6" s="23" t="s">
        <v>22</v>
      </c>
      <c r="F6" s="21">
        <f>SUM(F7:F11)</f>
        <v>0</v>
      </c>
      <c r="G6" s="20"/>
      <c r="H6" s="20"/>
      <c r="I6" s="20"/>
      <c r="J6" s="23" t="s">
        <v>22</v>
      </c>
      <c r="K6" s="21">
        <f>SUM(K7:K12)</f>
        <v>52</v>
      </c>
      <c r="L6" s="20"/>
      <c r="N6" s="9"/>
      <c r="O6" s="56"/>
      <c r="P6" s="27"/>
    </row>
    <row r="7" spans="1:16" ht="13.8" thickTop="1" x14ac:dyDescent="0.25">
      <c r="E7" s="22" t="s">
        <v>14</v>
      </c>
      <c r="F7" s="24">
        <f>COUNTIF(A4:A12,"*"&amp;E7&amp;"*")</f>
        <v>0</v>
      </c>
      <c r="G7" s="20"/>
      <c r="H7" s="20"/>
      <c r="I7" s="20"/>
      <c r="J7" s="22" t="s">
        <v>14</v>
      </c>
      <c r="K7" s="44">
        <v>3</v>
      </c>
      <c r="L7" s="20"/>
      <c r="N7" s="27"/>
      <c r="O7" s="56"/>
      <c r="P7" s="27"/>
    </row>
    <row r="8" spans="1:16" ht="14.4" x14ac:dyDescent="0.25">
      <c r="E8" s="22" t="s">
        <v>15</v>
      </c>
      <c r="F8" s="24">
        <f>COUNTIF(A14:A16,"*"&amp;E8&amp;"*")</f>
        <v>0</v>
      </c>
      <c r="G8" s="20"/>
      <c r="H8" s="20"/>
      <c r="I8" s="20"/>
      <c r="J8" s="22" t="s">
        <v>15</v>
      </c>
      <c r="K8" s="44">
        <v>1</v>
      </c>
      <c r="L8" s="20"/>
      <c r="N8" s="9"/>
      <c r="O8" s="57"/>
      <c r="P8" s="27"/>
    </row>
    <row r="9" spans="1:16" x14ac:dyDescent="0.25">
      <c r="E9" s="22" t="s">
        <v>16</v>
      </c>
      <c r="F9" s="24">
        <f>COUNTIF(A17:A22,"*"&amp;E9&amp;"*")</f>
        <v>0</v>
      </c>
      <c r="G9" s="20"/>
      <c r="H9" s="20"/>
      <c r="I9" s="20"/>
      <c r="J9" s="22" t="s">
        <v>47</v>
      </c>
      <c r="K9" s="44">
        <v>0</v>
      </c>
      <c r="L9" s="20"/>
      <c r="N9" s="9"/>
      <c r="O9" s="58"/>
      <c r="P9" s="27"/>
    </row>
    <row r="10" spans="1:16" x14ac:dyDescent="0.25">
      <c r="E10" s="22" t="s">
        <v>60</v>
      </c>
      <c r="F10" s="24">
        <f>COUNTIF(A13,"*"&amp;E10&amp;"*")</f>
        <v>0</v>
      </c>
      <c r="G10" s="20"/>
      <c r="H10" s="20"/>
      <c r="I10" s="20"/>
      <c r="J10" s="22" t="s">
        <v>16</v>
      </c>
      <c r="K10" s="44">
        <v>8</v>
      </c>
      <c r="L10" s="20"/>
      <c r="N10" s="9"/>
      <c r="O10" s="58"/>
      <c r="P10" s="27"/>
    </row>
    <row r="11" spans="1:16" x14ac:dyDescent="0.25">
      <c r="E11" s="22" t="s">
        <v>47</v>
      </c>
      <c r="F11" s="24">
        <f>COUNTIF(A23,"*"&amp;E11&amp;"*")</f>
        <v>0</v>
      </c>
      <c r="G11" s="20"/>
      <c r="H11" s="20"/>
      <c r="I11" s="20"/>
      <c r="J11" s="22" t="s">
        <v>61</v>
      </c>
      <c r="K11" s="44">
        <v>40</v>
      </c>
      <c r="L11" s="20"/>
      <c r="N11" s="9"/>
      <c r="O11" s="56"/>
      <c r="P11" s="27"/>
    </row>
    <row r="12" spans="1:16" x14ac:dyDescent="0.25">
      <c r="E12" s="20"/>
      <c r="F12" s="20"/>
      <c r="G12" s="20"/>
      <c r="H12" s="20"/>
      <c r="I12" s="20"/>
      <c r="J12" s="22" t="s">
        <v>29</v>
      </c>
      <c r="K12" s="44" t="s">
        <v>48</v>
      </c>
      <c r="L12" s="20"/>
      <c r="N12" s="9"/>
      <c r="O12" s="56"/>
      <c r="P12" s="27"/>
    </row>
    <row r="13" spans="1:16" x14ac:dyDescent="0.25">
      <c r="E13" s="20"/>
      <c r="F13" s="20"/>
      <c r="G13" s="20"/>
      <c r="H13" s="20"/>
      <c r="I13" s="20"/>
      <c r="L13" s="20"/>
      <c r="N13" s="9"/>
      <c r="P13" s="27"/>
    </row>
    <row r="14" spans="1:16" ht="13.8" thickBot="1" x14ac:dyDescent="0.3">
      <c r="E14" s="23" t="s">
        <v>28</v>
      </c>
      <c r="F14" s="21">
        <f>SUM(F15:F19)</f>
        <v>342</v>
      </c>
      <c r="G14" s="20"/>
      <c r="H14" s="20"/>
      <c r="I14" s="20"/>
      <c r="J14" s="22"/>
      <c r="K14" s="18"/>
      <c r="L14" s="20"/>
      <c r="N14" s="9"/>
      <c r="P14" s="27"/>
    </row>
    <row r="15" spans="1:16" ht="14.4" thickTop="1" thickBot="1" x14ac:dyDescent="0.3">
      <c r="E15" s="22" t="s">
        <v>14</v>
      </c>
      <c r="F15" s="18">
        <f>SUM(B4:B12)</f>
        <v>342</v>
      </c>
      <c r="G15" s="20"/>
      <c r="H15" s="20"/>
      <c r="I15" s="20"/>
      <c r="J15" s="23" t="s">
        <v>28</v>
      </c>
      <c r="K15" s="21">
        <f>SUM(K16:K21)</f>
        <v>176</v>
      </c>
      <c r="L15" s="20"/>
      <c r="N15" s="9"/>
      <c r="P15" s="27"/>
    </row>
    <row r="16" spans="1:16" ht="13.8" thickTop="1" x14ac:dyDescent="0.25">
      <c r="E16" s="22" t="s">
        <v>15</v>
      </c>
      <c r="F16" s="18">
        <f>SUM(B14:B16)</f>
        <v>0</v>
      </c>
      <c r="G16" s="20"/>
      <c r="H16" s="20"/>
      <c r="I16" s="20"/>
      <c r="J16" s="22" t="s">
        <v>14</v>
      </c>
      <c r="K16" s="28">
        <v>20</v>
      </c>
      <c r="L16" s="20"/>
      <c r="N16" s="9"/>
      <c r="P16" s="27"/>
    </row>
    <row r="17" spans="5:16" x14ac:dyDescent="0.25">
      <c r="E17" s="22" t="s">
        <v>16</v>
      </c>
      <c r="F17" s="18">
        <f>SUM(B17:B22)</f>
        <v>0</v>
      </c>
      <c r="G17" s="20"/>
      <c r="H17" s="20"/>
      <c r="I17" s="20"/>
      <c r="J17" s="22" t="s">
        <v>15</v>
      </c>
      <c r="K17" s="28">
        <v>7</v>
      </c>
      <c r="L17" s="20"/>
      <c r="N17" s="9"/>
      <c r="P17" s="27"/>
    </row>
    <row r="18" spans="5:16" x14ac:dyDescent="0.25">
      <c r="E18" s="22" t="s">
        <v>60</v>
      </c>
      <c r="F18" s="18">
        <f>SUM(B13)</f>
        <v>0</v>
      </c>
      <c r="G18" s="20"/>
      <c r="H18" s="20"/>
      <c r="I18" s="20"/>
      <c r="J18" s="22" t="s">
        <v>47</v>
      </c>
      <c r="K18" s="28">
        <v>0</v>
      </c>
      <c r="L18" s="20"/>
      <c r="N18" s="9"/>
      <c r="P18" s="27"/>
    </row>
    <row r="19" spans="5:16" x14ac:dyDescent="0.25">
      <c r="E19" s="22" t="s">
        <v>47</v>
      </c>
      <c r="F19" s="18">
        <f>SUM(B23)</f>
        <v>0</v>
      </c>
      <c r="G19" s="20"/>
      <c r="H19" s="20"/>
      <c r="I19" s="20"/>
      <c r="J19" s="22" t="s">
        <v>16</v>
      </c>
      <c r="K19" s="28">
        <v>106</v>
      </c>
      <c r="L19" s="20"/>
      <c r="N19" s="9"/>
      <c r="P19" s="27"/>
    </row>
    <row r="20" spans="5:16" x14ac:dyDescent="0.25">
      <c r="E20" s="20"/>
      <c r="F20" s="20"/>
      <c r="G20" s="20"/>
      <c r="H20" s="20"/>
      <c r="I20" s="20"/>
      <c r="J20" s="22" t="s">
        <v>61</v>
      </c>
      <c r="K20" s="44">
        <v>43</v>
      </c>
      <c r="L20" s="20"/>
      <c r="N20" s="9"/>
      <c r="P20" s="27"/>
    </row>
    <row r="21" spans="5:16" x14ac:dyDescent="0.25">
      <c r="E21" s="49">
        <v>45467</v>
      </c>
      <c r="F21" s="20"/>
      <c r="G21" s="20"/>
      <c r="H21" s="20"/>
      <c r="I21" s="20"/>
      <c r="J21" s="22" t="s">
        <v>29</v>
      </c>
      <c r="K21" s="44" t="s">
        <v>48</v>
      </c>
      <c r="L21" s="20"/>
      <c r="N21" s="9"/>
      <c r="P21" s="27"/>
    </row>
    <row r="22" spans="5:16" x14ac:dyDescent="0.25">
      <c r="E22" s="20"/>
      <c r="F22" s="20"/>
      <c r="G22" s="20"/>
      <c r="H22" s="20"/>
      <c r="I22" s="20"/>
      <c r="K22" s="20"/>
      <c r="L22" s="20"/>
      <c r="N22" s="9"/>
      <c r="P22" s="27"/>
    </row>
    <row r="23" spans="5:16" x14ac:dyDescent="0.25">
      <c r="E23" s="30" t="s">
        <v>27</v>
      </c>
      <c r="F23" s="29"/>
      <c r="J23" s="49">
        <v>45467</v>
      </c>
      <c r="K23" s="20"/>
      <c r="L23" s="20"/>
      <c r="N23" s="9"/>
      <c r="P23" s="27"/>
    </row>
    <row r="24" spans="5:16" x14ac:dyDescent="0.25">
      <c r="E24" s="31" t="s">
        <v>21</v>
      </c>
      <c r="F24" s="32" t="e">
        <f>'DR Count'!E2</f>
        <v>#REF!</v>
      </c>
      <c r="J24" s="29" t="s">
        <v>37</v>
      </c>
      <c r="N24" s="9"/>
      <c r="P24" s="27"/>
    </row>
    <row r="25" spans="5:16" x14ac:dyDescent="0.25">
      <c r="E25" s="31" t="s">
        <v>20</v>
      </c>
      <c r="F25" s="32">
        <f>COUNT('Discovery Log'!A4:A121)</f>
        <v>118</v>
      </c>
      <c r="N25" s="9"/>
      <c r="P25" s="27"/>
    </row>
    <row r="26" spans="5:16" x14ac:dyDescent="0.25">
      <c r="N26" s="9"/>
      <c r="P26" s="27"/>
    </row>
    <row r="27" spans="5:16" x14ac:dyDescent="0.25">
      <c r="N27" s="9"/>
      <c r="P27" s="27"/>
    </row>
    <row r="28" spans="5:16" x14ac:dyDescent="0.25">
      <c r="N28" s="9"/>
      <c r="P28" s="27"/>
    </row>
    <row r="29" spans="5:16" x14ac:dyDescent="0.25">
      <c r="N29" s="9"/>
      <c r="P29" s="27"/>
    </row>
    <row r="30" spans="5:16" x14ac:dyDescent="0.25">
      <c r="N30" s="9"/>
      <c r="P30" s="27"/>
    </row>
    <row r="31" spans="5:16" x14ac:dyDescent="0.25">
      <c r="N31" s="9"/>
      <c r="P31" s="27"/>
    </row>
    <row r="32" spans="5:16" x14ac:dyDescent="0.25">
      <c r="N32" s="9"/>
      <c r="P32" s="27"/>
    </row>
    <row r="33" spans="14:16" x14ac:dyDescent="0.25">
      <c r="N33" s="9"/>
      <c r="P33" s="27"/>
    </row>
    <row r="34" spans="14:16" x14ac:dyDescent="0.25">
      <c r="N34" s="9"/>
      <c r="P34" s="27"/>
    </row>
    <row r="35" spans="14:16" x14ac:dyDescent="0.25">
      <c r="N35" s="9"/>
      <c r="P35" s="27"/>
    </row>
    <row r="36" spans="14:16" x14ac:dyDescent="0.25">
      <c r="N36" s="9"/>
      <c r="P36" s="27"/>
    </row>
    <row r="37" spans="14:16" x14ac:dyDescent="0.25">
      <c r="N37" s="9"/>
      <c r="P37" s="27"/>
    </row>
    <row r="38" spans="14:16" x14ac:dyDescent="0.25">
      <c r="N38" s="9"/>
      <c r="P38" s="27"/>
    </row>
    <row r="39" spans="14:16" x14ac:dyDescent="0.25">
      <c r="N39" s="9"/>
      <c r="P39" s="27"/>
    </row>
    <row r="40" spans="14:16" x14ac:dyDescent="0.25">
      <c r="N40" s="9"/>
      <c r="P40" s="27"/>
    </row>
    <row r="41" spans="14:16" x14ac:dyDescent="0.25">
      <c r="N41" s="9"/>
      <c r="P41" s="27"/>
    </row>
    <row r="42" spans="14:16" x14ac:dyDescent="0.25">
      <c r="N42" s="9"/>
      <c r="P42" s="27"/>
    </row>
    <row r="43" spans="14:16" x14ac:dyDescent="0.25">
      <c r="N43" s="9"/>
      <c r="P43" s="27"/>
    </row>
    <row r="44" spans="14:16" x14ac:dyDescent="0.25">
      <c r="N44" s="9"/>
      <c r="P44" s="27"/>
    </row>
    <row r="45" spans="14:16" x14ac:dyDescent="0.25">
      <c r="N45" s="9"/>
      <c r="P45" s="27"/>
    </row>
    <row r="46" spans="14:16" x14ac:dyDescent="0.25">
      <c r="N46" s="9"/>
      <c r="P46" s="27"/>
    </row>
    <row r="47" spans="14:16" x14ac:dyDescent="0.25">
      <c r="N47" s="9"/>
      <c r="P47" s="27"/>
    </row>
    <row r="48" spans="14:16" x14ac:dyDescent="0.25">
      <c r="N48" s="9"/>
      <c r="P48" s="27"/>
    </row>
    <row r="49" spans="14:16" x14ac:dyDescent="0.25">
      <c r="N49" s="9"/>
      <c r="P49" s="27"/>
    </row>
    <row r="50" spans="14:16" x14ac:dyDescent="0.25">
      <c r="N50" s="9"/>
      <c r="P50" s="27"/>
    </row>
    <row r="51" spans="14:16" x14ac:dyDescent="0.25">
      <c r="N51" s="9"/>
      <c r="P51" s="27"/>
    </row>
    <row r="52" spans="14:16" x14ac:dyDescent="0.25">
      <c r="N52" s="9"/>
      <c r="P52" s="27"/>
    </row>
    <row r="53" spans="14:16" x14ac:dyDescent="0.25">
      <c r="N53" s="9"/>
      <c r="O53" s="8"/>
      <c r="P53" s="27"/>
    </row>
    <row r="54" spans="14:16" x14ac:dyDescent="0.25">
      <c r="P54" s="27"/>
    </row>
    <row r="55" spans="14:16" x14ac:dyDescent="0.25">
      <c r="P55" s="27"/>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2025-07-07T21:19:59Z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