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1_Work/Regulatory/Cases/WMP/Data Request Process &amp; Templates/2026 WMP DR Log/Summaries/"/>
    </mc:Choice>
  </mc:AlternateContent>
  <xr:revisionPtr revIDLastSave="1" documentId="8_{8E562D89-FE19-4AB2-95A5-8F8B5422BE75}" xr6:coauthVersionLast="47" xr6:coauthVersionMax="47" xr10:uidLastSave="{EFAEB4E4-C989-4596-8035-047BF7E319EC}"/>
  <bookViews>
    <workbookView xWindow="-108" yWindow="-108" windowWidth="23256" windowHeight="12576" xr2:uid="{00000000-000D-0000-FFFF-FFFF00000000}"/>
  </bookViews>
  <sheets>
    <sheet name="Discovery Log" sheetId="2" r:id="rId1"/>
    <sheet name="WMP Sections" sheetId="8" state="hidden" r:id="rId2"/>
    <sheet name="DR Count" sheetId="4" state="hidden" r:id="rId3"/>
    <sheet name="Analytics" sheetId="7" state="hidden" r:id="rId4"/>
  </sheets>
  <definedNames>
    <definedName name="_xlnm._FilterDatabase" localSheetId="2" hidden="1">'DR Count'!$B$2:$B$209</definedName>
    <definedName name="_xlnm.Print_Titles" localSheetId="0">'Discovery Log'!$2:$3</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1" i="2" l="1"/>
  <c r="S136" i="2"/>
  <c r="S168" i="2"/>
  <c r="Q147" i="2"/>
  <c r="Q170" i="2"/>
  <c r="Q9"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A105" i="4" s="1"/>
  <c r="B105" i="4" s="1"/>
  <c r="D72" i="2"/>
  <c r="D73" i="2"/>
  <c r="D74" i="2"/>
  <c r="D75" i="2"/>
  <c r="D76" i="2"/>
  <c r="D77" i="2"/>
  <c r="D78" i="2"/>
  <c r="D79" i="2"/>
  <c r="D80" i="2"/>
  <c r="D81" i="2"/>
  <c r="D82" i="2"/>
  <c r="D83" i="2"/>
  <c r="D84" i="2"/>
  <c r="D85" i="2"/>
  <c r="D86" i="2"/>
  <c r="D87" i="2"/>
  <c r="D88" i="2"/>
  <c r="A122" i="4" s="1"/>
  <c r="B122" i="4" s="1"/>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F15" i="2"/>
  <c r="F16" i="2"/>
  <c r="F17" i="2"/>
  <c r="F18" i="2"/>
  <c r="F19" i="2"/>
  <c r="F20" i="2"/>
  <c r="F21" i="2"/>
  <c r="F22" i="2"/>
  <c r="F23" i="2"/>
  <c r="F24" i="2"/>
  <c r="D15" i="2"/>
  <c r="D16" i="2"/>
  <c r="D17" i="2"/>
  <c r="D18" i="2"/>
  <c r="D19" i="2"/>
  <c r="D20" i="2"/>
  <c r="D21" i="2"/>
  <c r="D22" i="2"/>
  <c r="D23" i="2"/>
  <c r="D24" i="2"/>
  <c r="F14" i="2"/>
  <c r="D14" i="2"/>
  <c r="D5" i="2"/>
  <c r="F5" i="2" s="1"/>
  <c r="D6" i="2"/>
  <c r="F6" i="2" s="1"/>
  <c r="D7" i="2"/>
  <c r="F7" i="2" s="1"/>
  <c r="D8" i="2"/>
  <c r="F8" i="2" s="1"/>
  <c r="D9" i="2"/>
  <c r="F9" i="2" s="1"/>
  <c r="D10" i="2"/>
  <c r="F10" i="2" s="1"/>
  <c r="D11" i="2"/>
  <c r="F11" i="2" s="1"/>
  <c r="D12" i="2"/>
  <c r="F12" i="2" s="1"/>
  <c r="D13" i="2"/>
  <c r="F13" i="2" s="1"/>
  <c r="S5" i="2"/>
  <c r="S160" i="2"/>
  <c r="Q5" i="2"/>
  <c r="Q6" i="2"/>
  <c r="Q10" i="2"/>
  <c r="Q11" i="2"/>
  <c r="Q12" i="2"/>
  <c r="Q14" i="2"/>
  <c r="Q15" i="2"/>
  <c r="Q16" i="2"/>
  <c r="Q17" i="2"/>
  <c r="Q18" i="2"/>
  <c r="Q83" i="2"/>
  <c r="S4" i="2"/>
  <c r="Q4" i="2"/>
  <c r="F17" i="7"/>
  <c r="F16" i="7"/>
  <c r="F15" i="7"/>
  <c r="F25" i="7"/>
  <c r="F3" i="7"/>
  <c r="F19" i="7"/>
  <c r="F18" i="7"/>
  <c r="F11" i="7"/>
  <c r="F9" i="7"/>
  <c r="F10" i="7"/>
  <c r="F8" i="7"/>
  <c r="F7" i="7"/>
  <c r="A103" i="4"/>
  <c r="B103" i="4" s="1"/>
  <c r="A104" i="4"/>
  <c r="B104" i="4" s="1"/>
  <c r="C103" i="4"/>
  <c r="C104" i="4"/>
  <c r="C105" i="4"/>
  <c r="C106" i="4"/>
  <c r="C107" i="4"/>
  <c r="C88" i="4"/>
  <c r="C89" i="4"/>
  <c r="A90" i="4"/>
  <c r="B90" i="4" s="1"/>
  <c r="C90" i="4"/>
  <c r="C91" i="4"/>
  <c r="C3" i="4"/>
  <c r="C4" i="4"/>
  <c r="C5" i="4"/>
  <c r="C6" i="4"/>
  <c r="C7" i="4"/>
  <c r="C8" i="4"/>
  <c r="C9" i="4"/>
  <c r="C10" i="4"/>
  <c r="C11" i="4"/>
  <c r="C12" i="4"/>
  <c r="C13" i="4"/>
  <c r="C14" i="4"/>
  <c r="C15" i="4"/>
  <c r="C16" i="4"/>
  <c r="C17" i="4"/>
  <c r="C18" i="4"/>
  <c r="C19" i="4"/>
  <c r="C20" i="4"/>
  <c r="C21" i="4"/>
  <c r="C22" i="4"/>
  <c r="A4" i="4"/>
  <c r="B4" i="4" s="1"/>
  <c r="A3" i="4"/>
  <c r="B3" i="4" s="1"/>
  <c r="K6" i="7"/>
  <c r="K3" i="7" s="1"/>
  <c r="K15" i="7"/>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92" i="4"/>
  <c r="C93" i="4"/>
  <c r="C94" i="4"/>
  <c r="C95" i="4"/>
  <c r="C96" i="4"/>
  <c r="C97" i="4"/>
  <c r="C98" i="4"/>
  <c r="C99" i="4"/>
  <c r="C100" i="4"/>
  <c r="C101" i="4"/>
  <c r="C102"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A208" i="4"/>
  <c r="B208" i="4" s="1"/>
  <c r="A124" i="4"/>
  <c r="B124" i="4" s="1"/>
  <c r="A123" i="4"/>
  <c r="B123" i="4" s="1"/>
  <c r="A121" i="4"/>
  <c r="B121" i="4" s="1"/>
  <c r="A120" i="4"/>
  <c r="B120" i="4" s="1"/>
  <c r="F4" i="7"/>
  <c r="Q75" i="2" l="1"/>
  <c r="S115" i="2"/>
  <c r="Q139" i="2"/>
  <c r="Q51" i="2"/>
  <c r="S97" i="2"/>
  <c r="Q149" i="2"/>
  <c r="Q171" i="2"/>
  <c r="Q59" i="2"/>
  <c r="Q19" i="2"/>
  <c r="S76" i="2"/>
  <c r="S30" i="2"/>
  <c r="S127" i="2"/>
  <c r="S75" i="2"/>
  <c r="Q131" i="2"/>
  <c r="Q123" i="2"/>
  <c r="S28" i="2"/>
  <c r="Q115" i="2"/>
  <c r="S152" i="2"/>
  <c r="Q107" i="2"/>
  <c r="Q67" i="2"/>
  <c r="Q163" i="2"/>
  <c r="Q99" i="2"/>
  <c r="Q35" i="2"/>
  <c r="S144" i="2"/>
  <c r="Q43" i="2"/>
  <c r="Q155" i="2"/>
  <c r="Q91" i="2"/>
  <c r="Q27" i="2"/>
  <c r="Q130" i="2"/>
  <c r="Q82" i="2"/>
  <c r="Q58" i="2"/>
  <c r="S167" i="2"/>
  <c r="S94" i="2"/>
  <c r="Q146" i="2"/>
  <c r="Q106" i="2"/>
  <c r="Q50" i="2"/>
  <c r="S159" i="2"/>
  <c r="S114" i="2"/>
  <c r="Q161" i="2"/>
  <c r="Q105" i="2"/>
  <c r="Q65" i="2"/>
  <c r="Q25" i="2"/>
  <c r="S150" i="2"/>
  <c r="S62" i="2"/>
  <c r="Q144" i="2"/>
  <c r="Q120" i="2"/>
  <c r="Q104" i="2"/>
  <c r="Q96" i="2"/>
  <c r="Q88" i="2"/>
  <c r="Q80" i="2"/>
  <c r="Q72" i="2"/>
  <c r="Q64" i="2"/>
  <c r="Q56" i="2"/>
  <c r="Q48" i="2"/>
  <c r="Q40" i="2"/>
  <c r="Q32" i="2"/>
  <c r="S173" i="2"/>
  <c r="S165" i="2"/>
  <c r="S157" i="2"/>
  <c r="S149" i="2"/>
  <c r="S141" i="2"/>
  <c r="S133" i="2"/>
  <c r="S124" i="2"/>
  <c r="S107" i="2"/>
  <c r="S92" i="2"/>
  <c r="S60" i="2"/>
  <c r="Q154" i="2"/>
  <c r="Q114" i="2"/>
  <c r="Q66" i="2"/>
  <c r="Q26" i="2"/>
  <c r="S143" i="2"/>
  <c r="Q145" i="2"/>
  <c r="Q129" i="2"/>
  <c r="Q97" i="2"/>
  <c r="Q57" i="2"/>
  <c r="S134" i="2"/>
  <c r="Q168" i="2"/>
  <c r="Q152" i="2"/>
  <c r="Q128" i="2"/>
  <c r="Q112" i="2"/>
  <c r="Q167" i="2"/>
  <c r="Q159" i="2"/>
  <c r="Q151" i="2"/>
  <c r="Q143" i="2"/>
  <c r="Q135" i="2"/>
  <c r="Q127" i="2"/>
  <c r="Q119" i="2"/>
  <c r="Q111" i="2"/>
  <c r="Q103" i="2"/>
  <c r="Q95" i="2"/>
  <c r="Q87" i="2"/>
  <c r="Q79" i="2"/>
  <c r="Q71" i="2"/>
  <c r="Q63" i="2"/>
  <c r="Q55" i="2"/>
  <c r="Q47" i="2"/>
  <c r="Q39" i="2"/>
  <c r="Q31" i="2"/>
  <c r="Q23" i="2"/>
  <c r="S172" i="2"/>
  <c r="S164" i="2"/>
  <c r="S156" i="2"/>
  <c r="S148" i="2"/>
  <c r="S140" i="2"/>
  <c r="S132" i="2"/>
  <c r="S123" i="2"/>
  <c r="S106" i="2"/>
  <c r="S91" i="2"/>
  <c r="S54" i="2"/>
  <c r="Q162" i="2"/>
  <c r="Q98" i="2"/>
  <c r="Q153" i="2"/>
  <c r="Q113" i="2"/>
  <c r="Q81" i="2"/>
  <c r="Q41" i="2"/>
  <c r="S142" i="2"/>
  <c r="S93" i="2"/>
  <c r="Q160" i="2"/>
  <c r="Q136" i="2"/>
  <c r="Q166" i="2"/>
  <c r="Q158" i="2"/>
  <c r="Q150" i="2"/>
  <c r="Q142" i="2"/>
  <c r="Q134" i="2"/>
  <c r="Q126" i="2"/>
  <c r="Q118" i="2"/>
  <c r="Q110" i="2"/>
  <c r="Q102" i="2"/>
  <c r="Q94" i="2"/>
  <c r="Q86" i="2"/>
  <c r="Q78" i="2"/>
  <c r="Q70" i="2"/>
  <c r="Q62" i="2"/>
  <c r="Q54" i="2"/>
  <c r="Q46" i="2"/>
  <c r="Q38" i="2"/>
  <c r="Q30" i="2"/>
  <c r="Q22" i="2"/>
  <c r="S171" i="2"/>
  <c r="S163" i="2"/>
  <c r="S155" i="2"/>
  <c r="S147" i="2"/>
  <c r="S139" i="2"/>
  <c r="S131" i="2"/>
  <c r="S121" i="2"/>
  <c r="S105" i="2"/>
  <c r="S83" i="2"/>
  <c r="S52" i="2"/>
  <c r="Q138" i="2"/>
  <c r="Q90" i="2"/>
  <c r="Q42" i="2"/>
  <c r="S151" i="2"/>
  <c r="S126" i="2"/>
  <c r="Q169" i="2"/>
  <c r="Q121" i="2"/>
  <c r="Q73" i="2"/>
  <c r="Q33" i="2"/>
  <c r="S158" i="2"/>
  <c r="S113" i="2"/>
  <c r="Q157" i="2"/>
  <c r="Q141" i="2"/>
  <c r="Q125" i="2"/>
  <c r="Q109" i="2"/>
  <c r="Q101" i="2"/>
  <c r="Q93" i="2"/>
  <c r="Q85" i="2"/>
  <c r="Q77" i="2"/>
  <c r="Q69" i="2"/>
  <c r="Q61" i="2"/>
  <c r="Q53" i="2"/>
  <c r="Q45" i="2"/>
  <c r="Q37" i="2"/>
  <c r="Q29" i="2"/>
  <c r="S170" i="2"/>
  <c r="S162" i="2"/>
  <c r="S154" i="2"/>
  <c r="S146" i="2"/>
  <c r="S138" i="2"/>
  <c r="S129" i="2"/>
  <c r="S117" i="2"/>
  <c r="S102" i="2"/>
  <c r="S82" i="2"/>
  <c r="S46" i="2"/>
  <c r="S17" i="2"/>
  <c r="Q122" i="2"/>
  <c r="Q74" i="2"/>
  <c r="Q34" i="2"/>
  <c r="S135" i="2"/>
  <c r="Q137" i="2"/>
  <c r="Q89" i="2"/>
  <c r="Q49" i="2"/>
  <c r="S166" i="2"/>
  <c r="S125" i="2"/>
  <c r="Q173" i="2"/>
  <c r="Q165" i="2"/>
  <c r="Q133" i="2"/>
  <c r="Q117" i="2"/>
  <c r="Q172" i="2"/>
  <c r="Q164" i="2"/>
  <c r="Q156" i="2"/>
  <c r="Q148" i="2"/>
  <c r="Q140" i="2"/>
  <c r="Q132" i="2"/>
  <c r="Q124" i="2"/>
  <c r="Q116" i="2"/>
  <c r="Q108" i="2"/>
  <c r="Q100" i="2"/>
  <c r="Q92" i="2"/>
  <c r="Q84" i="2"/>
  <c r="Q76" i="2"/>
  <c r="Q68" i="2"/>
  <c r="Q60" i="2"/>
  <c r="Q52" i="2"/>
  <c r="Q44" i="2"/>
  <c r="Q36" i="2"/>
  <c r="Q28" i="2"/>
  <c r="S169" i="2"/>
  <c r="S161" i="2"/>
  <c r="S153" i="2"/>
  <c r="S145" i="2"/>
  <c r="S137" i="2"/>
  <c r="S128" i="2"/>
  <c r="S116" i="2"/>
  <c r="S101" i="2"/>
  <c r="S78" i="2"/>
  <c r="S130" i="2"/>
  <c r="S122" i="2"/>
  <c r="S110" i="2"/>
  <c r="S100" i="2"/>
  <c r="S90" i="2"/>
  <c r="S74" i="2"/>
  <c r="S44" i="2"/>
  <c r="S109" i="2"/>
  <c r="S99" i="2"/>
  <c r="S86" i="2"/>
  <c r="S70" i="2"/>
  <c r="S38" i="2"/>
  <c r="S118" i="2"/>
  <c r="S108" i="2"/>
  <c r="S98" i="2"/>
  <c r="S84" i="2"/>
  <c r="S68" i="2"/>
  <c r="S36" i="2"/>
  <c r="S85" i="2"/>
  <c r="S77" i="2"/>
  <c r="S69" i="2"/>
  <c r="S61" i="2"/>
  <c r="S53" i="2"/>
  <c r="S45" i="2"/>
  <c r="S37" i="2"/>
  <c r="S29" i="2"/>
  <c r="S67" i="2"/>
  <c r="S59" i="2"/>
  <c r="S51" i="2"/>
  <c r="S43" i="2"/>
  <c r="S35" i="2"/>
  <c r="S27" i="2"/>
  <c r="S66" i="2"/>
  <c r="S58" i="2"/>
  <c r="S50" i="2"/>
  <c r="S42" i="2"/>
  <c r="S34" i="2"/>
  <c r="S26" i="2"/>
  <c r="S89" i="2"/>
  <c r="S81" i="2"/>
  <c r="S73" i="2"/>
  <c r="S65" i="2"/>
  <c r="S57" i="2"/>
  <c r="S49" i="2"/>
  <c r="S41" i="2"/>
  <c r="S33" i="2"/>
  <c r="S25" i="2"/>
  <c r="S120" i="2"/>
  <c r="S112" i="2"/>
  <c r="S104" i="2"/>
  <c r="S96" i="2"/>
  <c r="S88" i="2"/>
  <c r="S80" i="2"/>
  <c r="S72" i="2"/>
  <c r="S64" i="2"/>
  <c r="S56" i="2"/>
  <c r="S48" i="2"/>
  <c r="S40" i="2"/>
  <c r="S32" i="2"/>
  <c r="S119" i="2"/>
  <c r="S111" i="2"/>
  <c r="S103" i="2"/>
  <c r="S95" i="2"/>
  <c r="S87" i="2"/>
  <c r="S79" i="2"/>
  <c r="S71" i="2"/>
  <c r="S63" i="2"/>
  <c r="S55" i="2"/>
  <c r="S47" i="2"/>
  <c r="S39" i="2"/>
  <c r="S31" i="2"/>
  <c r="F6" i="7"/>
  <c r="F14" i="7"/>
  <c r="A203" i="4"/>
  <c r="B203" i="4" s="1"/>
  <c r="A197" i="4"/>
  <c r="B197" i="4" s="1"/>
  <c r="A181" i="4"/>
  <c r="B181" i="4" s="1"/>
  <c r="A178" i="4"/>
  <c r="B178" i="4" s="1"/>
  <c r="A191" i="4"/>
  <c r="B191" i="4" s="1"/>
  <c r="A193" i="4"/>
  <c r="B193" i="4" s="1"/>
  <c r="A204" i="4"/>
  <c r="B204" i="4" s="1"/>
  <c r="A199" i="4"/>
  <c r="B199" i="4" s="1"/>
  <c r="A187" i="4"/>
  <c r="B187" i="4" s="1"/>
  <c r="A185" i="4"/>
  <c r="B185" i="4" s="1"/>
  <c r="A179" i="4"/>
  <c r="B179" i="4" s="1"/>
  <c r="A173" i="4"/>
  <c r="B173" i="4" s="1"/>
  <c r="A202" i="4"/>
  <c r="B202" i="4" s="1"/>
  <c r="A196" i="4"/>
  <c r="B196" i="4" s="1"/>
  <c r="A190" i="4"/>
  <c r="B190" i="4" s="1"/>
  <c r="A207" i="4"/>
  <c r="B207" i="4" s="1"/>
  <c r="A184" i="4"/>
  <c r="B184" i="4" s="1"/>
  <c r="A195" i="4"/>
  <c r="B195" i="4" s="1"/>
  <c r="A189" i="4"/>
  <c r="B189" i="4" s="1"/>
  <c r="A183" i="4"/>
  <c r="B183" i="4" s="1"/>
  <c r="A177" i="4"/>
  <c r="B177" i="4" s="1"/>
  <c r="A172" i="4"/>
  <c r="B172" i="4" s="1"/>
  <c r="A201" i="4"/>
  <c r="B201" i="4" s="1"/>
  <c r="A171" i="4"/>
  <c r="B171" i="4" s="1"/>
  <c r="A165" i="4"/>
  <c r="B165" i="4" s="1"/>
  <c r="A206" i="4"/>
  <c r="B206" i="4" s="1"/>
  <c r="A188" i="4"/>
  <c r="B188" i="4" s="1"/>
  <c r="A200" i="4"/>
  <c r="B200" i="4" s="1"/>
  <c r="A194" i="4"/>
  <c r="B194" i="4" s="1"/>
  <c r="A176" i="4"/>
  <c r="B176" i="4" s="1"/>
  <c r="A182" i="4"/>
  <c r="B182" i="4" s="1"/>
  <c r="A205" i="4"/>
  <c r="B205" i="4" s="1"/>
  <c r="A175" i="4"/>
  <c r="B175" i="4" s="1"/>
  <c r="A198" i="4"/>
  <c r="B198" i="4" s="1"/>
  <c r="A192" i="4"/>
  <c r="B192" i="4" s="1"/>
  <c r="A186" i="4"/>
  <c r="B186" i="4" s="1"/>
  <c r="A180" i="4"/>
  <c r="B180" i="4" s="1"/>
  <c r="A174" i="4"/>
  <c r="B174" i="4" s="1"/>
  <c r="A64" i="4" l="1"/>
  <c r="B64" i="4" s="1"/>
  <c r="A63" i="4"/>
  <c r="B63" i="4" s="1"/>
  <c r="A62" i="4"/>
  <c r="B62" i="4" s="1"/>
  <c r="A61" i="4"/>
  <c r="B61" i="4" s="1"/>
  <c r="A60" i="4"/>
  <c r="B60" i="4" s="1"/>
  <c r="A59" i="4"/>
  <c r="B59" i="4" s="1"/>
  <c r="A58" i="4"/>
  <c r="B58" i="4" s="1"/>
  <c r="A57" i="4"/>
  <c r="B57" i="4" s="1"/>
  <c r="A56" i="4"/>
  <c r="B56" i="4" s="1"/>
  <c r="A55" i="4"/>
  <c r="B55" i="4" s="1"/>
  <c r="A54" i="4"/>
  <c r="B54" i="4" s="1"/>
  <c r="A53" i="4"/>
  <c r="B53" i="4" s="1"/>
  <c r="A52" i="4"/>
  <c r="B52" i="4" s="1"/>
  <c r="C2" i="4" l="1"/>
  <c r="K4" i="7" l="1"/>
  <c r="A160" i="4"/>
  <c r="B160" i="4" s="1"/>
  <c r="A161" i="4"/>
  <c r="B161" i="4" s="1"/>
  <c r="A162" i="4"/>
  <c r="B162" i="4" s="1"/>
  <c r="A163" i="4"/>
  <c r="B163" i="4" s="1"/>
  <c r="A153" i="4"/>
  <c r="B153" i="4" s="1"/>
  <c r="A143" i="4"/>
  <c r="B143" i="4" s="1"/>
  <c r="A142" i="4"/>
  <c r="B142" i="4" s="1"/>
  <c r="A141" i="4"/>
  <c r="B141" i="4" s="1"/>
  <c r="A140" i="4"/>
  <c r="B140" i="4" s="1"/>
  <c r="A139" i="4"/>
  <c r="B139" i="4" s="1"/>
  <c r="A138" i="4"/>
  <c r="B138" i="4" s="1"/>
  <c r="A137" i="4"/>
  <c r="B137" i="4" s="1"/>
  <c r="A136" i="4"/>
  <c r="B136" i="4" s="1"/>
  <c r="A135" i="4"/>
  <c r="B135" i="4" s="1"/>
  <c r="A134" i="4"/>
  <c r="B134" i="4" s="1"/>
  <c r="A133" i="4"/>
  <c r="B133" i="4" s="1"/>
  <c r="A144" i="4"/>
  <c r="B144" i="4" s="1"/>
  <c r="A75" i="4" l="1"/>
  <c r="B75" i="4" s="1"/>
  <c r="A76" i="4"/>
  <c r="B76" i="4" s="1"/>
  <c r="A77" i="4"/>
  <c r="B77" i="4" s="1"/>
  <c r="A74" i="4"/>
  <c r="B74" i="4" s="1"/>
  <c r="A15" i="4" l="1"/>
  <c r="B15" i="4" s="1"/>
  <c r="A16" i="4"/>
  <c r="B16" i="4" s="1"/>
  <c r="A17" i="4"/>
  <c r="B17" i="4" s="1"/>
  <c r="A18" i="4"/>
  <c r="B18" i="4" s="1"/>
  <c r="A19" i="4"/>
  <c r="B19" i="4" s="1"/>
  <c r="A20" i="4"/>
  <c r="B20" i="4" s="1"/>
  <c r="A21" i="4"/>
  <c r="B21" i="4" s="1"/>
  <c r="A22" i="4"/>
  <c r="B22" i="4" s="1"/>
  <c r="A23" i="4"/>
  <c r="B23" i="4" s="1"/>
  <c r="A24" i="4"/>
  <c r="B24" i="4" s="1"/>
  <c r="A25" i="4"/>
  <c r="B25" i="4" s="1"/>
  <c r="A26" i="4"/>
  <c r="B26" i="4" s="1"/>
  <c r="A27" i="4"/>
  <c r="B27" i="4" s="1"/>
  <c r="A28" i="4"/>
  <c r="B28" i="4" s="1"/>
  <c r="A29" i="4"/>
  <c r="B29" i="4" s="1"/>
  <c r="A30" i="4"/>
  <c r="B30" i="4" s="1"/>
  <c r="A31" i="4"/>
  <c r="B31" i="4" s="1"/>
  <c r="A32" i="4"/>
  <c r="B32" i="4" s="1"/>
  <c r="A33" i="4"/>
  <c r="B33" i="4" s="1"/>
  <c r="A34" i="4"/>
  <c r="B34" i="4" s="1"/>
  <c r="A35" i="4"/>
  <c r="B35" i="4" s="1"/>
  <c r="A36" i="4"/>
  <c r="B36" i="4" s="1"/>
  <c r="D4" i="2"/>
  <c r="A37" i="4" s="1"/>
  <c r="B37" i="4" s="1"/>
  <c r="A38" i="4"/>
  <c r="B38" i="4" s="1"/>
  <c r="A39" i="4"/>
  <c r="B39" i="4" s="1"/>
  <c r="A40" i="4"/>
  <c r="B40" i="4" s="1"/>
  <c r="A41" i="4"/>
  <c r="B41" i="4" s="1"/>
  <c r="A42" i="4"/>
  <c r="B42" i="4" s="1"/>
  <c r="A43" i="4"/>
  <c r="B43" i="4" s="1"/>
  <c r="A44" i="4"/>
  <c r="B44" i="4" s="1"/>
  <c r="A45" i="4"/>
  <c r="B45" i="4" s="1"/>
  <c r="A46" i="4"/>
  <c r="B46" i="4" s="1"/>
  <c r="A47" i="4"/>
  <c r="B47" i="4" s="1"/>
  <c r="A48" i="4"/>
  <c r="B48" i="4" s="1"/>
  <c r="A49" i="4"/>
  <c r="B49" i="4" s="1"/>
  <c r="A50" i="4"/>
  <c r="B50" i="4" s="1"/>
  <c r="A51" i="4"/>
  <c r="B51" i="4" s="1"/>
  <c r="A65" i="4"/>
  <c r="B65" i="4" s="1"/>
  <c r="A66" i="4"/>
  <c r="B66" i="4" s="1"/>
  <c r="A67" i="4"/>
  <c r="B67" i="4" s="1"/>
  <c r="A68" i="4"/>
  <c r="B68" i="4" s="1"/>
  <c r="A69" i="4"/>
  <c r="B69" i="4" s="1"/>
  <c r="A70" i="4"/>
  <c r="B70" i="4" s="1"/>
  <c r="A71" i="4"/>
  <c r="B71" i="4" s="1"/>
  <c r="A72" i="4"/>
  <c r="B72" i="4" s="1"/>
  <c r="A73" i="4"/>
  <c r="B73" i="4" s="1"/>
  <c r="A78" i="4"/>
  <c r="B78" i="4" s="1"/>
  <c r="A79" i="4"/>
  <c r="B79" i="4" s="1"/>
  <c r="A80" i="4"/>
  <c r="B80" i="4" s="1"/>
  <c r="A81" i="4"/>
  <c r="B81" i="4" s="1"/>
  <c r="A82" i="4"/>
  <c r="B82" i="4" s="1"/>
  <c r="A83" i="4"/>
  <c r="B83" i="4" s="1"/>
  <c r="A84" i="4"/>
  <c r="B84" i="4" s="1"/>
  <c r="A85" i="4"/>
  <c r="B85" i="4" s="1"/>
  <c r="A86" i="4"/>
  <c r="B86" i="4" s="1"/>
  <c r="A87" i="4"/>
  <c r="B87" i="4" s="1"/>
  <c r="A88" i="4"/>
  <c r="B88" i="4" s="1"/>
  <c r="A89" i="4"/>
  <c r="B89" i="4" s="1"/>
  <c r="A93" i="4"/>
  <c r="B93" i="4" s="1"/>
  <c r="A94" i="4"/>
  <c r="B94" i="4" s="1"/>
  <c r="A95" i="4"/>
  <c r="B95" i="4" s="1"/>
  <c r="A96" i="4"/>
  <c r="B96" i="4" s="1"/>
  <c r="A97" i="4"/>
  <c r="B97" i="4" s="1"/>
  <c r="A98" i="4"/>
  <c r="B98" i="4" s="1"/>
  <c r="A99" i="4"/>
  <c r="B99" i="4" s="1"/>
  <c r="A100" i="4"/>
  <c r="B100" i="4" s="1"/>
  <c r="A101" i="4"/>
  <c r="B101" i="4" s="1"/>
  <c r="A102" i="4"/>
  <c r="B102" i="4" s="1"/>
  <c r="A106" i="4"/>
  <c r="B106" i="4" s="1"/>
  <c r="A107" i="4"/>
  <c r="B107" i="4" s="1"/>
  <c r="A108" i="4"/>
  <c r="B108" i="4" s="1"/>
  <c r="A109" i="4"/>
  <c r="B109" i="4" s="1"/>
  <c r="A110" i="4"/>
  <c r="B110" i="4" s="1"/>
  <c r="A111" i="4"/>
  <c r="B111" i="4" s="1"/>
  <c r="A112" i="4"/>
  <c r="B112" i="4" s="1"/>
  <c r="A113" i="4"/>
  <c r="B113" i="4" s="1"/>
  <c r="A114" i="4"/>
  <c r="B114" i="4" s="1"/>
  <c r="A115" i="4"/>
  <c r="B115" i="4" s="1"/>
  <c r="A116" i="4"/>
  <c r="B116" i="4" s="1"/>
  <c r="A117" i="4"/>
  <c r="B117" i="4" s="1"/>
  <c r="A118" i="4"/>
  <c r="B118" i="4" s="1"/>
  <c r="A119" i="4"/>
  <c r="B119" i="4" s="1"/>
  <c r="A125" i="4"/>
  <c r="B125" i="4" s="1"/>
  <c r="A126" i="4"/>
  <c r="B126" i="4" s="1"/>
  <c r="A127" i="4"/>
  <c r="B127" i="4" s="1"/>
  <c r="A128" i="4"/>
  <c r="B128" i="4" s="1"/>
  <c r="A129" i="4"/>
  <c r="B129" i="4" s="1"/>
  <c r="A130" i="4"/>
  <c r="B130" i="4" s="1"/>
  <c r="A131" i="4"/>
  <c r="B131" i="4" s="1"/>
  <c r="A132" i="4"/>
  <c r="B132" i="4" s="1"/>
  <c r="A145" i="4"/>
  <c r="B145" i="4" s="1"/>
  <c r="A146" i="4"/>
  <c r="B146" i="4" s="1"/>
  <c r="A147" i="4"/>
  <c r="B147" i="4" s="1"/>
  <c r="A148" i="4"/>
  <c r="B148" i="4" s="1"/>
  <c r="A149" i="4"/>
  <c r="B149" i="4" s="1"/>
  <c r="A154" i="4"/>
  <c r="B154" i="4" s="1"/>
  <c r="A155" i="4"/>
  <c r="B155" i="4" s="1"/>
  <c r="A156" i="4"/>
  <c r="B156" i="4" s="1"/>
  <c r="A157" i="4"/>
  <c r="B157" i="4" s="1"/>
  <c r="A158" i="4"/>
  <c r="B158" i="4" s="1"/>
  <c r="A159" i="4"/>
  <c r="B159" i="4" s="1"/>
  <c r="A150" i="4"/>
  <c r="B150" i="4" s="1"/>
  <c r="A151" i="4"/>
  <c r="B151" i="4" s="1"/>
  <c r="A152" i="4"/>
  <c r="B152" i="4" s="1"/>
  <c r="A164" i="4"/>
  <c r="B164" i="4" s="1"/>
  <c r="A166" i="4"/>
  <c r="B166" i="4" s="1"/>
  <c r="A167" i="4"/>
  <c r="B167" i="4" s="1"/>
  <c r="A168" i="4"/>
  <c r="B168" i="4" s="1"/>
  <c r="A169" i="4"/>
  <c r="B169" i="4" s="1"/>
  <c r="A170" i="4"/>
  <c r="B170" i="4" s="1"/>
  <c r="A2" i="4"/>
  <c r="B2" i="4" s="1"/>
  <c r="A5" i="4"/>
  <c r="B5" i="4" s="1"/>
  <c r="A6" i="4"/>
  <c r="B6" i="4" s="1"/>
  <c r="A7" i="4"/>
  <c r="B7" i="4" s="1"/>
  <c r="A8" i="4"/>
  <c r="B8" i="4" s="1"/>
  <c r="A9" i="4"/>
  <c r="B9" i="4" s="1"/>
  <c r="A10" i="4"/>
  <c r="B10" i="4" s="1"/>
  <c r="A11" i="4"/>
  <c r="B11" i="4" s="1"/>
  <c r="A12" i="4"/>
  <c r="B12" i="4" s="1"/>
  <c r="A13" i="4"/>
  <c r="B13" i="4" s="1"/>
  <c r="A14" i="4"/>
  <c r="B14" i="4" s="1"/>
  <c r="E2" i="4" l="1" a="1"/>
  <c r="E2" i="4" s="1"/>
  <c r="E9" i="4" a="1"/>
  <c r="E9" i="4" s="1"/>
  <c r="E7" i="4" a="1"/>
  <c r="E7" i="4" s="1"/>
  <c r="E6" i="4" a="1"/>
  <c r="E6" i="4" s="1"/>
  <c r="A92" i="4"/>
  <c r="B92" i="4" s="1"/>
  <c r="A91" i="4"/>
  <c r="B91" i="4" s="1"/>
  <c r="F4" i="2"/>
  <c r="F24" i="7" l="1"/>
  <c r="E8" i="4" a="1"/>
  <c r="E8" i="4" s="1"/>
  <c r="E1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<sst xmlns="http://schemas.openxmlformats.org/spreadsheetml/2006/main" count="1771" uniqueCount="1647">
  <si>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</si>
  <si>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</si>
  <si>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</si>
  <si>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</si>
  <si>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</si>
  <si>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</si>
  <si>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</si>
  <si>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</si>
  <si>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</si>
  <si>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</si>
  <si>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</si>
  <si>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</si>
  <si>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</si>
  <si>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</si>
  <si>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</si>
  <si>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</si>
  <si>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</si>
  <si>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</si>
  <si>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Count =</t>
  </si>
  <si>
    <t>*Check Range When Updating*</t>
  </si>
  <si>
    <t># of DR Questions</t>
  </si>
  <si>
    <t># of DRs</t>
  </si>
  <si>
    <t># of Requests per Party</t>
  </si>
  <si>
    <t>Data Requests</t>
  </si>
  <si>
    <t>Row Labels</t>
  </si>
  <si>
    <t>Count of Data Requests</t>
  </si>
  <si>
    <t>Grand Total</t>
  </si>
  <si>
    <t>Count Check</t>
  </si>
  <si>
    <t># of Questions per Party</t>
  </si>
  <si>
    <t>4LEAF</t>
  </si>
  <si>
    <t># of Questions</t>
  </si>
  <si>
    <t>Jan</t>
  </si>
  <si>
    <t>Feb</t>
  </si>
  <si>
    <t>Mar</t>
  </si>
  <si>
    <t>Apr</t>
  </si>
  <si>
    <t>May</t>
  </si>
  <si>
    <t>Jun</t>
  </si>
  <si>
    <t>Manually Input</t>
  </si>
  <si>
    <t>5.3.2</t>
  </si>
  <si>
    <t>5.3.1</t>
  </si>
  <si>
    <t xml:space="preserve">Question </t>
  </si>
  <si>
    <t>Response</t>
  </si>
  <si>
    <t>Link</t>
  </si>
  <si>
    <t>**This Discovery Log reflects Data Requests completed as of 05:00PM each Wednesday</t>
  </si>
  <si>
    <t>Jul</t>
  </si>
  <si>
    <t>Aug</t>
  </si>
  <si>
    <t>Sep</t>
  </si>
  <si>
    <t>SPD</t>
  </si>
  <si>
    <t>Ask Shaun G</t>
  </si>
  <si>
    <t>5.5.1</t>
  </si>
  <si>
    <t>5.5.2</t>
  </si>
  <si>
    <t>5.6.1</t>
  </si>
  <si>
    <t>5.6.2</t>
  </si>
  <si>
    <t>5.7.1</t>
  </si>
  <si>
    <t>5.7.2</t>
  </si>
  <si>
    <t>Question #</t>
  </si>
  <si>
    <t>Party</t>
  </si>
  <si>
    <t>Non-Case DR Name</t>
  </si>
  <si>
    <t>2024 WMP Data Requests (Case Related)</t>
  </si>
  <si>
    <t>2024 WMP Data Requests (Non-Case Related)</t>
  </si>
  <si>
    <t>GPI</t>
  </si>
  <si>
    <t>IE</t>
  </si>
  <si>
    <t>SDG&amp;E 2026 WMP Discovery Log</t>
  </si>
  <si>
    <t>1 Executive Summary ....................................................................................................................1</t>
  </si>
  <si>
    <t>1.1 Primary Goal.................................................................................................................................. 2</t>
  </si>
  <si>
    <t>1.2 Objectives ...................................................................................................................................... 3</t>
  </si>
  <si>
    <t>1.3 Framework for Development of the WMP ................................................................................... 4</t>
  </si>
  <si>
    <t>2 Responsible Persons ...................................................................................................................7</t>
  </si>
  <si>
    <t>3 Overview of Base WMP ..............................................................................................................9</t>
  </si>
  <si>
    <t>3.1 Primary Goal.................................................................................................................................. 9</t>
  </si>
  <si>
    <t>3.2 Plan Objectives .............................................................................................................................. 9</t>
  </si>
  <si>
    <t>3.2.1 Public Safety Power Shutoff .................................................................................................. 9</t>
  </si>
  <si>
    <t>3.2.2 Grid Design, Operations, and Maintenance ........................................................................ 10</t>
  </si>
  <si>
    <t>3.2.3 Vegetation Management and Inspections .......................................................................... 10</t>
  </si>
  <si>
    <t>3.3 Utility Mitigation Activity Tracking IDs ........................................................................................ 10</t>
  </si>
  <si>
    <t>3.4 Prioritized List of Wildfire Risks and Risk Drivers ........................................................................ 11</t>
  </si>
  <si>
    <t>3.5 Performance Metrics .................................................................................................................. 14</t>
  </si>
  <si>
    <t>3.6 Projected Expenditures ............................................................................................................... 16</t>
  </si>
  <si>
    <t>3.7 Climate Change ........................................................................................................................... 16</t>
  </si>
  <si>
    <t>4 Overview of the Service Territory .............................................................................................. 19</t>
  </si>
  <si>
    <t>4.1 Service Territory .......................................................................................................................... 19</t>
  </si>
  <si>
    <t>4.2 Catastrophic Wildfire History ...................................................................................................... 21</t>
  </si>
  <si>
    <t>4.3 Frequently De-Energized Circuits ................................................................................................ 22</t>
  </si>
  <si>
    <t>5 Risk Methodology and Assessment ........................................................................................... 24</t>
  </si>
  <si>
    <t>5.1 Methodology ............................................................................................................................... 24</t>
  </si>
  <si>
    <t>5.1.1 Overview ............................................................................................................................. 24</t>
  </si>
  <si>
    <t>5.2 Risk Analysis Framework ............................................................................................................. 29</t>
  </si>
  <si>
    <t>5.2.1 Risk and Risk Component Identification ............................................................................. 30</t>
  </si>
  <si>
    <t>5.2.1.1 WiNGS-Planning and WiNGS-Ops Models .................................................................. 33</t>
  </si>
  <si>
    <t>5.2.2 Risk and Risk Components Calculation ............................................................................... 34</t>
  </si>
  <si>
    <t>5.2.2.1 Likelihood of Risk Event .............................................................................................. 37</t>
  </si>
  <si>
    <t>5.2.2.2 Consequence of Risk Event ......................................................................................... 37</t>
  </si>
  <si>
    <t>5.2.2.3 Risk .............................................................................................................................. 40</t>
  </si>
  <si>
    <t>5.2.3 Key Assumptions and Limitations ....................................................................................... 43</t>
  </si>
  <si>
    <t>5.3 Risk Scenarios .............................................................................................................................. 46</t>
  </si>
  <si>
    <t>5.3.1 Design Basis Scenarios ........................................................................................................ 49</t>
  </si>
  <si>
    <t>5.3.2 Extreme-Event/High Uncertainty Scenarios ....................................................................... 51</t>
  </si>
  <si>
    <t>5.4 Summary of Risk Models ............................................................................................................. 53</t>
  </si>
  <si>
    <t>5.5 Risk Analysis Results and Presentation ....................................................................................... 57</t>
  </si>
  <si>
    <t>5.5.1 Top Risk Areas within the HFRA .......................................................................................... 57</t>
  </si>
  <si>
    <t>5.5.1.1 Geospatial Maps of Top-Risk Areas within the HFRA ................................................. 58</t>
  </si>
  <si>
    <t>5.5.1.2 Proposed Updates to the HFTD .................................................................................. 59</t>
  </si>
  <si>
    <t>5.5.2 Top Risk-Contributing Circuits/Segments/Spans ................................................................ 60</t>
  </si>
  <si>
    <t>5.6 Quality Assurance and Quality Control ....................................................................................... 60</t>
  </si>
  <si>
    <t>5.6.1 Independent Review ........................................................................................................... 60</t>
  </si>
  <si>
    <t>5.6.2 Model Controls, Design, and Review .................................................................................. 75</t>
  </si>
  <si>
    <t>5.6.2.1 Modularization ............................................................................................................ 75</t>
  </si>
  <si>
    <t>5.6.2.2 Reanalysis .................................................................................................................... 75</t>
  </si>
  <si>
    <t>5.6.2.3 Version Control ........................................................................................................... 75</t>
  </si>
  <si>
    <t>5.7 Risk Assessment Improvement Plan ........................................................................................... 76</t>
  </si>
  <si>
    <t>5.7.1 Risk Assessment Methodology ........................................................................................... 76</t>
  </si>
  <si>
    <t>5.7.2 Design basis ......................................................................................................................... 76</t>
  </si>
  <si>
    <t>5.7.3 Risk Presentation ................................................................................................................ 77</t>
  </si>
  <si>
    <t>5.7.4 Risk Event Tracking ............................................................................................................. 77</t>
  </si>
  <si>
    <t>5.7.5 Data Egineering Optimization ............................................................................................. 77</t>
  </si>
  <si>
    <t>6 Wildfire Mitigation Strategy ...................................................................................................... 81</t>
  </si>
  <si>
    <t>6.1 Risk Evaluation ............................................................................................................................ 81</t>
  </si>
  <si>
    <t>6.1.1 Approach ............................................................................................................................. 81</t>
  </si>
  <si>
    <t>6.1.2 Risk-Informed Prioritization ................................................................................................ 82</t>
  </si>
  <si>
    <t>6.1.2.1 Prioritized List of Risks ................................................................................................ 83</t>
  </si>
  <si>
    <t>6.1.3 Activity Selection Process.................................................................................................... 85</t>
  </si>
  <si>
    <t>6.1.3.1 Identifying and Evaluating Mitigation Initiatives ........................................................ 86</t>
  </si>
  <si>
    <t>6.1.3.2 Activity Prioritization ................................................................................................... 95</t>
  </si>
  <si>
    <t>6.1.3.3 Activity Scheduling .................................................................................................... 103</t>
  </si>
  <si>
    <t>6.1.3.4 Key Stakeholders for Decision Making ...................................................................... 105</t>
  </si>
  <si>
    <t>6.2 Wildfire Mitigation Strategy ...................................................................................................... 109</t>
  </si>
  <si>
    <t>6.2.1 Anticipated Risk Reduction ............................................................................................... 109</t>
  </si>
  <si>
    <t>6.2.1.1 Projected Overall Risk Reduction .............................................................................. 109</t>
  </si>
  <si>
    <t>6.2.1.2 Risk Impact of Activities ........................................................................................... 110</t>
  </si>
  <si>
    <t>6.2.1.3 Projected Risk Reduction on Highest-Risk Circuits Over the Three-Year WMP Cycle</t>
  </si>
  <si>
    <t>6.2.2 Interim Activities ............................................................................................................... 117</t>
  </si>
  <si>
    <t>7 Public Safety Power Shutoff .................................................................................................... 119</t>
  </si>
  <si>
    <t>7.1 Overview ................................................................................................................................... 119</t>
  </si>
  <si>
    <t>7.2 Process for Initiating a PSPS De-Energization ........................................................................... 119</t>
  </si>
  <si>
    <t>7.3 PSPS Impact Redution on Frequently De-Energized Circuits .................................................... 122</t>
  </si>
  <si>
    <t>7.4 Lessons Learned ........................................................................................................................ 123</t>
  </si>
  <si>
    <t>8 Grid Design, Operations, and Maintenance ............................................................................. 124</t>
  </si>
  <si>
    <t>8.1 Targets....................................................................................................................................... 124</t>
  </si>
  <si>
    <t>8.1.1 Qualitative Targets ............................................................................................................ 124</t>
  </si>
  <si>
    <t>8.1.2 Quantitative Targets ......................................................................................................... 124</t>
  </si>
  <si>
    <t>8.2 Grid Design and System Hardening........................................................................................... 131</t>
  </si>
  <si>
    <t>8.2.1 Combined Covered Conductor Installation (WMP.455) ................................................... 131</t>
  </si>
  <si>
    <t>8.2.1.1 Tracking ID ................................................................................................................. 131</t>
  </si>
  <si>
    <t>8.2.1.3 Impact of the Activity on Wildfire Risk ...................................................................... 131</t>
  </si>
  <si>
    <t>8.2.1.4 Impact of the Activity on Outage Program Risk ........................................................ 132</t>
  </si>
  <si>
    <t>8.2.1.5 Updates to Activity .................................................................................................... 132</t>
  </si>
  <si>
    <t>8.2.1.6 Compatible Activities ................................................................................................ 132</t>
  </si>
  <si>
    <t>8.2.2 Undergrounding of Electric Lines and/or Equipment (WMP.473) .................................... 132</t>
  </si>
  <si>
    <t>8.2.2.1 Tracking ID ................................................................................................................. 132</t>
  </si>
  <si>
    <t>8.2.2.2 Overview of the Activity ............................................................................................ 133</t>
  </si>
  <si>
    <t>8.2.2.3 Impact of the Activity on Wildfire Risk ...................................................................... 133</t>
  </si>
  <si>
    <t>8.2.2.4 Impact of the Activity on Outage Program Risk ........................................................ 133</t>
  </si>
  <si>
    <t>8.2.2.5 Updates to Activity .................................................................................................... 133</t>
  </si>
  <si>
    <t>8.2.2.6 Compatible Activities ................................................................................................ 134</t>
  </si>
  <si>
    <t>8.2.3 Distribution Pole Replacements and Reinforcements ...................................................... 134</t>
  </si>
  <si>
    <t>8.2.3.1 Distribution Pole Replacement and Reinforcement Program .................................. 134</t>
  </si>
  <si>
    <t>8.2.3.2 Strategic Pole Replacement Program (WMP.1189) .................................................. 135</t>
  </si>
  <si>
    <t>8.2.4 Transmission Pole/Tower Replacements and Reinforcements (WMP.472) ..................... 137</t>
  </si>
  <si>
    <t>8.2.4.1 Tracking ID ................................................................................................................. 137</t>
  </si>
  <si>
    <t>8.2.4.2 Overview of the Activity ............................................................................................ 137</t>
  </si>
  <si>
    <t>8.2.4.3 Impact of the Activity on Wildfire Risk ...................................................................... 137</t>
  </si>
  <si>
    <t>8.2.4.4 Impact of the Activity on Outage Program Risk ........................................................ 137</t>
  </si>
  <si>
    <t>8.2.4.5 Updates to Activity .................................................................................................... 137</t>
  </si>
  <si>
    <t>8.2.4.6 Compatible Activities ................................................................................................ 137</t>
  </si>
  <si>
    <t>8.2.5 Traditional Overhead Hardening....................................................................................... 137</t>
  </si>
  <si>
    <t>8.2.5.1 Distribution Overhead System Hardening (Traditional) (WMP.475) ........................ 137</t>
  </si>
  <si>
    <t>8.2.5.2 Transmission System Hardening Program (WMP.543, WMP.545) ........................... 139</t>
  </si>
  <si>
    <t>8.2.6 Emerging Grid Hardening Technology Installations and Pilots ......................................... 140</t>
  </si>
  <si>
    <t>8.2.7 Microgrids (WMP.462) ...................................................................................................... 140</t>
  </si>
  <si>
    <t>8.2.7.1 Tracking ID ................................................................................................................. 140</t>
  </si>
  <si>
    <t>8.2.7.2 Overview of the Activity ............................................................................................ 140</t>
  </si>
  <si>
    <t>8.2.7.3 Impact of the Activity on Wildfire Risk ...................................................................... 141</t>
  </si>
  <si>
    <t>8.2.7.4 Impact of the Activity on Outage Program Risk ........................................................ 141</t>
  </si>
  <si>
    <t>8.2.7.5 Updates to Activity .................................................................................................... 141</t>
  </si>
  <si>
    <t>8.2.7.6 Compatible Activities ................................................................................................ 141</t>
  </si>
  <si>
    <t>8.2.8 Installation of System Automation Equipment ................................................................. 141</t>
  </si>
  <si>
    <t>8.2.8.1 Advanced Protection (WMP.463) ............................................................................. 141</t>
  </si>
  <si>
    <t>8.2.9 Line Removal (in the HFTD) ............................................................................................... 144</t>
  </si>
  <si>
    <t>8.2.9.1 Tracking ID ................................................................................................................. 144</t>
  </si>
  <si>
    <t>8.2.9.2 Overview of the Activity ............................................................................................ 144</t>
  </si>
  <si>
    <t>8.2.9.3 Impact of the Activity on Wildfire Risk ...................................................................... 144</t>
  </si>
  <si>
    <t>8.2.9.4 Impact of the Activity on Outage Program Risk ........................................................ 144</t>
  </si>
  <si>
    <t>8.2.9.5 Updates to Activity .................................................................................................... 144</t>
  </si>
  <si>
    <t>8.2.9.6 Compatible Activities ................................................................................................ 144</t>
  </si>
  <si>
    <t>8.2.10 Other Grid Topology Improvements to Minimize Risk of Ignitions .................................. 144</t>
  </si>
  <si>
    <t>8.2.11 Other Grid Topology Improvements to Mitigate or Reduce PSPS Events ........................ 145</t>
  </si>
  <si>
    <t>8.2.11.1 PSPS Sectionalizing Enhancement Program (WMP.461) .......................................... 145</t>
  </si>
  <si>
    <t>8.2.11.2 Standby Power Program (WMP.468) ........................................................................ 146</t>
  </si>
  <si>
    <t>8.2.11.3 Customized Resiliency Assessments (WMP.1432) .................................................... 147</t>
  </si>
  <si>
    <t>8.2.11.4 Generator Assistance Program (WMP.467) .............................................................. 148</t>
  </si>
  <si>
    <t>8.2.12 Other Technologies and Systems not Listed Above .......................................................... 149</t>
  </si>
  <si>
    <t>8.2.12.1 Ignition Management Program (WMP.558) ............................................................. 149</t>
  </si>
  <si>
    <t>8.2.13 Status Updates on Additional Technologies being Piloted ............................................... 149</t>
  </si>
  <si>
    <t>8.3 Asset Inspections ...................................................................................................................... 150</t>
  </si>
  <si>
    <t>8.3.1 Distribution Overhead Detailed Inspections (WMP.478) ................................................. 153</t>
  </si>
  <si>
    <t>8.3.1.1 Overview ................................................................................................................... 153</t>
  </si>
  <si>
    <t>8.3.1.2 Frequency or Trigger ................................................................................................. 153</t>
  </si>
  <si>
    <t>8.3.1.3 Accomplishments, Roadblocks, and Updates ........................................................... 154</t>
  </si>
  <si>
    <t>8.3.2 Transmission Overhead Detailed Inspections (WMP.479) ............................................... 155</t>
  </si>
  <si>
    <t>8.3.2.1 Overview ................................................................................................................... 155</t>
  </si>
  <si>
    <t>8.3.2.2 Frequency or Trigger ................................................................................................. 157</t>
  </si>
  <si>
    <t>8.3.2.3 Accomplishments, Roadblocks, and Updates ........................................................... 157</t>
  </si>
  <si>
    <t>8.3.3 Transmission Infrared Inspections (WMP.482) ................................................................. 157</t>
  </si>
  <si>
    <t>8.3.3.1 Overview ................................................................................................................... 157</t>
  </si>
  <si>
    <t>8.3.3.2 Frequency or Trigger ................................................................................................. 158</t>
  </si>
  <si>
    <t>8.3.3.3 Accomplishments, Roadblocks, and Updates ........................................................... 159</t>
  </si>
  <si>
    <t>8.3.4 Distribution Wood Pole Intrusive Inspections (WMP.483) ............................................... 159</t>
  </si>
  <si>
    <t>8.3.4.1 Overview ................................................................................................................... 159</t>
  </si>
  <si>
    <t>8.3.4.2 Frequency or Trigger ................................................................................................. 160</t>
  </si>
  <si>
    <t>8.3.4.3 Accomplishments, Roadblocks, and Updates ........................................................... 161</t>
  </si>
  <si>
    <t>8.3.5 Transmission Wood Pole Intrusive Inspections (WMP.1190) ........................................... 161</t>
  </si>
  <si>
    <t>8.3.5.1 Overview ................................................................................................................... 161</t>
  </si>
  <si>
    <t>8.3.5.2 Frequency or Trigger ................................................................................................. 161</t>
  </si>
  <si>
    <t>8.3.5.3 Accomplishments, Roadblocks, and Updates ........................................................... 161</t>
  </si>
  <si>
    <t>8.3.6 Risk-Informed Drone Inspections (WMP.552) .................................................................. 162</t>
  </si>
  <si>
    <t>8.3.6.1 Overview ................................................................................................................... 162</t>
  </si>
  <si>
    <t>8.3.6.2 Frequency or Trigger ................................................................................................. 163</t>
  </si>
  <si>
    <t>8.3.6.3 Accomplishments, Roadblocks, and Updates ........................................................... 165</t>
  </si>
  <si>
    <t>8.3.7 Distribution Overhead Patrol Inspections (WMP.488) ..................................................... 166</t>
  </si>
  <si>
    <t>8.3.7.1 Overview ................................................................................................................... 166</t>
  </si>
  <si>
    <t>8.3.7.2 Frequency or Trigger ................................................................................................. 166</t>
  </si>
  <si>
    <t>8.3.7.3 Accomplishments, Roadblocks, and Updates ........................................................... 167</t>
  </si>
  <si>
    <t>8.3.8 Transmission Overhead Patrol Inspections (WMP.489) ................................................... 167</t>
  </si>
  <si>
    <t>8.3.8.1 Overview ................................................................................................................... 167</t>
  </si>
  <si>
    <t>8.3.8.2 Frequency or Trigger ................................................................................................. 169</t>
  </si>
  <si>
    <t>8.3.8.3 Accomplishments, Roadblocks, and Updates ........................................................... 169</t>
  </si>
  <si>
    <t>8.3.9 Substation Patrol Inspections (WMP.492) ........................................................................ 169</t>
  </si>
  <si>
    <t>8.3.9.1 Overview ................................................................................................................... 169</t>
  </si>
  <si>
    <t>8.3.9.2 Frequency or Trigger ................................................................................................. 170</t>
  </si>
  <si>
    <t>8.3.9.3 Accomplishments, Roadblocks, and Updates ........................................................... 170</t>
  </si>
  <si>
    <t>8.3.10 Discontinued Asset Inspection Programs ......................................................................... 171</t>
  </si>
  <si>
    <t>8.3.10.1 Distribution Infrared Inspections (WMP.481) ........................................................... 171</t>
  </si>
  <si>
    <t>8.3.10.2 Transmission 69 kV Tier 3 Visual Inspections (WMP.555) ........................................ 171</t>
  </si>
  <si>
    <t>8.3.11 Asset Inspection Pilot Programs ....................................................................................... 171</t>
  </si>
  <si>
    <t>8.4 Equipment Maintenance and Repair (WMP.1130) ................................................................... 171</t>
  </si>
  <si>
    <t>8.4.1 Maintenance Strategies .................................................................................................... 171</t>
  </si>
  <si>
    <t>8.4.2 Timeframe for Remediation .............................................................................................. 174</t>
  </si>
  <si>
    <t>8.4.3 Failure and Ignition Causes ............................................................................................... 176</t>
  </si>
  <si>
    <t>8.4.3.1 Failure Causes ........................................................................................................... 176</t>
  </si>
  <si>
    <t>8.4.3.2 Ignition Causes .......................................................................................................... 176</t>
  </si>
  <si>
    <t>8.5 Quality Assurance and Quality Control ..................................................................................... 177</t>
  </si>
  <si>
    <t>8.5.1 Overview, Objectives, and Targets ................................................................................... 177</t>
  </si>
  <si>
    <t>8.5.2 QA and QC Procedures ...................................................................................................... 181</t>
  </si>
  <si>
    <t>8.5.2.1 Grid Design and System Hardening ........................................................................... 181</t>
  </si>
  <si>
    <t>8.5.2.2 Asset Inspections....................................................................................................... 181</t>
  </si>
  <si>
    <t>8.5.2.3 Equipment Maintenance and Repair ........................................................................ 182</t>
  </si>
  <si>
    <t>8.5.3 Sampling Plan .................................................................................................................... 182</t>
  </si>
  <si>
    <t>8.5.3.1 Grid Design and System Hardening ........................................................................... 182</t>
  </si>
  <si>
    <t>8.5.3.2 Asset Inspections....................................................................................................... 182</t>
  </si>
  <si>
    <t>8.5.3.3 Equipment Maintenance and Repair ........................................................................ 183</t>
  </si>
  <si>
    <t>8.5.4 Pass Rate Calculation ........................................................................................................ 183</t>
  </si>
  <si>
    <t>8.5.4.1 Grid Design and System Hardening ........................................................................... 183</t>
  </si>
  <si>
    <t>8.5.4.2 Asset Inspections....................................................................................................... 184</t>
  </si>
  <si>
    <t>8.5.4.3 Equipment Maintenance and Repair ........................................................................ 185</t>
  </si>
  <si>
    <t>8.5.5 Other Metrics .................................................................................................................... 185</t>
  </si>
  <si>
    <t>8.5.5.1 Grid Design and System Hardening ........................................................................... 185</t>
  </si>
  <si>
    <t>8.5.5.2 Asset Inspections....................................................................................................... 185</t>
  </si>
  <si>
    <t>8.5.5.3 Equipment Maintenance and Repair ........................................................................ 185</t>
  </si>
  <si>
    <t>8.5.6 Documentation of Findings ............................................................................................... 186</t>
  </si>
  <si>
    <t>8.5.6.1 Grid Design and System Hardening ........................................................................... 186</t>
  </si>
  <si>
    <t>8.5.6.2 Asset Inspections....................................................................................................... 186</t>
  </si>
  <si>
    <t>8.5.6.3 Equipment Maintenance and Repair ........................................................................ 187</t>
  </si>
  <si>
    <t>8.5.7 Changes to QA and QC Since Last WMP and Planned Improvements .............................. 187</t>
  </si>
  <si>
    <t>8.5.7.1 Grid Design and System Hardening ........................................................................... 187</t>
  </si>
  <si>
    <t>8.5.7.2 Asset Inspections....................................................................................................... 188</t>
  </si>
  <si>
    <t>8.5.7.3 Equipment Maintenance and Repair ........................................................................ 188</t>
  </si>
  <si>
    <t>8.6 Work Orders .............................................................................................................................. 188</t>
  </si>
  <si>
    <t>8.6.1 Procedures Documenting the Work Order Process .......................................................... 188</t>
  </si>
  <si>
    <t>8.6.2 Plan for Correcting Past Due Work Orders, if Applicable ................................................. 191</t>
  </si>
  <si>
    <t>8.6.3 Prioritization of Work Orders ............................................................................................ 191</t>
  </si>
  <si>
    <t>8.6.4 Procedure for Monitoring/Reinspecting Open Work Orders ........................................... 191</t>
  </si>
  <si>
    <t>8.6.5 Open Work Order Trends .................................................................................................. 192</t>
  </si>
  <si>
    <t>8.7 Grid Operations and Procedures .............................................................................................. 194</t>
  </si>
  <si>
    <t>8.7.1 Equipment Settings to Reduce Wildfire Risk ..................................................................... 194</t>
  </si>
  <si>
    <t>8.7.1.1 Protective Equipment and Device Settings (WMP.991) ............................................ 194</t>
  </si>
  <si>
    <t>8.7.1.2 Automatic Recloser Settings (WMP.1018) ................................................................ 195</t>
  </si>
  <si>
    <t>8.7.1.3 Settings of other Emerging Technologies ................................................................. 198</t>
  </si>
  <si>
    <t>8.7.2 Grid Response Procedures and Notifications ................................................................... 198</t>
  </si>
  <si>
    <t>8.7.3 Personnel Work Procedures and Training in Conditions of Elevated Fire Risk ................. 199</t>
  </si>
  <si>
    <t>8.7.3.1 Work Procedures during Different Levels of Wildfire Risk ....................................... 199</t>
  </si>
  <si>
    <t>8.8 Workforce Planning .................................................................................................................. 201</t>
  </si>
  <si>
    <t>9 Vegetation Management and Inspections ............................................................................... 206</t>
  </si>
  <si>
    <t>9.1 Targets....................................................................................................................................... 207</t>
  </si>
  <si>
    <t>9.1.1 Qualitative Targets ............................................................................................................ 207</t>
  </si>
  <si>
    <t>9.1.2 Quantitative Targets ......................................................................................................... 207</t>
  </si>
  <si>
    <t>9.2 Vegetation Management Inspections ....................................................................................... 209</t>
  </si>
  <si>
    <t>9.2.1 Detailed Inspections (WMP.494) ...................................................................................... 209</t>
  </si>
  <si>
    <t>9.2.1.1 Overview and Area Inspected ................................................................................... 209</t>
  </si>
  <si>
    <t>9.2.1.2 Procedures ................................................................................................................ 209</t>
  </si>
  <si>
    <t>9.2.1.3 Clearance ................................................................................................................... 209</t>
  </si>
  <si>
    <t>9.2.1.4 Fall-in Mitigation ....................................................................................................... 210</t>
  </si>
  <si>
    <t>9.2.1.5 Scheduling ................................................................................................................. 210</t>
  </si>
  <si>
    <t>9.2.1.6 Updates ..................................................................................................................... 210</t>
  </si>
  <si>
    <t>9.2.2 Off-Cycle Patrols (WMP.508) ............................................................................................ 210</t>
  </si>
  <si>
    <t>9.2.2.1 Overview and Area Inspected ................................................................................... 210</t>
  </si>
  <si>
    <t>9.2.2.2 Procedures ................................................................................................................ 210</t>
  </si>
  <si>
    <t>9.2.2.3 Clearance ................................................................................................................... 210</t>
  </si>
  <si>
    <t>9.2.2.4 Fall-in Mitigation ....................................................................................................... 211</t>
  </si>
  <si>
    <t>9.2.2.5 Scheduling ................................................................................................................. 211</t>
  </si>
  <si>
    <t>9.2.2.6 Updates ..................................................................................................................... 211</t>
  </si>
  <si>
    <t>9.3 Pruning and Removal (WMP.501) ............................................................................................. 211</t>
  </si>
  <si>
    <t>9.3.1 Overview ........................................................................................................................... 211</t>
  </si>
  <si>
    <t>9.3.2 Procedures ........................................................................................................................ 211</t>
  </si>
  <si>
    <t>9.3.3 Scheduling ......................................................................................................................... 211</t>
  </si>
  <si>
    <t>9.3.4 Updates ............................................................................................................................. 212</t>
  </si>
  <si>
    <t>9.4 Pole Clearing (WMP.512) .......................................................................................................... 212</t>
  </si>
  <si>
    <t>9.4.1 Overview ........................................................................................................................... 212</t>
  </si>
  <si>
    <t>9.4.2 Procedures ........................................................................................................................ 213</t>
  </si>
  <si>
    <t>9.4.3 Scheduling ......................................................................................................................... 213</t>
  </si>
  <si>
    <t>9.4.4 Updates ............................................................................................................................. 213</t>
  </si>
  <si>
    <t>9.5 Wood and Slash Management .................................................................................................. 214</t>
  </si>
  <si>
    <t>9.5.1 Overview ........................................................................................................................... 214</t>
  </si>
  <si>
    <t>9.5.2 Procedures ........................................................................................................................ 214</t>
  </si>
  <si>
    <t>9.5.3 Scheduling ......................................................................................................................... 214</t>
  </si>
  <si>
    <t>9.5.4 Updates ............................................................................................................................. 214</t>
  </si>
  <si>
    <t>9.6 Defensible Space ....................................................................................................................... 214</t>
  </si>
  <si>
    <t>9.6.1 Overview ........................................................................................................................... 214</t>
  </si>
  <si>
    <t>9.6.2 Procedures ........................................................................................................................ 215</t>
  </si>
  <si>
    <t>9.6.3 Scheduling ......................................................................................................................... 215</t>
  </si>
  <si>
    <t>9.6.4 Updates ............................................................................................................................. 215</t>
  </si>
  <si>
    <t>9.7 Integrated Vegetation Management: Fuels Management (WMP.497) .................................... 215</t>
  </si>
  <si>
    <t>9.7.1 Overview ........................................................................................................................... 215</t>
  </si>
  <si>
    <t>9.7.2 Procedures ........................................................................................................................ 215</t>
  </si>
  <si>
    <t>9.7.3 Scheduling ......................................................................................................................... 215</t>
  </si>
  <si>
    <t>9.7.4 Updates ............................................................................................................................. 216</t>
  </si>
  <si>
    <t>9.8 Partnerships .............................................................................................................................. 216</t>
  </si>
  <si>
    <t>9.8.1 Fire Safe Council of San Diego County .............................................................................. 217</t>
  </si>
  <si>
    <t>9.8.1.1 Overview ................................................................................................................... 217</t>
  </si>
  <si>
    <t>9.8.1.2 Partnership History ................................................................................................... 217</t>
  </si>
  <si>
    <t>9.8.1.3 Future Projects .......................................................................................................... 217</t>
  </si>
  <si>
    <t>9.8.2 Viejas Band of Kumeyaay Indians ..................................................................................... 218</t>
  </si>
  <si>
    <t>9.8.2.1 Overview ................................................................................................................... 218</t>
  </si>
  <si>
    <t>9.8.2.2 Partnership History ................................................................................................... 218</t>
  </si>
  <si>
    <t>9.8.2.3 Future Projects .......................................................................................................... 218</t>
  </si>
  <si>
    <t>9.8.3 Campo Band of Diegueno Mission Indians ....................................................................... 218</t>
  </si>
  <si>
    <t>9.8.3.1 Overview ................................................................................................................... 218</t>
  </si>
  <si>
    <t>9.8.3.2 Partnership History ................................................................................................... 219</t>
  </si>
  <si>
    <t>9.8.3.3 Future Projects .......................................................................................................... 219</t>
  </si>
  <si>
    <t>9.8.4 San Diego Regional Fire &amp; Emergency Services Foundation ............................................. 219</t>
  </si>
  <si>
    <t>9.8.4.1 Overview ................................................................................................................... 219</t>
  </si>
  <si>
    <t>9.8.4.2 Partnership History ................................................................................................... 219</t>
  </si>
  <si>
    <t>9.8.4.3 Future Projects .......................................................................................................... 220</t>
  </si>
  <si>
    <t>9.8.5 Inter-Tribal Long Term Recovery Foundation ................................................................... 220</t>
  </si>
  <si>
    <t>9.8.5.1 Overview ................................................................................................................... 220</t>
  </si>
  <si>
    <t>9.8.5.2 Partnership History ................................................................................................... 220</t>
  </si>
  <si>
    <t>9.8.5.3 Future Projects .......................................................................................................... 220</t>
  </si>
  <si>
    <t>9.8.6 San Diego County Fire ....................................................................................................... 220</t>
  </si>
  <si>
    <t>9.8.6.1 Overview ................................................................................................................... 220</t>
  </si>
  <si>
    <t>9.8.6.2 Partnership History ................................................................................................... 221</t>
  </si>
  <si>
    <t>9.8.6.3 Future Projects .......................................................................................................... 221</t>
  </si>
  <si>
    <t>9.9 Activities Based on Weather Conditions ................................................................................... 221</t>
  </si>
  <si>
    <t>9.9.1 Overview ........................................................................................................................... 221</t>
  </si>
  <si>
    <t>9.9.2 Procedures ........................................................................................................................ 221</t>
  </si>
  <si>
    <t>9.9.3 Scheduling ......................................................................................................................... 221</t>
  </si>
  <si>
    <t>9.9.4 Updates ............................................................................................................................. 222</t>
  </si>
  <si>
    <t>9.10 Post-Fire Service Restoration .................................................................................................... 222</t>
  </si>
  <si>
    <t>9.10.1 Overview ........................................................................................................................... 222</t>
  </si>
  <si>
    <t>9.10.2 Procedures ........................................................................................................................ 222</t>
  </si>
  <si>
    <t>9.10.3 Scheduling ......................................................................................................................... 222</t>
  </si>
  <si>
    <t>9.10.4 Updates ............................................................................................................................. 222</t>
  </si>
  <si>
    <t>9.11 Quality Assurance and Quality Control of Vegetation Management (WMP.505) .................... 223</t>
  </si>
  <si>
    <t>9.11.1 Overview, Objectives, and Targets ................................................................................... 223</t>
  </si>
  <si>
    <t>9.11.2 QA/QC Procedures ............................................................................................................ 225</t>
  </si>
  <si>
    <t>9.11.3 Sample Sizes ...................................................................................................................... 225</t>
  </si>
  <si>
    <t>9.11.4 Pass Rate Calculation ........................................................................................................ 225</t>
  </si>
  <si>
    <t>9.11.5 Other Metrics .................................................................................................................... 226</t>
  </si>
  <si>
    <t>9.11.6 Documentation of Findings ............................................................................................... 226</t>
  </si>
  <si>
    <t>9.11.7 Changes to QA/QC Since Last WMP and Planned Improvements .................................... 227</t>
  </si>
  <si>
    <t>9.12 Work Orders .............................................................................................................................. 227</t>
  </si>
  <si>
    <t>9.12.1 Priority Assignment ........................................................................................................... 227</t>
  </si>
  <si>
    <t>9.12.2 Backlog Elimination ........................................................................................................... 227</t>
  </si>
  <si>
    <t>9.12.3 Trends ............................................................................................................................... 227</t>
  </si>
  <si>
    <t>9.13 Workforce Planning (WMP.506) ............................................................................................... 229</t>
  </si>
  <si>
    <t>9.13.1 Recruitment ...................................................................................................................... 232</t>
  </si>
  <si>
    <t>9.13.2 Training and Retention...................................................................................................... 232</t>
  </si>
  <si>
    <t>10 Situational Awareness and Forecasting ................................................................................... 234</t>
  </si>
  <si>
    <t>10.1 Targets....................................................................................................................................... 235</t>
  </si>
  <si>
    <t>10.1.1 Qualitative Targets ............................................................................................................ 235</t>
  </si>
  <si>
    <t>10.1.2 Quantitative Targets ......................................................................................................... 235</t>
  </si>
  <si>
    <t>10.2 Environmental Monitoring Systems ......................................................................................... 237</t>
  </si>
  <si>
    <t>10.2.1 Existing Systems, Technologies, and Procedures .............................................................. 237</t>
  </si>
  <si>
    <t>10.2.1.1 Weather Stations ...................................................................................................... 237</t>
  </si>
  <si>
    <t>10.2.1.2 Air Quality Stations ................................................................................................... 237</t>
  </si>
  <si>
    <t>10.2.1.3 Fuel Moisture (WMP.1334) ....................................................................................... 238</t>
  </si>
  <si>
    <t>10.2.2 Evaluation and Selection of New Systems ........................................................................ 238</t>
  </si>
  <si>
    <t>10.2.3 Planned Improvements ..................................................................................................... 238</t>
  </si>
  <si>
    <t>10.2.4 Evaluating Activities .......................................................................................................... 239</t>
  </si>
  <si>
    <t>10.3 Grid Monitoring Systems .......................................................................................................... 239</t>
  </si>
  <si>
    <t>10.3.1 Existing Systems, Technologies, and Procedures .............................................................. 239</t>
  </si>
  <si>
    <t>10.3.2 Evaluation and Selection of New Systems ........................................................................ 242</t>
  </si>
  <si>
    <t>10.3.3 Planned Improvements ..................................................................................................... 242</t>
  </si>
  <si>
    <t>10.3.4 Evaluating Activities .......................................................................................................... 242</t>
  </si>
  <si>
    <t>10.4 Ignition Detection Systems ....................................................................................................... 243</t>
  </si>
  <si>
    <t>10.4.1 Existing Ignition Detection Sensors and Systems .............................................................. 243</t>
  </si>
  <si>
    <t>10.4.1.1 Satellite Based Remote Sensing (WMP.971)............................................................. 243</t>
  </si>
  <si>
    <t>10.4.1.2 Cameras (WMP.1343) ............................................................................................... 244</t>
  </si>
  <si>
    <t>10.4.1.3 Fire Growth Potential Software ................................................................................ 245</t>
  </si>
  <si>
    <t>10.4.2 Evaluation and Selection of New Detection Systems ....................................................... 246</t>
  </si>
  <si>
    <t>10.4.3 Planned Integration of New Ignition Detection Technologies .......................................... 246</t>
  </si>
  <si>
    <t>10.4.4 Evaluating Activities .......................................................................................................... 246</t>
  </si>
  <si>
    <t>10.5 Weather Forecasting ................................................................................................................. 247</t>
  </si>
  <si>
    <t>10.5.1 Existing Modeling Approach ............................................................................................. 247</t>
  </si>
  <si>
    <t>10.5.1.1 Weather Research and Forecasting (WMP.541) ....................................................... 248</t>
  </si>
  <si>
    <t>10.5.1.2 SAWTI (WMP.540)..................................................................................................... 248</t>
  </si>
  <si>
    <t>10.5.2 Known Limitations of Existing Approach .......................................................................... 248</t>
  </si>
  <si>
    <t>10.5.3 Planned Improvements ..................................................................................................... 248</t>
  </si>
  <si>
    <t>10.5.4 Evaluating Activities .......................................................................................................... 249</t>
  </si>
  <si>
    <t>10.5.5 Weather Station Maintenance and Calibration ................................................................ 252</t>
  </si>
  <si>
    <t>10.6 Fire Potential Index (WMP.450) ................................................................................................ 252</t>
  </si>
  <si>
    <t>10.6.1 Existing Calculation Approach and Use ............................................................................. 252</t>
  </si>
  <si>
    <t>10.6.2 Known Limitations of Existing Approach .......................................................................... 254</t>
  </si>
  <si>
    <t>10.6.3 Planned Improvements ..................................................................................................... 254</t>
  </si>
  <si>
    <t>11 Emergency Preparedness, Collaboration, and Community Outreach ........................................ 255</t>
  </si>
  <si>
    <t>11.1 Targets....................................................................................................................................... 256</t>
  </si>
  <si>
    <t>11.1.1 Qualitative Targets ............................................................................................................ 256</t>
  </si>
  <si>
    <t>11.2 Emergency Preparedness and Recovery Plan ........................................................................... 258</t>
  </si>
  <si>
    <t>11.2.1 Overview of Wildfire and PSPS Emergency Preparedness and Service Restoration ........ 258</t>
  </si>
  <si>
    <t>11.2.1.1 Overview of Wildfire and PSPS Protocols, Policies, and Procedures ........................ 258</t>
  </si>
  <si>
    <t>11.2.1.2 Key Personnel, Qualifications, and Training ............................................................. 261</t>
  </si>
  <si>
    <t>11.2.1.3 Memorandum of Agreements .................................................................................. 262</t>
  </si>
  <si>
    <t>11.2.2 Planning and Allocation of Resources ............................................................................... 263</t>
  </si>
  <si>
    <t>11.3 External Collaboration and Coordination ................................................................................. 264</t>
  </si>
  <si>
    <t>11.3.1 Communication Strategy with Public Safety Partners ...................................................... 264</t>
  </si>
  <si>
    <t>11.3.2 Collaboration on Local and Regional Wildfire Mitigation Planning .................................. 266</t>
  </si>
  <si>
    <t>11.3.3 Collaboration with Tribal Governments ............................................................................ 268</t>
  </si>
  <si>
    <t>11.4 Public Communication, Outreach, and Education Awareness.................................................. 270</t>
  </si>
  <si>
    <t>11.4.1 Protocols for Emergency Communications ....................................................................... 271</t>
  </si>
  <si>
    <t>11.4.2 Messaging ......................................................................................................................... 273</t>
  </si>
  <si>
    <t>11.4.3 Outreach and Education Awareness Activities ................................................................. 274</t>
  </si>
  <si>
    <t>11.4.4 Engagement with Access and Functional Needs Populations .......................................... 276</t>
  </si>
  <si>
    <t>11.4.4.1 Summary of Key AFN Demographics ........................................................................ 276</t>
  </si>
  <si>
    <t>11.4.4.2 Evaluation of Challenges and Needs during a Wildfire or PSPS Event ...................... 277</t>
  </si>
  <si>
    <t>11.4.4.3 Plans to Address Needs of the AFN Customer Base ................................................. 277</t>
  </si>
  <si>
    <t>11.4.5 Engagement with Tribal Nations ....................................................................................... 277</t>
  </si>
  <si>
    <t>11.4.6 Current Gaps and Limitations ........................................................................................... 278</t>
  </si>
  <si>
    <t>11.5 Customer Support in Wildfire and PSPS Emergencies .............................................................. 279</t>
  </si>
  <si>
    <t>11.5.1 Outage Reporting .............................................................................................................. 279</t>
  </si>
  <si>
    <t>11.5.2 Support for Low-Income Customers ................................................................................. 279</t>
  </si>
  <si>
    <t>11.5.3 Billing Adjustments ........................................................................................................... 280</t>
  </si>
  <si>
    <t>11.5.4 Deposit Waivers ................................................................................................................ 280</t>
  </si>
  <si>
    <t>11.5.5 Extended Payment Plans ................................................................................................... 280</t>
  </si>
  <si>
    <t>11.5.6 Suspension of Disconnection and Nonpayment Fees ....................................................... 280</t>
  </si>
  <si>
    <t>11.5.7 Repair Processing and Timing ........................................................................................... 280</t>
  </si>
  <si>
    <t>11.5.8 Community Assistance Locations and Services ................................................................. 280</t>
  </si>
  <si>
    <t>11.5.9 Medical Baseline Support Services ................................................................................... 282</t>
  </si>
  <si>
    <t>11.5.10 Access to Electrical Corporation Representatives ........................................................ 282</t>
  </si>
  <si>
    <t>12 Enterprise Systems ................................................................................................................. 284</t>
  </si>
  <si>
    <t>12.1.1 Qualitative Targets ............................................................................................................ 284</t>
  </si>
  <si>
    <t>12.2 Summary of Enterprise Systems ............................................................................................... 286</t>
  </si>
  <si>
    <t>13 Lessons Learned ..................................................................................................................... 289</t>
  </si>
  <si>
    <t>13.1 Description and Summary of Lessons Learned ......................................................................... 295</t>
  </si>
  <si>
    <t>13.1.1 Feedback from Government Agencies and Stakeholders ................................................. 295</t>
  </si>
  <si>
    <t>13.1.2 Collaboration with Other Electrical Corporations and Industry Experts .......................... 295</t>
  </si>
  <si>
    <t>13.1.3 PSPS or Outage Events ...................................................................................................... 295</t>
  </si>
  <si>
    <t>13.1.4 Outcomes from Previous WMP Cycles ............................................................................. 296</t>
  </si>
  <si>
    <t>13.1.5 Areas for Continued Improvement ................................................................................... 296</t>
  </si>
  <si>
    <t>13.2 Working Group Meetings .......................................................................................................... 296</t>
  </si>
  <si>
    <t>13.2.1 PSPS Working Group ......................................................................................................... 296</t>
  </si>
  <si>
    <t>13.2.2 Risk Modeling Working Group .......................................................................................... 296</t>
  </si>
  <si>
    <t>13.2.3 Grid Hardening Working Groups ....................................................................................... 296</t>
  </si>
  <si>
    <t>13.2.4 Enhanced Vegetation Management Working Group ........................................................ 297</t>
  </si>
  <si>
    <t>13.3 Discontinued Activities .............................................................................................................. 298</t>
  </si>
  <si>
    <t>Section</t>
  </si>
  <si>
    <t>Section #</t>
  </si>
  <si>
    <t>Page #</t>
  </si>
  <si>
    <t>3.2.1</t>
  </si>
  <si>
    <t>3.2.2</t>
  </si>
  <si>
    <t>3.2.3</t>
  </si>
  <si>
    <t>5.1.1</t>
  </si>
  <si>
    <t>5.2.1</t>
  </si>
  <si>
    <t>5.2.2</t>
  </si>
  <si>
    <t>5.2.1.1</t>
  </si>
  <si>
    <t>5.2.2.1</t>
  </si>
  <si>
    <t>5.2.2.2</t>
  </si>
  <si>
    <t>5.2.2.3</t>
  </si>
  <si>
    <t>5.2.3</t>
  </si>
  <si>
    <t>5.5.1.1</t>
  </si>
  <si>
    <t>5.5.1.2</t>
  </si>
  <si>
    <t>5.6.2.1</t>
  </si>
  <si>
    <t>5.6.2.2</t>
  </si>
  <si>
    <t>5.6.2.3</t>
  </si>
  <si>
    <t>5.7.3</t>
  </si>
  <si>
    <t>5.7.4</t>
  </si>
  <si>
    <t>5.7.5</t>
  </si>
  <si>
    <t>6.1.1</t>
  </si>
  <si>
    <t>6.1.2</t>
  </si>
  <si>
    <t>6.1.2.1</t>
  </si>
  <si>
    <t>6.1.3</t>
  </si>
  <si>
    <t>6.1.3.1</t>
  </si>
  <si>
    <t>6.1.3.2</t>
  </si>
  <si>
    <t>6.1.3.3</t>
  </si>
  <si>
    <t>6.1.3.4</t>
  </si>
  <si>
    <t>6.2.1</t>
  </si>
  <si>
    <t>6.2.1.1</t>
  </si>
  <si>
    <t>6.2.1.2</t>
  </si>
  <si>
    <t>6.2.1.3</t>
  </si>
  <si>
    <t>6.2.2</t>
  </si>
  <si>
    <t>8.1.1</t>
  </si>
  <si>
    <t>8.1.2</t>
  </si>
  <si>
    <t>8.2.1</t>
  </si>
  <si>
    <t>8.2.1.1</t>
  </si>
  <si>
    <t>8.2.1.2</t>
  </si>
  <si>
    <t>8.2.1.4</t>
  </si>
  <si>
    <t>8.2.1.3</t>
  </si>
  <si>
    <t>8.2.1.5</t>
  </si>
  <si>
    <t>8.2.1.6</t>
  </si>
  <si>
    <t>8.2.2</t>
  </si>
  <si>
    <t>8.2.2.1</t>
  </si>
  <si>
    <t>8.2.2.2</t>
  </si>
  <si>
    <t>8.2.2.3</t>
  </si>
  <si>
    <t>8.2.2.4</t>
  </si>
  <si>
    <t>8.2.2.5</t>
  </si>
  <si>
    <t>8.2.2.6</t>
  </si>
  <si>
    <t>8.2.3</t>
  </si>
  <si>
    <t>8.2.3.1</t>
  </si>
  <si>
    <t>8.2.3.2</t>
  </si>
  <si>
    <t>8.2.4</t>
  </si>
  <si>
    <t>8.2.4.1</t>
  </si>
  <si>
    <t>8.2.4.2</t>
  </si>
  <si>
    <t>8.2.4.3</t>
  </si>
  <si>
    <t>8.2.4.4</t>
  </si>
  <si>
    <t>8.2.4.5</t>
  </si>
  <si>
    <t>8.2.4.6</t>
  </si>
  <si>
    <t>8.2.5</t>
  </si>
  <si>
    <t>8.2.5.1</t>
  </si>
  <si>
    <t>8.2.5.2</t>
  </si>
  <si>
    <t>8.2.6</t>
  </si>
  <si>
    <t>8.2.7</t>
  </si>
  <si>
    <t>8.2.7.1</t>
  </si>
  <si>
    <t>8.2.7.2</t>
  </si>
  <si>
    <t>8.2.7.3</t>
  </si>
  <si>
    <t>8.2.7.4</t>
  </si>
  <si>
    <t>8.2.7.5</t>
  </si>
  <si>
    <t>8.2.7.6</t>
  </si>
  <si>
    <t>8.2.8</t>
  </si>
  <si>
    <t>8.2.8.1</t>
  </si>
  <si>
    <t>8.2.9</t>
  </si>
  <si>
    <t>8.2.9.1</t>
  </si>
  <si>
    <t>8.2.9.2</t>
  </si>
  <si>
    <t>8.2.9.4</t>
  </si>
  <si>
    <t>8.2.9.3</t>
  </si>
  <si>
    <t>8.2.9.5</t>
  </si>
  <si>
    <t>8.2.9.6</t>
  </si>
  <si>
    <t>8.2.10</t>
  </si>
  <si>
    <t>8.2.11</t>
  </si>
  <si>
    <t>8.2.11.1</t>
  </si>
  <si>
    <t>8.2.11.2</t>
  </si>
  <si>
    <t>8.2.11.3</t>
  </si>
  <si>
    <t>8.2.11.4</t>
  </si>
  <si>
    <t>8.2.12</t>
  </si>
  <si>
    <t>8.2.12.1</t>
  </si>
  <si>
    <t>8.2.13</t>
  </si>
  <si>
    <t>8.3.1</t>
  </si>
  <si>
    <t xml:space="preserve">8.3.1.1 </t>
  </si>
  <si>
    <t>8.3.1.2</t>
  </si>
  <si>
    <t>8.3.1.3</t>
  </si>
  <si>
    <t>8.3.2</t>
  </si>
  <si>
    <t>8.3.2.1</t>
  </si>
  <si>
    <t>8.3.2.2</t>
  </si>
  <si>
    <t>8.3.2.3</t>
  </si>
  <si>
    <t>8.3.3</t>
  </si>
  <si>
    <t>8.3.3.1</t>
  </si>
  <si>
    <t>8.3.3.2</t>
  </si>
  <si>
    <t>8.3.3.3</t>
  </si>
  <si>
    <t>8.3.4</t>
  </si>
  <si>
    <t>8.3.4.1</t>
  </si>
  <si>
    <t>8.3.4.2</t>
  </si>
  <si>
    <t>8.3.4.3</t>
  </si>
  <si>
    <t>8.3.5</t>
  </si>
  <si>
    <t>8.3.5.1</t>
  </si>
  <si>
    <t>8.3.5.2</t>
  </si>
  <si>
    <t>8.3.5.3</t>
  </si>
  <si>
    <t>8.3.6</t>
  </si>
  <si>
    <t>8.3.6.1</t>
  </si>
  <si>
    <t>8.3.6.2</t>
  </si>
  <si>
    <t>8.3.6.3</t>
  </si>
  <si>
    <t>8.3.7</t>
  </si>
  <si>
    <t>8.3.7.1</t>
  </si>
  <si>
    <t>8.3.7.2</t>
  </si>
  <si>
    <t>8.3.7.3</t>
  </si>
  <si>
    <t>8.3.8</t>
  </si>
  <si>
    <t>8.3.8.1</t>
  </si>
  <si>
    <t>8.3.8.2</t>
  </si>
  <si>
    <t>8.3.8.3</t>
  </si>
  <si>
    <t>8.3.9</t>
  </si>
  <si>
    <t>8.3.9.1</t>
  </si>
  <si>
    <t>8.3.9.2</t>
  </si>
  <si>
    <t>8.3.9.3</t>
  </si>
  <si>
    <t>8.3.10</t>
  </si>
  <si>
    <t>8.3.10.1</t>
  </si>
  <si>
    <t>8.3.10.2</t>
  </si>
  <si>
    <t>8.3.11</t>
  </si>
  <si>
    <t>8.4.1</t>
  </si>
  <si>
    <t>8.4.2</t>
  </si>
  <si>
    <t>8.4.3</t>
  </si>
  <si>
    <t>8.4.3.1</t>
  </si>
  <si>
    <t>8.4.3.2</t>
  </si>
  <si>
    <t>8.5.1</t>
  </si>
  <si>
    <t>8.5.2</t>
  </si>
  <si>
    <t>8.5.2.1</t>
  </si>
  <si>
    <t>8.5.2.2</t>
  </si>
  <si>
    <t>8.5.2.3</t>
  </si>
  <si>
    <t>8.5.3</t>
  </si>
  <si>
    <t>8.5.3.1</t>
  </si>
  <si>
    <t>8.5.3.2</t>
  </si>
  <si>
    <t>8.5.3.3</t>
  </si>
  <si>
    <t>8.5.4</t>
  </si>
  <si>
    <t>8.5.4.1</t>
  </si>
  <si>
    <t>8.5.4.2</t>
  </si>
  <si>
    <t>8.5.4.3</t>
  </si>
  <si>
    <t>8.5.5</t>
  </si>
  <si>
    <t>8.5.5.1</t>
  </si>
  <si>
    <t>8.5.5.2</t>
  </si>
  <si>
    <t>8.5.5.3</t>
  </si>
  <si>
    <t>8.5.6</t>
  </si>
  <si>
    <t>8.5.6.1</t>
  </si>
  <si>
    <t>8.5.6.2</t>
  </si>
  <si>
    <t>8.5.6.3</t>
  </si>
  <si>
    <t>8.5.7</t>
  </si>
  <si>
    <t>8.5.7.1</t>
  </si>
  <si>
    <t>8.5.7.2</t>
  </si>
  <si>
    <t>8.5.7.3</t>
  </si>
  <si>
    <t>8.6.1</t>
  </si>
  <si>
    <t>8.6.2</t>
  </si>
  <si>
    <t>8.6.3</t>
  </si>
  <si>
    <t>8.6.4</t>
  </si>
  <si>
    <t>8.6.5</t>
  </si>
  <si>
    <t>8.7.1</t>
  </si>
  <si>
    <t>8.7.1.1</t>
  </si>
  <si>
    <t>8.7.1.2</t>
  </si>
  <si>
    <t>8.7.1.3</t>
  </si>
  <si>
    <t>8.7.2</t>
  </si>
  <si>
    <t>8.7.3</t>
  </si>
  <si>
    <t>8.7.3.1</t>
  </si>
  <si>
    <t>8.7.3.2</t>
  </si>
  <si>
    <t>8.7.3.2 Procedures for Deployment of Fire Prevention and ignition Mitigation resources and Equipment</t>
  </si>
  <si>
    <t>8.7.3.2 Procedures for Deployment of Fire Prevention and ignition Mitigation resources and Equipment…199</t>
  </si>
  <si>
    <t>9.1.1</t>
  </si>
  <si>
    <t>9.1.2</t>
  </si>
  <si>
    <t>9.2.1</t>
  </si>
  <si>
    <t>9.2.1.1</t>
  </si>
  <si>
    <t>9.2.1.2</t>
  </si>
  <si>
    <t>9.2.1.3</t>
  </si>
  <si>
    <t>9.2.1.4</t>
  </si>
  <si>
    <t>9.2.1.5</t>
  </si>
  <si>
    <t>9.2.1.6</t>
  </si>
  <si>
    <t>9.2.2</t>
  </si>
  <si>
    <t>9.2.2.1</t>
  </si>
  <si>
    <t>9.2.2.2</t>
  </si>
  <si>
    <t>9.2.2.3</t>
  </si>
  <si>
    <t>9.2.2.4</t>
  </si>
  <si>
    <t>9.2.2.5</t>
  </si>
  <si>
    <t>9.2.2.6</t>
  </si>
  <si>
    <t>9.3.1</t>
  </si>
  <si>
    <t>9.3.2</t>
  </si>
  <si>
    <t>9.3.3</t>
  </si>
  <si>
    <t>9.3.4</t>
  </si>
  <si>
    <t>9.4.1</t>
  </si>
  <si>
    <t>9.4.2</t>
  </si>
  <si>
    <t>9.4.3</t>
  </si>
  <si>
    <t>9.4.4</t>
  </si>
  <si>
    <t>9.5.1</t>
  </si>
  <si>
    <t>9.5.2</t>
  </si>
  <si>
    <t>9.5.3</t>
  </si>
  <si>
    <t>9.5.4</t>
  </si>
  <si>
    <t>9.6.1</t>
  </si>
  <si>
    <t>9.6.2</t>
  </si>
  <si>
    <t>9.6.3</t>
  </si>
  <si>
    <t>9.6.4</t>
  </si>
  <si>
    <t>9.7.1</t>
  </si>
  <si>
    <t>9.7.2</t>
  </si>
  <si>
    <t>9.7.3</t>
  </si>
  <si>
    <t>9.7.4</t>
  </si>
  <si>
    <t>9.8.1</t>
  </si>
  <si>
    <t>9.8.1.1</t>
  </si>
  <si>
    <t>9.8.1.2</t>
  </si>
  <si>
    <t>9.8.1.3</t>
  </si>
  <si>
    <t>9.8.2</t>
  </si>
  <si>
    <t>9.8.2.1</t>
  </si>
  <si>
    <t>9.8.2.2</t>
  </si>
  <si>
    <t>9.8.2.3</t>
  </si>
  <si>
    <t>9.8.3</t>
  </si>
  <si>
    <t>9.8.3.1</t>
  </si>
  <si>
    <t>9.8.3.2</t>
  </si>
  <si>
    <t>9.8.3.3</t>
  </si>
  <si>
    <t>9.8.4</t>
  </si>
  <si>
    <t>9.8.4.1</t>
  </si>
  <si>
    <t>9.8.4.2</t>
  </si>
  <si>
    <t>9.8.4.3</t>
  </si>
  <si>
    <t>9.8.5</t>
  </si>
  <si>
    <t>9.8.5.1</t>
  </si>
  <si>
    <t>9.8.5.2</t>
  </si>
  <si>
    <t>9.8.5.3</t>
  </si>
  <si>
    <t>9.8.6</t>
  </si>
  <si>
    <t>9.8.6.1</t>
  </si>
  <si>
    <t>9.8.6.2</t>
  </si>
  <si>
    <t>9.8.6.3</t>
  </si>
  <si>
    <t>9.9.1</t>
  </si>
  <si>
    <t>9.9.2</t>
  </si>
  <si>
    <t>9.9.3</t>
  </si>
  <si>
    <t>9.9.4</t>
  </si>
  <si>
    <t>9.10.1</t>
  </si>
  <si>
    <t>9.10.2</t>
  </si>
  <si>
    <t>9.10.3</t>
  </si>
  <si>
    <t>9.10.4</t>
  </si>
  <si>
    <t>9.11.1</t>
  </si>
  <si>
    <t>9.11.2</t>
  </si>
  <si>
    <t>9.11.3</t>
  </si>
  <si>
    <t>9.11.4</t>
  </si>
  <si>
    <t>9.11.5</t>
  </si>
  <si>
    <t>9.11.6</t>
  </si>
  <si>
    <t>9.11.7</t>
  </si>
  <si>
    <t>9.12.1</t>
  </si>
  <si>
    <t>9.12.2</t>
  </si>
  <si>
    <t>9.12.3</t>
  </si>
  <si>
    <t>9.13.1</t>
  </si>
  <si>
    <t>9.13.2</t>
  </si>
  <si>
    <t>10.1.1</t>
  </si>
  <si>
    <t>10.1.2</t>
  </si>
  <si>
    <t>10.2.1</t>
  </si>
  <si>
    <t>10.2.1.1</t>
  </si>
  <si>
    <t>10.2.1.2</t>
  </si>
  <si>
    <t>10.2.1.3</t>
  </si>
  <si>
    <t>10.2.2</t>
  </si>
  <si>
    <t xml:space="preserve">10.2.3 </t>
  </si>
  <si>
    <t>10.2.4</t>
  </si>
  <si>
    <t>10.3.1</t>
  </si>
  <si>
    <t>10.3.2</t>
  </si>
  <si>
    <t>10.3.3</t>
  </si>
  <si>
    <t>10.3.4</t>
  </si>
  <si>
    <t>10.4.1</t>
  </si>
  <si>
    <t>10.4.1.1</t>
  </si>
  <si>
    <t>10.4.1.2</t>
  </si>
  <si>
    <t>10.4.1.3</t>
  </si>
  <si>
    <t>10.4.2</t>
  </si>
  <si>
    <t>10.4.3</t>
  </si>
  <si>
    <t>10.4.4</t>
  </si>
  <si>
    <t>10.5.1</t>
  </si>
  <si>
    <t>10.5.1.1</t>
  </si>
  <si>
    <t>10.5.1.2</t>
  </si>
  <si>
    <t>10.5.2</t>
  </si>
  <si>
    <t>10.5.3</t>
  </si>
  <si>
    <t>10.5.4</t>
  </si>
  <si>
    <t>10.5.5</t>
  </si>
  <si>
    <t>10.6.1</t>
  </si>
  <si>
    <t>10.6.2</t>
  </si>
  <si>
    <t>10.6.3</t>
  </si>
  <si>
    <t>11.1.1</t>
  </si>
  <si>
    <t>11.2.1</t>
  </si>
  <si>
    <t>11.2.1.1</t>
  </si>
  <si>
    <t>11.2.1.2</t>
  </si>
  <si>
    <t>11.2.1.3</t>
  </si>
  <si>
    <t>11.2.2</t>
  </si>
  <si>
    <t>11.3.1</t>
  </si>
  <si>
    <t>11.3.2</t>
  </si>
  <si>
    <t>11.3.3</t>
  </si>
  <si>
    <t>11.4.1</t>
  </si>
  <si>
    <t>11.4.2</t>
  </si>
  <si>
    <t>11.4.3</t>
  </si>
  <si>
    <t>11.4.4</t>
  </si>
  <si>
    <t>11.4.4.1</t>
  </si>
  <si>
    <t>11.4.4.2</t>
  </si>
  <si>
    <t>11.4.4.3</t>
  </si>
  <si>
    <t>11.4.5</t>
  </si>
  <si>
    <t>11.4.6</t>
  </si>
  <si>
    <t>11.5.1</t>
  </si>
  <si>
    <t>11.5.2</t>
  </si>
  <si>
    <t>11.5.3</t>
  </si>
  <si>
    <t>11.5.4</t>
  </si>
  <si>
    <t>11.5.5</t>
  </si>
  <si>
    <t>11.5.6</t>
  </si>
  <si>
    <t>11.5.7</t>
  </si>
  <si>
    <t>11.5.8</t>
  </si>
  <si>
    <t>11.5.9</t>
  </si>
  <si>
    <t>11.5.10</t>
  </si>
  <si>
    <t>12.1.1</t>
  </si>
  <si>
    <t>13.1.1</t>
  </si>
  <si>
    <t>13.1.2</t>
  </si>
  <si>
    <t>13.1.3</t>
  </si>
  <si>
    <t>13.1.4</t>
  </si>
  <si>
    <t>13.1.5</t>
  </si>
  <si>
    <t>13.2.1</t>
  </si>
  <si>
    <t>13.2.2</t>
  </si>
  <si>
    <t>13.2.3</t>
  </si>
  <si>
    <t>13.2.4</t>
  </si>
  <si>
    <t>12.1</t>
  </si>
  <si>
    <t>cle</t>
  </si>
  <si>
    <t>3.6 Projected Expenditures .</t>
  </si>
  <si>
    <t xml:space="preserve">5.2 Risk Analysis Framework </t>
  </si>
  <si>
    <t>5.4 Summary of Risk Models .</t>
  </si>
  <si>
    <t xml:space="preserve">5.5.2 Top Risk-Contributing Circuits/Segments/Spans </t>
  </si>
  <si>
    <t xml:space="preserve">6.1.3.3 Activity Scheduling </t>
  </si>
  <si>
    <t>8.1.2 Quantitative Targets .</t>
  </si>
  <si>
    <t xml:space="preserve">8.2.1.5 Updates to Activity </t>
  </si>
  <si>
    <t xml:space="preserve">8.2.2.5 Updates to Activity </t>
  </si>
  <si>
    <t xml:space="preserve">8.2.4.5 Updates to Activity </t>
  </si>
  <si>
    <t xml:space="preserve">8.2.7.5 Updates to Activity </t>
  </si>
  <si>
    <t xml:space="preserve">8.2.9.5 Updates to Activity </t>
  </si>
  <si>
    <t xml:space="preserve">8.5.4 Pass Rate Calculation </t>
  </si>
  <si>
    <t xml:space="preserve">8.6.1 Procedures Documenting the Work Order Process </t>
  </si>
  <si>
    <t>9.1.2 Quantitative Targets .</t>
  </si>
  <si>
    <t>9.2.1.4 Fall-in Mitigation .</t>
  </si>
  <si>
    <t>9.2.2.4 Fall-in Mitigation .</t>
  </si>
  <si>
    <t xml:space="preserve">9.4 Pole Clearing (WMP.512) </t>
  </si>
  <si>
    <t xml:space="preserve">9.8.1.2 Partnership History </t>
  </si>
  <si>
    <t xml:space="preserve">9.8.2.2 Partnership History </t>
  </si>
  <si>
    <t xml:space="preserve">9.8.3.2 Partnership History </t>
  </si>
  <si>
    <t xml:space="preserve">9.8.4.2 Partnership History </t>
  </si>
  <si>
    <t xml:space="preserve">9.8.5.2 Partnership History </t>
  </si>
  <si>
    <t xml:space="preserve">9.8.6 San Diego County Fire </t>
  </si>
  <si>
    <t xml:space="preserve">9.8.6.2 Partnership History </t>
  </si>
  <si>
    <t>9.12.1 Priority Assignment .</t>
  </si>
  <si>
    <t>9.12.2 Backlog Elimination .</t>
  </si>
  <si>
    <t>10.1.1 Qualitative Targets .</t>
  </si>
  <si>
    <t xml:space="preserve">10.1.2 Quantitative Targets </t>
  </si>
  <si>
    <t xml:space="preserve">10.2.3 Planned Improvements </t>
  </si>
  <si>
    <t xml:space="preserve">10.3.3 Planned Improvements </t>
  </si>
  <si>
    <t xml:space="preserve">10.4.1.2 Cameras (WMP.1343) </t>
  </si>
  <si>
    <t xml:space="preserve">10.5.1.1 Weather Research and Forecasting (WMP.541) </t>
  </si>
  <si>
    <t xml:space="preserve">10.5.3 Planned Improvements </t>
  </si>
  <si>
    <t>10.5.5 Weather Station Maintenance and Calibration .</t>
  </si>
  <si>
    <t xml:space="preserve">10.6.3 Planned Improvements </t>
  </si>
  <si>
    <t>11.1.1 Qualitative Targets .</t>
  </si>
  <si>
    <t xml:space="preserve">11.2.1.1 Overview of Wildfire and PSPS Protocols, Policies, and Procedures  </t>
  </si>
  <si>
    <t>11.4.3 Outreach and Education Awareness Activities .</t>
  </si>
  <si>
    <t>11.5.3 Billing Adjustments .</t>
  </si>
  <si>
    <t>11.5.8 Community Assistance Locations and Services .</t>
  </si>
  <si>
    <t>12.1.1 Qualitative Targets .</t>
  </si>
  <si>
    <t xml:space="preserve">13.2 Working Group Meetings </t>
  </si>
  <si>
    <t xml:space="preserve">13.2.4 Enhanced Vegetation Management Working Group </t>
  </si>
  <si>
    <t xml:space="preserve">1 Executive Summary </t>
  </si>
  <si>
    <t xml:space="preserve">3.2 Plan Objectives </t>
  </si>
  <si>
    <t xml:space="preserve">3.2.3 Vegetation Management and Inspections </t>
  </si>
  <si>
    <t>3.7 Climate Change .</t>
  </si>
  <si>
    <t xml:space="preserve">4 Overview of the Service Territory </t>
  </si>
  <si>
    <t xml:space="preserve">5.2.1.1 WiNGS-Planning and WiNGS-Ops Models </t>
  </si>
  <si>
    <t>5.2.2 Risk and Risk Components Calculation .</t>
  </si>
  <si>
    <t>5.3 Risk Scenarios .</t>
  </si>
  <si>
    <t>5.5 Risk Analysis Results and Presentation .</t>
  </si>
  <si>
    <t>5.6.2.2 Reanalysis .</t>
  </si>
  <si>
    <t>5.7.2 Design basis .</t>
  </si>
  <si>
    <t>5.7.5 Data Egineering Optimization .</t>
  </si>
  <si>
    <t xml:space="preserve">6.1 Risk Evaluation </t>
  </si>
  <si>
    <t>6.1.2 Risk-Informed Prioritization .</t>
  </si>
  <si>
    <t xml:space="preserve">7.4 Lessons Learned </t>
  </si>
  <si>
    <t>8.1 Targets.</t>
  </si>
  <si>
    <t>8.2 Grid Design and System Hardening</t>
  </si>
  <si>
    <t xml:space="preserve">8.2.1.1 Tracking ID </t>
  </si>
  <si>
    <t xml:space="preserve">8.2.2.1 Tracking ID </t>
  </si>
  <si>
    <t xml:space="preserve">8.2.4.1 Tracking ID </t>
  </si>
  <si>
    <t>8.2.5 Traditional Overhead Hardening</t>
  </si>
  <si>
    <t xml:space="preserve">8.2.7.1 Tracking ID </t>
  </si>
  <si>
    <t xml:space="preserve">8.2.9.1 Tracking ID </t>
  </si>
  <si>
    <t xml:space="preserve">8.5.3 Sampling Plan </t>
  </si>
  <si>
    <t xml:space="preserve">8.5.5 Other Metrics </t>
  </si>
  <si>
    <t xml:space="preserve">8.6.3 Prioritization of Work Orders </t>
  </si>
  <si>
    <t>8.7 Grid Operations and Procedures .</t>
  </si>
  <si>
    <t>9.1 Targets.</t>
  </si>
  <si>
    <t xml:space="preserve">9.2.1.1 Overview and Area Inspected </t>
  </si>
  <si>
    <t>9.2.1.2 Procedures .</t>
  </si>
  <si>
    <t>9.2.1.5 Scheduling .</t>
  </si>
  <si>
    <t xml:space="preserve">9.2.2.1 Overview and Area Inspected </t>
  </si>
  <si>
    <t>9.2.2.2 Procedures .</t>
  </si>
  <si>
    <t>9.2.2.5 Scheduling .</t>
  </si>
  <si>
    <t xml:space="preserve">9.8.1 Fire Safe Council of San Diego County </t>
  </si>
  <si>
    <t>9.9 Activities Based on Weather Conditions .</t>
  </si>
  <si>
    <t>9.10 Post-Fire Service Restoration .</t>
  </si>
  <si>
    <t xml:space="preserve">9.11.3 Sample Sizes </t>
  </si>
  <si>
    <t>9.13.1 Recruitment .</t>
  </si>
  <si>
    <t>10.1 Targets</t>
  </si>
  <si>
    <t xml:space="preserve">10.6 Fire Potential Index (WMP.450) </t>
  </si>
  <si>
    <t>11.1 Targets</t>
  </si>
  <si>
    <t xml:space="preserve">11.2.2 Planning and Allocation of Resources </t>
  </si>
  <si>
    <t>11.4 Public Communication, Outreach, and Education Awareness</t>
  </si>
  <si>
    <t xml:space="preserve">11.4.6 Current Gaps and Limitations </t>
  </si>
  <si>
    <t xml:space="preserve">11.5.7 Repair Processing and Timing </t>
  </si>
  <si>
    <t>12.2 Summary of Enterprise Systems .</t>
  </si>
  <si>
    <t>13 Lessons Learned .</t>
  </si>
  <si>
    <t>13.2.2 Risk Modeling Working Group .</t>
  </si>
  <si>
    <t xml:space="preserve">1.2 Objectives </t>
  </si>
  <si>
    <t>2 Responsible Persons .</t>
  </si>
  <si>
    <t xml:space="preserve">3 Overview of Base WMP </t>
  </si>
  <si>
    <t xml:space="preserve">3.2.2 Grid Design, Operations, and Maintenance </t>
  </si>
  <si>
    <t>4.1 Service Territory .</t>
  </si>
  <si>
    <t xml:space="preserve">5.1.1 Overview </t>
  </si>
  <si>
    <t>5.2.3 Key Assumptions and Limitations .</t>
  </si>
  <si>
    <t xml:space="preserve">5.3.2 Extreme-Event/High Uncertainty Scenarios </t>
  </si>
  <si>
    <t xml:space="preserve">5.6.2.1 Modularization </t>
  </si>
  <si>
    <t xml:space="preserve">6 Wildfire Mitigation Strategy </t>
  </si>
  <si>
    <t xml:space="preserve">6.1.1 Approach </t>
  </si>
  <si>
    <t>7 Public Safety Power Shutoff .</t>
  </si>
  <si>
    <t>8.2.1.4 Impact of the Activity on Outage Program Risk .</t>
  </si>
  <si>
    <t>8.2.1.6 Compatible Activities .</t>
  </si>
  <si>
    <t>8.2.2.6 Compatible Activities .</t>
  </si>
  <si>
    <t>8.2.4.4 Impact of the Activity on Outage Program Risk .</t>
  </si>
  <si>
    <t>8.2.4.6 Compatible Activities .</t>
  </si>
  <si>
    <t xml:space="preserve">8.7.1.2 Automatic Recloser Settings (WMP.1018) </t>
  </si>
  <si>
    <t xml:space="preserve">8.8 Workforce Planning </t>
  </si>
  <si>
    <t>9.2 Vegetation Management Inspections .</t>
  </si>
  <si>
    <t xml:space="preserve">9.3.1 Overview </t>
  </si>
  <si>
    <t>9.3.4 Updates .</t>
  </si>
  <si>
    <t xml:space="preserve">9.4.1 Overview </t>
  </si>
  <si>
    <t>9.4.4 Updates .</t>
  </si>
  <si>
    <t>9.5 Wood and Slash Management .</t>
  </si>
  <si>
    <t xml:space="preserve">9.5.1 Overview </t>
  </si>
  <si>
    <t>9.5.4 Updates .</t>
  </si>
  <si>
    <t xml:space="preserve">9.6.1 Overview </t>
  </si>
  <si>
    <t>9.6.4 Updates .</t>
  </si>
  <si>
    <t xml:space="preserve">9.7.1 Overview </t>
  </si>
  <si>
    <t>9.7.4 Updates .</t>
  </si>
  <si>
    <t>9.8.2 Viejas Band of Kumeyaay Indians .</t>
  </si>
  <si>
    <t>9.8.4 San Diego Regional Fire &amp; Emergency Services Foundation .</t>
  </si>
  <si>
    <t xml:space="preserve">9.9.1 Overview </t>
  </si>
  <si>
    <t>9.9.4 Updates .</t>
  </si>
  <si>
    <t xml:space="preserve">9.10.4 Updates </t>
  </si>
  <si>
    <t>9.12.3 Trends .</t>
  </si>
  <si>
    <t>10.2 Environmental Monitoring Systems .</t>
  </si>
  <si>
    <t>10.2.1 Existing Systems, Technologies, and Procedures .</t>
  </si>
  <si>
    <t>10.2.1.2 Air Quality Stations .</t>
  </si>
  <si>
    <t xml:space="preserve">10.2.2 Evaluation and Selection of New Systems </t>
  </si>
  <si>
    <t>10.3.1 Existing Systems, Technologies, and Procedures .</t>
  </si>
  <si>
    <t xml:space="preserve">10.3.2 Evaluation and Selection of New Systems </t>
  </si>
  <si>
    <t xml:space="preserve">10.4.1 Existing Ignition Detection Sensors and Systems </t>
  </si>
  <si>
    <t>10.5.2 Known Limitations of Existing Approach .</t>
  </si>
  <si>
    <t>10.6.2 Known Limitations of Existing Approach .</t>
  </si>
  <si>
    <t>11.2 Emergency Preparedness and Recovery Plan .</t>
  </si>
  <si>
    <t>11.4.1 Protocols for Emergency Communications .</t>
  </si>
  <si>
    <t xml:space="preserve">11.4.4 Engagement with Access and Functional Needs Populations </t>
  </si>
  <si>
    <t>11.4.5 Engagement with Tribal Nations .</t>
  </si>
  <si>
    <t xml:space="preserve">11.5 Customer Support in Wildfire and PSPS Emergencies </t>
  </si>
  <si>
    <t xml:space="preserve">11.5.4 Deposit Waivers </t>
  </si>
  <si>
    <t>11.5.5 Extended Payment Plans .</t>
  </si>
  <si>
    <t xml:space="preserve">11.5.6 Suspension of Disconnection and Nonpayment Fees </t>
  </si>
  <si>
    <t>12 Enterprise Systems .</t>
  </si>
  <si>
    <t xml:space="preserve">13.1.5 Areas for Continued Improvement </t>
  </si>
  <si>
    <t>1.1 Primary Goal.</t>
  </si>
  <si>
    <t xml:space="preserve">1.3 Framework for Development of the WMP </t>
  </si>
  <si>
    <t>3.1 Primary Goal.</t>
  </si>
  <si>
    <t>3.4 Prioritized List of Wildfire Risks and Risk Drivers .</t>
  </si>
  <si>
    <t>3.5 Performance Metrics .</t>
  </si>
  <si>
    <t>5.1 Methodology .</t>
  </si>
  <si>
    <t xml:space="preserve">5.2.2.1 Likelihood of Risk Event </t>
  </si>
  <si>
    <t xml:space="preserve">5.6.1 Independent Review </t>
  </si>
  <si>
    <t xml:space="preserve">5.6.2 Model Controls, Design, and Review </t>
  </si>
  <si>
    <t>5.6.2.3 Version Control .</t>
  </si>
  <si>
    <t>5.7.3 Risk Presentation .</t>
  </si>
  <si>
    <t>6.1.3 Activity Selection Process.</t>
  </si>
  <si>
    <t>6.1.3.2 Activity Prioritization .</t>
  </si>
  <si>
    <t xml:space="preserve">6.2 Wildfire Mitigation Strategy </t>
  </si>
  <si>
    <t xml:space="preserve">6.2.1 Anticipated Risk Reduction </t>
  </si>
  <si>
    <t xml:space="preserve">6.2.1.1 Projected Overall Risk Reduction </t>
  </si>
  <si>
    <t xml:space="preserve">6.2.2 Interim Activities </t>
  </si>
  <si>
    <t>8.2.1.3 Impact of the Activity on Wildfire Risk .</t>
  </si>
  <si>
    <t xml:space="preserve">8.2.2.2 Overview of the Activity </t>
  </si>
  <si>
    <t>8.2.3 Distribution Pole Replacements and Reinforcements .</t>
  </si>
  <si>
    <t xml:space="preserve">8.2.4.2 Overview of the Activity </t>
  </si>
  <si>
    <t>8.2.4.3 Impact of the Activity on Wildfire Risk .</t>
  </si>
  <si>
    <t xml:space="preserve">8.2.7.2 Overview of the Activity </t>
  </si>
  <si>
    <t xml:space="preserve">8.2.9 Line Removal (in the HFTD) </t>
  </si>
  <si>
    <t xml:space="preserve">8.2.9.2 Overview of the Activity </t>
  </si>
  <si>
    <t xml:space="preserve">8.5.2.1 Grid Design and System Hardening </t>
  </si>
  <si>
    <t>8.5.2.2 Asset Inspections</t>
  </si>
  <si>
    <t xml:space="preserve">8.5.2.3 Equipment Maintenance and Repair </t>
  </si>
  <si>
    <t xml:space="preserve">8.5.3.1 Grid Design and System Hardening </t>
  </si>
  <si>
    <t>8.5.3.2 Asset Inspections</t>
  </si>
  <si>
    <t xml:space="preserve">8.5.3.3 Equipment Maintenance and Repair </t>
  </si>
  <si>
    <t xml:space="preserve">8.5.4.1 Grid Design and System Hardening </t>
  </si>
  <si>
    <t>8.5.4.2 Asset Inspections</t>
  </si>
  <si>
    <t xml:space="preserve">8.5.4.3 Equipment Maintenance and Repair </t>
  </si>
  <si>
    <t xml:space="preserve">8.5.5.1 Grid Design and System Hardening </t>
  </si>
  <si>
    <t>8.5.5.2 Asset Inspections</t>
  </si>
  <si>
    <t xml:space="preserve">8.5.5.3 Equipment Maintenance and Repair </t>
  </si>
  <si>
    <t>8.5.6 Documentation of Findings .</t>
  </si>
  <si>
    <t xml:space="preserve">8.5.6.1 Grid Design and System Hardening </t>
  </si>
  <si>
    <t>8.5.6.2 Asset Inspections</t>
  </si>
  <si>
    <t xml:space="preserve">8.5.6.3 Equipment Maintenance and Repair </t>
  </si>
  <si>
    <t xml:space="preserve">8.5.7.1 Grid Design and System Hardening </t>
  </si>
  <si>
    <t>8.5.7.2 Asset Inspections</t>
  </si>
  <si>
    <t xml:space="preserve">8.5.7.3 Equipment Maintenance and Repair </t>
  </si>
  <si>
    <t>8.6 Work Orders .</t>
  </si>
  <si>
    <t xml:space="preserve">8.7.1 Equipment Settings to Reduce Wildfire Risk </t>
  </si>
  <si>
    <t xml:space="preserve">8.7.2 Grid Response Procedures and Notifications </t>
  </si>
  <si>
    <t xml:space="preserve">8.7.3.1 Work Procedures during Different Levels of Wildfire Risk </t>
  </si>
  <si>
    <t>9.2.1.6 Updates .</t>
  </si>
  <si>
    <t>9.2.2.6 Updates .</t>
  </si>
  <si>
    <t xml:space="preserve">9.3.2 Procedures </t>
  </si>
  <si>
    <t xml:space="preserve">9.3.3 Scheduling </t>
  </si>
  <si>
    <t xml:space="preserve">9.4.2 Procedures </t>
  </si>
  <si>
    <t xml:space="preserve">9.4.3 Scheduling </t>
  </si>
  <si>
    <t xml:space="preserve">9.5.2 Procedures </t>
  </si>
  <si>
    <t xml:space="preserve">9.5.3 Scheduling </t>
  </si>
  <si>
    <t xml:space="preserve">9.6.2 Procedures </t>
  </si>
  <si>
    <t xml:space="preserve">9.6.3 Scheduling </t>
  </si>
  <si>
    <t xml:space="preserve">9.7 Integrated Vegetation Management: Fuels Management (WMP.497) </t>
  </si>
  <si>
    <t xml:space="preserve">9.7.2 Procedures </t>
  </si>
  <si>
    <t xml:space="preserve">9.7.3 Scheduling </t>
  </si>
  <si>
    <t xml:space="preserve">9.8 Partnerships </t>
  </si>
  <si>
    <t xml:space="preserve">9.8.1.1 Overview </t>
  </si>
  <si>
    <t>9.8.1.3 Future Projects .</t>
  </si>
  <si>
    <t xml:space="preserve">9.8.2.1 Overview </t>
  </si>
  <si>
    <t>9.8.2.3 Future Projects .</t>
  </si>
  <si>
    <t xml:space="preserve">9.8.3.1 Overview </t>
  </si>
  <si>
    <t>9.8.3.3 Future Projects .</t>
  </si>
  <si>
    <t xml:space="preserve">9.8.4.1 Overview </t>
  </si>
  <si>
    <t>9.8.4.3 Future Projects .</t>
  </si>
  <si>
    <t xml:space="preserve">9.8.5 Inter-Tribal Long Term Recovery Foundation </t>
  </si>
  <si>
    <t xml:space="preserve">9.8.5.1 Overview </t>
  </si>
  <si>
    <t>9.8.5.3 Future Projects .</t>
  </si>
  <si>
    <t xml:space="preserve">9.8.6.1 Overview </t>
  </si>
  <si>
    <t>9.8.6.3 Future Projects .</t>
  </si>
  <si>
    <t xml:space="preserve">9.9.2 Procedures </t>
  </si>
  <si>
    <t xml:space="preserve">9.9.3 Scheduling </t>
  </si>
  <si>
    <t>9.10.1 Overview .</t>
  </si>
  <si>
    <t xml:space="preserve">9.11.1 Overview, Objectives, and Targets </t>
  </si>
  <si>
    <t>9.11.2 QA/QC Procedures .</t>
  </si>
  <si>
    <t xml:space="preserve">9.11.6 Documentation of Findings </t>
  </si>
  <si>
    <t>9.11.7 Changes to QA/QC Since Last WMP and Planned Improvements .</t>
  </si>
  <si>
    <t xml:space="preserve">9.12 Work Orders </t>
  </si>
  <si>
    <t xml:space="preserve">10 Situational Awareness and Forecasting </t>
  </si>
  <si>
    <t>10.4 Ignition Detection Systems .</t>
  </si>
  <si>
    <t>10.4.1.1 Satellite Based Remote Sensing (WMP.971)</t>
  </si>
  <si>
    <t>10.4.1.3 Fire Growth Potential Software .</t>
  </si>
  <si>
    <t xml:space="preserve">10.4.2 Evaluation and Selection of New Detection Systems </t>
  </si>
  <si>
    <t xml:space="preserve">10.5 Weather Forecasting </t>
  </si>
  <si>
    <t>10.5.1.2 SAWTI (WMP.540).</t>
  </si>
  <si>
    <t xml:space="preserve">11 Emergency Preparedness, Collaboration, and Community Outreach </t>
  </si>
  <si>
    <t>11.3.2 Collaboration on Local and Regional Wildfire Mitigation Planning .</t>
  </si>
  <si>
    <t xml:space="preserve">11.4.2 Messaging </t>
  </si>
  <si>
    <t xml:space="preserve">11.4.4.1 Summary of Key AFN Demographics </t>
  </si>
  <si>
    <t xml:space="preserve">11.4.4.3 Plans to Address Needs of the AFN Customer Base </t>
  </si>
  <si>
    <t>11.5.1 Outage Reporting .</t>
  </si>
  <si>
    <t>11.5.2 Support for Low-Income Customers .</t>
  </si>
  <si>
    <t xml:space="preserve">11.5.9 Medical Baseline Support Services </t>
  </si>
  <si>
    <t xml:space="preserve">11.5.10 Access to Electrical Corporation Representatives </t>
  </si>
  <si>
    <t>13.1 Description and Summary of Lessons Learned .</t>
  </si>
  <si>
    <t xml:space="preserve">13.1.4 Outcomes from Previous WMP Cycles </t>
  </si>
  <si>
    <t xml:space="preserve">3.2.1 Public Safety Power Shutoff </t>
  </si>
  <si>
    <t xml:space="preserve">3.3 Utility Mitigation Activity Tracking IDs </t>
  </si>
  <si>
    <t xml:space="preserve">4.2 Catastrophic Wildfire History </t>
  </si>
  <si>
    <t xml:space="preserve">4.3 Frequently De-Energized Circuits </t>
  </si>
  <si>
    <t xml:space="preserve">5 Risk Methodology and Assessment </t>
  </si>
  <si>
    <t xml:space="preserve">5.2.1 Risk and Risk Component Identification </t>
  </si>
  <si>
    <t xml:space="preserve">5.2.2.2 Consequence of Risk Event </t>
  </si>
  <si>
    <t xml:space="preserve">5.2.2.3 Risk </t>
  </si>
  <si>
    <t xml:space="preserve">5.3.1 Design Basis Scenarios </t>
  </si>
  <si>
    <t xml:space="preserve">5.5.1 Top Risk Areas within the HFRA </t>
  </si>
  <si>
    <t xml:space="preserve">5.5.1.1 Geospatial Maps of Top-Risk Areas within the HFRA </t>
  </si>
  <si>
    <t xml:space="preserve">5.5.1.2 Proposed Updates to the HFTD </t>
  </si>
  <si>
    <t xml:space="preserve">5.6 Quality Assurance and Quality Control </t>
  </si>
  <si>
    <t xml:space="preserve">5.7 Risk Assessment Improvement Plan </t>
  </si>
  <si>
    <t xml:space="preserve">5.7.1 Risk Assessment Methodology </t>
  </si>
  <si>
    <t xml:space="preserve">5.7.4 Risk Event Tracking </t>
  </si>
  <si>
    <t xml:space="preserve">6.1.2.1 Prioritized List of Risks </t>
  </si>
  <si>
    <t xml:space="preserve">6.1.3.1 Identifying and Evaluating Mitigation Initiatives </t>
  </si>
  <si>
    <t xml:space="preserve">6.1.3.4 Key Stakeholders for Decision Making </t>
  </si>
  <si>
    <t xml:space="preserve">6.2.1.2 Risk Impact of Activities </t>
  </si>
  <si>
    <t xml:space="preserve">7.1 Overview </t>
  </si>
  <si>
    <t xml:space="preserve">7.2 Process for Initiating a PSPS De-Energization </t>
  </si>
  <si>
    <t xml:space="preserve">7.3 PSPS Impact Redution on Frequently De-Energized Circuits </t>
  </si>
  <si>
    <t xml:space="preserve">8.1.1 Qualitative Targets </t>
  </si>
  <si>
    <t xml:space="preserve">8.2.2 Undergrounding of Electric Lines and/or Equipment (WMP.473) </t>
  </si>
  <si>
    <t xml:space="preserve">8.2.6 Emerging Grid Hardening Technology Installations and Pilots </t>
  </si>
  <si>
    <t xml:space="preserve">8.2.8 Installation of System Automation Equipment </t>
  </si>
  <si>
    <t xml:space="preserve">8.5 Quality Assurance and Quality Control </t>
  </si>
  <si>
    <t xml:space="preserve">8.6.4 Procedure for Monitoring/Reinspecting Open Work Orders </t>
  </si>
  <si>
    <t xml:space="preserve">8.6.5 Open Work Order Trends </t>
  </si>
  <si>
    <t xml:space="preserve">9.1.1 Qualitative Targets </t>
  </si>
  <si>
    <t xml:space="preserve">9.2.1 Detailed Inspections (WMP.494) </t>
  </si>
  <si>
    <t xml:space="preserve">9.2.1.3 Clearance </t>
  </si>
  <si>
    <t xml:space="preserve">9.2.2 Off-Cycle Patrols (WMP.508) </t>
  </si>
  <si>
    <t xml:space="preserve">9.2.2.3 Clearance </t>
  </si>
  <si>
    <t xml:space="preserve">9.3 Pruning and Removal (WMP.501) </t>
  </si>
  <si>
    <t xml:space="preserve">9.6 Defensible Space </t>
  </si>
  <si>
    <t xml:space="preserve">9.8.3 Campo Band of Diegueno Mission Indians </t>
  </si>
  <si>
    <t xml:space="preserve">9.10.2 Procedures </t>
  </si>
  <si>
    <t xml:space="preserve">9.10.3 Scheduling </t>
  </si>
  <si>
    <t xml:space="preserve">9.11.4 Pass Rate Calculation </t>
  </si>
  <si>
    <t xml:space="preserve">9.11.5 Other Metrics </t>
  </si>
  <si>
    <t xml:space="preserve">9.13 Workforce Planning (WMP.506) </t>
  </si>
  <si>
    <t>9.13.2 Training and Retention</t>
  </si>
  <si>
    <t xml:space="preserve">10.2.1.1 Weather Stations </t>
  </si>
  <si>
    <t xml:space="preserve">10.2.1.3 Fuel Moisture (WMP.1334) </t>
  </si>
  <si>
    <t xml:space="preserve">10.2.4 Evaluating Activities </t>
  </si>
  <si>
    <t xml:space="preserve">10.3 Grid Monitoring Systems </t>
  </si>
  <si>
    <t xml:space="preserve">10.3.4 Evaluating Activities </t>
  </si>
  <si>
    <t xml:space="preserve">10.4.3 Planned Integration of New Ignition Detection Technologies </t>
  </si>
  <si>
    <t xml:space="preserve">10.4.4 Evaluating Activities </t>
  </si>
  <si>
    <t xml:space="preserve">10.5.1 Existing Modeling Approach </t>
  </si>
  <si>
    <t xml:space="preserve">10.5.4 Evaluating Activities </t>
  </si>
  <si>
    <t xml:space="preserve">10.6.1 Existing Calculation Approach and Use </t>
  </si>
  <si>
    <t xml:space="preserve">11.2.1.2 Key Personnel, Qualifications, and Training </t>
  </si>
  <si>
    <t xml:space="preserve">11.2.1.3 Memorandum of Agreements </t>
  </si>
  <si>
    <t xml:space="preserve">11.3 External Collaboration and Coordination </t>
  </si>
  <si>
    <t xml:space="preserve">11.3.1 Communication Strategy with Public Safety Partners </t>
  </si>
  <si>
    <t xml:space="preserve">11.3.3 Collaboration with Tribal Governments </t>
  </si>
  <si>
    <t xml:space="preserve">13.1.1 Feedback from Government Agencies and Stakeholders </t>
  </si>
  <si>
    <t xml:space="preserve">13.1.2 Collaboration with Other Electrical Corporations and Industry Experts </t>
  </si>
  <si>
    <t xml:space="preserve">13.1.3 PSPS or Outage Events </t>
  </si>
  <si>
    <t xml:space="preserve">13.2.1 PSPS Working Group </t>
  </si>
  <si>
    <t xml:space="preserve">13.2.3 Grid Hardening Working Groups </t>
  </si>
  <si>
    <t xml:space="preserve">13.3 Discontinued Activities </t>
  </si>
  <si>
    <t>8.2.1 Combined Covered Conductor Installation (WMP.455)</t>
  </si>
  <si>
    <t>8 Grid Design, Operations, and Maintenance</t>
  </si>
  <si>
    <t xml:space="preserve">8.2.3.1 Distribution Pole Replacement and Reinforcement Program </t>
  </si>
  <si>
    <t xml:space="preserve">8.2.2.4 Impact of the Activity on Outage Program Risk </t>
  </si>
  <si>
    <t xml:space="preserve">8.2.2.3 Impact of the Activity on Wildfire Risk </t>
  </si>
  <si>
    <t>8.2.3.2 Strategic Pole Replacement Program (WMP.1189)</t>
  </si>
  <si>
    <t xml:space="preserve">8.2.4 Transmission Pole/Tower Replacements and Reinforcements (WMP.472) </t>
  </si>
  <si>
    <t>8.2.5.1 Distribution Overhead System Hardening (Traditional) (WMP.475)</t>
  </si>
  <si>
    <t>8.2.5.2 Transmission System Hardening Program (WMP.543, WMP.545)</t>
  </si>
  <si>
    <t>8.2.7 Microgrids (WMP.462)</t>
  </si>
  <si>
    <t>8.2.7.3 Impact of the Activity on Wildfire Risk</t>
  </si>
  <si>
    <t>8.2.7.4 Impact of the Activity on Outage Program Risk</t>
  </si>
  <si>
    <t>8.2.7.6 Compatible Activities</t>
  </si>
  <si>
    <t>8.2.8.1 Advanced Protection (WMP.463)</t>
  </si>
  <si>
    <t>8.2.9.3 Impact of the Activity on Wildfire Risk</t>
  </si>
  <si>
    <t>8.2.9.4 Impact of the Activity on Outage Program Risk</t>
  </si>
  <si>
    <t>8.2.9.6 Compatible Activities</t>
  </si>
  <si>
    <t>8.2.10 Other Grid Topology Improvements to Minimize Risk of Ignitions</t>
  </si>
  <si>
    <t>8.2.11 Other Grid Topology Improvements to Mitigate or Reduce PSPS Events</t>
  </si>
  <si>
    <t>8.2.11.1 PSPS Sectionalizing Enhancement Program (WMP.461)</t>
  </si>
  <si>
    <t>8.2.11.2 Standby Power Program (WMP.468)</t>
  </si>
  <si>
    <t>8.2.11.3 Customized Resiliency Assessments (WMP.1432)</t>
  </si>
  <si>
    <t>8.2.11.4 Generator Assistance Program (WMP.467)</t>
  </si>
  <si>
    <t>8.2.12 Other Technologies and Systems not Listed Above</t>
  </si>
  <si>
    <t>8.2.12.1 Ignition Management Program (WMP.558)</t>
  </si>
  <si>
    <t>8.2.13 Status Updates on Additional Technologies being Piloted</t>
  </si>
  <si>
    <t>8.3 Asset Inspections</t>
  </si>
  <si>
    <t>8.3.1 Distribution Overhead Detailed Inspections (WMP.478)</t>
  </si>
  <si>
    <t>8.3.1.1 Overview</t>
  </si>
  <si>
    <t>8.3.1.2 Frequency or Trigger</t>
  </si>
  <si>
    <t>8.3.1.3 Accomplishments, Roadblocks, and Updates</t>
  </si>
  <si>
    <t>8.3.2 Transmission Overhead Detailed Inspections (WMP.479)</t>
  </si>
  <si>
    <t>8.3.2.1 Overview</t>
  </si>
  <si>
    <t>8.3.2.2 Frequency or Trigger</t>
  </si>
  <si>
    <t>8.3.2.3 Accomplishments, Roadblocks, and Updates</t>
  </si>
  <si>
    <t>8.3.3 Transmission Infrared Inspections (WMP.482)</t>
  </si>
  <si>
    <t>8.3.3.1 Overview</t>
  </si>
  <si>
    <t>8.3.3.2 Frequency or Trigger</t>
  </si>
  <si>
    <t>8.3.3.3 Accomplishments, Roadblocks, and Updates</t>
  </si>
  <si>
    <t>8.3.4 Distribution Wood Pole Intrusive Inspections (WMP.483)</t>
  </si>
  <si>
    <t>8.3.4.1 Overview</t>
  </si>
  <si>
    <t>8.3.4.2 Frequency or Trigger</t>
  </si>
  <si>
    <t>8.3.4.3 Accomplishments, Roadblocks, and Updates</t>
  </si>
  <si>
    <t>8.3.5 Transmission Wood Pole Intrusive Inspections (WMP.1190)</t>
  </si>
  <si>
    <t>8.3.5.1 Overview</t>
  </si>
  <si>
    <t>8.3.5.2 Frequency or Trigger</t>
  </si>
  <si>
    <t>8.3.5.3 Accomplishments, Roadblocks, and Updates</t>
  </si>
  <si>
    <t>8.3.6 Risk-Informed Drone Inspections (WMP.552)</t>
  </si>
  <si>
    <t>8.3.6.1 Overview</t>
  </si>
  <si>
    <t>8.3.6.2 Frequency or Trigger</t>
  </si>
  <si>
    <t>8.3.6.3 Accomplishments, Roadblocks, and Updates</t>
  </si>
  <si>
    <t>8.3.7 Distribution Overhead Patrol Inspections (WMP.488)</t>
  </si>
  <si>
    <t>8.3.7.1 Overview</t>
  </si>
  <si>
    <t>8.3.7.2 Frequency or Trigger</t>
  </si>
  <si>
    <t>8.3.7.3 Accomplishments, Roadblocks, and Update</t>
  </si>
  <si>
    <t>8.3.8 Transmission Overhead Patrol Inspections (WMP.489)</t>
  </si>
  <si>
    <t>8.3.8.1 Overview</t>
  </si>
  <si>
    <t>8.3.8.2 Frequency or Trigger</t>
  </si>
  <si>
    <t>8.3.8.3 Accomplishments, Roadblocks, and Updates</t>
  </si>
  <si>
    <t>8.3.9 Substation Patrol Inspections (WMP.492)</t>
  </si>
  <si>
    <t>8.3.9.1 Overview</t>
  </si>
  <si>
    <t>8.3.9.2 Frequency or Trigger</t>
  </si>
  <si>
    <t>8.3.9.3 Accomplishments, Roadblocks, and Updates</t>
  </si>
  <si>
    <t xml:space="preserve">8.3.10 Discontinued Asset Inspection Programs </t>
  </si>
  <si>
    <t>8.3.10.1 Distribution Infrared Inspections (WMP.481)</t>
  </si>
  <si>
    <t>8.3.10.2 Transmission 69 kV Tier 3 Visual Inspections (WMP.555)</t>
  </si>
  <si>
    <t>8.3.11 Asset Inspection Pilot Programs</t>
  </si>
  <si>
    <t>8.4 Equipment Maintenance and Repair (WMP.1130)</t>
  </si>
  <si>
    <t>8.4.1 Maintenance Strategies</t>
  </si>
  <si>
    <t>8.4.2 Timeframe for Remediation</t>
  </si>
  <si>
    <t>8.4.3 Failure and Ignition Causes</t>
  </si>
  <si>
    <t>8.4.3.1 Failure Causes</t>
  </si>
  <si>
    <t>8.4.3.2 Ignition Causes</t>
  </si>
  <si>
    <t>8.5.1 Overview, Objectives, and Targets</t>
  </si>
  <si>
    <t>8.5.2 QA and QC Procedures</t>
  </si>
  <si>
    <t>8.5.7 Changes to QA and QC Since Last WMP and Planned Improvements</t>
  </si>
  <si>
    <t>8.6.2 Plan for Correcting Past Due Work Orders, if Applicable</t>
  </si>
  <si>
    <t>8.7.1.1 Protective Equipment and Device Settings (WMP.991)</t>
  </si>
  <si>
    <t>8.7.1.3 Settings of other Emerging Technologies</t>
  </si>
  <si>
    <t>8.7.3 Personnel Work Procedures and Training in Conditions of Elevated Fire Risk</t>
  </si>
  <si>
    <t>9 Vegetation Management and Inspections</t>
  </si>
  <si>
    <t>9.11 Quality Assurance and Quality Control of Vegetation Management (WMP.505)</t>
  </si>
  <si>
    <t>11.2.1 Overview of Wildfire and PSPS Emergency Preparedness and Service Restoration</t>
  </si>
  <si>
    <t>11.4.4.2 Evaluation of Challenges and Needs during a Wildfire or PSPS Event</t>
  </si>
  <si>
    <t>Regarding Vegetation Management Inspections:
On page 209 of its 2026-2028 Base WMP, SDG&amp;E lists the Area Inspected for all Vegetation
Management Inspection programs as “HFTD.” On pages 57-60 of its 2026-2028 Base WMP,
SDG&amp;E describes evaluating high fire areas outside of the HFTD and explains why SDG&amp;E has
not proposed adding these areas to the HFTD. SDG&amp;E states that some of these areas are of a
lower priority for grid-hardening initiatives but does not mention other WMP activities.
a. Explain SDG&amp;E’s decision-making process for excluding the WUI and coastal canyons
from SDG&amp;E’s 2026-2028 WMP Vegetation Management Inspection Programs and
associated targets. Discuss the variables that contributed to this decision (e.g.,
geography, workforce, resources, effectiveness of other mitigations, etc.).
b. Does SDG&amp;E plan to perform Detailed Inspection (WMP.494) in the WUI and coastal
canyons during the 2026-2028 WMP cycle?
i. If not, provide the estimated risk reduction achieved by performing Detailed
Inspections to:
1. The WUI
2. Coastal canyons
c. Does SDG&amp;E plan to perform Off-Cycle Patrols (WMP.508) in the WUI and coastal
canyons during the 2026-2028 WMP cycle?
i. If not, provide the estimated risk reduction achieved by adding Off-Cycle
Patrols to:
1. The WUI
2. Coastal canyons</t>
  </si>
  <si>
    <t>Regarding Integrated Vegetation Management Activities:
In SDG&amp;E's 2023-2025 Base WMP (pages 284-286), sections 8.2.3.6 High-Risk Species and
8.2.3.7 Fire-Resilient Right-of-Ways SDG&amp;E includes four integrated vegetation management
activities: Right Tree, Right Place (WMP.1325), Community Tree Rebate Program (WMP.1326),
Land Services Vegetation Abatement (WMP.1327) and Fire Coordination Fuels Reduction MOU
&amp; Grant (WMP.1328). On page 215 of its 2026-2028 Base WMP, SDG&amp;E lists Fuels Management
(WMP.497) as its only IVM activity. SDG&amp;E states that “because of the relative lack of
vegetation density along its major transmission corridors, SDG&amp;E does not engage in these
traditional integrated vegetation management activities.”
a. Does SDG&amp;E plan to perform all or some of the activities that its 2023-2025 Base WMP
describes for WMP.1325, WMP.1326, WMP.1327, and WMP.1328 during the 2026-2028
WMP cycle?
i. If yes, describe which activities SDG&amp;E plans to perform and which it will
discontinue during the 2026-2028 Base WMP cycle.
ii. For each of these activities its plans to perform during the 2026-2028 WMP
cycle, explain why SDG&amp;E excludes these activities from its 2026-2028 Base
WMP.
iii. For each of these activities it will not perform during the 2026-2028 WMP cycle,
explain SDG&amp;E’s decision-making process for discontinuing the activity.
Discuss the variables that contributed to this decision (e.g., geography,
workforce, resources, effectiveness of other mitigations, etc.).</t>
  </si>
  <si>
    <t>Regarding Vegetation Management Quality Assurance and Quality Control:
On page 224 of its 2026-2028 WMP, SDG&amp;E combines Detailed Inspections (WMP.494), Prune
and Removal (Clearance)(WMP.501), and Pole Clearing (WMP.512) into a single quality check
activity/row in Table 9-6: Vegetation Management QA and QC Activity Targets.
a. Complete the table below with a separate row for each activity containing activityspecific
quantitative values for population/sample unit, annual population size,
annual sample size, confidence level, and margin of error (MOE).
i. In the “Annual Sample Size” column, list the number of individual sample units
that make up the sample rather than listing a percentage of the population.</t>
  </si>
  <si>
    <t>Regarding Larger QA/QC Sample Sizes for Enhanced Vegetation Management Activities
in the HFTD:
On page 289 of its 2023-2025 WMP, SDG&amp;E indicates that "a higher sampling percentage is
used for some enhanced vegetation management activities in the HFTD, including a 100
percent post-trim audit of all completed trim and removal work generated from the off-cycle
patrol (WMP.508) activities… Additionally, audits are performed on 100 percent of all work
completed on tree trim “Memo” work orders." SDG&amp;E’s audit of a higher percentage of “some
enhanced vegetation management activities in the HFTD” is absent from its 2026-2028 Base
WMP.
a. Does SDG&amp;E plan to perform a post-trim audit of completed trim and removal work
generated from off-cycle patrol activities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
b. Does SDG&amp;E plan to audit work completed on tree trim “Memo” work orders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t>
  </si>
  <si>
    <t>Regarding Benchmarking Performance of Vegetation Management Operations Across
Multiple VMAs:
On page 290 of its 2023-2025 Base WMP, SDG&amp;E states it “is considering the development of
compliance-based audits as a measure of system status and reliability. Such audits may be
performed across multiple VMAs and create benchmarking for the performance of vegetation
management operations. The anticipated timeline to implement compliance-based audits is
2 to 3 years.”
a. Provide an update on the progress of using audits to benchmark the performance of
vegetation management operations across multiple VMAs.
b. Provide a summary of findings, lessons learned, and improvements to vegetation
operations that SDG&amp;E has implemented as a result of considering compliance-based
audits as a measure of system status and reliability.</t>
  </si>
  <si>
    <t>Regarding Past Due Work Order Quantities and Constraint Types:
On page 228 of its 2026-2028 Base WMP, SDG&amp;E lists 9,916 past due work orders in Tables 9-7
and 9-8. On page 292 of its 2023-2025 Base WMP, SDG&amp;E lists 981 past due work orders.
a. Describe the factors that have primarily led to an approximately 900 percent increase
in past due work orders from the time of 2023-2025 Base WMP submission to the time
of the 2026-2028 Base WMP submission.</t>
  </si>
  <si>
    <t>Regarding Financial Attribute Components:
On page 29 of SDG&amp;E’s 2026-2028 Base WMP, SDG&amp;E discusses two general components of
the financial attribute: societal damage and utility repair costs.
a. Provide information on the magnitude of these two components in comparison to one
another, including the following individual portions for each component:
i. Physical damage, lost wages, and relocation costs for societal damage
ii. Labor and materials for utility repair
b. Provide an example of how total cost is calculated showing the various societal
damage and utility repair monetization components.</t>
  </si>
  <si>
    <t>Regarding Climate Change Projections:
On page 30 of SDG&amp;E’s 2026-2028 Base WMP, SDG&amp;E notes that a system-wide climate
adaptation vulnerability assessment (CAVA) is being analyzed to examine mid- and endcentury
climate change projections. SDG&amp;E notes that it plans to update its risk modeling
methodology when new data becomes available.
a. Provide a timeline for the completion of this examination and its implementation into
the risk modeling methodology. This timeline must include:
i. Discreet steps within the timeline for implementation
ii. Expected completion dates for each step, down to quarter granularity (i.e., Q4
2025)</t>
  </si>
  <si>
    <t>Regarding Consequence Models:
On page 36 of SDG&amp;E’s 2026-2028 Base WMP, Figure 5-6 depicts the differences between the
WiNGS-Ops and WiNGS-Planning consequence models.
a. Provide a description of any additional differences between the two models not
captured within Figure 5-6.
b. Explain why egress is only included as a part of the WiNGS-Planning model.
c. Explain how the egress factor is calculated.</t>
  </si>
  <si>
    <t>Regarding Attributes for Wildfire Consequence:
a. On page 38 of SDG&amp;E’s 2026-2028 Base WMP, SDG&amp;E Table 5-4 provides estimates
used to calculate various risk components.
i. For the safety component, SDG&amp;E states that it is using an assumption of a
0.00617 factor to estimate the total number of equivalent fatalities per
structure destroyed. Provide documentation justifying the basis for this
assumption, including the analysis conducted on the CAL FIRE data set as
discussed within SDG&amp;E Table 5-4.
ii. For the financial component, SDG&amp;E states that it is using an assumption of
$2,350 per acre burned for suppression and restoration cost. Provide
documentation justifying the basis for this assumption, including any analysis
performed.
b. On pages 39 and 40 of SDG&amp;E’s 2026-2028 Base WMP, the financial attributes for PSPS
and PEDS consequences are discussed in SDG&amp;E Table 5-5 and SDG&amp;E Table 5-6,
respectively. Provide additional discussion and justification on the motivation and
basis for the differences in financial attribute assumptions used for PSPS and PEDS.Include any supporting documentation and analysis that led to the financial attribute assumptions used.</t>
  </si>
  <si>
    <t>Zhenying Shao</t>
  </si>
  <si>
    <t>With regard to Figure 1-1: 2026-2028 Expected risk Reduction:
a. Does the risk reduction indicated include SDG&amp;E's convex risk weighting
function/attitude?
b. If the answer to a) is yes, please provide an equivalent figure using a neutral risk
attitude.</t>
  </si>
  <si>
    <t>With regard to “Wind Gust Weight” described on p. 13, how is this weighting
determined and the driver normalized?</t>
  </si>
  <si>
    <t>Please provide technical documentation for the risk driver statistical analysis and
testing mentioned on page 14: “Topographical and climatological risk factors,
which include factors include FPI, temperature, humidity, wind gust, elevation,
slope, and aspect associated with the location where risk events were observed,
were evaluated. Test statistics method Mann Whitney Test was used to compare the
sample mean of a risk driver to the sample mean of the other risk drivers. If the
difference was statistically significant, this risk factor is noted in OEIS Table 3-1 as
influential for a risk driver. These factors are evaluated based on the historical
climatological data and current topographical characteristics of the locations
associated with each risk driver.”</t>
  </si>
  <si>
    <t>Please provide tabular data in Excel spreadsheet format for the following figures:
a. OEIS Table 3-1: List of Risks and Risk Drivers to Prioritize
b. OEIS Table 4-3: Frequently De-energized Circuits
c. OEIS Table 6-1 and Appendix F, List of Prioritized Areas
d. SDG&amp;E Table 6-1 Potential Mitigation Activities for Risk Drivers
e. OEIS Table 6-3 Risk Impact of Activities
f. Appendix G refers to a dead web link. Please provide the data in Excel
spreadsheet as well as fix the weblink.</t>
  </si>
  <si>
    <t>Please provide GIS data in the form of shapefiles or geodatabases that support the
following figures (if these have not already been provided).
a. Figure 4-3: Frequently De-energized circuits, p. 22.</t>
  </si>
  <si>
    <t>Is FPI historic geographic data available, if so is it available through a public
interface and if not how difficult would it to be to produce?
a. If SDG&amp;E were asked to produce FPI estimates given a set of geographic points
and date/time, how far back into history could SDG&amp;E provide FPI data?</t>
  </si>
  <si>
    <t xml:space="preserve">Joseph Mitchell </t>
  </si>
  <si>
    <t>OEIS Table 9-6</t>
  </si>
  <si>
    <t>Vegetation Management QA and QC Activity Targets</t>
  </si>
  <si>
    <t>N/A</t>
  </si>
  <si>
    <t>Absence Enhanced vegetation management activities in the HFTD in 2026-2028 Base WMP</t>
  </si>
  <si>
    <t>2023-2025 Base WMP</t>
  </si>
  <si>
    <t>Benchmarking Performance of Vegetation Management Operations Across</t>
  </si>
  <si>
    <t>Table 9-7</t>
  </si>
  <si>
    <t>Number of Past Due Vegetation Management Work Orders Categorized by Age
and HFTD Tier
HTFD Area 0-30 Days 31-90 Days 91-180</t>
  </si>
  <si>
    <t>Figure 5-6</t>
  </si>
  <si>
    <t>WiNGS-Planning and Ops Calculation Schematic</t>
  </si>
  <si>
    <t>5.2.2.2.1</t>
  </si>
  <si>
    <t>Table 5-4</t>
  </si>
  <si>
    <t>Wildfire CoRE</t>
  </si>
  <si>
    <t>Attributes for Wildfire Consequence</t>
  </si>
  <si>
    <t>Figure 1-1</t>
  </si>
  <si>
    <t>2026-2028 Expected Risk Reduction</t>
  </si>
  <si>
    <t>OEIS Table 3-1: List of Risks and Risk Drivers to Prioritize .......................................................................... 11</t>
  </si>
  <si>
    <t>OEIS Table 3-2: Self-Identified Performance Metrics Table ........................................................................ 14</t>
  </si>
  <si>
    <t>OEIS Table 3-3: Summary of Projected WMP Expenditures ....................................................................... 16</t>
  </si>
  <si>
    <t>OEIS Table 4-1: High-Level Service Territory Components ......................................................................... 19</t>
  </si>
  <si>
    <t>OEIS Table 4-2: Catastrophic Electrical Corporation Wildfires ................................................................... 21</t>
  </si>
  <si>
    <t>OEIS Table 4-3: Frequently De-energized Circuits ...................................................................................... 23</t>
  </si>
  <si>
    <t>OEIS Table 5-1: Risk Modeling Assumptions and Limitations ..................................................................... 43</t>
  </si>
  <si>
    <t>OEIS Table 5-2: Summary of Design Scenarios ........................................................................................... 49</t>
  </si>
  <si>
    <t>OEIS Table 5-3: Summary of Extreme-Event Scenarios .............................................................................. 52</t>
  </si>
  <si>
    <t>OEIS Table 5-4: Summary of Risk Models ................................................................................................... 53</t>
  </si>
  <si>
    <t>OEIS Table 5-5: Summary of Top-Risk Circuits, Segments, or Spans .......................................................... 60</t>
  </si>
  <si>
    <t>OEIS Table 5-6: Utility Risk Assessment Improvement Plan ....................................................................... 79</t>
  </si>
  <si>
    <t>OEIS Table 6-2: Stakeholder Roles and Responsibilities in the Decision-Making Process ........................ 106</t>
  </si>
  <si>
    <t>OEIS Table 6-3: Risk Impact of Activities ................................................................................................... 111</t>
  </si>
  <si>
    <t>OEIS Table 6-4: Summary of Risk Reduction for Top-Risk Circuits ............................................................ 116</t>
  </si>
  <si>
    <t>OEIS Table 8-1: Grid Design, Operations, and Maintenance Targets by Year .......................................... 126</t>
  </si>
  <si>
    <t>OEIS Table 8-2: Asset Inspection Frequency, Method, and Criteria ......................................................... 151</t>
  </si>
  <si>
    <t>OEIS Table 8-3: Grid Design, Asset Inspections, and Maintenance QA and QC Program Objectives ....... 177</t>
  </si>
  <si>
    <t>OEIS Table 8-4: Grid Design, Asset Inspections, and Maintenance QA and QC Activity Targets .............. 179</t>
  </si>
  <si>
    <t>OEIS Table 8-5: Number of Past Due Asset Work Orders Categorized by Age ......................................... 193</t>
  </si>
  <si>
    <t>OEIS Table 8-6: Number of Past Due Asset Work Orders Categorized by Age for Priority Levels ............ 194</t>
  </si>
  <si>
    <t>OEIS Table 8-7: Top Ten Impacted Circuits from Changes to PEDS in the Past 3 Years ........................... 194</t>
  </si>
  <si>
    <t>OEIS Table 8-8: Top Ten Impacted Circuits from Changes to PEDS in the Past 3 Years ........................... 196</t>
  </si>
  <si>
    <t>OEIS Table 9-1: Vegetation Management Targets by Year (Non-inspection Targets) .............................. 207</t>
  </si>
  <si>
    <t>OEIS Table 9-2: Vegetation Inspections and Pole Clearing Targets by Year ............................................. 208</t>
  </si>
  <si>
    <t>OEIS Table 9-3: Vegetation Management Inspection Frequency, Method, and Criteria ......................... 209</t>
  </si>
  <si>
    <t>OEIS Table 9-4: Partnerships in Vegetation Management ....................................................................... 216</t>
  </si>
  <si>
    <t>OEIS Table 9-5: Vegetation Management QA and QC Program Objectives ............................................. 224</t>
  </si>
  <si>
    <t>OEIS Table 9-6: Vegetation Management QA and QC Activity Targets .................................................... 224</t>
  </si>
  <si>
    <t>OEIS Table 9-9: Vegetation Management Qualifications and Training ..................................................... 229</t>
  </si>
  <si>
    <t>OEIS Table 10-1: Situational Awareness Targets by Year ......................................................................... 235</t>
  </si>
  <si>
    <t>OEIS Table 10-2: Environmental Monitoring Systems .............................................................................. 237</t>
  </si>
  <si>
    <t>OEIS Table 10-3: Grid Operation Monitoring Systems .............................................................................. 239</t>
  </si>
  <si>
    <t>OEIS Table 10-4: Ignition Detection Systems Currently Deployed ............................................................ 243</t>
  </si>
  <si>
    <t>OEIS Table 10-5: Fire Potential Features .................................................................................................. 253</t>
  </si>
  <si>
    <t>OEIS Table 11-1: Emergency Preparedness and Community Outreach Targets by Year .......................... 256</t>
  </si>
  <si>
    <t>OEIS Table 11-4: Gaps and Limitations in Communication Coordination with Public Safety Partners .... 266</t>
  </si>
  <si>
    <t>OEIS Table 11-5: Collaboration in Local and Regional Wildfire Mitigation Planning ................................ 267</t>
  </si>
  <si>
    <t>OEIS Table 11-7: Collaboration with Tribal Agencies ................................................................................ 268</t>
  </si>
  <si>
    <t>OEIS Table 11-8: Key Gaps and Limitations in Collaborating with Tribal Agencies ................................... 270</t>
  </si>
  <si>
    <t>OEIS Table 11-9: Protocols for Emergency Communication to Stakeholder Groups ............................... 272</t>
  </si>
  <si>
    <t>OEIS Table 11-10: List of Target Communities .......................................................................................... 274</t>
  </si>
  <si>
    <t>OEIS Table 11-11: Key Gaps and Limitations in Public Emergency Communication Strategy .................. 278</t>
  </si>
  <si>
    <t>OEIS Table 12-1: Enterprise Systems Targets ........................................................................................... 284</t>
  </si>
  <si>
    <t>OEIS Table 13-1: Lessons Learned ............................................................................................................. 290</t>
  </si>
  <si>
    <t>OEIS Table 13-2: Lessons Learned from Discontinued Activities .............................................................. 299</t>
  </si>
  <si>
    <t>SDGE Table 5-1: CoRE Attributes and Dollar Equivalencies ........................................................................ 27</t>
  </si>
  <si>
    <t>SDGE Table 5-2: Safety Sub-Attributes, Values, and Dollar Equivalencies ................................................. 28</t>
  </si>
  <si>
    <t>SDGE Table 5-3: Risk Components for LoRE ............................................................................................... 37</t>
  </si>
  <si>
    <t>SDGE Table 5-4: Attributes for Wildfire Consequence ............................................................................... 38</t>
  </si>
  <si>
    <t>SDGE Table 5-5: Attributes for PSPS Consequence ..................................................................................... 39</t>
  </si>
  <si>
    <t>SDGE Table 5-6: Attributes for PEDS Consequence .................................................................................... 40</t>
  </si>
  <si>
    <t>SDGE Table 5-8: WiNGS-Planning Third Party Recommendations ............................................................. 62</t>
  </si>
  <si>
    <t>SDGE Table 5-9: WiNGS-Ops Risk Modeling Updates ................................................................................. 66</t>
  </si>
  <si>
    <t>SDGE Table 6-2: Interim Mitigations Initiatives ........................................................................................ 117</t>
  </si>
  <si>
    <t>SDGE Table 8-1: Risk Event Rate with Pending Infractions ....................................................................... 154</t>
  </si>
  <si>
    <t>SDGE Table 8-2: Maintenance and Replacement Strategies .................................................................... 172</t>
  </si>
  <si>
    <t>SDGE Table 8-3: Timeframe for Remediation of Distribution Findings .................................................... 174</t>
  </si>
  <si>
    <t>SDGE Table 8-4: Timeframe for Remediation of Transmission Findings .................................................. 175</t>
  </si>
  <si>
    <t>SDGE Table 8-5: Ignition Rate and Failure Rate ........................................................................................ 177</t>
  </si>
  <si>
    <t>SDGE Table 8-6: Faults by HFTD Tier and Weather Condition .................................................................. 197</t>
  </si>
  <si>
    <t>SDGE Table 8-7: 5-Year Average Ignition Rate .......................................................................................... 197</t>
  </si>
  <si>
    <t>SDGE Table 8-8: Estimated Faults and Ignitions Avoided ......................................................................... 197</t>
  </si>
  <si>
    <t>SDGE Table 8-9: Workforce Planning, Asset Inspections .......................................................................... 201</t>
  </si>
  <si>
    <t>SDGE Table 8-10: Workforce Planning, Grid Hardening ........................................................................... 203</t>
  </si>
  <si>
    <t>SDGE Table 8-11: Workforce Planning, Risk Event Inspection .................................................................. 205</t>
  </si>
  <si>
    <t>SDGE Table 9-1: Fire Safe Council of San Diego County Project History .................................................. 217</t>
  </si>
  <si>
    <t>SDGE Table 9-2: Viejas Band of Kumeyaay Indians Project History .......................................................... 218</t>
  </si>
  <si>
    <t>SDGE Table 9-3: Campo Band of Diegueno Mission Indians ..................................................................... 219</t>
  </si>
  <si>
    <t>SDGE Table 9-4: San Diego County Fire Project History ........................................................................... 221</t>
  </si>
  <si>
    <t>SDGE Table 10-1: Five-Year Average Ignition Rate (2019-2023) .............................................................. 254</t>
  </si>
  <si>
    <t>SDGE Table 11-1: CRC Locations and Services .......................................................................................... 281</t>
  </si>
  <si>
    <t>Figure 1-1: 2026-2028 Expected Risk Reduction .......................................................................................... 3</t>
  </si>
  <si>
    <t>Figure 1-2: Long-Term Risk Reduction Approach ......................................................................................... 4</t>
  </si>
  <si>
    <t>Figure 1-3: Enterprise Risk Management Framework for Development of the WMP ................................. 5</t>
  </si>
  <si>
    <t>Figure 3-1: Summary of Projected WMP Expenditures .............................................................................. 16</t>
  </si>
  <si>
    <t>Figure 4-1: Utility Service Territory of the Enterprise Risk Management Framework ............................... 19</t>
  </si>
  <si>
    <t>Figure 4-2: Service Territory (polygons) and Distribution of Customers Served ........................................ 20</t>
  </si>
  <si>
    <t>Figure 4-3: Frequently De-energized Circuits ............................................................................................. 22</t>
  </si>
  <si>
    <t>Figure 5-1: Enterprise Risk Management Framework ................................................................................ 26</t>
  </si>
  <si>
    <t>Figure 5-2: Enterprise CoRE Attributes and Sub-Attributes ........................................................................ 27</t>
  </si>
  <si>
    <t>Figure 5-3: Risk Identification Step of the Enterprise Risk Management Framework ................................ 31</t>
  </si>
  <si>
    <t>Figure 5-4: Enterprise Utility Risk Overview ............................................................................................... 32</t>
  </si>
  <si>
    <t>Figure 5-5: Risk Analysis Step of the Enterprise Risk Management Framework ........................................ 34</t>
  </si>
  <si>
    <t>Figure 5-6: WiNGS-Planning and Ops Calculation Schematic ..................................................................... 36</t>
  </si>
  <si>
    <t>Figure 5-7: SDG&amp;E Convex Risk Aversion Function ..................................................................................... 42</t>
  </si>
  <si>
    <t>Figure 5-8: HFTD Risk Including Risk Aversion Attitude .............................................................................. 43</t>
  </si>
  <si>
    <t>Figure 5-9: WiNGS-Ops Fire Visualization Platform Screenshot ................................................................. 48</t>
  </si>
  <si>
    <t>Figure 5-10: Risk Evaluation &amp; Prioritization Step of the Enterprise Risk Management Framework ......... 57</t>
  </si>
  <si>
    <t>Figure 5-11: Higher-Risk Urban Areas in Relation to HFTD ......................................................................... 58</t>
  </si>
  <si>
    <t>Figure 5-13: Independent Review Process ................................................................................................. 61</t>
  </si>
  <si>
    <t>Figure 6-1: Risk Evaluation &amp; Prioritization Step of the Enterprise Risk Management Framework ........... 82</t>
  </si>
  <si>
    <t>Figure 6-2: High-Level Mitigation Prioritization to Reduce Wildfire and PSPS Risk .................................. 100</t>
  </si>
  <si>
    <t>Figure 6-4: Wildfire Hardening Targets ..................................................................................................... 110</t>
  </si>
  <si>
    <t>Figure 6-5: Estimated Wildfire Risk Reduction 2007-2037 ....................................................................... 110</t>
  </si>
  <si>
    <t>Figure 7-1: PSPS Decision-Making Framework ......................................................................................... 121</t>
  </si>
  <si>
    <t>Figure 8-2: Distribution Detailed Overhead Inspections Process Flow ..................................................... 153</t>
  </si>
  <si>
    <t>Figure 8-3: Transmission Detailed Overhead Inspections Process Flow ................................................... 156</t>
  </si>
  <si>
    <t>Figure 8-4: Transmission Infrared Inspections Process Flow .................................................................... 158</t>
  </si>
  <si>
    <t>Figure 8-5: Wood Pole Intrusive Inspections Process Flow (Transmission and Distribution) ................... 160</t>
  </si>
  <si>
    <t>Figure 8-6: Risk-Informed Drone Inspections Process Flow ..................................................................... 163</t>
  </si>
  <si>
    <t>Figure 8-7: RIDI Inspection Prioritization Model ....................................................................................... 165</t>
  </si>
  <si>
    <t>Figure 8-8: Distribution Patrol Inspections Process Flow ......................................................................... 166</t>
  </si>
  <si>
    <t>Figure 8-9: Transmission Overhead Patrol Inspections Process Flow ...................................................... 168</t>
  </si>
  <si>
    <t>Figure 8-10: Substation Patrol Inspection Workflow ................................................................................ 170</t>
  </si>
  <si>
    <t>Figure 8-11: Asset Criticality and Maintenance/Replacement Strategies ................................................ 172</t>
  </si>
  <si>
    <t>Figure 8-12: Open Work Orders: Corrective Maintenance ....................................................................... 190</t>
  </si>
  <si>
    <t>Figure 8-13: Annual Percentage of Deferred Work Orders ...................................................................... 193</t>
  </si>
  <si>
    <t>Figure 8-14: Work Orders by Number of Days Past Due .......................................................................... 193</t>
  </si>
  <si>
    <t>Figure 8-15: Results of Reclosure Protocols in Fault Avoidance ............................................................... 198</t>
  </si>
  <si>
    <t>Figure 10-1: Smoke Detection Image Identified by AI Smoke Detection Algorithm ................................. 245</t>
  </si>
  <si>
    <t>Figure 10-2: Historical Major Wildfire Correlation to FPI ......................................................................... 249</t>
  </si>
  <si>
    <t>Figure 10-3: SAWTI Across Time and Incidences of Major Wildfires ........................................................ 250</t>
  </si>
  <si>
    <t>Figure 10-4: Wind Gust Machine Learning Validation for West Alpine .................................................... 251</t>
  </si>
  <si>
    <t>Figure 10-5: Example of Machine Learning Gust Forecast Model Output ............................................... 251</t>
  </si>
  <si>
    <t>Figure 11-1: EOC Activation Levels ........................................................................................................... 259</t>
  </si>
  <si>
    <t>Figure 11-2: Wildfire and PSPS Emergency Response Phases .................................................................. 260</t>
  </si>
  <si>
    <t>Figure 13-1: Monitoring &amp; Review Step of the Enterprise Risk Management Framework ...................... 289</t>
  </si>
  <si>
    <t>Appendix A: Definitions</t>
  </si>
  <si>
    <t>Appendix B: Supporting Documentation for Risk Methodology and Assessment</t>
  </si>
  <si>
    <t>Appendix C: Additional Maps</t>
  </si>
  <si>
    <t>Appendix D: Areas for Continued Improvement</t>
  </si>
  <si>
    <t>Appendix E: Referenced Regulations, Codes, and Standards</t>
  </si>
  <si>
    <t>Appendix F: Tables</t>
  </si>
  <si>
    <t>Appendix G: Cost Benefit and Risk Reduction Supporting Data</t>
  </si>
  <si>
    <t>OEIS Table 9-8: Number of Past Due Vegetation Management Work Orders Categorized by Age and Priority Levels ............................................................................................................................................ 228</t>
  </si>
  <si>
    <t>SDGE Table 5-7: Pre-Mitigation Wildfire, PSPS, PEDS, and Overall Utility Risk estimates for the Service Territory ...................................................................................................................................................... 42</t>
  </si>
  <si>
    <t>SDGE Table 6-1: Potential Mitigation Activities for Risk Drivers included in List of Prioritized Circuit Segments ..................................................................................................................................................... 89</t>
  </si>
  <si>
    <t>Figure 5-12: Map of Service Territory with HFTD Circuit-Segments Categorized by Mean Overall Risk (as of 2025) ....................................................................................................................................................... 59</t>
  </si>
  <si>
    <t>Figure 6-3: Risk Mitigation Plan Development &amp; Documentation Step of the Enterprise Risk Management Framework ................................................................................................................................................ 109</t>
  </si>
  <si>
    <t>Figure 8-1: Risk-Informed Investment decision &amp; Risk Mitigation Implementation Step of the Enterprise Risk Management Framework .................................................................................................................. 124</t>
  </si>
  <si>
    <t>Appendix H: 2025 Plan to Support Populations with Access and Functional Needs During Public Safety Power Shutoffs</t>
  </si>
  <si>
    <t>OEIS Table 11-6: Key Gaps and Limitations in Collaborating on Local and Regional Wildfire Mitigation Planning .................................................................................................................................................... 268</t>
  </si>
  <si>
    <t>OEIS Table 11-3: High-Level Communication Protocols, Procedures, and Systems with Public Safety Partners ..................................................................................................................................................... 265</t>
  </si>
  <si>
    <t>OEIS Table 11-2: Key Gaps and Limitations in Integrating Wildfire- and PSPS-Specific Strategies into Emergency Plan ......................................................................................................................................... 263</t>
  </si>
  <si>
    <t>OEIS Table 9-7: Number of Past Due Vegetation Management Work Orders Categorized by Age and HFTD Tier ................................................................................................................................................... 228</t>
  </si>
  <si>
    <t>OEIS Table 6-1: List of Prioritized Areas in an Electrical Corporations Service Territory Based on Overall Utility Risk ................................................................................................................................................... 84</t>
  </si>
  <si>
    <t>Please provide a list of the 125 worst fire weather days (p. 45) and associated wildfire hazard intensity data.</t>
  </si>
  <si>
    <t>With regard to SDG&amp;E Table 5-7, p. 42, please provide the justification and modeling that leads to the P100 percentile of a potential $211B loss in the SDG&amp;E service area.</t>
  </si>
  <si>
    <t>With regard to OEIS Table 4-3, and corresponding Excel table (MGRA-3-9 b), please break out customers into Residential, Small C&amp;I, and Medium/Large C&amp;I.</t>
  </si>
  <si>
    <t>OEIS Table 10-1</t>
  </si>
  <si>
    <t>OEIS Table 10-2</t>
  </si>
  <si>
    <t>OEIS Table 10-3</t>
  </si>
  <si>
    <t>OEIS Table 10-4</t>
  </si>
  <si>
    <t>OEIS Table 10-5</t>
  </si>
  <si>
    <t>OEIS Table 11-1</t>
  </si>
  <si>
    <t>OEIS Table 11-2</t>
  </si>
  <si>
    <t>OEIS Table 11-3</t>
  </si>
  <si>
    <t>OEIS Table 11-4</t>
  </si>
  <si>
    <t>OEIS Table 11-5</t>
  </si>
  <si>
    <t>OEIS Table 11-6</t>
  </si>
  <si>
    <t>OEIS Table 11-7</t>
  </si>
  <si>
    <t>OEIS Table 11-8</t>
  </si>
  <si>
    <t>OEIS Table 11-9</t>
  </si>
  <si>
    <t>OEIS Table 12-1</t>
  </si>
  <si>
    <t>OEIS Table 13-1</t>
  </si>
  <si>
    <t>OEIS Table 13-2</t>
  </si>
  <si>
    <t>SDGE Table 8-10</t>
  </si>
  <si>
    <t>SDGE Table 8-11</t>
  </si>
  <si>
    <t>SDGE Table 10-1</t>
  </si>
  <si>
    <t>SDGE Table 11-1</t>
  </si>
  <si>
    <t>OEIS Table 3-1</t>
  </si>
  <si>
    <t>Figure 1-2</t>
  </si>
  <si>
    <t>Figure 1-3</t>
  </si>
  <si>
    <t>Figure 3-1</t>
  </si>
  <si>
    <t>Figure 4-1</t>
  </si>
  <si>
    <t>Figure 4-2</t>
  </si>
  <si>
    <t>Figure 4-3</t>
  </si>
  <si>
    <t>Figure 5-1</t>
  </si>
  <si>
    <t>Figure 5-2</t>
  </si>
  <si>
    <t>Figure 5-3</t>
  </si>
  <si>
    <t>Figure 5-4</t>
  </si>
  <si>
    <t>Figure 5-5</t>
  </si>
  <si>
    <t>Figure 5-7</t>
  </si>
  <si>
    <t>Figure 5-8</t>
  </si>
  <si>
    <t>Figure 5-9</t>
  </si>
  <si>
    <t>Figure 5-10</t>
  </si>
  <si>
    <t>Figure 5-11</t>
  </si>
  <si>
    <t>Figure 5-12</t>
  </si>
  <si>
    <t>Figure 5-13</t>
  </si>
  <si>
    <t>Figure 6-1</t>
  </si>
  <si>
    <t>Figure 6-2</t>
  </si>
  <si>
    <t>Figure 6-3</t>
  </si>
  <si>
    <t>Figure 6-4</t>
  </si>
  <si>
    <t>Figure 6-5</t>
  </si>
  <si>
    <t>Figure 7-1</t>
  </si>
  <si>
    <t>Figure 8-1</t>
  </si>
  <si>
    <t>Figure 8-2</t>
  </si>
  <si>
    <t>Figure 8-3</t>
  </si>
  <si>
    <t>Figure 8-4</t>
  </si>
  <si>
    <t>Figure 8-5</t>
  </si>
  <si>
    <t>Figure 8-6</t>
  </si>
  <si>
    <t>Figure 8-7</t>
  </si>
  <si>
    <t>Figure 8-8</t>
  </si>
  <si>
    <t>Figure 8-9</t>
  </si>
  <si>
    <t>Figure 8-10</t>
  </si>
  <si>
    <t>Figure 8-11</t>
  </si>
  <si>
    <t>Figure 8-12</t>
  </si>
  <si>
    <t>Figure 8-13</t>
  </si>
  <si>
    <t>Figure 8-14</t>
  </si>
  <si>
    <t>Figure 8-15</t>
  </si>
  <si>
    <t>Figure 10-1</t>
  </si>
  <si>
    <t>Figure 10-2</t>
  </si>
  <si>
    <t>Figure 10-3</t>
  </si>
  <si>
    <t>Figure 10-4</t>
  </si>
  <si>
    <t>Figure 10-5</t>
  </si>
  <si>
    <t>Figure 11-1</t>
  </si>
  <si>
    <t>Figure 11-2</t>
  </si>
  <si>
    <t>Figure 13-1</t>
  </si>
  <si>
    <t>Appendix A</t>
  </si>
  <si>
    <t>Appendix B</t>
  </si>
  <si>
    <t>Appendix C</t>
  </si>
  <si>
    <t>Appendix D</t>
  </si>
  <si>
    <t>Appendix E</t>
  </si>
  <si>
    <t>Appendix F</t>
  </si>
  <si>
    <t>Appendix G</t>
  </si>
  <si>
    <t>Appendix H</t>
  </si>
  <si>
    <t>SDGE Table 9-4</t>
  </si>
  <si>
    <t>OEIS Table 3-2</t>
  </si>
  <si>
    <t>OEIS Table 3-3</t>
  </si>
  <si>
    <t>OEIS Table 4-1</t>
  </si>
  <si>
    <t>OEIS Table 4-2</t>
  </si>
  <si>
    <t>OEIS Table 4-3</t>
  </si>
  <si>
    <t>OEIS Table 5-1</t>
  </si>
  <si>
    <t>OEIS Table 5-2</t>
  </si>
  <si>
    <t>OEIS Table 5-3</t>
  </si>
  <si>
    <t>OEIS Table 5-4</t>
  </si>
  <si>
    <t>OEIS Table 5-5</t>
  </si>
  <si>
    <t>OEIS Table 5-6</t>
  </si>
  <si>
    <t>OEIS Table 6-1</t>
  </si>
  <si>
    <t>OEIS Table 6-2</t>
  </si>
  <si>
    <t>OEIS Table 6-3</t>
  </si>
  <si>
    <t>OEIS Table 6-4</t>
  </si>
  <si>
    <t>OEIS Table 8-1</t>
  </si>
  <si>
    <t>OEIS Table 8-2</t>
  </si>
  <si>
    <t>OEIS Table 8-3</t>
  </si>
  <si>
    <t>OEIS Table 8-4</t>
  </si>
  <si>
    <t>OEIS Table 8-5</t>
  </si>
  <si>
    <t>OEIS Table 8-6</t>
  </si>
  <si>
    <t>OEIS Table 8-7</t>
  </si>
  <si>
    <t>OEIS Table 8-8</t>
  </si>
  <si>
    <t>OEIS Table 9-1</t>
  </si>
  <si>
    <t>OEIS Table 9-2</t>
  </si>
  <si>
    <t>OEIS Table 9-3</t>
  </si>
  <si>
    <t>OEIS Table 9-4</t>
  </si>
  <si>
    <t>OEIS Table 9-5</t>
  </si>
  <si>
    <t>OEIS Table 9-7</t>
  </si>
  <si>
    <t>OEIS Table 9-8</t>
  </si>
  <si>
    <t>OEIS Table 9-9</t>
  </si>
  <si>
    <t>SDGE Table 5-1</t>
  </si>
  <si>
    <t>SDGE Table 5-2</t>
  </si>
  <si>
    <t>SDGE Table 5-3</t>
  </si>
  <si>
    <t>SDGE Table 5-4</t>
  </si>
  <si>
    <t>SDGE Table 5-5</t>
  </si>
  <si>
    <t>SDGE Table 5-6</t>
  </si>
  <si>
    <t>SDGE Table 5-7</t>
  </si>
  <si>
    <t>SDGE Table 5-8</t>
  </si>
  <si>
    <t>SDGE Table 5-9</t>
  </si>
  <si>
    <t>SDGE Table 6-1</t>
  </si>
  <si>
    <t>SDGE Table 6-2</t>
  </si>
  <si>
    <t>SDGE Table 8-1</t>
  </si>
  <si>
    <t>SDGE Table 8-2</t>
  </si>
  <si>
    <t>SDGE Table 8-3</t>
  </si>
  <si>
    <t>SDGE Table 8-4</t>
  </si>
  <si>
    <t>SDGE Table 8-5</t>
  </si>
  <si>
    <t>SDGE Table 8-6</t>
  </si>
  <si>
    <t>SDGE Table 8-7</t>
  </si>
  <si>
    <t>SDGE Table 8-8</t>
  </si>
  <si>
    <t>SDGE Table 8-9</t>
  </si>
  <si>
    <t>SDGE Table 9-1</t>
  </si>
  <si>
    <t>SDGE Table 9-2</t>
  </si>
  <si>
    <t>SDGE Table 9-3</t>
  </si>
  <si>
    <t>3-1: List of Risks and Risk Drivers to Prioritize  11</t>
  </si>
  <si>
    <t>3-2: Self-Identified Performance Metrics Table . 14</t>
  </si>
  <si>
    <t>3-3: Summary of Projected WMP Expenditures  16</t>
  </si>
  <si>
    <t>4-1: High-Level Service Territory Components .. 19</t>
  </si>
  <si>
    <t>4-2: Catastrophic Electrical Corporation Wildfires . 21</t>
  </si>
  <si>
    <t>4-3: Frequently De-energized Circuits  23</t>
  </si>
  <si>
    <t>5-1: Risk Modeling Assumptions and Limitations  43</t>
  </si>
  <si>
    <t>5-2: Summary of Design Scenarios .. 49</t>
  </si>
  <si>
    <t>5-3: Summary of Extreme-Event Scenarios  52</t>
  </si>
  <si>
    <t>5-4: Summary of Risk Models .. 53</t>
  </si>
  <si>
    <t>5-5: Summary of Top-Risk Circuits, Segments, or Spans  60</t>
  </si>
  <si>
    <t>5-6: Utility Risk Assessment Improvement Plan  79</t>
  </si>
  <si>
    <t>6-1: List of Prioritized Areas in an Electrical Corporations Service Territory Based on Overall Utility Risk  84</t>
  </si>
  <si>
    <t>6-2: Stakeholder Roles and Responsibilities in the Decision-Making Process  106</t>
  </si>
  <si>
    <t>6-3: Risk Impact of Activities .. 111</t>
  </si>
  <si>
    <t>6-4: Summary of Risk Reduction for Top-Risk Circuits .. 116</t>
  </si>
  <si>
    <t>8-1: Grid Design, Operations, and Maintenance Targets by Year  126</t>
  </si>
  <si>
    <t>8-2: Asset Inspection Frequency, Method, and Criteria .. 151</t>
  </si>
  <si>
    <t>8-3: Grid Design, Asset Inspections, and Maintenance QA and QC Program Objectives . 177</t>
  </si>
  <si>
    <t>8-4: Grid Design, Asset Inspections, and Maintenance QA and QC Activity Targets  179</t>
  </si>
  <si>
    <t>8-5: Number of Past Due Asset Work Orders Categorized by Age .. 193</t>
  </si>
  <si>
    <t>8-6: Number of Past Due Asset Work Orders Categorized by Age for Priority Levels . 194</t>
  </si>
  <si>
    <t>8-7: Top Ten Impacted Circuits from Changes to PEDS in the Past 3 Years  194</t>
  </si>
  <si>
    <t>8-8: Top Ten Impacted Circuits from Changes to PEDS in the Past 3 Years  196</t>
  </si>
  <si>
    <t>9-1: Vegetation Management Targets by Year (Non-inspection Targets)  207</t>
  </si>
  <si>
    <t>9-2: Vegetation Inspections and Pole Clearing Targets by Year  208</t>
  </si>
  <si>
    <t>9-3: Vegetation Management Inspection Frequency, Method, and Criteria . 209</t>
  </si>
  <si>
    <t>9-4: Partnerships in Vegetation Management  216</t>
  </si>
  <si>
    <t>9-5: Vegetation Management QA and QC Program Objectives  224</t>
  </si>
  <si>
    <t>9-6: Vegetation Management QA and QC Activity Targets .. 224</t>
  </si>
  <si>
    <t>9-7: Number of Past Due Vegetation Management Work Orders Categorized by Age and HFTD Tier  228</t>
  </si>
  <si>
    <t>9-8: Number of Past Due Vegetation Management Work Orders Categorized by Age and Priority Levels . 228</t>
  </si>
  <si>
    <t>9-9: Vegetation Management Qualifications and Training  229</t>
  </si>
  <si>
    <t>10-1: Situational Awareness Targets by Year .. 235</t>
  </si>
  <si>
    <t>10-2: Environmental Monitoring Systems  237</t>
  </si>
  <si>
    <t>10-3: Grid Operation Monitoring Systems  239</t>
  </si>
  <si>
    <t>10-4: Ignition Detection Systems Currently Deployed .. 243</t>
  </si>
  <si>
    <t>10-5: Fire Potential Features . 253</t>
  </si>
  <si>
    <t>11-1: Emergency Preparedness and Community Outreach Targets by Year .. 256</t>
  </si>
  <si>
    <t>11-2: Key Gaps and Limitations in Integrating Wildfire- and PSPS-Specific Strategies into Emergency Plan . 263</t>
  </si>
  <si>
    <t>11-3: High-Level Communication Protocols, Procedures, and Systems with Public Safety Partners  265</t>
  </si>
  <si>
    <t>11-4: Gaps and Limitations in Communication Coordination with Public Safety Partners . 266</t>
  </si>
  <si>
    <t>11-5: Collaboration in Local and Regional Wildfire Mitigation Planning  267</t>
  </si>
  <si>
    <t>11-6: Key Gaps and Limitations in Collaborating on Local and Regional Wildfire Mitigation Planning . 268</t>
  </si>
  <si>
    <t>11-7: Collaboration with Tribal Agencies .. 268</t>
  </si>
  <si>
    <t>11-8: Key Gaps and Limitations in Collaborating with Tribal Agencies  270</t>
  </si>
  <si>
    <t>11-9: Protocols for Emergency Communication to Stakeholder Groups . 272</t>
  </si>
  <si>
    <t>11-10: List of Target Communities . 274</t>
  </si>
  <si>
    <t>11-11: Key Gaps and Limitations in Public Emergency Communication Strategy .. 278</t>
  </si>
  <si>
    <t>12-1: Enterprise Systems Targets .. 284</t>
  </si>
  <si>
    <t>13-1: Lessons Learned . 290</t>
  </si>
  <si>
    <t>13-2: Lessons Learned from Discontinued Activities . 299</t>
  </si>
  <si>
    <t>5-1: CoRE Attributes and Dollar Equivalencies . 27</t>
  </si>
  <si>
    <t>5-2: Safety Sub-Attributes, Values, and Dollar Equivalencies .. 28</t>
  </si>
  <si>
    <t>5-3: Risk Components for LoRE . 37</t>
  </si>
  <si>
    <t>5-4: Attributes for Wildfire Consequence . 38</t>
  </si>
  <si>
    <t>5-5: Attributes for PSPS Consequence . 39</t>
  </si>
  <si>
    <t>5-6: Attributes for PEDS Consequence  40</t>
  </si>
  <si>
    <t>5-7: Pre-Mitigation Wildfire, PSPS, PEDS, and Overall Utility Risk estimates for the Service Territory . 42</t>
  </si>
  <si>
    <t>5-8: WiNGS-Planning Third Party Recommendations  62</t>
  </si>
  <si>
    <t>5-9: WiNGS-Ops Risk Modeling Updates  66</t>
  </si>
  <si>
    <t>6-1: Potential Mitigation Activities for Risk Drivers included in List of Prioritized Circuit Segments  89</t>
  </si>
  <si>
    <t>6-2: Interim Mitigations Initiatives .. 117</t>
  </si>
  <si>
    <t>8-1: Risk Event Rate with Pending Infractions  154</t>
  </si>
  <si>
    <t>8-2: Maintenance and Replacement Strategies .. 172</t>
  </si>
  <si>
    <t>8-3: Timeframe for Remediation of Distribution Findings .. 174</t>
  </si>
  <si>
    <t>8-4: Timeframe for Remediation of Transmission Findings  175</t>
  </si>
  <si>
    <t>8-5: Ignition Rate and Failure Rate .. 177</t>
  </si>
  <si>
    <t>8-6: Faults by HFTD Tier and Weather Condition  197</t>
  </si>
  <si>
    <t>8-7: 5-Year Average Ignition Rate . 197</t>
  </si>
  <si>
    <t>8-8: Estimated Faults and Ignitions Avoided .. 197</t>
  </si>
  <si>
    <t>8-9: Workforce Planning, Asset Inspections  201</t>
  </si>
  <si>
    <t>8-10: Workforce Planning, Grid Hardening . 203</t>
  </si>
  <si>
    <t>8-11: Workforce Planning, Risk Event Inspection  205</t>
  </si>
  <si>
    <t>9-1: Fire Safe Council of San Diego County Project History  217</t>
  </si>
  <si>
    <t>9-2: Viejas Band of Kumeyaay Indians Project History  218</t>
  </si>
  <si>
    <t>9-3: Campo Band of Diegueno Mission Indians  219</t>
  </si>
  <si>
    <t>9-4: San Diego County Fire Project History . 221</t>
  </si>
  <si>
    <t>10-1: Five-Year Average Ignition Rate (2019-2023) . 254</t>
  </si>
  <si>
    <t>11-1: CRC Locations and Services . 281</t>
  </si>
  <si>
    <t>1-1: 2026-2028 Expected Risk Reduction . 3</t>
  </si>
  <si>
    <t>1-2: Long-Term Risk Reduction Approach  4</t>
  </si>
  <si>
    <t>1-3: Enterprise Risk Management Framework for Development of the WMP . 5</t>
  </si>
  <si>
    <t>3-1: Summary of Projected WMP Expenditures  16</t>
  </si>
  <si>
    <t>4-1: Utility Service Territory of the Enterprise Risk Management Framework . 19</t>
  </si>
  <si>
    <t>4-2: Service Territory (polygons) and Distribution of Customers Served . 20</t>
  </si>
  <si>
    <t>4-3: Frequently De-energized Circuits . 22</t>
  </si>
  <si>
    <t>5-1: Enterprise Risk Management Framework .. 26</t>
  </si>
  <si>
    <t>5-2: Enterprise CoRE Attributes and Sub-Attributes . 27</t>
  </si>
  <si>
    <t>5-3: Risk Identification Step of the Enterprise Risk Management Framework  31</t>
  </si>
  <si>
    <t>5-4: Enterprise Utility Risk Overview . 32</t>
  </si>
  <si>
    <t>5-5: Risk Analysis Step of the Enterprise Risk Management Framework . 34</t>
  </si>
  <si>
    <t>5-6: WiNGS-Planning and Ops Calculation Schematic  36</t>
  </si>
  <si>
    <t>5-7: SDG&amp;E Convex Risk Aversion Function . 42</t>
  </si>
  <si>
    <t>5-8: HFTD Risk Including Risk Aversion Attitude  43</t>
  </si>
  <si>
    <t>5-9: WiNGS-Ops Fire Visualization Platform Screenshot .. 48</t>
  </si>
  <si>
    <t>5-10: Risk Evaluation &amp; Prioritization Step of the Enterprise Risk Management Framework . 57</t>
  </si>
  <si>
    <t>5-11: Higher-Risk Urban Areas in Relation to HFTD .. 58</t>
  </si>
  <si>
    <t>5-12: Map of Service Territory with HFTD Circuit-Segments Categorized by Mean Overall Risk (as of 2025) .. 59</t>
  </si>
  <si>
    <t>5-13: Independent Review Process  61</t>
  </si>
  <si>
    <t>6-1: Risk Evaluation &amp; Prioritization Step of the Enterprise Risk Management Framework  82</t>
  </si>
  <si>
    <t>6-2: High-Level Mitigation Prioritization to Reduce Wildfire and PSPS Risk .. 100</t>
  </si>
  <si>
    <t>6-3: Risk Mitigation Plan Development &amp; Documentation Step of the Enterprise Risk Management Framework  109</t>
  </si>
  <si>
    <t>6-4: Wildfire Hardening Targets . 110</t>
  </si>
  <si>
    <t>6-5: Estimated Wildfire Risk Reduction 2007-2037  110</t>
  </si>
  <si>
    <t>7-1: PSPS Decision-Making Framework  121</t>
  </si>
  <si>
    <t>8-1: Risk-Informed Investment decision &amp; Risk Mitigation Implementation Step of the Enterprise Risk Management Framework . 124</t>
  </si>
  <si>
    <t>8-2: Distribution Detailed Overhead Inspections Process Flow  153</t>
  </si>
  <si>
    <t>8-3: Transmission Detailed Overhead Inspections Process Flow . 156</t>
  </si>
  <si>
    <t>8-4: Transmission Infrared Inspections Process Flow .. 158</t>
  </si>
  <si>
    <t>8-5: Wood Pole Intrusive Inspections Process Flow (Transmission and Distribution)  160</t>
  </si>
  <si>
    <t>8-6: Risk-Informed Drone Inspections Process Flow  163</t>
  </si>
  <si>
    <t>8-7: RIDI Inspection Prioritization Model . 165</t>
  </si>
  <si>
    <t>8-8: Distribution Patrol Inspections Process Flow .. 166</t>
  </si>
  <si>
    <t>8-9: Transmission Overhead Patrol Inspections Process Flow . 168</t>
  </si>
  <si>
    <t>8-10: Substation Patrol Inspection Workflow .. 170</t>
  </si>
  <si>
    <t>8-11: Asset Criticality and Maintenance/Replacement Strategies . 172</t>
  </si>
  <si>
    <t>8-12: Open Work Orders: Corrective Maintenance  190</t>
  </si>
  <si>
    <t>8-13: Annual Percentage of Deferred Work Orders . 193</t>
  </si>
  <si>
    <t>8-14: Work Orders by Number of Days Past Due  193</t>
  </si>
  <si>
    <t>8-15: Results of Reclosure Protocols in Fault Avoidance  198</t>
  </si>
  <si>
    <t>10-1: Smoke Detection Image Identified by AI Smoke Detection Algorithm . 245</t>
  </si>
  <si>
    <t>10-2: Historical Major Wildfire Correlation to FPI .. 249</t>
  </si>
  <si>
    <t>10-3: SAWTI Across Time and Incidences of Major Wildfires . 250</t>
  </si>
  <si>
    <t>10-4: Wind Gust Machine Learning Validation for West Alpine .. 251</t>
  </si>
  <si>
    <t>10-5: Example of Machine Learning Gust Forecast Model Output  251</t>
  </si>
  <si>
    <t>11-1: EOC Activation Levels .. 259</t>
  </si>
  <si>
    <t>11-2: Wildfire and PSPS Emergency Response Phases  260</t>
  </si>
  <si>
    <t>13-1: Monitoring &amp; Review Step of the Enterprise Risk Management Framework  289</t>
  </si>
  <si>
    <t>Definitions</t>
  </si>
  <si>
    <t>Supporting Documentation for Risk Methodology and Assessment</t>
  </si>
  <si>
    <t>Additional Maps</t>
  </si>
  <si>
    <t>Areas for Continued Improvement</t>
  </si>
  <si>
    <t>Referenced Regulations, Codes, and Standards</t>
  </si>
  <si>
    <t>Tables</t>
  </si>
  <si>
    <t>Cost Benefit and Risk Reduction Supporting Data</t>
  </si>
  <si>
    <t>2025 Plan to Support Populations with Access and Functional Needs During Public Safety Power Shutoffs</t>
  </si>
  <si>
    <t>WiNGS-Planning still incorporate a decision tree that will default to underground if the Cost/benefit characteristics meet certain criteria, as was described in the SDG&amp;E GRC? Or are all combinations evaluated as options prior to the decision tree?
a. If the answer is yes decision tree is prior to CBR calculation does the CBR use SDG&amp;E’s convex risk function/attitude for the decision tree?</t>
  </si>
  <si>
    <t xml:space="preserve">WiNGS-Planning </t>
  </si>
  <si>
    <t>SDG&amp;E describes significant changes to the covered conductor management structure that are now ongoing (p. 98). Will covered conductor deployment continue unabated while SDG&amp;E reorganizes the management process?</t>
  </si>
  <si>
    <t>6.1.3.2.3</t>
  </si>
  <si>
    <t>Resource Optimization</t>
  </si>
  <si>
    <t xml:space="preserve">FPI historic geographic data </t>
  </si>
  <si>
    <t>a. The targets presented for Vegetation Management inspections are limited to the HFTD to remain consistent with the approach taken in SDG&amp;E’s Test Year 2024 GRC Decision.1 SDG&amp;E clarifies that Detailed Inspection (WMP.494) activities and Off-Cycle patrols, such as targeted species patrols, are performed outside the HFTD throughout its entire service territory, but these inspections are no longer in scope for WMP.
b. Yes, as described above, SDG&amp;E plans to perform Detailed Inspection in the WUI and coastal canyons during the 2026-2028 WMP cycle.
b.i. N/A
c. Yes, as described above, SDG&amp;E plans to perform Off-Cycle Patrols in the WUI and coastal canyons during the 2026-2028 WMP cycle.
c.i. N/A</t>
  </si>
  <si>
    <t>a. SDG&amp;E does plan to perform some of the activities described for WMP.1325, WMP.1326, WMP.1327, and WMP.1328 during its 2023-2025 Base WMP during the 2026-2028 Base WMP cycle.
i. SDG&amp;E plans to perform Right Tree, Right Place; Land Services Vegetation Management Abatement; and Fire Coordination Fuels Reduction &amp; Grant activities during the 2026-2028 Base WMP. SDG&amp;E plans to discontinue the Community Tree Rebate Program during the 2026-2026 Base WMP cycle.
ii. As stated in its 2023-2025 Base WMP, SDG&amp;E’s Right Tree, Right Place (WMP.1325) is part of its tree removal program (see page 277). SDG&amp;E primarily engages customers with the option to remove incompatible trees during the inspection activity or during the tree pruning activity. In its 2026-2028 Base WMP Guidelines, Energy Safety created two new initiatives for Vegetation Management: IVM and Pruning and Right Place within IVM, and instead to reserve IVM solely for the activity of Fuels
Management. SDG&amp;E will continue to engage customers on the option to remove
incompatible trees using the concept of Right Tree, Right Place during the inspection
and tree pruning and removal activities during the 2026-2028 Base WMP.
Land Services Vegetation Management Abatement, and Fire Coordination Fuels
Reduction &amp; Grant are not categorized as activities within IVM in the 2026-2026 Base
WMP. However, both activities are described under the new WMP section titled
Partnerships 9.8 and will continue during the 2026-2028 Base WMP.
iii. SDG&amp;E’s Community Tree Rebate Program (WMP.1326) has been discontinued in
2025 to promote customer affordability and reflect SDG&amp;E’s authorized revenue
requirements. SDG&amp;E also believes it has substantively met the overall goal of the
program to engage those customers eligible to participate in the program. The cessation
of the program does not negatively impact the company’s risk mitigation measures as
the program is not primarily aimed at risk reduction.</t>
  </si>
  <si>
    <t>SDG&amp;E performs QA/QC throughout the calendar year following the completion of the scheduled
vegetation management activities (Detailed Inspections; Pruning and Removal; Pole Clearing).
SDG&amp;E strives to complete a 15% audit for each activity. The sample population for each audit is
dependent on the number of units completed for each respective activity, thus calculated based on
historical averages. Note that Prune and Removal is dependent on the Detailed Inspection,
therefore, an accurate method to calculate annual population size or sample size is not available.
SDG&amp;E includes in the table provided above an approximate value of the Annual Sample Size for
each of the three activities.
Initiative/Activity
Being Audited
Population /
Sample Unit
Annual
Population
Size
Annual
Sample
Size
Confide
nce
Level
Margin of
Error
(MOE)
Detailed Inspections
(WMP.494)
Number of
Trees
Inspected
255,000 38,250 99% 3%
Initiative/Activity
Being Audited
Population /
Sample Unit
Annual
Population
Size
Annual
Sample
Size
Confide
nce
Level
Margin of
Error
(MOE)
Prune and Removal
(Clearance) (WMP.501)
Number of
Trees
Pruned/Remo
ved
N/A N/A N/A N/A
Pole Clearing
(WMP.512)
Number of
Poles
Brushed
22,000 3,300 99% 3%</t>
  </si>
  <si>
    <t>a. Yes, SDG&amp;E plans to perform post-trim audits of completed pruning and removal
work generated from off-cycle patrol activities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the same VMA, and the most efficient and effective utilization of contractor resources.
ii. Please see the response to i. above.
b. Yes, SDG&amp;E plans to audit work completed on tree trim “Memo” work orders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influenced by other vegetation management activities concurrently in process within
the same VMA, and the most efficient and effective utilization of contractor resources.
ii. Please see the response to i. above.</t>
  </si>
  <si>
    <t>a. SDG&amp;E continues to explore the possibility of expanding its audit program to include a
compliance-based component for the activity of tree pruning. In its current state the posttrim
audit program is scaled and scoped to occur at the individual Vegetation Management
Area (VMA) level focusing on contractor performance and work quality. A compliancebased
audit would target instances of non-compliant tree clearances and incorporate rootcause
analysis as part of the procedure. Compliance-based audits could be conducted
throughout the year exclusive of the schedule for routine tree trimming activities.
b. Developing a compliance audit would require enhancements to SDG&amp;E’s current work
management system (Cityworks) including the design, development, and testing of
integrating multiple VMAs into the system’s randomization tool, creation of new electronic
forms to support data entry, and back-end reporting to track audit results, among others.
Other considerations in expanding the audit scope include the required increase in
contractor staffing resources and additional costs for the program. SDG&amp;E has also
considered employing the use of remote sensing technology as a potential tool in a
compliance-driven audit. For example, LiDAR could be used on a broad scale and as a
mechanism in accurately identifying non-compliant trees. Cost and frequency of LiDAR
capture and the timeliness of data processing are additional considerations for viability.
SDG&amp;E will continue to explore this issue and currently continues to anticipate a timeline
of 2 to 3 years to complete its evaluation of possible implementation of a compliance-based
audits in its vegetation management program.</t>
  </si>
  <si>
    <t>The difference in the number of past due work orders provided in the 2023-2025 Base WMP
compared with the numbers of past due work orders provided in the 2026-2028 Base WMP can be
attributed to the differences in the methodology of deriving the data, and not the result of a
substantial increase in past due work orders. In its 2026-2028 Base WMP, SDG&amp;E reported the
total number of open work orders, not past due work orders. SDG&amp;E makes the correction in
tables provided below. SDG&amp;E will additionally provide these corrected tables in its forthcoming
errata.
OEIS Table 9-7: Number of Past Due Vegetation Management Work Orders Categorized by Age
and HFTD Tier
HFTD Area 0-30 days 31-90 days 91-180 days 181+ days
HFTD Tier 2 75 225 5 1
HFTD Tier 3 300 29 1 0
OEIS Table 9-8: Number of Past Due Vegetation Management Work Orders Categorized by Age
and Priority Levels
Priority Level 0-30 days 31-90 days 91-180 days 181+ days
High Priority 40 12 2 0
Low Priority 335 242 4 1</t>
  </si>
  <si>
    <t>In accordance with CPUC Decision (D.) 22-12-027, SDG&amp;E is shifting from its previous reliance
on the Multi-Attribute Value Framework (MAVF) to a Cost-Benefit Analysis (CBA) approach.
Section 5.1 introduces this new methodology, offering an initial outline that will be further
developed in SDG&amp;E’s upcoming 2025 Risk Assessment Mitigation Phase (RAMP) filing. This
section serves to bridge the Wildfire Mitigation Plan (WMP) with broader enterprise risk
management efforts.
This section introduces the financial attribute and explains how it can be used to capture two
general categories of costs: societal damage (e.g., including physical damages, lost wages, and
relocation costs) and utility repair costs (e.g., labor, materials). This approach is intended to reflect
how financial impacts may be consistently calculated and applied across SDG&amp;E.
Specifically for this WMP, SDG&amp;E’s wildfire consequence model estimates societal damages by
assigning monetary values to projected structure losses and acres burned, based on outputs from
Technosylva wildfire simulations. SDG&amp;E’s wildfire consequence model does not estimate utility
repair costs, because of the difficulty of estimating the number of assets impacted and the severity
of the impact and because the high-level dollar estimates for utility repairs would be relatively
insignificant when compared to the more substantial costs associated with structural losses and
acres burned.
In the PSPS Risk Model, the financial impact of a de-energization event is estimated based on
several key factors: the assumed duration of the PSPS event, the number and types of customers affected, and cost proxies informed by the federal per diem rates for lodging, meals, and
incidentals applicable to San Diego County.
a) Not applicable – see explanation above.
b) The following is an example of how SDG&amp;E quantifies wildfire risk. This example was
originally shared during the Risk Modeling Working Group session held on March 26, 2025.</t>
  </si>
  <si>
    <t>SDG&amp;E is actively exploring multiple methodologies to model future wildfire risk, with particular
emphasis on projecting potential increases in acres burned relative to historical baseline. A key
objective is to align these projections as closely as possible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provide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t>
  </si>
  <si>
    <t>a) Figure 5-6 depicts all major model source and process step differences between the consequence
models across both the operational and planning versions of the WiNGS model. Additional
differences of each model exist and are summarized within the model technical documentation.
For more details, please refer to Appendix B: Supporting Documentation For Risk Methodology
and Assessment, Section 2: Summary Documentation. The notable difference related to the
consequence models not captured directly in Figure 5-6 between the two versions of the WiNGS is
the risk unit utilized. WiNGS-Planning uses a cost-benefit ratio (CBR) framework unit as
described in the up-coming filing for the 2025 Risk Assessment and Mitigation Phase (RAMP)
report for its risk score, whereas WiNGS-Ops will upgrade to leverage the same framework in the
future and currently uses a weighted risk score approach using a risk spend efficient (RSE)
framework as described by SDGE’s 2021 Risk Assessment and Mitigation Phase (RAMP) report.
WiNGS-Ops is expected to align with the cost-benefit framework by end of Q3-2025.
b) As the WiNGS-Ops model is focused on PSPS and emergency decision making, SDG&amp;E does
not incorporate egress modeling into its WINGS-Ops model, based on the operational roles and
responsibilities defined during wildfire and PSPS de-energization events. This decision reflects
both the utility’s limited authority in evacuation matters and the established structure of emergency
response coordination within California.
Primarily, SDG&amp;E does not intend to use egress model outputs during PSPS activations or active
wildfire incidents. This is because utility personnel do not have the authority to initiate or request
evacuations, nor are they part of the formal decision-making process regarding evacuation orders.
These decisions are made by the Incident Commander, who operates within a Unified Command
structure composed of first responder agencies, most notably fire and law enforcement authorities.
Utilities, including SDG&amp;E, typically serve as cooperators in these incidents, providing support
with utility knowledge but not directing public safety actions.
The decision to evacuate is multifaceted and considers a range of dynamic factors such as fire
behavior, weather conditions, terrain, and population density. Utilities are generally not a
significant factor in this analysis. Law enforcement agencies are the primary leads for executing
evacuations, and their decisions are informed by real-time situational awareness and public safety
priorities.
While SDG&amp;E recognizes the value of egress modeling as a tool for understanding potential
evacuation challenges, it does not currently view it as a best practice for utility-led operational
platforms. Instead, SDG&amp;E focuses on strengthening partnerships with fire and law enforcement
agencies to enhance coordination and public safety. This includes participating in joint training
exercises, leveraging shared communication platforms, and supporting public messaging during
emergencies.
By maintaining clear boundaries around its operational role and deferring evacuation decisions to
the appropriate authorities, SDG&amp;E ensures that its wildfire and PSPS response efforts remain
aligned with the broader emergency management framework in California.
c) The Egress model is intended to be included in the wildfire consequence model (safety attribute)
of WiNGS-Planning. The egress model is a relative ranking model that helps in identifying areas
in SDG&amp;E service territory that are most vulnerable to evacuation constraints during a wildfire
event. SDG&amp;E completed the first iteration of the model by the end of 2022 and adoption in
WiNGS-Planning was completed in 2023.
At any given location, the model simulates different (stochastic) potential scenarios of movements
of people considering road capacity constraints during the evacuation process. Each scenario is
triggered by a simulated match-drop ignition (spread, direction, duration), predefined evacuation
routes, and evacuation travel times. Random scenarios are created based on a set of Subject Matter
Expert assumptions, 8-hour unsuppressed wildfire simulations created by Technosylva, historical
weather conditions, population information, and road-street networks and geometries.
SDG&amp;E’s egress model is predominantly influenced by these two papers:
- Grajdura, Sarah, Sachraa Borjigin, and Deb Niemeier. "Fast-moving dire wildfire
evacuation simulation." Transportation research part D: transport and environment 104
(2022): 103190. - Kim, Sangho, Betsy George, and Shashi Shekhar. "Evacuation route planning: scalable
heuristics." Proceedings of the 15th annual ACM international symposium on Advances in
geographic information systems. 2007.
SDG&amp;E emphasizes that this model is for mitigation planning and scoping only and is not
intended to be used during an evacuation planning or during an active real-evacuation event. This
model is not used to create a set of strategies or define best practices to ensure the safe and
efficient evacuation of communities in the path of an advancing wildfire. In the event of a wildfire
evacuation event, SDG&amp;E will work closely with local authorities, emergency responders, law
enforcement, and other stakeholders to assist with evacuation efforts based on known real time
conditions and available information.</t>
  </si>
  <si>
    <t>a) i) Refer to “SDGE_Wildfire_Fatality_Structures_ratios_2025_05_12.xlsx” for details on how
this assumption is calculated
a) ii) Refer to “SDGE_Cost_per_acre_2025_05_09.xlsx” for details on how this assumption is
calculated
b) The differences in how financial estimates are calculated for PSPS and PEDS events are based
on the assumption that PSPS events typically involve longer restoration times, with an assumed
duration of approximately 24 hours per event. Due to this extended duration, a per-diem cost
estimation method is applied. This approach accounts for additional customer impacts, including
the need for meals and lodging during the de-energization period.
In contrast, PEDS events are typically shorter in duration and occur with less predictability, often
being characterized as “random” in nature. Due to their limited duration, it is assumed that these
events are less likely to necessitate extended accommodations or meal provisions. As a result, the
financial estimates for PEDS events do not include per-diem costs for meals and lodging, leading
to lower overall cost assumptions. To estimate the financial impact of a PEDS event, SDG&amp;E applies a simplified cost assumption
equivalent to 10% of the expected reliability impact. This percentage is derived from a high-level
approximation of post-patrol costs associated with overhead line inspections conducted during
elevated or extreme fire weather conditions. While this estimate is not event-specific, SDG&amp;E
subject matter experts consider it as a reasonable proxy to reflect the variability in financial
impacts across different PEDS events. This approach acknowledges that not all PEDS events incur
the same level of cost. With this approach, the financial estimate is intended to scale proportionally
with the simulated PEDS event duration and the number of customers affected by a given PEDS
outage, providing a consistent approach for estimating financial impact in the absence of detailed
event-level data.</t>
  </si>
  <si>
    <t>No</t>
  </si>
  <si>
    <t>https://www.sdge.com/sites/default/files/regulatory/SDGE%20Response%20OEIS-P-WMP_2025-SDGE-02_0.pdf</t>
  </si>
  <si>
    <t>https://www.sdge.com/sites/default/files/regulatory/SDGE%20Response%20OEIS-P-WMP_2025-SDGE-02_0.pdf
https://www.sdge.com/sites/default/files/regulatory/SDGE_Cost_per_acre_2025_05_09_0.xlsx
https://www.sdge.com/sites/default/files/regulatory/SDGE_Wildfire_Fatality_Structures_ratios_2025_05_12_0.xlsx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</si>
</sst>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sz val="10"/>
      <color rgb="FFFF0000"/>
      <name val="Times New Roman"/>
      <family val="1"/>
    </font>
    <font>
      <sz val="8"/>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s>
  <cellStyleXfs count="3">
    <xf numFmtId="0" fontId="0" fillId="0" borderId="0"/>
    <xf numFmtId="0" fontId="5" fillId="0" borderId="0"/>
    <xf numFmtId="0" fontId="14" fillId="0" borderId="0" applyNumberFormat="0" applyFill="0" applyBorder="0" applyAlignment="0" applyProtection="0"/>
  </cellStyleXfs>
  <cellXfs count="75">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6" fillId="0" borderId="0" xfId="0" applyFont="1" applyAlignment="1">
      <alignment horizontal="left" vertical="center"/>
    </xf>
    <xf numFmtId="0" fontId="6"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center" vertical="top"/>
    </xf>
    <xf numFmtId="0" fontId="11" fillId="0" borderId="0" xfId="0" applyFont="1" applyAlignment="1">
      <alignment horizontal="left" vertical="center"/>
    </xf>
    <xf numFmtId="14" fontId="8" fillId="0" borderId="0" xfId="0" applyNumberFormat="1" applyFont="1" applyAlignment="1">
      <alignment horizontal="center" vertical="top" wrapText="1"/>
    </xf>
    <xf numFmtId="14" fontId="0" fillId="0" borderId="0" xfId="0" applyNumberFormat="1" applyAlignment="1">
      <alignment horizontal="center" vertical="top" wrapText="1"/>
    </xf>
    <xf numFmtId="0" fontId="8" fillId="0" borderId="0" xfId="0" quotePrefix="1" applyFont="1" applyAlignment="1">
      <alignment horizontal="left" vertical="top" wrapText="1"/>
    </xf>
    <xf numFmtId="0" fontId="0" fillId="0" borderId="0" xfId="0" applyAlignment="1">
      <alignment horizontal="center" vertical="center"/>
    </xf>
    <xf numFmtId="0" fontId="6" fillId="0" borderId="0" xfId="0" applyFont="1" applyAlignment="1">
      <alignment horizontal="left" vertical="top"/>
    </xf>
    <xf numFmtId="0" fontId="8" fillId="4" borderId="0" xfId="0" applyFont="1" applyFill="1" applyAlignment="1">
      <alignment horizontal="left" vertical="top"/>
    </xf>
    <xf numFmtId="0" fontId="0" fillId="4" borderId="0" xfId="0" applyFill="1" applyAlignment="1">
      <alignment horizontal="left" vertical="top"/>
    </xf>
    <xf numFmtId="0" fontId="0" fillId="0" borderId="0" xfId="0" pivotButton="1" applyAlignment="1">
      <alignment horizontal="left" vertical="top"/>
    </xf>
    <xf numFmtId="0" fontId="0" fillId="5" borderId="0" xfId="0" applyFill="1" applyAlignment="1">
      <alignment horizontal="center" vertical="top"/>
    </xf>
    <xf numFmtId="0" fontId="6" fillId="5" borderId="0" xfId="0" applyFont="1" applyFill="1" applyAlignment="1">
      <alignment horizontal="center" vertical="top"/>
    </xf>
    <xf numFmtId="0" fontId="0" fillId="5" borderId="0" xfId="0" applyFill="1" applyAlignment="1">
      <alignment horizontal="left" vertical="top"/>
    </xf>
    <xf numFmtId="0" fontId="6" fillId="5" borderId="5" xfId="0" applyFont="1" applyFill="1" applyBorder="1" applyAlignment="1">
      <alignment horizontal="center" vertical="top"/>
    </xf>
    <xf numFmtId="0" fontId="8" fillId="5" borderId="0" xfId="0" applyFont="1" applyFill="1" applyAlignment="1">
      <alignment horizontal="right" vertical="top"/>
    </xf>
    <xf numFmtId="0" fontId="6" fillId="5" borderId="0" xfId="0" applyFont="1" applyFill="1" applyAlignment="1">
      <alignment horizontal="left" vertical="top"/>
    </xf>
    <xf numFmtId="0" fontId="8" fillId="5" borderId="0" xfId="0" applyFont="1" applyFill="1" applyAlignment="1">
      <alignment horizontal="center" vertical="top"/>
    </xf>
    <xf numFmtId="14" fontId="0" fillId="0" borderId="0" xfId="0" applyNumberFormat="1" applyAlignment="1">
      <alignment horizontal="left" vertical="top"/>
    </xf>
    <xf numFmtId="0" fontId="6" fillId="0" borderId="0" xfId="0" applyFont="1" applyAlignment="1">
      <alignment horizontal="center" vertical="top"/>
    </xf>
    <xf numFmtId="0" fontId="0" fillId="0" borderId="0" xfId="0" applyAlignment="1">
      <alignment horizontal="center" vertical="top"/>
    </xf>
    <xf numFmtId="0" fontId="0" fillId="7" borderId="0" xfId="0" applyFill="1" applyAlignment="1">
      <alignment horizontal="center" vertical="top"/>
    </xf>
    <xf numFmtId="0" fontId="0" fillId="7" borderId="0" xfId="0" applyFill="1" applyAlignment="1">
      <alignment horizontal="left" vertical="top"/>
    </xf>
    <xf numFmtId="0" fontId="6" fillId="7" borderId="0" xfId="0" applyFont="1" applyFill="1" applyAlignment="1">
      <alignment horizontal="left" vertical="top"/>
    </xf>
    <xf numFmtId="0" fontId="8" fillId="7" borderId="0" xfId="0" applyFont="1" applyFill="1" applyAlignment="1">
      <alignment horizontal="left" vertical="top"/>
    </xf>
    <xf numFmtId="0" fontId="6" fillId="7" borderId="0" xfId="0" applyFont="1" applyFill="1" applyAlignment="1">
      <alignment horizontal="center" vertical="top"/>
    </xf>
    <xf numFmtId="0" fontId="5" fillId="0" borderId="0" xfId="1"/>
    <xf numFmtId="0" fontId="5" fillId="0" borderId="0" xfId="1" applyAlignment="1">
      <alignment horizontal="left"/>
    </xf>
    <xf numFmtId="0" fontId="5" fillId="0" borderId="0" xfId="1" applyAlignment="1">
      <alignment horizontal="center"/>
    </xf>
    <xf numFmtId="0" fontId="10" fillId="0" borderId="0" xfId="1" applyFont="1"/>
    <xf numFmtId="0" fontId="10" fillId="0" borderId="0" xfId="1" applyFont="1" applyAlignment="1">
      <alignment horizontal="left"/>
    </xf>
    <xf numFmtId="0" fontId="14" fillId="0" borderId="0" xfId="2" applyAlignment="1">
      <alignment horizontal="left" vertical="top" wrapText="1"/>
    </xf>
    <xf numFmtId="0" fontId="0" fillId="5" borderId="0" xfId="0" applyFill="1" applyAlignment="1">
      <alignment horizontal="center" vertical="top" wrapText="1"/>
    </xf>
    <xf numFmtId="0" fontId="0" fillId="5" borderId="0" xfId="0" applyFill="1" applyAlignment="1">
      <alignment horizontal="left" vertical="top" wrapText="1"/>
    </xf>
    <xf numFmtId="0" fontId="15" fillId="5" borderId="0" xfId="0" applyFont="1" applyFill="1" applyAlignment="1">
      <alignment horizontal="left" vertical="top" wrapText="1"/>
    </xf>
    <xf numFmtId="0" fontId="17" fillId="5" borderId="0" xfId="0" applyFont="1" applyFill="1" applyAlignment="1">
      <alignment horizontal="left" vertical="top"/>
    </xf>
    <xf numFmtId="14" fontId="14" fillId="0" borderId="0" xfId="2" applyNumberFormat="1" applyAlignment="1">
      <alignment horizontal="left" vertical="top" wrapText="1"/>
    </xf>
    <xf numFmtId="0" fontId="8" fillId="7" borderId="0" xfId="0" applyFont="1" applyFill="1" applyAlignment="1">
      <alignment horizontal="center" vertical="top"/>
    </xf>
    <xf numFmtId="0" fontId="15" fillId="5" borderId="0" xfId="0" applyFont="1" applyFill="1" applyAlignment="1">
      <alignment horizontal="center" vertical="top" wrapText="1"/>
    </xf>
    <xf numFmtId="0" fontId="18" fillId="2" borderId="1" xfId="0" applyFont="1" applyFill="1" applyBorder="1" applyAlignment="1">
      <alignment horizontal="center" vertical="center" wrapText="1"/>
    </xf>
    <xf numFmtId="0" fontId="8" fillId="5" borderId="0" xfId="0" applyFont="1" applyFill="1" applyAlignment="1">
      <alignment horizontal="center" vertical="top" wrapText="1"/>
    </xf>
    <xf numFmtId="0" fontId="14" fillId="0" borderId="0" xfId="2" quotePrefix="1" applyAlignment="1">
      <alignment horizontal="left" vertical="top" wrapText="1"/>
    </xf>
    <xf numFmtId="0" fontId="15" fillId="0" borderId="0" xfId="0" applyFont="1" applyAlignment="1">
      <alignment horizontal="center" vertical="top"/>
    </xf>
    <xf numFmtId="0" fontId="0" fillId="0" borderId="5" xfId="0" applyBorder="1" applyAlignment="1">
      <alignment horizontal="center" vertical="center"/>
    </xf>
    <xf numFmtId="14" fontId="12" fillId="5" borderId="0" xfId="0" applyNumberFormat="1" applyFont="1" applyFill="1" applyAlignment="1">
      <alignment horizontal="left" vertical="top"/>
    </xf>
    <xf numFmtId="0" fontId="0" fillId="0" borderId="0" xfId="0"/>
    <xf numFmtId="0" fontId="0" fillId="0" borderId="0" xfId="0" applyAlignment="1">
      <alignment horizontal="center"/>
    </xf>
    <xf numFmtId="0" fontId="10" fillId="0" borderId="0" xfId="1" applyFont="1" applyAlignment="1">
      <alignment horizontal="center"/>
    </xf>
    <xf numFmtId="0" fontId="0" fillId="0" borderId="0" xfId="0" applyAlignment="1">
      <alignment horizontal="left"/>
    </xf>
    <xf numFmtId="0" fontId="8" fillId="0" borderId="0" xfId="0" applyFont="1" applyAlignment="1">
      <alignment horizontal="left"/>
    </xf>
    <xf numFmtId="0" fontId="19" fillId="0" borderId="0" xfId="0" applyFont="1" applyAlignment="1">
      <alignment vertical="center"/>
    </xf>
    <xf numFmtId="0" fontId="0" fillId="0" borderId="0" xfId="0" applyAlignment="1">
      <alignment vertical="top"/>
    </xf>
    <xf numFmtId="0" fontId="19" fillId="0" borderId="0" xfId="0" applyFont="1" applyAlignment="1">
      <alignment vertical="top"/>
    </xf>
    <xf numFmtId="0" fontId="8" fillId="0" borderId="0" xfId="0" applyFont="1" applyAlignment="1">
      <alignment vertical="top"/>
    </xf>
    <xf numFmtId="0" fontId="6" fillId="0" borderId="6" xfId="0" applyFont="1" applyBorder="1" applyAlignment="1">
      <alignment horizontal="center" vertical="top"/>
    </xf>
    <xf numFmtId="0" fontId="6" fillId="0" borderId="6" xfId="0" applyFont="1" applyBorder="1" applyAlignment="1">
      <alignment horizontal="left" vertical="top"/>
    </xf>
    <xf numFmtId="0" fontId="19" fillId="0" borderId="0" xfId="0" applyFont="1" applyAlignment="1">
      <alignment horizontal="left" vertical="top"/>
    </xf>
    <xf numFmtId="0" fontId="8" fillId="0" borderId="0" xfId="0" applyFont="1"/>
    <xf numFmtId="2" fontId="0" fillId="0" borderId="0" xfId="0" applyNumberFormat="1" applyAlignment="1">
      <alignment horizontal="center" vertical="top" wrapText="1"/>
    </xf>
    <xf numFmtId="0" fontId="4"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0" fontId="1" fillId="0" borderId="0" xfId="1" applyFont="1" applyAlignment="1">
      <alignment horizontal="left"/>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6" fillId="0" borderId="4" xfId="0" applyFont="1" applyBorder="1" applyAlignment="1">
      <alignment horizontal="center" vertical="top" wrapText="1"/>
    </xf>
    <xf numFmtId="0" fontId="7" fillId="6" borderId="0" xfId="0" applyFont="1" applyFill="1" applyAlignment="1">
      <alignment horizontal="center" vertical="top"/>
    </xf>
  </cellXfs>
  <cellStyles count="3">
    <cellStyle name="Hyperlink" xfId="2" builtinId="8"/>
    <cellStyle name="Normal" xfId="0" builtinId="0"/>
    <cellStyle name="Normal 2" xfId="1" xr:uid="{E107E2F6-C529-4DC0-925E-2FB5497CB9CB}"/>
  </cellStyles>
  <dxfs count="1">
    <dxf>
      <alignment horizontal="lef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ylor, Cynthia S" refreshedDate="45720.374729861112" createdVersion="8" refreshedVersion="8" minRefreshableVersion="3" recordCount="208" xr:uid="{88556320-9119-4C13-85FF-6AC54694AA35}">
  <cacheSource type="worksheet">
    <worksheetSource ref="B1:B4718" sheet="DR Count"/>
  </cacheSource>
  <cacheFields count="1">
    <cacheField name="Data Requests" numFmtId="0">
      <sharedItems containsBlank="1" containsMixedTypes="1" containsNumber="1" containsInteger="1" minValue="0" maxValue="0" count="4">
        <e v="#REF!"/>
        <s v="-"/>
        <n v="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188F5C-A66A-4006-89DF-F9D4313BCB74}" name="PivotTable6"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5" firstHeaderRow="1" firstDataRow="1" firstDataCol="1"/>
  <pivotFields count="1">
    <pivotField axis="axisRow" dataField="1" showAll="0" sortType="ascending">
      <items count="5">
        <item x="2"/>
        <item h="1" x="1"/>
        <item h="1" x="0"/>
        <item h="1" x="3"/>
        <item t="default"/>
      </items>
    </pivotField>
  </pivotFields>
  <rowFields count="1">
    <field x="0"/>
  </rowFields>
  <rowItems count="2">
    <i>
      <x/>
    </i>
    <i t="grand">
      <x/>
    </i>
  </rowItems>
  <colItems count="1">
    <i/>
  </colItems>
  <dataFields count="1">
    <dataField name="Count of Data Requests" fld="0"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209"/>
  <sheetViews>
    <sheetView tabSelected="1" view="pageBreakPreview" zoomScale="70" zoomScaleNormal="55" zoomScaleSheetLayoutView="70" zoomScalePageLayoutView="40" workbookViewId="0">
      <pane ySplit="3" topLeftCell="A4" activePane="bottomLeft" state="frozen"/>
      <selection pane="bottomLeft" activeCell="K13" sqref="K13"/>
    </sheetView>
  </sheetViews>
  <sheetFormatPr defaultRowHeight="13.2" x14ac:dyDescent="0.25"/>
  <cols>
    <col min="1" max="1" width="10.77734375" style="2" bestFit="1" customWidth="1"/>
    <col min="2" max="2" width="10.6640625" style="1" bestFit="1" customWidth="1"/>
    <col min="3" max="3" width="10.44140625" style="2" customWidth="1"/>
    <col min="4" max="4" width="15.88671875" style="2" bestFit="1" customWidth="1"/>
    <col min="5" max="5" width="11.21875" style="2" customWidth="1"/>
    <col min="6" max="6" width="14" style="6" bestFit="1" customWidth="1"/>
    <col min="7" max="7" width="80.33203125" style="1" customWidth="1"/>
    <col min="8" max="8" width="79.77734375" style="1" customWidth="1"/>
    <col min="9" max="9" width="16.109375" style="6" customWidth="1"/>
    <col min="10" max="10" width="10" style="2" customWidth="1"/>
    <col min="11" max="11" width="9.44140625" style="2" customWidth="1"/>
    <col min="12" max="12" width="9.6640625" style="2" customWidth="1"/>
    <col min="13" max="13" width="18.109375" style="2" customWidth="1"/>
    <col min="14" max="14" width="10.6640625" style="2" customWidth="1"/>
    <col min="15" max="15" width="10.77734375" style="1" customWidth="1"/>
    <col min="16" max="16" width="12.33203125" style="2" bestFit="1" customWidth="1"/>
    <col min="17" max="17" width="34.5546875" style="1" bestFit="1" customWidth="1"/>
    <col min="18" max="18" width="9.44140625" style="2" bestFit="1" customWidth="1"/>
    <col min="19" max="19" width="34.5546875" style="1" bestFit="1" customWidth="1"/>
  </cols>
  <sheetData>
    <row r="1" spans="1:19" ht="15.6" x14ac:dyDescent="0.25">
      <c r="A1" s="43" t="s">
        <v>43</v>
      </c>
      <c r="B1" s="42"/>
      <c r="C1" s="42"/>
      <c r="D1" s="46"/>
      <c r="E1" s="40"/>
      <c r="F1" s="48"/>
      <c r="G1" s="41"/>
      <c r="H1" s="41"/>
      <c r="I1" s="48"/>
      <c r="J1" s="40"/>
      <c r="K1" s="40"/>
      <c r="L1" s="40"/>
      <c r="M1" s="40"/>
      <c r="N1" s="40"/>
      <c r="O1" s="41"/>
      <c r="P1" s="40"/>
      <c r="Q1" s="41"/>
      <c r="R1" s="40"/>
      <c r="S1" s="41"/>
    </row>
    <row r="2" spans="1:19" s="10" customFormat="1" ht="34.5" customHeight="1" thickBot="1" x14ac:dyDescent="0.3">
      <c r="A2" s="73" t="s">
        <v>62</v>
      </c>
      <c r="B2" s="73"/>
      <c r="C2" s="73"/>
      <c r="D2" s="73"/>
      <c r="E2" s="73"/>
      <c r="F2" s="73"/>
      <c r="G2" s="73"/>
      <c r="H2" s="73"/>
      <c r="I2" s="73"/>
      <c r="J2" s="73"/>
      <c r="K2" s="73"/>
      <c r="L2" s="73"/>
      <c r="M2" s="73"/>
      <c r="N2" s="73"/>
      <c r="O2" s="73"/>
      <c r="P2" s="73"/>
      <c r="Q2" s="73"/>
      <c r="R2" s="73"/>
      <c r="S2" s="73"/>
    </row>
    <row r="3" spans="1:19" s="3" customFormat="1" ht="44.25" customHeight="1" thickBot="1" x14ac:dyDescent="0.3">
      <c r="A3" s="4" t="s">
        <v>17</v>
      </c>
      <c r="B3" s="4" t="s">
        <v>0</v>
      </c>
      <c r="C3" s="4" t="s">
        <v>1</v>
      </c>
      <c r="D3" s="4" t="s">
        <v>2</v>
      </c>
      <c r="E3" s="4" t="s">
        <v>3</v>
      </c>
      <c r="F3" s="4" t="s">
        <v>4</v>
      </c>
      <c r="G3" s="4" t="s">
        <v>40</v>
      </c>
      <c r="H3" s="4" t="s">
        <v>41</v>
      </c>
      <c r="I3" s="4" t="s">
        <v>5</v>
      </c>
      <c r="J3" s="4" t="s">
        <v>6</v>
      </c>
      <c r="K3" s="4" t="s">
        <v>7</v>
      </c>
      <c r="L3" s="47" t="s">
        <v>8</v>
      </c>
      <c r="M3" s="47" t="s">
        <v>42</v>
      </c>
      <c r="N3" s="4" t="s">
        <v>9</v>
      </c>
      <c r="O3" s="4" t="s">
        <v>10</v>
      </c>
      <c r="P3" s="5" t="s">
        <v>11</v>
      </c>
      <c r="Q3" s="5" t="s">
        <v>13</v>
      </c>
      <c r="R3" s="71" t="s">
        <v>12</v>
      </c>
      <c r="S3" s="72"/>
    </row>
    <row r="4" spans="1:19" s="8" customFormat="1" ht="290.39999999999998" x14ac:dyDescent="0.25">
      <c r="A4" s="6">
        <v>1</v>
      </c>
      <c r="B4" s="6" t="s">
        <v>16</v>
      </c>
      <c r="C4" s="6">
        <v>2</v>
      </c>
      <c r="D4" s="6" t="str">
        <f t="shared" ref="D4:D67" si="0">B4&amp;"-"&amp;C4</f>
        <v>OEIS-2</v>
      </c>
      <c r="E4" s="6">
        <v>1</v>
      </c>
      <c r="F4" s="6" t="str">
        <f t="shared" ref="F4:F67" si="1">D4&amp;"."&amp;E4</f>
        <v>OEIS-2.1</v>
      </c>
      <c r="G4" s="7" t="s">
        <v>1185</v>
      </c>
      <c r="H4" s="7" t="s">
        <v>1634</v>
      </c>
      <c r="I4" s="6" t="s">
        <v>1195</v>
      </c>
      <c r="J4" s="11">
        <v>45786</v>
      </c>
      <c r="K4" s="11">
        <v>45791</v>
      </c>
      <c r="L4" s="11">
        <v>45791</v>
      </c>
      <c r="M4" s="39" t="s">
        <v>1645</v>
      </c>
      <c r="N4" s="6">
        <v>0</v>
      </c>
      <c r="O4" s="6" t="s">
        <v>1644</v>
      </c>
      <c r="P4" s="6">
        <v>5</v>
      </c>
      <c r="Q4" s="6" t="str">
        <f>VLOOKUP(P4,'WMP Sections'!B:D,2,FALSE)</f>
        <v xml:space="preserve">5 Risk Methodology and Assessment </v>
      </c>
      <c r="R4" s="6" t="s">
        <v>52</v>
      </c>
      <c r="S4" s="6" t="str">
        <f>VLOOKUP(R4,'WMP Sections'!B:D,2,FALSE)</f>
        <v xml:space="preserve">5.6.2 Model Controls, Design, and Review </v>
      </c>
    </row>
    <row r="5" spans="1:19" s="8" customFormat="1" ht="343.2" x14ac:dyDescent="0.25">
      <c r="A5" s="6">
        <v>2</v>
      </c>
      <c r="B5" s="6" t="s">
        <v>16</v>
      </c>
      <c r="C5" s="6">
        <v>2</v>
      </c>
      <c r="D5" s="6" t="str">
        <f t="shared" si="0"/>
        <v>OEIS-2</v>
      </c>
      <c r="E5" s="6">
        <v>2</v>
      </c>
      <c r="F5" s="6" t="str">
        <f t="shared" si="1"/>
        <v>OEIS-2.2</v>
      </c>
      <c r="G5" s="7" t="s">
        <v>1186</v>
      </c>
      <c r="H5" s="7" t="s">
        <v>1635</v>
      </c>
      <c r="I5" s="6" t="s">
        <v>1195</v>
      </c>
      <c r="J5" s="11">
        <v>45786</v>
      </c>
      <c r="K5" s="11">
        <v>45791</v>
      </c>
      <c r="L5" s="11">
        <v>45791</v>
      </c>
      <c r="M5" s="39" t="s">
        <v>1645</v>
      </c>
      <c r="N5" s="6">
        <v>0</v>
      </c>
      <c r="O5" s="6" t="s">
        <v>1644</v>
      </c>
      <c r="P5" s="6">
        <v>9</v>
      </c>
      <c r="Q5" s="6" t="str">
        <f>VLOOKUP(P5,'WMP Sections'!B:D,2,FALSE)</f>
        <v>9 Vegetation Management and Inspections</v>
      </c>
      <c r="R5" s="6" t="s">
        <v>669</v>
      </c>
      <c r="S5" s="6" t="str">
        <f>VLOOKUP(R5,'WMP Sections'!B:D,2,FALSE)</f>
        <v xml:space="preserve">9.7.1 Overview </v>
      </c>
    </row>
    <row r="6" spans="1:19" s="8" customFormat="1" ht="409.6" x14ac:dyDescent="0.25">
      <c r="A6" s="6">
        <v>3</v>
      </c>
      <c r="B6" s="6" t="s">
        <v>16</v>
      </c>
      <c r="C6" s="6">
        <v>2</v>
      </c>
      <c r="D6" s="6" t="str">
        <f t="shared" si="0"/>
        <v>OEIS-2</v>
      </c>
      <c r="E6" s="6">
        <v>3</v>
      </c>
      <c r="F6" s="6" t="str">
        <f t="shared" si="1"/>
        <v>OEIS-2.3</v>
      </c>
      <c r="G6" s="7" t="s">
        <v>1187</v>
      </c>
      <c r="H6" s="7" t="s">
        <v>1636</v>
      </c>
      <c r="I6" s="6" t="s">
        <v>1195</v>
      </c>
      <c r="J6" s="11">
        <v>45786</v>
      </c>
      <c r="K6" s="11">
        <v>45791</v>
      </c>
      <c r="L6" s="11">
        <v>45791</v>
      </c>
      <c r="M6" s="39" t="s">
        <v>1645</v>
      </c>
      <c r="N6" s="6">
        <v>0</v>
      </c>
      <c r="O6" s="6" t="s">
        <v>1644</v>
      </c>
      <c r="P6" s="6">
        <v>9</v>
      </c>
      <c r="Q6" s="6" t="str">
        <f>VLOOKUP(P6,'WMP Sections'!B:D,2,FALSE)</f>
        <v>9 Vegetation Management and Inspections</v>
      </c>
      <c r="R6" s="6" t="s">
        <v>1203</v>
      </c>
      <c r="S6" s="6" t="s">
        <v>1204</v>
      </c>
    </row>
    <row r="7" spans="1:19" s="8" customFormat="1" ht="303.60000000000002" x14ac:dyDescent="0.25">
      <c r="A7" s="6">
        <v>4</v>
      </c>
      <c r="B7" s="6" t="s">
        <v>16</v>
      </c>
      <c r="C7" s="6">
        <v>2</v>
      </c>
      <c r="D7" s="6" t="str">
        <f t="shared" si="0"/>
        <v>OEIS-2</v>
      </c>
      <c r="E7" s="6">
        <v>4</v>
      </c>
      <c r="F7" s="6" t="str">
        <f t="shared" si="1"/>
        <v>OEIS-2.4</v>
      </c>
      <c r="G7" s="7" t="s">
        <v>1188</v>
      </c>
      <c r="H7" s="7" t="s">
        <v>1637</v>
      </c>
      <c r="I7" s="6" t="s">
        <v>1195</v>
      </c>
      <c r="J7" s="11">
        <v>45786</v>
      </c>
      <c r="K7" s="11">
        <v>45791</v>
      </c>
      <c r="L7" s="11">
        <v>45791</v>
      </c>
      <c r="M7" s="39" t="s">
        <v>1645</v>
      </c>
      <c r="N7" s="6">
        <v>0</v>
      </c>
      <c r="O7" s="6" t="s">
        <v>1644</v>
      </c>
      <c r="P7" s="6" t="s">
        <v>1205</v>
      </c>
      <c r="Q7" s="6" t="s">
        <v>1206</v>
      </c>
      <c r="R7" s="6" t="s">
        <v>1205</v>
      </c>
      <c r="S7" s="6" t="s">
        <v>1205</v>
      </c>
    </row>
    <row r="8" spans="1:19" s="8" customFormat="1" ht="264" x14ac:dyDescent="0.25">
      <c r="A8" s="6">
        <v>5</v>
      </c>
      <c r="B8" s="6" t="s">
        <v>16</v>
      </c>
      <c r="C8" s="6">
        <v>2</v>
      </c>
      <c r="D8" s="6" t="str">
        <f t="shared" si="0"/>
        <v>OEIS-2</v>
      </c>
      <c r="E8" s="6">
        <v>5</v>
      </c>
      <c r="F8" s="6" t="str">
        <f t="shared" si="1"/>
        <v>OEIS-2.5</v>
      </c>
      <c r="G8" s="7" t="s">
        <v>1189</v>
      </c>
      <c r="H8" s="7" t="s">
        <v>1638</v>
      </c>
      <c r="I8" s="6" t="s">
        <v>1195</v>
      </c>
      <c r="J8" s="11">
        <v>45786</v>
      </c>
      <c r="K8" s="11">
        <v>45791</v>
      </c>
      <c r="L8" s="11">
        <v>45791</v>
      </c>
      <c r="M8" s="39" t="s">
        <v>1645</v>
      </c>
      <c r="N8" s="6">
        <v>0</v>
      </c>
      <c r="O8" s="6" t="s">
        <v>1644</v>
      </c>
      <c r="P8" s="6" t="s">
        <v>1207</v>
      </c>
      <c r="Q8" s="6" t="s">
        <v>1208</v>
      </c>
      <c r="R8" s="6" t="s">
        <v>1205</v>
      </c>
      <c r="S8" s="6" t="s">
        <v>1205</v>
      </c>
    </row>
    <row r="9" spans="1:19" s="8" customFormat="1" ht="224.4" x14ac:dyDescent="0.25">
      <c r="A9" s="6">
        <v>6</v>
      </c>
      <c r="B9" s="6" t="s">
        <v>16</v>
      </c>
      <c r="C9" s="6">
        <v>2</v>
      </c>
      <c r="D9" s="6" t="str">
        <f t="shared" si="0"/>
        <v>OEIS-2</v>
      </c>
      <c r="E9" s="6">
        <v>6</v>
      </c>
      <c r="F9" s="6" t="str">
        <f t="shared" si="1"/>
        <v>OEIS-2.6</v>
      </c>
      <c r="G9" s="7" t="s">
        <v>1190</v>
      </c>
      <c r="H9" s="7" t="s">
        <v>1639</v>
      </c>
      <c r="I9" s="6" t="s">
        <v>1195</v>
      </c>
      <c r="J9" s="11">
        <v>45786</v>
      </c>
      <c r="K9" s="11">
        <v>45791</v>
      </c>
      <c r="L9" s="11">
        <v>45791</v>
      </c>
      <c r="M9" s="39" t="s">
        <v>1645</v>
      </c>
      <c r="N9" s="6">
        <v>0</v>
      </c>
      <c r="O9" s="6" t="s">
        <v>1644</v>
      </c>
      <c r="P9" s="6" t="s">
        <v>714</v>
      </c>
      <c r="Q9" s="6" t="str">
        <f>VLOOKUP(P9,'WMP Sections'!B:D,2,FALSE)</f>
        <v>9.12.3 Trends .</v>
      </c>
      <c r="R9" s="6" t="s">
        <v>1209</v>
      </c>
      <c r="S9" s="6" t="s">
        <v>1210</v>
      </c>
    </row>
    <row r="10" spans="1:19" s="8" customFormat="1" ht="316.8" x14ac:dyDescent="0.25">
      <c r="A10" s="6">
        <v>7</v>
      </c>
      <c r="B10" s="6" t="s">
        <v>16</v>
      </c>
      <c r="C10" s="6">
        <v>2</v>
      </c>
      <c r="D10" s="6" t="str">
        <f t="shared" si="0"/>
        <v>OEIS-2</v>
      </c>
      <c r="E10" s="6">
        <v>7</v>
      </c>
      <c r="F10" s="6" t="str">
        <f t="shared" si="1"/>
        <v>OEIS-2.7</v>
      </c>
      <c r="G10" s="7" t="s">
        <v>1191</v>
      </c>
      <c r="H10" s="7" t="s">
        <v>1640</v>
      </c>
      <c r="I10" s="6" t="s">
        <v>1195</v>
      </c>
      <c r="J10" s="11">
        <v>45786</v>
      </c>
      <c r="K10" s="11">
        <v>45791</v>
      </c>
      <c r="L10" s="11">
        <v>45791</v>
      </c>
      <c r="M10" s="39" t="s">
        <v>1645</v>
      </c>
      <c r="N10" s="6">
        <v>0</v>
      </c>
      <c r="O10" s="6" t="s">
        <v>1644</v>
      </c>
      <c r="P10" s="6">
        <v>5.2</v>
      </c>
      <c r="Q10" s="6" t="str">
        <f>VLOOKUP(P10,'WMP Sections'!B:D,2,FALSE)</f>
        <v xml:space="preserve">5.2 Risk Analysis Framework </v>
      </c>
      <c r="R10" s="6" t="s">
        <v>1205</v>
      </c>
      <c r="S10" s="6" t="s">
        <v>1205</v>
      </c>
    </row>
    <row r="11" spans="1:19" s="8" customFormat="1" ht="198" x14ac:dyDescent="0.25">
      <c r="A11" s="6">
        <v>8</v>
      </c>
      <c r="B11" s="6" t="s">
        <v>16</v>
      </c>
      <c r="C11" s="6">
        <v>2</v>
      </c>
      <c r="D11" s="6" t="str">
        <f t="shared" si="0"/>
        <v>OEIS-2</v>
      </c>
      <c r="E11" s="6">
        <v>8</v>
      </c>
      <c r="F11" s="6" t="str">
        <f t="shared" si="1"/>
        <v>OEIS-2.8</v>
      </c>
      <c r="G11" s="7" t="s">
        <v>1192</v>
      </c>
      <c r="H11" s="7" t="s">
        <v>1641</v>
      </c>
      <c r="I11" s="6" t="s">
        <v>1195</v>
      </c>
      <c r="J11" s="11">
        <v>45786</v>
      </c>
      <c r="K11" s="11">
        <v>45791</v>
      </c>
      <c r="L11" s="11">
        <v>45791</v>
      </c>
      <c r="M11" s="39" t="s">
        <v>1645</v>
      </c>
      <c r="N11" s="6">
        <v>0</v>
      </c>
      <c r="O11" s="6" t="s">
        <v>1644</v>
      </c>
      <c r="P11" s="6">
        <v>5.2</v>
      </c>
      <c r="Q11" s="6" t="str">
        <f>VLOOKUP(P11,'WMP Sections'!B:D,2,FALSE)</f>
        <v xml:space="preserve">5.2 Risk Analysis Framework </v>
      </c>
      <c r="R11" s="6" t="s">
        <v>1205</v>
      </c>
      <c r="S11" s="6" t="s">
        <v>1205</v>
      </c>
    </row>
    <row r="12" spans="1:19" s="8" customFormat="1" ht="409.6" x14ac:dyDescent="0.25">
      <c r="A12" s="6">
        <v>9</v>
      </c>
      <c r="B12" s="6" t="s">
        <v>16</v>
      </c>
      <c r="C12" s="6">
        <v>2</v>
      </c>
      <c r="D12" s="6" t="str">
        <f t="shared" si="0"/>
        <v>OEIS-2</v>
      </c>
      <c r="E12" s="6">
        <v>9</v>
      </c>
      <c r="F12" s="6" t="str">
        <f t="shared" si="1"/>
        <v>OEIS-2.9</v>
      </c>
      <c r="G12" s="7" t="s">
        <v>1193</v>
      </c>
      <c r="H12" s="7" t="s">
        <v>1642</v>
      </c>
      <c r="I12" s="6" t="s">
        <v>1195</v>
      </c>
      <c r="J12" s="11">
        <v>45786</v>
      </c>
      <c r="K12" s="11">
        <v>45791</v>
      </c>
      <c r="L12" s="11">
        <v>45791</v>
      </c>
      <c r="M12" s="39" t="s">
        <v>1645</v>
      </c>
      <c r="N12" s="6">
        <v>0</v>
      </c>
      <c r="O12" s="6" t="s">
        <v>1644</v>
      </c>
      <c r="P12" s="6" t="s">
        <v>50</v>
      </c>
      <c r="Q12" s="6" t="str">
        <f>VLOOKUP(P12,'WMP Sections'!B:D,2,FALSE)</f>
        <v xml:space="preserve">5.5.2 Top Risk-Contributing Circuits/Segments/Spans </v>
      </c>
      <c r="R12" s="6" t="s">
        <v>1211</v>
      </c>
      <c r="S12" s="6" t="s">
        <v>1212</v>
      </c>
    </row>
    <row r="13" spans="1:19" s="8" customFormat="1" ht="316.8" x14ac:dyDescent="0.25">
      <c r="A13" s="6">
        <v>10</v>
      </c>
      <c r="B13" s="6" t="s">
        <v>16</v>
      </c>
      <c r="C13" s="6">
        <v>2</v>
      </c>
      <c r="D13" s="6" t="str">
        <f t="shared" si="0"/>
        <v>OEIS-2</v>
      </c>
      <c r="E13" s="6">
        <v>10</v>
      </c>
      <c r="F13" s="6" t="str">
        <f t="shared" si="1"/>
        <v>OEIS-2.10</v>
      </c>
      <c r="G13" s="7" t="s">
        <v>1194</v>
      </c>
      <c r="H13" s="7" t="s">
        <v>1643</v>
      </c>
      <c r="I13" s="6" t="s">
        <v>1195</v>
      </c>
      <c r="J13" s="11">
        <v>45786</v>
      </c>
      <c r="K13" s="11">
        <v>45791</v>
      </c>
      <c r="L13" s="11">
        <v>45791</v>
      </c>
      <c r="M13" s="39" t="s">
        <v>1646</v>
      </c>
      <c r="N13" s="6">
        <v>2</v>
      </c>
      <c r="O13" s="6" t="s">
        <v>1644</v>
      </c>
      <c r="P13" s="6" t="s">
        <v>1213</v>
      </c>
      <c r="Q13" s="6" t="s">
        <v>1215</v>
      </c>
      <c r="R13" s="6" t="s">
        <v>1214</v>
      </c>
      <c r="S13" s="6" t="s">
        <v>1216</v>
      </c>
    </row>
    <row r="14" spans="1:19" s="8" customFormat="1" ht="79.2" x14ac:dyDescent="0.25">
      <c r="A14" s="6">
        <v>11</v>
      </c>
      <c r="B14" s="6" t="s">
        <v>15</v>
      </c>
      <c r="C14" s="6">
        <v>3</v>
      </c>
      <c r="D14" s="6" t="str">
        <f t="shared" si="0"/>
        <v>MGRA-3</v>
      </c>
      <c r="E14" s="6">
        <v>1</v>
      </c>
      <c r="F14" s="6" t="str">
        <f t="shared" si="1"/>
        <v>MGRA-3.1</v>
      </c>
      <c r="G14" s="7" t="s">
        <v>1196</v>
      </c>
      <c r="H14" s="7"/>
      <c r="I14" s="64" t="s">
        <v>1202</v>
      </c>
      <c r="J14" s="11">
        <v>45789</v>
      </c>
      <c r="K14" s="11">
        <v>45792</v>
      </c>
      <c r="L14" s="11"/>
      <c r="M14" s="39"/>
      <c r="N14" s="6"/>
      <c r="O14" s="6"/>
      <c r="P14" s="6">
        <v>1.2</v>
      </c>
      <c r="Q14" s="6" t="str">
        <f>VLOOKUP(P14,'WMP Sections'!B:D,2,FALSE)</f>
        <v xml:space="preserve">1.2 Objectives </v>
      </c>
      <c r="R14" s="6" t="s">
        <v>1217</v>
      </c>
      <c r="S14" s="6" t="s">
        <v>1218</v>
      </c>
    </row>
    <row r="15" spans="1:19" s="8" customFormat="1" ht="26.4" x14ac:dyDescent="0.25">
      <c r="A15" s="6">
        <v>12</v>
      </c>
      <c r="B15" s="6" t="s">
        <v>15</v>
      </c>
      <c r="C15" s="6">
        <v>3</v>
      </c>
      <c r="D15" s="6" t="str">
        <f t="shared" si="0"/>
        <v>MGRA-3</v>
      </c>
      <c r="E15" s="6">
        <v>2</v>
      </c>
      <c r="F15" s="6" t="str">
        <f t="shared" si="1"/>
        <v>MGRA-3.2</v>
      </c>
      <c r="G15" s="7" t="s">
        <v>1197</v>
      </c>
      <c r="H15" s="7"/>
      <c r="I15" s="64" t="s">
        <v>1202</v>
      </c>
      <c r="J15" s="11">
        <v>45789</v>
      </c>
      <c r="K15" s="11">
        <v>45792</v>
      </c>
      <c r="L15" s="11"/>
      <c r="M15" s="39"/>
      <c r="N15" s="6"/>
      <c r="O15" s="6"/>
      <c r="P15" s="6">
        <v>3.4</v>
      </c>
      <c r="Q15" s="6" t="str">
        <f>VLOOKUP(P15,'WMP Sections'!B:D,2,FALSE)</f>
        <v>3.4 Prioritized List of Wildfire Risks and Risk Drivers .</v>
      </c>
      <c r="R15" s="6" t="s">
        <v>1205</v>
      </c>
      <c r="S15" s="6" t="s">
        <v>1205</v>
      </c>
    </row>
    <row r="16" spans="1:19" s="8" customFormat="1" ht="132" x14ac:dyDescent="0.25">
      <c r="A16" s="6">
        <v>13</v>
      </c>
      <c r="B16" s="6" t="s">
        <v>15</v>
      </c>
      <c r="C16" s="6">
        <v>3</v>
      </c>
      <c r="D16" s="6" t="str">
        <f t="shared" si="0"/>
        <v>MGRA-3</v>
      </c>
      <c r="E16" s="6">
        <v>3</v>
      </c>
      <c r="F16" s="6" t="str">
        <f t="shared" si="1"/>
        <v>MGRA-3.3</v>
      </c>
      <c r="G16" s="7" t="s">
        <v>1198</v>
      </c>
      <c r="H16" s="7"/>
      <c r="I16" s="64" t="s">
        <v>1202</v>
      </c>
      <c r="J16" s="11">
        <v>45789</v>
      </c>
      <c r="K16" s="11">
        <v>45792</v>
      </c>
      <c r="L16" s="11"/>
      <c r="M16" s="39"/>
      <c r="N16" s="6"/>
      <c r="O16" s="6"/>
      <c r="P16" s="6">
        <v>3.4</v>
      </c>
      <c r="Q16" s="6" t="str">
        <f>VLOOKUP(P16,'WMP Sections'!B:D,2,FALSE)</f>
        <v>3.4 Prioritized List of Wildfire Risks and Risk Drivers .</v>
      </c>
      <c r="R16" s="6" t="s">
        <v>1205</v>
      </c>
      <c r="S16" s="6" t="s">
        <v>1205</v>
      </c>
    </row>
    <row r="17" spans="1:19" s="8" customFormat="1" ht="39.6" x14ac:dyDescent="0.25">
      <c r="A17" s="6">
        <v>14</v>
      </c>
      <c r="B17" s="6" t="s">
        <v>15</v>
      </c>
      <c r="C17" s="6">
        <v>3</v>
      </c>
      <c r="D17" s="6" t="str">
        <f t="shared" si="0"/>
        <v>MGRA-3</v>
      </c>
      <c r="E17" s="6">
        <v>4</v>
      </c>
      <c r="F17" s="6" t="str">
        <f t="shared" si="1"/>
        <v>MGRA-3.4</v>
      </c>
      <c r="G17" s="7" t="s">
        <v>1357</v>
      </c>
      <c r="H17" s="7"/>
      <c r="I17" s="64" t="s">
        <v>1202</v>
      </c>
      <c r="J17" s="11">
        <v>45789</v>
      </c>
      <c r="K17" s="11">
        <v>45792</v>
      </c>
      <c r="L17" s="11"/>
      <c r="M17" s="39"/>
      <c r="N17" s="6"/>
      <c r="O17" s="6"/>
      <c r="P17" s="6" t="s">
        <v>474</v>
      </c>
      <c r="Q17" s="6" t="str">
        <f>VLOOKUP(P17,'WMP Sections'!B:D,2,FALSE)</f>
        <v xml:space="preserve">5.2.2.3 Risk </v>
      </c>
      <c r="R17" s="6" t="s">
        <v>1474</v>
      </c>
      <c r="S17" s="6" t="str">
        <f>VLOOKUP(R17,'WMP Sections'!B:D,2,FALSE)</f>
        <v>5-7: Pre-Mitigation Wildfire, PSPS, PEDS, and Overall Utility Risk estimates for the Service Territory . 42</v>
      </c>
    </row>
    <row r="18" spans="1:19" s="8" customFormat="1" ht="26.4" x14ac:dyDescent="0.25">
      <c r="A18" s="6">
        <v>15</v>
      </c>
      <c r="B18" s="6" t="s">
        <v>15</v>
      </c>
      <c r="C18" s="6">
        <v>3</v>
      </c>
      <c r="D18" s="6" t="str">
        <f t="shared" si="0"/>
        <v>MGRA-3</v>
      </c>
      <c r="E18" s="6">
        <v>5</v>
      </c>
      <c r="F18" s="6" t="str">
        <f t="shared" si="1"/>
        <v>MGRA-3.5</v>
      </c>
      <c r="G18" s="7" t="s">
        <v>1356</v>
      </c>
      <c r="H18" s="7"/>
      <c r="I18" s="64" t="s">
        <v>1202</v>
      </c>
      <c r="J18" s="11">
        <v>45789</v>
      </c>
      <c r="K18" s="11">
        <v>45792</v>
      </c>
      <c r="L18" s="11"/>
      <c r="M18" s="39"/>
      <c r="N18" s="6"/>
      <c r="O18" s="6"/>
      <c r="P18" s="6" t="s">
        <v>475</v>
      </c>
      <c r="Q18" s="6" t="str">
        <f>VLOOKUP(P18,'WMP Sections'!B:D,2,FALSE)</f>
        <v>5.2.3 Key Assumptions and Limitations .</v>
      </c>
      <c r="R18" s="6" t="s">
        <v>1205</v>
      </c>
      <c r="S18" s="6" t="s">
        <v>1205</v>
      </c>
    </row>
    <row r="19" spans="1:19" s="8" customFormat="1" ht="26.4" x14ac:dyDescent="0.25">
      <c r="A19" s="6">
        <v>16</v>
      </c>
      <c r="B19" s="6" t="s">
        <v>15</v>
      </c>
      <c r="C19" s="6">
        <v>3</v>
      </c>
      <c r="D19" s="6" t="str">
        <f t="shared" si="0"/>
        <v>MGRA-3</v>
      </c>
      <c r="E19" s="6">
        <v>6</v>
      </c>
      <c r="F19" s="6" t="str">
        <f t="shared" si="1"/>
        <v>MGRA-3.6</v>
      </c>
      <c r="G19" s="7" t="s">
        <v>1358</v>
      </c>
      <c r="H19" s="7"/>
      <c r="I19" s="64" t="s">
        <v>1202</v>
      </c>
      <c r="J19" s="11">
        <v>45789</v>
      </c>
      <c r="K19" s="11">
        <v>45792</v>
      </c>
      <c r="L19" s="11"/>
      <c r="M19" s="44"/>
      <c r="N19" s="6"/>
      <c r="O19" s="6"/>
      <c r="P19" s="6" t="s">
        <v>1441</v>
      </c>
      <c r="Q19" s="6" t="str">
        <f>VLOOKUP(P19,'WMP Sections'!B:D,2,FALSE)</f>
        <v>4-3: Frequently De-energized Circuits  23</v>
      </c>
      <c r="R19" s="6" t="s">
        <v>1205</v>
      </c>
      <c r="S19" s="6" t="s">
        <v>1205</v>
      </c>
    </row>
    <row r="20" spans="1:19" s="8" customFormat="1" ht="66" x14ac:dyDescent="0.25">
      <c r="A20" s="6">
        <v>17</v>
      </c>
      <c r="B20" s="6" t="s">
        <v>15</v>
      </c>
      <c r="C20" s="6">
        <v>3</v>
      </c>
      <c r="D20" s="6" t="str">
        <f t="shared" si="0"/>
        <v>MGRA-3</v>
      </c>
      <c r="E20" s="6">
        <v>7</v>
      </c>
      <c r="F20" s="6" t="str">
        <f t="shared" si="1"/>
        <v>MGRA-3.7</v>
      </c>
      <c r="G20" s="7" t="s">
        <v>1628</v>
      </c>
      <c r="H20" s="7"/>
      <c r="I20" s="64" t="s">
        <v>1202</v>
      </c>
      <c r="J20" s="11">
        <v>45789</v>
      </c>
      <c r="K20" s="11">
        <v>45792</v>
      </c>
      <c r="L20" s="11"/>
      <c r="M20" s="44"/>
      <c r="N20" s="6"/>
      <c r="O20" s="6"/>
      <c r="P20" s="6" t="s">
        <v>1205</v>
      </c>
      <c r="Q20" s="6" t="s">
        <v>1629</v>
      </c>
      <c r="R20" s="6" t="s">
        <v>1205</v>
      </c>
      <c r="S20" s="6" t="s">
        <v>1205</v>
      </c>
    </row>
    <row r="21" spans="1:19" s="8" customFormat="1" ht="39.6" x14ac:dyDescent="0.25">
      <c r="A21" s="6">
        <v>18</v>
      </c>
      <c r="B21" s="6" t="s">
        <v>15</v>
      </c>
      <c r="C21" s="6">
        <v>3</v>
      </c>
      <c r="D21" s="6" t="str">
        <f t="shared" si="0"/>
        <v>MGRA-3</v>
      </c>
      <c r="E21" s="6">
        <v>8</v>
      </c>
      <c r="F21" s="6" t="str">
        <f t="shared" si="1"/>
        <v>MGRA-3.8</v>
      </c>
      <c r="G21" s="7" t="s">
        <v>1630</v>
      </c>
      <c r="H21" s="7"/>
      <c r="I21" s="64" t="s">
        <v>1202</v>
      </c>
      <c r="J21" s="11">
        <v>45789</v>
      </c>
      <c r="K21" s="11">
        <v>45792</v>
      </c>
      <c r="L21" s="11"/>
      <c r="M21" s="44"/>
      <c r="N21" s="6"/>
      <c r="O21" s="6"/>
      <c r="P21" s="6" t="s">
        <v>489</v>
      </c>
      <c r="Q21" s="6" t="str">
        <f>VLOOKUP(P21,'WMP Sections'!B:D,2,FALSE)</f>
        <v>6.1.3.2 Activity Prioritization .</v>
      </c>
      <c r="R21" s="6" t="s">
        <v>1631</v>
      </c>
      <c r="S21" s="8" t="s">
        <v>1632</v>
      </c>
    </row>
    <row r="22" spans="1:19" s="8" customFormat="1" ht="118.8" x14ac:dyDescent="0.25">
      <c r="A22" s="6">
        <v>19</v>
      </c>
      <c r="B22" s="6" t="s">
        <v>15</v>
      </c>
      <c r="C22" s="6">
        <v>3</v>
      </c>
      <c r="D22" s="6" t="str">
        <f t="shared" si="0"/>
        <v>MGRA-3</v>
      </c>
      <c r="E22" s="6">
        <v>9</v>
      </c>
      <c r="F22" s="6" t="str">
        <f t="shared" si="1"/>
        <v>MGRA-3.9</v>
      </c>
      <c r="G22" s="7" t="s">
        <v>1199</v>
      </c>
      <c r="H22" s="7"/>
      <c r="I22" s="64" t="s">
        <v>1202</v>
      </c>
      <c r="J22" s="11">
        <v>45789</v>
      </c>
      <c r="K22" s="11">
        <v>45792</v>
      </c>
      <c r="L22" s="11"/>
      <c r="M22" s="44"/>
      <c r="N22" s="6"/>
      <c r="O22" s="6"/>
      <c r="P22" s="6" t="s">
        <v>1380</v>
      </c>
      <c r="Q22" s="6" t="str">
        <f>VLOOKUP(P22,'WMP Sections'!B:D,2,FALSE)</f>
        <v>3-1: List of Risks and Risk Drivers to Prioritize  11</v>
      </c>
      <c r="R22" s="6" t="s">
        <v>1205</v>
      </c>
      <c r="S22" s="6" t="s">
        <v>1205</v>
      </c>
    </row>
    <row r="23" spans="1:19" s="8" customFormat="1" ht="52.8" x14ac:dyDescent="0.25">
      <c r="A23" s="6">
        <v>20</v>
      </c>
      <c r="B23" s="6" t="s">
        <v>15</v>
      </c>
      <c r="C23" s="6">
        <v>3</v>
      </c>
      <c r="D23" s="6" t="str">
        <f t="shared" si="0"/>
        <v>MGRA-3</v>
      </c>
      <c r="E23" s="6">
        <v>10</v>
      </c>
      <c r="F23" s="6" t="str">
        <f t="shared" si="1"/>
        <v>MGRA-3.10</v>
      </c>
      <c r="G23" s="7" t="s">
        <v>1200</v>
      </c>
      <c r="H23" s="7"/>
      <c r="I23" s="64" t="s">
        <v>1202</v>
      </c>
      <c r="J23" s="11">
        <v>45789</v>
      </c>
      <c r="K23" s="11">
        <v>45792</v>
      </c>
      <c r="L23" s="11"/>
      <c r="M23" s="44"/>
      <c r="N23" s="6"/>
      <c r="O23" s="6"/>
      <c r="P23" s="6" t="s">
        <v>1386</v>
      </c>
      <c r="Q23" s="6" t="str">
        <f>VLOOKUP(P23,'WMP Sections'!B:D,2,FALSE)</f>
        <v>4-3: Frequently De-energized Circuits . 22</v>
      </c>
      <c r="R23" s="6" t="s">
        <v>1205</v>
      </c>
      <c r="S23" s="6" t="s">
        <v>1205</v>
      </c>
    </row>
    <row r="24" spans="1:19" s="8" customFormat="1" ht="66" x14ac:dyDescent="0.25">
      <c r="A24" s="6">
        <v>21</v>
      </c>
      <c r="B24" s="6" t="s">
        <v>15</v>
      </c>
      <c r="C24" s="6">
        <v>3</v>
      </c>
      <c r="D24" s="6" t="str">
        <f t="shared" si="0"/>
        <v>MGRA-3</v>
      </c>
      <c r="E24" s="6">
        <v>11</v>
      </c>
      <c r="F24" s="6" t="str">
        <f t="shared" si="1"/>
        <v>MGRA-3.11</v>
      </c>
      <c r="G24" s="7" t="s">
        <v>1201</v>
      </c>
      <c r="H24" s="7"/>
      <c r="I24" s="64" t="s">
        <v>1202</v>
      </c>
      <c r="J24" s="11">
        <v>45789</v>
      </c>
      <c r="K24" s="11">
        <v>45792</v>
      </c>
      <c r="L24" s="11"/>
      <c r="M24" s="44"/>
      <c r="N24" s="6"/>
      <c r="O24" s="6"/>
      <c r="P24" s="6" t="s">
        <v>1205</v>
      </c>
      <c r="Q24" s="6" t="s">
        <v>1633</v>
      </c>
      <c r="R24" s="6" t="s">
        <v>1205</v>
      </c>
      <c r="S24" s="6" t="s">
        <v>1205</v>
      </c>
    </row>
    <row r="25" spans="1:19" s="8" customFormat="1" x14ac:dyDescent="0.25">
      <c r="A25" s="6">
        <v>22</v>
      </c>
      <c r="B25" s="6"/>
      <c r="C25" s="6"/>
      <c r="D25" s="6" t="str">
        <f t="shared" si="0"/>
        <v>-</v>
      </c>
      <c r="E25" s="6"/>
      <c r="F25" s="6" t="str">
        <f t="shared" si="1"/>
        <v>-.</v>
      </c>
      <c r="G25" s="7"/>
      <c r="H25" s="7"/>
      <c r="I25" s="6"/>
      <c r="J25" s="11"/>
      <c r="K25" s="11"/>
      <c r="L25" s="11"/>
      <c r="M25" s="44"/>
      <c r="N25" s="6"/>
      <c r="O25" s="6"/>
      <c r="P25" s="6"/>
      <c r="Q25" s="6" t="e">
        <f>VLOOKUP(P25,'WMP Sections'!B:D,2,FALSE)</f>
        <v>#N/A</v>
      </c>
      <c r="R25" s="6"/>
      <c r="S25" s="6" t="e">
        <f>VLOOKUP(R25,'WMP Sections'!B:D,2,FALSE)</f>
        <v>#N/A</v>
      </c>
    </row>
    <row r="26" spans="1:19" s="8" customFormat="1" x14ac:dyDescent="0.25">
      <c r="A26" s="6">
        <v>23</v>
      </c>
      <c r="B26" s="6"/>
      <c r="C26" s="6"/>
      <c r="D26" s="6" t="str">
        <f t="shared" si="0"/>
        <v>-</v>
      </c>
      <c r="E26" s="6"/>
      <c r="F26" s="6" t="str">
        <f t="shared" si="1"/>
        <v>-.</v>
      </c>
      <c r="G26" s="7"/>
      <c r="H26" s="7"/>
      <c r="I26" s="6"/>
      <c r="J26" s="11"/>
      <c r="K26" s="11"/>
      <c r="L26" s="11"/>
      <c r="M26" s="44"/>
      <c r="N26" s="6"/>
      <c r="O26" s="6"/>
      <c r="P26" s="6"/>
      <c r="Q26" s="6" t="e">
        <f>VLOOKUP(P26,'WMP Sections'!B:D,2,FALSE)</f>
        <v>#N/A</v>
      </c>
      <c r="R26" s="6"/>
      <c r="S26" s="6" t="e">
        <f>VLOOKUP(R26,'WMP Sections'!B:D,2,FALSE)</f>
        <v>#N/A</v>
      </c>
    </row>
    <row r="27" spans="1:19" s="8" customFormat="1" x14ac:dyDescent="0.25">
      <c r="A27" s="6">
        <v>24</v>
      </c>
      <c r="B27" s="6"/>
      <c r="C27" s="6"/>
      <c r="D27" s="6" t="str">
        <f t="shared" si="0"/>
        <v>-</v>
      </c>
      <c r="E27" s="6"/>
      <c r="F27" s="6" t="str">
        <f t="shared" si="1"/>
        <v>-.</v>
      </c>
      <c r="G27" s="7"/>
      <c r="H27" s="7"/>
      <c r="I27" s="6"/>
      <c r="J27" s="11"/>
      <c r="K27" s="11"/>
      <c r="L27" s="11"/>
      <c r="M27" s="44"/>
      <c r="N27" s="6"/>
      <c r="O27" s="6"/>
      <c r="P27" s="6"/>
      <c r="Q27" s="6" t="e">
        <f>VLOOKUP(P27,'WMP Sections'!B:D,2,FALSE)</f>
        <v>#N/A</v>
      </c>
      <c r="R27" s="9"/>
      <c r="S27" s="6" t="e">
        <f>VLOOKUP(R27,'WMP Sections'!B:D,2,FALSE)</f>
        <v>#N/A</v>
      </c>
    </row>
    <row r="28" spans="1:19" s="8" customFormat="1" x14ac:dyDescent="0.25">
      <c r="A28" s="6">
        <v>25</v>
      </c>
      <c r="B28" s="6"/>
      <c r="C28" s="6"/>
      <c r="D28" s="6" t="str">
        <f t="shared" si="0"/>
        <v>-</v>
      </c>
      <c r="E28" s="6"/>
      <c r="F28" s="6" t="str">
        <f t="shared" si="1"/>
        <v>-.</v>
      </c>
      <c r="G28" s="7"/>
      <c r="H28" s="7"/>
      <c r="I28" s="6"/>
      <c r="J28" s="11"/>
      <c r="K28" s="11"/>
      <c r="L28" s="11"/>
      <c r="M28" s="44"/>
      <c r="N28" s="6"/>
      <c r="O28" s="6"/>
      <c r="P28" s="6"/>
      <c r="Q28" s="6" t="e">
        <f>VLOOKUP(P28,'WMP Sections'!B:D,2,FALSE)</f>
        <v>#N/A</v>
      </c>
      <c r="R28" s="9"/>
      <c r="S28" s="6" t="e">
        <f>VLOOKUP(R28,'WMP Sections'!B:D,2,FALSE)</f>
        <v>#N/A</v>
      </c>
    </row>
    <row r="29" spans="1:19" s="8" customFormat="1" x14ac:dyDescent="0.25">
      <c r="A29" s="6">
        <v>26</v>
      </c>
      <c r="B29" s="6"/>
      <c r="C29" s="6"/>
      <c r="D29" s="6" t="str">
        <f t="shared" si="0"/>
        <v>-</v>
      </c>
      <c r="E29" s="6"/>
      <c r="F29" s="6" t="str">
        <f t="shared" si="1"/>
        <v>-.</v>
      </c>
      <c r="G29" s="7"/>
      <c r="H29" s="7"/>
      <c r="I29" s="6"/>
      <c r="J29" s="11"/>
      <c r="K29" s="11"/>
      <c r="L29" s="11"/>
      <c r="M29" s="44"/>
      <c r="N29" s="6"/>
      <c r="O29" s="6"/>
      <c r="P29" s="6"/>
      <c r="Q29" s="6" t="e">
        <f>VLOOKUP(P29,'WMP Sections'!B:D,2,FALSE)</f>
        <v>#N/A</v>
      </c>
      <c r="R29" s="9"/>
      <c r="S29" s="6" t="e">
        <f>VLOOKUP(R29,'WMP Sections'!B:D,2,FALSE)</f>
        <v>#N/A</v>
      </c>
    </row>
    <row r="30" spans="1:19" s="8" customFormat="1" x14ac:dyDescent="0.25">
      <c r="A30" s="6">
        <v>27</v>
      </c>
      <c r="B30" s="6"/>
      <c r="C30" s="6"/>
      <c r="D30" s="6" t="str">
        <f t="shared" si="0"/>
        <v>-</v>
      </c>
      <c r="E30" s="6"/>
      <c r="F30" s="6" t="str">
        <f t="shared" si="1"/>
        <v>-.</v>
      </c>
      <c r="G30" s="7"/>
      <c r="H30" s="7"/>
      <c r="I30" s="6"/>
      <c r="J30" s="11"/>
      <c r="K30" s="11"/>
      <c r="L30" s="11"/>
      <c r="M30" s="44"/>
      <c r="N30" s="6"/>
      <c r="O30" s="6"/>
      <c r="P30" s="6"/>
      <c r="Q30" s="6" t="e">
        <f>VLOOKUP(P30,'WMP Sections'!B:D,2,FALSE)</f>
        <v>#N/A</v>
      </c>
      <c r="R30" s="9"/>
      <c r="S30" s="6" t="e">
        <f>VLOOKUP(R30,'WMP Sections'!B:D,2,FALSE)</f>
        <v>#N/A</v>
      </c>
    </row>
    <row r="31" spans="1:19" s="8" customFormat="1" x14ac:dyDescent="0.25">
      <c r="A31" s="6">
        <v>28</v>
      </c>
      <c r="B31" s="6"/>
      <c r="C31" s="6"/>
      <c r="D31" s="6" t="str">
        <f t="shared" si="0"/>
        <v>-</v>
      </c>
      <c r="E31" s="6"/>
      <c r="F31" s="6" t="str">
        <f t="shared" si="1"/>
        <v>-.</v>
      </c>
      <c r="G31" s="7"/>
      <c r="H31" s="7"/>
      <c r="I31" s="6"/>
      <c r="J31" s="11"/>
      <c r="K31" s="11"/>
      <c r="L31" s="11"/>
      <c r="M31" s="44"/>
      <c r="N31" s="6"/>
      <c r="O31" s="6"/>
      <c r="P31" s="6"/>
      <c r="Q31" s="6" t="e">
        <f>VLOOKUP(P31,'WMP Sections'!B:D,2,FALSE)</f>
        <v>#N/A</v>
      </c>
      <c r="R31" s="9"/>
      <c r="S31" s="6" t="e">
        <f>VLOOKUP(R31,'WMP Sections'!B:D,2,FALSE)</f>
        <v>#N/A</v>
      </c>
    </row>
    <row r="32" spans="1:19" s="8" customFormat="1" x14ac:dyDescent="0.25">
      <c r="A32" s="6">
        <v>29</v>
      </c>
      <c r="B32" s="6"/>
      <c r="C32" s="6"/>
      <c r="D32" s="6" t="str">
        <f t="shared" si="0"/>
        <v>-</v>
      </c>
      <c r="E32" s="6"/>
      <c r="F32" s="6" t="str">
        <f t="shared" si="1"/>
        <v>-.</v>
      </c>
      <c r="G32" s="7"/>
      <c r="H32" s="7"/>
      <c r="I32" s="6"/>
      <c r="J32" s="11"/>
      <c r="K32" s="11"/>
      <c r="L32" s="11"/>
      <c r="M32" s="44"/>
      <c r="N32" s="6"/>
      <c r="O32" s="6"/>
      <c r="P32" s="6"/>
      <c r="Q32" s="6" t="e">
        <f>VLOOKUP(P32,'WMP Sections'!B:D,2,FALSE)</f>
        <v>#N/A</v>
      </c>
      <c r="R32" s="9"/>
      <c r="S32" s="6" t="e">
        <f>VLOOKUP(R32,'WMP Sections'!B:D,2,FALSE)</f>
        <v>#N/A</v>
      </c>
    </row>
    <row r="33" spans="1:19" s="8" customFormat="1" x14ac:dyDescent="0.25">
      <c r="A33" s="6">
        <v>30</v>
      </c>
      <c r="B33" s="6"/>
      <c r="C33" s="6"/>
      <c r="D33" s="6" t="str">
        <f t="shared" si="0"/>
        <v>-</v>
      </c>
      <c r="E33" s="6"/>
      <c r="F33" s="6" t="str">
        <f t="shared" si="1"/>
        <v>-.</v>
      </c>
      <c r="G33" s="7"/>
      <c r="H33" s="7"/>
      <c r="I33" s="6"/>
      <c r="J33" s="11"/>
      <c r="K33" s="11"/>
      <c r="L33" s="11"/>
      <c r="M33" s="39"/>
      <c r="N33" s="6"/>
      <c r="O33" s="6"/>
      <c r="P33" s="6"/>
      <c r="Q33" s="6" t="e">
        <f>VLOOKUP(P33,'WMP Sections'!B:D,2,FALSE)</f>
        <v>#N/A</v>
      </c>
      <c r="R33" s="9"/>
      <c r="S33" s="6" t="e">
        <f>VLOOKUP(R33,'WMP Sections'!B:D,2,FALSE)</f>
        <v>#N/A</v>
      </c>
    </row>
    <row r="34" spans="1:19" s="8" customFormat="1" x14ac:dyDescent="0.25">
      <c r="A34" s="6">
        <v>31</v>
      </c>
      <c r="B34" s="6"/>
      <c r="C34" s="6"/>
      <c r="D34" s="6" t="str">
        <f t="shared" si="0"/>
        <v>-</v>
      </c>
      <c r="E34" s="6"/>
      <c r="F34" s="6" t="str">
        <f t="shared" si="1"/>
        <v>-.</v>
      </c>
      <c r="G34" s="7"/>
      <c r="H34" s="7"/>
      <c r="I34" s="6"/>
      <c r="J34" s="11"/>
      <c r="K34" s="11"/>
      <c r="L34" s="11"/>
      <c r="M34" s="39"/>
      <c r="N34" s="6"/>
      <c r="O34" s="6"/>
      <c r="P34" s="6"/>
      <c r="Q34" s="6" t="e">
        <f>VLOOKUP(P34,'WMP Sections'!B:D,2,FALSE)</f>
        <v>#N/A</v>
      </c>
      <c r="R34" s="9"/>
      <c r="S34" s="6" t="e">
        <f>VLOOKUP(R34,'WMP Sections'!B:D,2,FALSE)</f>
        <v>#N/A</v>
      </c>
    </row>
    <row r="35" spans="1:19" s="8" customFormat="1" x14ac:dyDescent="0.25">
      <c r="A35" s="6">
        <v>32</v>
      </c>
      <c r="B35" s="6"/>
      <c r="C35" s="6"/>
      <c r="D35" s="6" t="str">
        <f t="shared" si="0"/>
        <v>-</v>
      </c>
      <c r="E35" s="6"/>
      <c r="F35" s="6" t="str">
        <f t="shared" si="1"/>
        <v>-.</v>
      </c>
      <c r="G35" s="7"/>
      <c r="H35" s="7"/>
      <c r="I35" s="6"/>
      <c r="J35" s="11"/>
      <c r="K35" s="11"/>
      <c r="L35" s="11"/>
      <c r="M35" s="39"/>
      <c r="N35" s="6"/>
      <c r="O35" s="6"/>
      <c r="P35" s="6"/>
      <c r="Q35" s="6" t="e">
        <f>VLOOKUP(P35,'WMP Sections'!B:D,2,FALSE)</f>
        <v>#N/A</v>
      </c>
      <c r="R35" s="9"/>
      <c r="S35" s="6" t="e">
        <f>VLOOKUP(R35,'WMP Sections'!B:D,2,FALSE)</f>
        <v>#N/A</v>
      </c>
    </row>
    <row r="36" spans="1:19" s="8" customFormat="1" x14ac:dyDescent="0.25">
      <c r="A36" s="6">
        <v>33</v>
      </c>
      <c r="B36" s="6"/>
      <c r="C36" s="6"/>
      <c r="D36" s="6" t="str">
        <f t="shared" si="0"/>
        <v>-</v>
      </c>
      <c r="E36" s="6"/>
      <c r="F36" s="6" t="str">
        <f t="shared" si="1"/>
        <v>-.</v>
      </c>
      <c r="G36" s="7"/>
      <c r="H36" s="7"/>
      <c r="I36" s="6"/>
      <c r="J36" s="11"/>
      <c r="K36" s="11"/>
      <c r="L36" s="11"/>
      <c r="M36" s="39"/>
      <c r="N36" s="6"/>
      <c r="O36" s="6"/>
      <c r="P36" s="6"/>
      <c r="Q36" s="6" t="e">
        <f>VLOOKUP(P36,'WMP Sections'!B:D,2,FALSE)</f>
        <v>#N/A</v>
      </c>
      <c r="R36" s="9"/>
      <c r="S36" s="6" t="e">
        <f>VLOOKUP(R36,'WMP Sections'!B:D,2,FALSE)</f>
        <v>#N/A</v>
      </c>
    </row>
    <row r="37" spans="1:19" s="8" customFormat="1" x14ac:dyDescent="0.25">
      <c r="A37" s="6">
        <v>34</v>
      </c>
      <c r="B37" s="6"/>
      <c r="C37" s="6"/>
      <c r="D37" s="6" t="str">
        <f t="shared" si="0"/>
        <v>-</v>
      </c>
      <c r="E37" s="6"/>
      <c r="F37" s="6" t="str">
        <f t="shared" si="1"/>
        <v>-.</v>
      </c>
      <c r="G37" s="7"/>
      <c r="H37" s="7"/>
      <c r="I37" s="6"/>
      <c r="J37" s="11"/>
      <c r="K37" s="11"/>
      <c r="L37" s="11"/>
      <c r="M37" s="39"/>
      <c r="N37" s="6"/>
      <c r="O37" s="6"/>
      <c r="P37" s="9"/>
      <c r="Q37" s="6" t="e">
        <f>VLOOKUP(P37,'WMP Sections'!B:D,2,FALSE)</f>
        <v>#N/A</v>
      </c>
      <c r="R37" s="6"/>
      <c r="S37" s="6" t="e">
        <f>VLOOKUP(R37,'WMP Sections'!B:D,2,FALSE)</f>
        <v>#N/A</v>
      </c>
    </row>
    <row r="38" spans="1:19" s="8" customFormat="1" x14ac:dyDescent="0.25">
      <c r="A38" s="6">
        <v>35</v>
      </c>
      <c r="B38" s="6"/>
      <c r="C38" s="6"/>
      <c r="D38" s="6" t="str">
        <f t="shared" si="0"/>
        <v>-</v>
      </c>
      <c r="E38" s="6"/>
      <c r="F38" s="6" t="str">
        <f t="shared" si="1"/>
        <v>-.</v>
      </c>
      <c r="G38" s="7"/>
      <c r="H38" s="7"/>
      <c r="I38" s="6"/>
      <c r="J38" s="11"/>
      <c r="K38" s="11"/>
      <c r="L38" s="11"/>
      <c r="M38" s="39"/>
      <c r="N38" s="6"/>
      <c r="O38" s="6"/>
      <c r="P38" s="6"/>
      <c r="Q38" s="6" t="e">
        <f>VLOOKUP(P38,'WMP Sections'!B:D,2,FALSE)</f>
        <v>#N/A</v>
      </c>
      <c r="R38" s="9"/>
      <c r="S38" s="6" t="e">
        <f>VLOOKUP(R38,'WMP Sections'!B:D,2,FALSE)</f>
        <v>#N/A</v>
      </c>
    </row>
    <row r="39" spans="1:19" s="8" customFormat="1" x14ac:dyDescent="0.25">
      <c r="A39" s="6">
        <v>36</v>
      </c>
      <c r="B39" s="6"/>
      <c r="C39" s="6"/>
      <c r="D39" s="6" t="str">
        <f t="shared" si="0"/>
        <v>-</v>
      </c>
      <c r="E39" s="6"/>
      <c r="F39" s="6" t="str">
        <f t="shared" si="1"/>
        <v>-.</v>
      </c>
      <c r="G39" s="7"/>
      <c r="H39" s="7"/>
      <c r="I39" s="6"/>
      <c r="J39" s="11"/>
      <c r="K39" s="11"/>
      <c r="L39" s="11"/>
      <c r="M39" s="39"/>
      <c r="N39" s="6"/>
      <c r="O39" s="6"/>
      <c r="P39" s="6"/>
      <c r="Q39" s="6" t="e">
        <f>VLOOKUP(P39,'WMP Sections'!B:D,2,FALSE)</f>
        <v>#N/A</v>
      </c>
      <c r="R39" s="9"/>
      <c r="S39" s="6" t="e">
        <f>VLOOKUP(R39,'WMP Sections'!B:D,2,FALSE)</f>
        <v>#N/A</v>
      </c>
    </row>
    <row r="40" spans="1:19" s="8" customFormat="1" x14ac:dyDescent="0.25">
      <c r="A40" s="6">
        <v>37</v>
      </c>
      <c r="B40" s="6"/>
      <c r="C40" s="6"/>
      <c r="D40" s="6" t="str">
        <f t="shared" si="0"/>
        <v>-</v>
      </c>
      <c r="E40" s="6"/>
      <c r="F40" s="6" t="str">
        <f t="shared" si="1"/>
        <v>-.</v>
      </c>
      <c r="G40" s="7"/>
      <c r="H40" s="7"/>
      <c r="I40" s="6"/>
      <c r="J40" s="11"/>
      <c r="K40" s="11"/>
      <c r="L40" s="11"/>
      <c r="M40" s="39"/>
      <c r="N40" s="6"/>
      <c r="O40" s="6"/>
      <c r="P40" s="6"/>
      <c r="Q40" s="6" t="e">
        <f>VLOOKUP(P40,'WMP Sections'!B:D,2,FALSE)</f>
        <v>#N/A</v>
      </c>
      <c r="R40" s="9"/>
      <c r="S40" s="6" t="e">
        <f>VLOOKUP(R40,'WMP Sections'!B:D,2,FALSE)</f>
        <v>#N/A</v>
      </c>
    </row>
    <row r="41" spans="1:19" s="8" customFormat="1" x14ac:dyDescent="0.25">
      <c r="A41" s="6">
        <v>38</v>
      </c>
      <c r="B41" s="6"/>
      <c r="C41" s="6"/>
      <c r="D41" s="6" t="str">
        <f t="shared" si="0"/>
        <v>-</v>
      </c>
      <c r="E41" s="6"/>
      <c r="F41" s="6" t="str">
        <f t="shared" si="1"/>
        <v>-.</v>
      </c>
      <c r="G41" s="7"/>
      <c r="H41" s="7"/>
      <c r="I41" s="6"/>
      <c r="J41" s="11"/>
      <c r="K41" s="11"/>
      <c r="L41" s="11"/>
      <c r="M41" s="39"/>
      <c r="N41" s="6"/>
      <c r="O41" s="6"/>
      <c r="P41" s="6"/>
      <c r="Q41" s="6" t="e">
        <f>VLOOKUP(P41,'WMP Sections'!B:D,2,FALSE)</f>
        <v>#N/A</v>
      </c>
      <c r="R41" s="6"/>
      <c r="S41" s="6" t="e">
        <f>VLOOKUP(R41,'WMP Sections'!B:D,2,FALSE)</f>
        <v>#N/A</v>
      </c>
    </row>
    <row r="42" spans="1:19" s="8" customFormat="1" x14ac:dyDescent="0.25">
      <c r="A42" s="6">
        <v>39</v>
      </c>
      <c r="B42" s="6"/>
      <c r="C42" s="6"/>
      <c r="D42" s="6" t="str">
        <f t="shared" si="0"/>
        <v>-</v>
      </c>
      <c r="E42" s="6"/>
      <c r="F42" s="6" t="str">
        <f t="shared" si="1"/>
        <v>-.</v>
      </c>
      <c r="G42" s="7"/>
      <c r="H42" s="7"/>
      <c r="I42" s="6"/>
      <c r="J42" s="11"/>
      <c r="K42" s="11"/>
      <c r="L42" s="11"/>
      <c r="M42" s="39"/>
      <c r="N42" s="6"/>
      <c r="O42" s="6"/>
      <c r="P42" s="6"/>
      <c r="Q42" s="6" t="e">
        <f>VLOOKUP(P42,'WMP Sections'!B:D,2,FALSE)</f>
        <v>#N/A</v>
      </c>
      <c r="R42" s="6"/>
      <c r="S42" s="6" t="e">
        <f>VLOOKUP(R42,'WMP Sections'!B:D,2,FALSE)</f>
        <v>#N/A</v>
      </c>
    </row>
    <row r="43" spans="1:19" s="8" customFormat="1" x14ac:dyDescent="0.25">
      <c r="A43" s="6">
        <v>40</v>
      </c>
      <c r="B43" s="6"/>
      <c r="C43" s="6"/>
      <c r="D43" s="6" t="str">
        <f t="shared" si="0"/>
        <v>-</v>
      </c>
      <c r="E43" s="6"/>
      <c r="F43" s="6" t="str">
        <f t="shared" si="1"/>
        <v>-.</v>
      </c>
      <c r="G43" s="7"/>
      <c r="H43" s="7"/>
      <c r="I43" s="6"/>
      <c r="J43" s="11"/>
      <c r="K43" s="11"/>
      <c r="L43" s="11"/>
      <c r="M43" s="39"/>
      <c r="N43" s="6"/>
      <c r="O43" s="6"/>
      <c r="P43" s="6"/>
      <c r="Q43" s="6" t="e">
        <f>VLOOKUP(P43,'WMP Sections'!B:D,2,FALSE)</f>
        <v>#N/A</v>
      </c>
      <c r="R43" s="6"/>
      <c r="S43" s="6" t="e">
        <f>VLOOKUP(R43,'WMP Sections'!B:D,2,FALSE)</f>
        <v>#N/A</v>
      </c>
    </row>
    <row r="44" spans="1:19" s="8" customFormat="1" x14ac:dyDescent="0.25">
      <c r="A44" s="6">
        <v>41</v>
      </c>
      <c r="B44" s="6"/>
      <c r="C44" s="6"/>
      <c r="D44" s="6" t="str">
        <f t="shared" si="0"/>
        <v>-</v>
      </c>
      <c r="E44" s="6"/>
      <c r="F44" s="6" t="str">
        <f t="shared" si="1"/>
        <v>-.</v>
      </c>
      <c r="G44" s="7"/>
      <c r="H44" s="7"/>
      <c r="I44" s="6"/>
      <c r="J44" s="11"/>
      <c r="K44" s="11"/>
      <c r="L44" s="11"/>
      <c r="M44" s="39"/>
      <c r="N44" s="6"/>
      <c r="O44" s="6"/>
      <c r="P44" s="6"/>
      <c r="Q44" s="6" t="e">
        <f>VLOOKUP(P44,'WMP Sections'!B:D,2,FALSE)</f>
        <v>#N/A</v>
      </c>
      <c r="R44" s="6"/>
      <c r="S44" s="6" t="e">
        <f>VLOOKUP(R44,'WMP Sections'!B:D,2,FALSE)</f>
        <v>#N/A</v>
      </c>
    </row>
    <row r="45" spans="1:19" s="8" customFormat="1" x14ac:dyDescent="0.25">
      <c r="A45" s="6">
        <v>42</v>
      </c>
      <c r="B45" s="6"/>
      <c r="C45" s="6"/>
      <c r="D45" s="6" t="str">
        <f t="shared" si="0"/>
        <v>-</v>
      </c>
      <c r="E45" s="6"/>
      <c r="F45" s="6" t="str">
        <f t="shared" si="1"/>
        <v>-.</v>
      </c>
      <c r="G45" s="7"/>
      <c r="H45" s="7"/>
      <c r="I45" s="6"/>
      <c r="J45" s="11"/>
      <c r="K45" s="11"/>
      <c r="L45" s="11"/>
      <c r="M45" s="39"/>
      <c r="N45" s="6"/>
      <c r="O45" s="6"/>
      <c r="P45" s="6"/>
      <c r="Q45" s="6" t="e">
        <f>VLOOKUP(P45,'WMP Sections'!B:D,2,FALSE)</f>
        <v>#N/A</v>
      </c>
      <c r="R45" s="6"/>
      <c r="S45" s="6" t="e">
        <f>VLOOKUP(R45,'WMP Sections'!B:D,2,FALSE)</f>
        <v>#N/A</v>
      </c>
    </row>
    <row r="46" spans="1:19" s="8" customFormat="1" x14ac:dyDescent="0.25">
      <c r="A46" s="6">
        <v>43</v>
      </c>
      <c r="B46" s="6"/>
      <c r="C46" s="6"/>
      <c r="D46" s="6" t="str">
        <f t="shared" si="0"/>
        <v>-</v>
      </c>
      <c r="E46" s="6"/>
      <c r="F46" s="6" t="str">
        <f t="shared" si="1"/>
        <v>-.</v>
      </c>
      <c r="G46" s="7"/>
      <c r="H46" s="7"/>
      <c r="I46" s="6"/>
      <c r="J46" s="11"/>
      <c r="K46" s="11"/>
      <c r="L46" s="11"/>
      <c r="M46" s="39"/>
      <c r="N46" s="6"/>
      <c r="O46" s="6"/>
      <c r="P46" s="6"/>
      <c r="Q46" s="6" t="e">
        <f>VLOOKUP(P46,'WMP Sections'!B:D,2,FALSE)</f>
        <v>#N/A</v>
      </c>
      <c r="R46" s="6"/>
      <c r="S46" s="6" t="e">
        <f>VLOOKUP(R46,'WMP Sections'!B:D,2,FALSE)</f>
        <v>#N/A</v>
      </c>
    </row>
    <row r="47" spans="1:19" s="8" customFormat="1" x14ac:dyDescent="0.25">
      <c r="A47" s="6">
        <v>44</v>
      </c>
      <c r="B47" s="6"/>
      <c r="C47" s="6"/>
      <c r="D47" s="6" t="str">
        <f t="shared" si="0"/>
        <v>-</v>
      </c>
      <c r="E47" s="6"/>
      <c r="F47" s="6" t="str">
        <f t="shared" si="1"/>
        <v>-.</v>
      </c>
      <c r="G47" s="7"/>
      <c r="H47" s="7"/>
      <c r="I47" s="6"/>
      <c r="J47" s="11"/>
      <c r="K47" s="11"/>
      <c r="L47" s="11"/>
      <c r="M47" s="39"/>
      <c r="N47" s="6"/>
      <c r="O47" s="6"/>
      <c r="P47" s="6"/>
      <c r="Q47" s="6" t="e">
        <f>VLOOKUP(P47,'WMP Sections'!B:D,2,FALSE)</f>
        <v>#N/A</v>
      </c>
      <c r="R47" s="6"/>
      <c r="S47" s="6" t="e">
        <f>VLOOKUP(R47,'WMP Sections'!B:D,2,FALSE)</f>
        <v>#N/A</v>
      </c>
    </row>
    <row r="48" spans="1:19" s="8" customFormat="1" x14ac:dyDescent="0.25">
      <c r="A48" s="6">
        <v>45</v>
      </c>
      <c r="B48" s="6"/>
      <c r="C48" s="6"/>
      <c r="D48" s="6" t="str">
        <f t="shared" si="0"/>
        <v>-</v>
      </c>
      <c r="E48" s="6"/>
      <c r="F48" s="6" t="str">
        <f t="shared" si="1"/>
        <v>-.</v>
      </c>
      <c r="G48" s="7"/>
      <c r="H48" s="7"/>
      <c r="I48" s="6"/>
      <c r="J48" s="11"/>
      <c r="K48" s="11"/>
      <c r="L48" s="11"/>
      <c r="M48" s="39"/>
      <c r="N48" s="6"/>
      <c r="O48" s="6"/>
      <c r="P48" s="6"/>
      <c r="Q48" s="6" t="e">
        <f>VLOOKUP(P48,'WMP Sections'!B:D,2,FALSE)</f>
        <v>#N/A</v>
      </c>
      <c r="R48" s="6"/>
      <c r="S48" s="6" t="e">
        <f>VLOOKUP(R48,'WMP Sections'!B:D,2,FALSE)</f>
        <v>#N/A</v>
      </c>
    </row>
    <row r="49" spans="1:19" s="8" customFormat="1" x14ac:dyDescent="0.25">
      <c r="A49" s="6">
        <v>46</v>
      </c>
      <c r="B49" s="6"/>
      <c r="C49" s="6"/>
      <c r="D49" s="6" t="str">
        <f t="shared" si="0"/>
        <v>-</v>
      </c>
      <c r="E49" s="6"/>
      <c r="F49" s="6" t="str">
        <f t="shared" si="1"/>
        <v>-.</v>
      </c>
      <c r="G49" s="7"/>
      <c r="H49" s="7"/>
      <c r="I49" s="6"/>
      <c r="J49" s="11"/>
      <c r="K49" s="11"/>
      <c r="L49" s="11"/>
      <c r="M49" s="39"/>
      <c r="N49" s="6"/>
      <c r="O49" s="6"/>
      <c r="P49" s="6"/>
      <c r="Q49" s="6" t="e">
        <f>VLOOKUP(P49,'WMP Sections'!B:D,2,FALSE)</f>
        <v>#N/A</v>
      </c>
      <c r="R49" s="6"/>
      <c r="S49" s="6" t="e">
        <f>VLOOKUP(R49,'WMP Sections'!B:D,2,FALSE)</f>
        <v>#N/A</v>
      </c>
    </row>
    <row r="50" spans="1:19" s="8" customFormat="1" x14ac:dyDescent="0.25">
      <c r="A50" s="6">
        <v>47</v>
      </c>
      <c r="B50" s="6"/>
      <c r="C50" s="6"/>
      <c r="D50" s="6" t="str">
        <f t="shared" si="0"/>
        <v>-</v>
      </c>
      <c r="E50" s="6"/>
      <c r="F50" s="6" t="str">
        <f t="shared" si="1"/>
        <v>-.</v>
      </c>
      <c r="G50" s="7"/>
      <c r="H50" s="7"/>
      <c r="I50" s="6"/>
      <c r="J50" s="11"/>
      <c r="K50" s="11"/>
      <c r="L50" s="11"/>
      <c r="M50" s="39"/>
      <c r="N50" s="6"/>
      <c r="O50" s="6"/>
      <c r="P50" s="6"/>
      <c r="Q50" s="6" t="e">
        <f>VLOOKUP(P50,'WMP Sections'!B:D,2,FALSE)</f>
        <v>#N/A</v>
      </c>
      <c r="R50" s="6"/>
      <c r="S50" s="6" t="e">
        <f>VLOOKUP(R50,'WMP Sections'!B:D,2,FALSE)</f>
        <v>#N/A</v>
      </c>
    </row>
    <row r="51" spans="1:19" s="8" customFormat="1" x14ac:dyDescent="0.25">
      <c r="A51" s="6">
        <v>48</v>
      </c>
      <c r="B51" s="6"/>
      <c r="C51" s="6"/>
      <c r="D51" s="6" t="str">
        <f t="shared" si="0"/>
        <v>-</v>
      </c>
      <c r="E51" s="6"/>
      <c r="F51" s="6" t="str">
        <f t="shared" si="1"/>
        <v>-.</v>
      </c>
      <c r="G51" s="7"/>
      <c r="H51" s="7"/>
      <c r="I51" s="6"/>
      <c r="J51" s="11"/>
      <c r="K51" s="11"/>
      <c r="L51" s="11"/>
      <c r="M51" s="39"/>
      <c r="N51" s="6"/>
      <c r="O51" s="6"/>
      <c r="P51" s="6"/>
      <c r="Q51" s="6" t="e">
        <f>VLOOKUP(P51,'WMP Sections'!B:D,2,FALSE)</f>
        <v>#N/A</v>
      </c>
      <c r="R51" s="6"/>
      <c r="S51" s="6" t="e">
        <f>VLOOKUP(R51,'WMP Sections'!B:D,2,FALSE)</f>
        <v>#N/A</v>
      </c>
    </row>
    <row r="52" spans="1:19" s="8" customFormat="1" x14ac:dyDescent="0.25">
      <c r="A52" s="6">
        <v>49</v>
      </c>
      <c r="B52" s="6"/>
      <c r="C52" s="6"/>
      <c r="D52" s="6" t="str">
        <f t="shared" si="0"/>
        <v>-</v>
      </c>
      <c r="E52" s="6"/>
      <c r="F52" s="6" t="str">
        <f t="shared" si="1"/>
        <v>-.</v>
      </c>
      <c r="G52" s="7"/>
      <c r="H52" s="7"/>
      <c r="I52" s="6"/>
      <c r="J52" s="11"/>
      <c r="K52" s="11"/>
      <c r="L52" s="11"/>
      <c r="M52" s="39"/>
      <c r="N52" s="6"/>
      <c r="O52" s="6"/>
      <c r="P52" s="6"/>
      <c r="Q52" s="6" t="e">
        <f>VLOOKUP(P52,'WMP Sections'!B:D,2,FALSE)</f>
        <v>#N/A</v>
      </c>
      <c r="R52" s="6"/>
      <c r="S52" s="6" t="e">
        <f>VLOOKUP(R52,'WMP Sections'!B:D,2,FALSE)</f>
        <v>#N/A</v>
      </c>
    </row>
    <row r="53" spans="1:19" s="8" customFormat="1" x14ac:dyDescent="0.25">
      <c r="A53" s="6">
        <v>50</v>
      </c>
      <c r="B53" s="6"/>
      <c r="C53" s="6"/>
      <c r="D53" s="6" t="str">
        <f t="shared" si="0"/>
        <v>-</v>
      </c>
      <c r="E53" s="6"/>
      <c r="F53" s="6" t="str">
        <f t="shared" si="1"/>
        <v>-.</v>
      </c>
      <c r="G53" s="7"/>
      <c r="H53" s="7"/>
      <c r="I53" s="6"/>
      <c r="J53" s="11"/>
      <c r="K53" s="11"/>
      <c r="L53" s="11"/>
      <c r="M53" s="39"/>
      <c r="N53" s="6"/>
      <c r="O53" s="6"/>
      <c r="P53" s="6"/>
      <c r="Q53" s="6" t="e">
        <f>VLOOKUP(P53,'WMP Sections'!B:D,2,FALSE)</f>
        <v>#N/A</v>
      </c>
      <c r="R53" s="6"/>
      <c r="S53" s="6" t="e">
        <f>VLOOKUP(R53,'WMP Sections'!B:D,2,FALSE)</f>
        <v>#N/A</v>
      </c>
    </row>
    <row r="54" spans="1:19" s="8" customFormat="1" x14ac:dyDescent="0.25">
      <c r="A54" s="6">
        <v>51</v>
      </c>
      <c r="B54" s="6"/>
      <c r="C54" s="6"/>
      <c r="D54" s="6" t="str">
        <f t="shared" si="0"/>
        <v>-</v>
      </c>
      <c r="E54" s="6"/>
      <c r="F54" s="6" t="str">
        <f t="shared" si="1"/>
        <v>-.</v>
      </c>
      <c r="G54" s="7"/>
      <c r="H54" s="7"/>
      <c r="I54" s="6"/>
      <c r="J54" s="11"/>
      <c r="K54" s="11"/>
      <c r="L54" s="11"/>
      <c r="M54" s="39"/>
      <c r="N54" s="6"/>
      <c r="O54" s="6"/>
      <c r="P54" s="6"/>
      <c r="Q54" s="6" t="e">
        <f>VLOOKUP(P54,'WMP Sections'!B:D,2,FALSE)</f>
        <v>#N/A</v>
      </c>
      <c r="R54" s="6"/>
      <c r="S54" s="6" t="e">
        <f>VLOOKUP(R54,'WMP Sections'!B:D,2,FALSE)</f>
        <v>#N/A</v>
      </c>
    </row>
    <row r="55" spans="1:19" s="8" customFormat="1" x14ac:dyDescent="0.25">
      <c r="A55" s="6">
        <v>52</v>
      </c>
      <c r="B55" s="6"/>
      <c r="C55" s="6"/>
      <c r="D55" s="6" t="str">
        <f t="shared" si="0"/>
        <v>-</v>
      </c>
      <c r="E55" s="6"/>
      <c r="F55" s="6" t="str">
        <f t="shared" si="1"/>
        <v>-.</v>
      </c>
      <c r="G55" s="7"/>
      <c r="H55" s="7"/>
      <c r="I55" s="6"/>
      <c r="J55" s="11"/>
      <c r="K55" s="11"/>
      <c r="L55" s="11"/>
      <c r="M55" s="39"/>
      <c r="N55" s="6"/>
      <c r="O55" s="6"/>
      <c r="P55" s="6"/>
      <c r="Q55" s="6" t="e">
        <f>VLOOKUP(P55,'WMP Sections'!B:D,2,FALSE)</f>
        <v>#N/A</v>
      </c>
      <c r="R55" s="6"/>
      <c r="S55" s="6" t="e">
        <f>VLOOKUP(R55,'WMP Sections'!B:D,2,FALSE)</f>
        <v>#N/A</v>
      </c>
    </row>
    <row r="56" spans="1:19" s="8" customFormat="1" x14ac:dyDescent="0.25">
      <c r="A56" s="6">
        <v>53</v>
      </c>
      <c r="B56" s="6"/>
      <c r="C56" s="6"/>
      <c r="D56" s="6" t="str">
        <f t="shared" si="0"/>
        <v>-</v>
      </c>
      <c r="E56" s="6"/>
      <c r="F56" s="6" t="str">
        <f t="shared" si="1"/>
        <v>-.</v>
      </c>
      <c r="G56" s="7"/>
      <c r="H56" s="7"/>
      <c r="I56" s="6"/>
      <c r="J56" s="11"/>
      <c r="K56" s="11"/>
      <c r="L56" s="11"/>
      <c r="M56" s="39"/>
      <c r="N56" s="6"/>
      <c r="O56" s="6"/>
      <c r="P56" s="6"/>
      <c r="Q56" s="6" t="e">
        <f>VLOOKUP(P56,'WMP Sections'!B:D,2,FALSE)</f>
        <v>#N/A</v>
      </c>
      <c r="R56" s="6"/>
      <c r="S56" s="6" t="e">
        <f>VLOOKUP(R56,'WMP Sections'!B:D,2,FALSE)</f>
        <v>#N/A</v>
      </c>
    </row>
    <row r="57" spans="1:19" s="8" customFormat="1" x14ac:dyDescent="0.25">
      <c r="A57" s="6">
        <v>54</v>
      </c>
      <c r="B57" s="6"/>
      <c r="C57" s="6"/>
      <c r="D57" s="6" t="str">
        <f t="shared" si="0"/>
        <v>-</v>
      </c>
      <c r="E57" s="6"/>
      <c r="F57" s="6" t="str">
        <f t="shared" si="1"/>
        <v>-.</v>
      </c>
      <c r="G57" s="7"/>
      <c r="H57" s="7"/>
      <c r="I57" s="6"/>
      <c r="J57" s="11"/>
      <c r="K57" s="11"/>
      <c r="L57" s="11"/>
      <c r="M57" s="39"/>
      <c r="N57" s="6"/>
      <c r="O57" s="6"/>
      <c r="P57" s="9"/>
      <c r="Q57" s="6" t="e">
        <f>VLOOKUP(P57,'WMP Sections'!B:D,2,FALSE)</f>
        <v>#N/A</v>
      </c>
      <c r="R57" s="6"/>
      <c r="S57" s="6" t="e">
        <f>VLOOKUP(R57,'WMP Sections'!B:D,2,FALSE)</f>
        <v>#N/A</v>
      </c>
    </row>
    <row r="58" spans="1:19" s="8" customFormat="1" x14ac:dyDescent="0.25">
      <c r="A58" s="6">
        <v>55</v>
      </c>
      <c r="B58" s="6"/>
      <c r="C58" s="6"/>
      <c r="D58" s="6" t="str">
        <f t="shared" si="0"/>
        <v>-</v>
      </c>
      <c r="E58" s="6"/>
      <c r="F58" s="6" t="str">
        <f t="shared" si="1"/>
        <v>-.</v>
      </c>
      <c r="G58" s="7"/>
      <c r="H58" s="7"/>
      <c r="I58" s="6"/>
      <c r="J58" s="11"/>
      <c r="K58" s="11"/>
      <c r="L58" s="11"/>
      <c r="M58" s="39"/>
      <c r="N58" s="6"/>
      <c r="O58" s="6"/>
      <c r="P58" s="6"/>
      <c r="Q58" s="6" t="e">
        <f>VLOOKUP(P58,'WMP Sections'!B:D,2,FALSE)</f>
        <v>#N/A</v>
      </c>
      <c r="R58" s="6"/>
      <c r="S58" s="6" t="e">
        <f>VLOOKUP(R58,'WMP Sections'!B:D,2,FALSE)</f>
        <v>#N/A</v>
      </c>
    </row>
    <row r="59" spans="1:19" s="8" customFormat="1" x14ac:dyDescent="0.25">
      <c r="A59" s="6">
        <v>56</v>
      </c>
      <c r="B59" s="6"/>
      <c r="C59" s="6"/>
      <c r="D59" s="6" t="str">
        <f t="shared" si="0"/>
        <v>-</v>
      </c>
      <c r="E59" s="6"/>
      <c r="F59" s="6" t="str">
        <f t="shared" si="1"/>
        <v>-.</v>
      </c>
      <c r="G59" s="7"/>
      <c r="H59" s="7"/>
      <c r="I59" s="6"/>
      <c r="J59" s="11"/>
      <c r="K59" s="11"/>
      <c r="L59" s="11"/>
      <c r="M59" s="39"/>
      <c r="N59" s="6"/>
      <c r="O59" s="6"/>
      <c r="P59" s="6"/>
      <c r="Q59" s="6" t="e">
        <f>VLOOKUP(P59,'WMP Sections'!B:D,2,FALSE)</f>
        <v>#N/A</v>
      </c>
      <c r="R59" s="6"/>
      <c r="S59" s="6" t="e">
        <f>VLOOKUP(R59,'WMP Sections'!B:D,2,FALSE)</f>
        <v>#N/A</v>
      </c>
    </row>
    <row r="60" spans="1:19" s="8" customFormat="1" x14ac:dyDescent="0.25">
      <c r="A60" s="6">
        <v>57</v>
      </c>
      <c r="B60" s="6"/>
      <c r="C60" s="6"/>
      <c r="D60" s="6" t="str">
        <f t="shared" si="0"/>
        <v>-</v>
      </c>
      <c r="E60" s="6"/>
      <c r="F60" s="6" t="str">
        <f t="shared" si="1"/>
        <v>-.</v>
      </c>
      <c r="G60" s="7"/>
      <c r="H60" s="7"/>
      <c r="I60" s="6"/>
      <c r="J60" s="11"/>
      <c r="K60" s="11"/>
      <c r="L60" s="11"/>
      <c r="M60" s="39"/>
      <c r="N60" s="6"/>
      <c r="O60" s="6"/>
      <c r="P60" s="6"/>
      <c r="Q60" s="6" t="e">
        <f>VLOOKUP(P60,'WMP Sections'!B:D,2,FALSE)</f>
        <v>#N/A</v>
      </c>
      <c r="R60" s="6"/>
      <c r="S60" s="6" t="e">
        <f>VLOOKUP(R60,'WMP Sections'!B:D,2,FALSE)</f>
        <v>#N/A</v>
      </c>
    </row>
    <row r="61" spans="1:19" s="8" customFormat="1" x14ac:dyDescent="0.25">
      <c r="A61" s="6">
        <v>58</v>
      </c>
      <c r="B61" s="6"/>
      <c r="C61" s="6"/>
      <c r="D61" s="6" t="str">
        <f t="shared" si="0"/>
        <v>-</v>
      </c>
      <c r="E61" s="6"/>
      <c r="F61" s="6" t="str">
        <f t="shared" si="1"/>
        <v>-.</v>
      </c>
      <c r="G61" s="7"/>
      <c r="H61" s="7"/>
      <c r="I61" s="6"/>
      <c r="J61" s="11"/>
      <c r="K61" s="11"/>
      <c r="L61" s="11"/>
      <c r="M61" s="39"/>
      <c r="N61" s="6"/>
      <c r="O61" s="6"/>
      <c r="P61" s="6"/>
      <c r="Q61" s="6" t="e">
        <f>VLOOKUP(P61,'WMP Sections'!B:D,2,FALSE)</f>
        <v>#N/A</v>
      </c>
      <c r="R61" s="6"/>
      <c r="S61" s="6" t="e">
        <f>VLOOKUP(R61,'WMP Sections'!B:D,2,FALSE)</f>
        <v>#N/A</v>
      </c>
    </row>
    <row r="62" spans="1:19" s="8" customFormat="1" x14ac:dyDescent="0.25">
      <c r="A62" s="6">
        <v>59</v>
      </c>
      <c r="B62" s="6"/>
      <c r="C62" s="6"/>
      <c r="D62" s="6" t="str">
        <f t="shared" si="0"/>
        <v>-</v>
      </c>
      <c r="E62" s="6"/>
      <c r="F62" s="6" t="str">
        <f t="shared" si="1"/>
        <v>-.</v>
      </c>
      <c r="G62" s="7"/>
      <c r="H62" s="7"/>
      <c r="I62" s="6"/>
      <c r="J62" s="11"/>
      <c r="K62" s="11"/>
      <c r="L62" s="11"/>
      <c r="M62" s="39"/>
      <c r="N62" s="6"/>
      <c r="O62" s="6"/>
      <c r="P62" s="6"/>
      <c r="Q62" s="6" t="e">
        <f>VLOOKUP(P62,'WMP Sections'!B:D,2,FALSE)</f>
        <v>#N/A</v>
      </c>
      <c r="R62" s="6"/>
      <c r="S62" s="6" t="e">
        <f>VLOOKUP(R62,'WMP Sections'!B:D,2,FALSE)</f>
        <v>#N/A</v>
      </c>
    </row>
    <row r="63" spans="1:19" s="8" customFormat="1" x14ac:dyDescent="0.25">
      <c r="A63" s="6">
        <v>60</v>
      </c>
      <c r="B63" s="6"/>
      <c r="C63" s="6"/>
      <c r="D63" s="6" t="str">
        <f t="shared" si="0"/>
        <v>-</v>
      </c>
      <c r="E63" s="6"/>
      <c r="F63" s="6" t="str">
        <f t="shared" si="1"/>
        <v>-.</v>
      </c>
      <c r="G63" s="7"/>
      <c r="H63" s="7"/>
      <c r="I63" s="6"/>
      <c r="J63" s="11"/>
      <c r="K63" s="11"/>
      <c r="L63" s="11"/>
      <c r="M63" s="39"/>
      <c r="N63" s="6"/>
      <c r="O63" s="6"/>
      <c r="P63" s="6"/>
      <c r="Q63" s="6" t="e">
        <f>VLOOKUP(P63,'WMP Sections'!B:D,2,FALSE)</f>
        <v>#N/A</v>
      </c>
      <c r="R63" s="6"/>
      <c r="S63" s="6" t="e">
        <f>VLOOKUP(R63,'WMP Sections'!B:D,2,FALSE)</f>
        <v>#N/A</v>
      </c>
    </row>
    <row r="64" spans="1:19" s="8" customFormat="1" x14ac:dyDescent="0.25">
      <c r="A64" s="6">
        <v>61</v>
      </c>
      <c r="B64" s="6"/>
      <c r="C64" s="6"/>
      <c r="D64" s="6" t="str">
        <f t="shared" si="0"/>
        <v>-</v>
      </c>
      <c r="E64" s="6"/>
      <c r="F64" s="6" t="str">
        <f t="shared" si="1"/>
        <v>-.</v>
      </c>
      <c r="G64" s="1"/>
      <c r="H64" s="1"/>
      <c r="I64" s="6"/>
      <c r="J64" s="11"/>
      <c r="K64" s="11"/>
      <c r="L64" s="11"/>
      <c r="M64" s="39"/>
      <c r="N64" s="6"/>
      <c r="O64" s="6"/>
      <c r="P64" s="6"/>
      <c r="Q64" s="6" t="e">
        <f>VLOOKUP(P64,'WMP Sections'!B:D,2,FALSE)</f>
        <v>#N/A</v>
      </c>
      <c r="R64" s="6"/>
      <c r="S64" s="6" t="e">
        <f>VLOOKUP(R64,'WMP Sections'!B:D,2,FALSE)</f>
        <v>#N/A</v>
      </c>
    </row>
    <row r="65" spans="1:19" s="8" customFormat="1" x14ac:dyDescent="0.25">
      <c r="A65" s="6">
        <v>62</v>
      </c>
      <c r="B65" s="6"/>
      <c r="C65" s="6"/>
      <c r="D65" s="6" t="str">
        <f t="shared" si="0"/>
        <v>-</v>
      </c>
      <c r="E65" s="6"/>
      <c r="F65" s="6" t="str">
        <f t="shared" si="1"/>
        <v>-.</v>
      </c>
      <c r="G65" s="7"/>
      <c r="H65" s="1"/>
      <c r="I65" s="6"/>
      <c r="J65" s="11"/>
      <c r="K65" s="11"/>
      <c r="L65" s="11"/>
      <c r="M65" s="39"/>
      <c r="N65" s="6"/>
      <c r="O65" s="6"/>
      <c r="P65" s="6"/>
      <c r="Q65" s="6" t="e">
        <f>VLOOKUP(P65,'WMP Sections'!B:D,2,FALSE)</f>
        <v>#N/A</v>
      </c>
      <c r="R65" s="6"/>
      <c r="S65" s="6" t="e">
        <f>VLOOKUP(R65,'WMP Sections'!B:D,2,FALSE)</f>
        <v>#N/A</v>
      </c>
    </row>
    <row r="66" spans="1:19" s="8" customFormat="1" x14ac:dyDescent="0.25">
      <c r="A66" s="6">
        <v>63</v>
      </c>
      <c r="B66" s="6"/>
      <c r="C66" s="6"/>
      <c r="D66" s="6" t="str">
        <f t="shared" si="0"/>
        <v>-</v>
      </c>
      <c r="E66" s="6"/>
      <c r="F66" s="6" t="str">
        <f t="shared" si="1"/>
        <v>-.</v>
      </c>
      <c r="G66" s="1"/>
      <c r="H66" s="1"/>
      <c r="I66" s="6"/>
      <c r="J66" s="11"/>
      <c r="K66" s="11"/>
      <c r="L66" s="11"/>
      <c r="M66" s="39"/>
      <c r="N66" s="6"/>
      <c r="O66" s="6"/>
      <c r="P66" s="6"/>
      <c r="Q66" s="6" t="e">
        <f>VLOOKUP(P66,'WMP Sections'!B:D,2,FALSE)</f>
        <v>#N/A</v>
      </c>
      <c r="R66" s="6"/>
      <c r="S66" s="6" t="e">
        <f>VLOOKUP(R66,'WMP Sections'!B:D,2,FALSE)</f>
        <v>#N/A</v>
      </c>
    </row>
    <row r="67" spans="1:19" s="8" customFormat="1" x14ac:dyDescent="0.25">
      <c r="A67" s="6">
        <v>64</v>
      </c>
      <c r="B67" s="6"/>
      <c r="C67" s="6"/>
      <c r="D67" s="6" t="str">
        <f t="shared" si="0"/>
        <v>-</v>
      </c>
      <c r="E67" s="6"/>
      <c r="F67" s="6" t="str">
        <f t="shared" si="1"/>
        <v>-.</v>
      </c>
      <c r="G67" s="1"/>
      <c r="H67" s="1"/>
      <c r="I67" s="6"/>
      <c r="J67" s="11"/>
      <c r="K67" s="11"/>
      <c r="L67" s="11"/>
      <c r="M67" s="39"/>
      <c r="N67" s="6"/>
      <c r="O67" s="6"/>
      <c r="P67" s="6"/>
      <c r="Q67" s="6" t="e">
        <f>VLOOKUP(P67,'WMP Sections'!B:D,2,FALSE)</f>
        <v>#N/A</v>
      </c>
      <c r="R67" s="6"/>
      <c r="S67" s="6" t="e">
        <f>VLOOKUP(R67,'WMP Sections'!B:D,2,FALSE)</f>
        <v>#N/A</v>
      </c>
    </row>
    <row r="68" spans="1:19" s="8" customFormat="1" x14ac:dyDescent="0.25">
      <c r="A68" s="6">
        <v>65</v>
      </c>
      <c r="B68" s="6"/>
      <c r="C68" s="6"/>
      <c r="D68" s="6" t="str">
        <f t="shared" ref="D68:D131" si="2">B68&amp;"-"&amp;C68</f>
        <v>-</v>
      </c>
      <c r="E68" s="6"/>
      <c r="F68" s="6" t="str">
        <f t="shared" ref="F68:F131" si="3">D68&amp;"."&amp;E68</f>
        <v>-.</v>
      </c>
      <c r="G68" s="1"/>
      <c r="H68" s="1"/>
      <c r="I68" s="6"/>
      <c r="J68" s="11"/>
      <c r="K68" s="11"/>
      <c r="L68" s="11"/>
      <c r="M68" s="39"/>
      <c r="N68" s="6"/>
      <c r="O68" s="6"/>
      <c r="P68" s="6"/>
      <c r="Q68" s="6" t="e">
        <f>VLOOKUP(P68,'WMP Sections'!B:D,2,FALSE)</f>
        <v>#N/A</v>
      </c>
      <c r="R68" s="6"/>
      <c r="S68" s="6" t="e">
        <f>VLOOKUP(R68,'WMP Sections'!B:D,2,FALSE)</f>
        <v>#N/A</v>
      </c>
    </row>
    <row r="69" spans="1:19" s="8" customFormat="1" x14ac:dyDescent="0.25">
      <c r="A69" s="6">
        <v>66</v>
      </c>
      <c r="B69" s="6"/>
      <c r="C69" s="6"/>
      <c r="D69" s="6" t="str">
        <f t="shared" si="2"/>
        <v>-</v>
      </c>
      <c r="E69" s="6"/>
      <c r="F69" s="6" t="str">
        <f t="shared" si="3"/>
        <v>-.</v>
      </c>
      <c r="G69" s="1"/>
      <c r="H69" s="1"/>
      <c r="I69" s="6"/>
      <c r="J69" s="11"/>
      <c r="K69" s="11"/>
      <c r="L69" s="11"/>
      <c r="M69" s="39"/>
      <c r="N69" s="2"/>
      <c r="O69" s="6"/>
      <c r="P69" s="6"/>
      <c r="Q69" s="6" t="e">
        <f>VLOOKUP(P69,'WMP Sections'!B:D,2,FALSE)</f>
        <v>#N/A</v>
      </c>
      <c r="R69" s="6"/>
      <c r="S69" s="6" t="e">
        <f>VLOOKUP(R69,'WMP Sections'!B:D,2,FALSE)</f>
        <v>#N/A</v>
      </c>
    </row>
    <row r="70" spans="1:19" s="8" customFormat="1" x14ac:dyDescent="0.25">
      <c r="A70" s="6">
        <v>67</v>
      </c>
      <c r="B70" s="6"/>
      <c r="C70" s="6"/>
      <c r="D70" s="6" t="str">
        <f t="shared" si="2"/>
        <v>-</v>
      </c>
      <c r="E70" s="6"/>
      <c r="F70" s="6" t="str">
        <f t="shared" si="3"/>
        <v>-.</v>
      </c>
      <c r="G70" s="1"/>
      <c r="H70" s="1"/>
      <c r="I70" s="6"/>
      <c r="J70" s="11"/>
      <c r="K70" s="11"/>
      <c r="L70" s="11"/>
      <c r="M70" s="39"/>
      <c r="N70" s="2"/>
      <c r="O70" s="6"/>
      <c r="P70" s="6"/>
      <c r="Q70" s="6" t="e">
        <f>VLOOKUP(P70,'WMP Sections'!B:D,2,FALSE)</f>
        <v>#N/A</v>
      </c>
      <c r="R70" s="6"/>
      <c r="S70" s="6" t="e">
        <f>VLOOKUP(R70,'WMP Sections'!B:D,2,FALSE)</f>
        <v>#N/A</v>
      </c>
    </row>
    <row r="71" spans="1:19" s="8" customFormat="1" x14ac:dyDescent="0.25">
      <c r="A71" s="6">
        <v>68</v>
      </c>
      <c r="B71" s="6"/>
      <c r="C71" s="6"/>
      <c r="D71" s="6" t="str">
        <f t="shared" si="2"/>
        <v>-</v>
      </c>
      <c r="E71" s="6"/>
      <c r="F71" s="6" t="str">
        <f t="shared" si="3"/>
        <v>-.</v>
      </c>
      <c r="G71" s="1"/>
      <c r="H71" s="1"/>
      <c r="I71" s="6"/>
      <c r="J71" s="11"/>
      <c r="K71" s="11"/>
      <c r="L71" s="11"/>
      <c r="M71" s="39"/>
      <c r="N71" s="2"/>
      <c r="O71" s="6"/>
      <c r="P71" s="6"/>
      <c r="Q71" s="6" t="e">
        <f>VLOOKUP(P71,'WMP Sections'!B:D,2,FALSE)</f>
        <v>#N/A</v>
      </c>
      <c r="R71" s="6"/>
      <c r="S71" s="6" t="e">
        <f>VLOOKUP(R71,'WMP Sections'!B:D,2,FALSE)</f>
        <v>#N/A</v>
      </c>
    </row>
    <row r="72" spans="1:19" s="8" customFormat="1" x14ac:dyDescent="0.25">
      <c r="A72" s="6">
        <v>69</v>
      </c>
      <c r="B72" s="6"/>
      <c r="C72" s="6"/>
      <c r="D72" s="6" t="str">
        <f t="shared" si="2"/>
        <v>-</v>
      </c>
      <c r="E72" s="2"/>
      <c r="F72" s="6" t="str">
        <f t="shared" si="3"/>
        <v>-.</v>
      </c>
      <c r="G72" s="1"/>
      <c r="H72" s="1"/>
      <c r="I72" s="6"/>
      <c r="J72" s="11"/>
      <c r="K72" s="11"/>
      <c r="L72" s="11"/>
      <c r="M72" s="39"/>
      <c r="N72" s="2"/>
      <c r="O72" s="6"/>
      <c r="P72" s="6"/>
      <c r="Q72" s="6" t="e">
        <f>VLOOKUP(P72,'WMP Sections'!B:D,2,FALSE)</f>
        <v>#N/A</v>
      </c>
      <c r="R72" s="6"/>
      <c r="S72" s="6" t="e">
        <f>VLOOKUP(R72,'WMP Sections'!B:D,2,FALSE)</f>
        <v>#N/A</v>
      </c>
    </row>
    <row r="73" spans="1:19" s="8" customFormat="1" x14ac:dyDescent="0.25">
      <c r="A73" s="6">
        <v>70</v>
      </c>
      <c r="B73" s="6"/>
      <c r="C73" s="6"/>
      <c r="D73" s="6" t="str">
        <f t="shared" si="2"/>
        <v>-</v>
      </c>
      <c r="E73" s="2"/>
      <c r="F73" s="6" t="str">
        <f t="shared" si="3"/>
        <v>-.</v>
      </c>
      <c r="G73" s="1"/>
      <c r="H73" s="1"/>
      <c r="I73" s="6"/>
      <c r="J73" s="11"/>
      <c r="K73" s="11"/>
      <c r="L73" s="11"/>
      <c r="M73" s="39"/>
      <c r="N73" s="2"/>
      <c r="O73" s="6"/>
      <c r="P73" s="6"/>
      <c r="Q73" s="6" t="e">
        <f>VLOOKUP(P73,'WMP Sections'!B:D,2,FALSE)</f>
        <v>#N/A</v>
      </c>
      <c r="R73" s="6"/>
      <c r="S73" s="6" t="e">
        <f>VLOOKUP(R73,'WMP Sections'!B:D,2,FALSE)</f>
        <v>#N/A</v>
      </c>
    </row>
    <row r="74" spans="1:19" s="8" customFormat="1" x14ac:dyDescent="0.25">
      <c r="A74" s="6">
        <v>71</v>
      </c>
      <c r="B74" s="6"/>
      <c r="C74" s="6"/>
      <c r="D74" s="6" t="str">
        <f t="shared" si="2"/>
        <v>-</v>
      </c>
      <c r="E74" s="2"/>
      <c r="F74" s="6" t="str">
        <f t="shared" si="3"/>
        <v>-.</v>
      </c>
      <c r="G74" s="1"/>
      <c r="H74" s="1"/>
      <c r="I74" s="6"/>
      <c r="J74" s="11"/>
      <c r="K74" s="12"/>
      <c r="L74" s="12"/>
      <c r="M74" s="39"/>
      <c r="N74" s="2"/>
      <c r="O74" s="6"/>
      <c r="P74" s="6"/>
      <c r="Q74" s="6" t="e">
        <f>VLOOKUP(P74,'WMP Sections'!B:D,2,FALSE)</f>
        <v>#N/A</v>
      </c>
      <c r="R74" s="6"/>
      <c r="S74" s="6" t="e">
        <f>VLOOKUP(R74,'WMP Sections'!B:D,2,FALSE)</f>
        <v>#N/A</v>
      </c>
    </row>
    <row r="75" spans="1:19" s="8" customFormat="1" x14ac:dyDescent="0.25">
      <c r="A75" s="6">
        <v>72</v>
      </c>
      <c r="B75" s="6"/>
      <c r="C75" s="6"/>
      <c r="D75" s="6" t="str">
        <f t="shared" si="2"/>
        <v>-</v>
      </c>
      <c r="E75" s="2"/>
      <c r="F75" s="6" t="str">
        <f t="shared" si="3"/>
        <v>-.</v>
      </c>
      <c r="G75" s="1"/>
      <c r="H75" s="1"/>
      <c r="I75" s="6"/>
      <c r="J75" s="11"/>
      <c r="K75" s="12"/>
      <c r="L75" s="12"/>
      <c r="M75" s="39"/>
      <c r="N75" s="2"/>
      <c r="O75" s="6"/>
      <c r="P75" s="6"/>
      <c r="Q75" s="6" t="e">
        <f>VLOOKUP(P75,'WMP Sections'!B:D,2,FALSE)</f>
        <v>#N/A</v>
      </c>
      <c r="R75" s="6"/>
      <c r="S75" s="6" t="e">
        <f>VLOOKUP(R75,'WMP Sections'!B:D,2,FALSE)</f>
        <v>#N/A</v>
      </c>
    </row>
    <row r="76" spans="1:19" s="8" customFormat="1" x14ac:dyDescent="0.25">
      <c r="A76" s="6">
        <v>73</v>
      </c>
      <c r="B76" s="6"/>
      <c r="C76" s="6"/>
      <c r="D76" s="6" t="str">
        <f t="shared" si="2"/>
        <v>-</v>
      </c>
      <c r="E76" s="2"/>
      <c r="F76" s="6" t="str">
        <f t="shared" si="3"/>
        <v>-.</v>
      </c>
      <c r="G76" s="7"/>
      <c r="H76" s="1"/>
      <c r="I76" s="6"/>
      <c r="J76" s="12"/>
      <c r="K76" s="12"/>
      <c r="L76" s="12"/>
      <c r="M76" s="39"/>
      <c r="N76" s="2"/>
      <c r="O76" s="6"/>
      <c r="P76" s="66"/>
      <c r="Q76" s="6" t="e">
        <f>VLOOKUP(P76,'WMP Sections'!B:D,2,FALSE)</f>
        <v>#N/A</v>
      </c>
      <c r="R76" s="6"/>
      <c r="S76" s="6" t="e">
        <f>VLOOKUP(R76,'WMP Sections'!B:D,2,FALSE)</f>
        <v>#N/A</v>
      </c>
    </row>
    <row r="77" spans="1:19" s="8" customFormat="1" x14ac:dyDescent="0.25">
      <c r="A77" s="6">
        <v>74</v>
      </c>
      <c r="B77" s="6"/>
      <c r="C77" s="6"/>
      <c r="D77" s="6" t="str">
        <f t="shared" si="2"/>
        <v>-</v>
      </c>
      <c r="E77" s="2"/>
      <c r="F77" s="6" t="str">
        <f t="shared" si="3"/>
        <v>-.</v>
      </c>
      <c r="G77" s="7"/>
      <c r="H77" s="1"/>
      <c r="I77" s="6"/>
      <c r="J77" s="12"/>
      <c r="K77" s="12"/>
      <c r="L77" s="12"/>
      <c r="M77" s="39"/>
      <c r="N77" s="2"/>
      <c r="O77" s="6"/>
      <c r="P77" s="2"/>
      <c r="Q77" s="6" t="e">
        <f>VLOOKUP(P77,'WMP Sections'!B:D,2,FALSE)</f>
        <v>#N/A</v>
      </c>
      <c r="R77" s="6"/>
      <c r="S77" s="6" t="e">
        <f>VLOOKUP(R77,'WMP Sections'!B:D,2,FALSE)</f>
        <v>#N/A</v>
      </c>
    </row>
    <row r="78" spans="1:19" s="8" customFormat="1" x14ac:dyDescent="0.25">
      <c r="A78" s="6">
        <v>75</v>
      </c>
      <c r="B78" s="6"/>
      <c r="C78" s="6"/>
      <c r="D78" s="6" t="str">
        <f t="shared" si="2"/>
        <v>-</v>
      </c>
      <c r="E78" s="2"/>
      <c r="F78" s="6" t="str">
        <f t="shared" si="3"/>
        <v>-.</v>
      </c>
      <c r="G78" s="1"/>
      <c r="H78" s="1"/>
      <c r="I78" s="6"/>
      <c r="J78" s="12"/>
      <c r="K78" s="12"/>
      <c r="L78" s="12"/>
      <c r="M78" s="39"/>
      <c r="N78" s="2"/>
      <c r="O78" s="6"/>
      <c r="P78" s="6"/>
      <c r="Q78" s="6" t="e">
        <f>VLOOKUP(P78,'WMP Sections'!B:D,2,FALSE)</f>
        <v>#N/A</v>
      </c>
      <c r="R78" s="6"/>
      <c r="S78" s="6" t="e">
        <f>VLOOKUP(R78,'WMP Sections'!B:D,2,FALSE)</f>
        <v>#N/A</v>
      </c>
    </row>
    <row r="79" spans="1:19" s="8" customFormat="1" x14ac:dyDescent="0.25">
      <c r="A79" s="6">
        <v>76</v>
      </c>
      <c r="B79" s="6"/>
      <c r="C79" s="6"/>
      <c r="D79" s="6" t="str">
        <f t="shared" si="2"/>
        <v>-</v>
      </c>
      <c r="E79" s="2"/>
      <c r="F79" s="6" t="str">
        <f t="shared" si="3"/>
        <v>-.</v>
      </c>
      <c r="G79" s="1"/>
      <c r="H79" s="1"/>
      <c r="I79" s="6"/>
      <c r="J79" s="12"/>
      <c r="K79" s="12"/>
      <c r="L79" s="11"/>
      <c r="M79" s="39"/>
      <c r="N79" s="2"/>
      <c r="O79" s="6"/>
      <c r="P79" s="6"/>
      <c r="Q79" s="6" t="e">
        <f>VLOOKUP(P79,'WMP Sections'!B:D,2,FALSE)</f>
        <v>#N/A</v>
      </c>
      <c r="R79" s="6"/>
      <c r="S79" s="6" t="e">
        <f>VLOOKUP(R79,'WMP Sections'!B:D,2,FALSE)</f>
        <v>#N/A</v>
      </c>
    </row>
    <row r="80" spans="1:19" s="8" customFormat="1" x14ac:dyDescent="0.25">
      <c r="A80" s="6">
        <v>77</v>
      </c>
      <c r="B80" s="6"/>
      <c r="C80" s="6"/>
      <c r="D80" s="6" t="str">
        <f t="shared" si="2"/>
        <v>-</v>
      </c>
      <c r="E80" s="2"/>
      <c r="F80" s="6" t="str">
        <f t="shared" si="3"/>
        <v>-.</v>
      </c>
      <c r="G80" s="1"/>
      <c r="H80" s="1"/>
      <c r="I80" s="6"/>
      <c r="J80" s="12"/>
      <c r="K80" s="12"/>
      <c r="L80" s="12"/>
      <c r="M80" s="39"/>
      <c r="N80" s="2"/>
      <c r="O80" s="6"/>
      <c r="P80" s="2"/>
      <c r="Q80" s="6" t="e">
        <f>VLOOKUP(P80,'WMP Sections'!B:D,2,FALSE)</f>
        <v>#N/A</v>
      </c>
      <c r="R80" s="2"/>
      <c r="S80" s="6" t="e">
        <f>VLOOKUP(R80,'WMP Sections'!B:D,2,FALSE)</f>
        <v>#N/A</v>
      </c>
    </row>
    <row r="81" spans="1:19" s="8" customFormat="1" x14ac:dyDescent="0.25">
      <c r="A81" s="6">
        <v>78</v>
      </c>
      <c r="B81" s="6"/>
      <c r="C81" s="6"/>
      <c r="D81" s="6" t="str">
        <f t="shared" si="2"/>
        <v>-</v>
      </c>
      <c r="E81" s="2"/>
      <c r="F81" s="6" t="str">
        <f t="shared" si="3"/>
        <v>-.</v>
      </c>
      <c r="G81" s="1"/>
      <c r="H81" s="1"/>
      <c r="I81" s="6"/>
      <c r="J81" s="12"/>
      <c r="K81" s="12"/>
      <c r="L81" s="11"/>
      <c r="M81" s="39"/>
      <c r="N81" s="2"/>
      <c r="O81" s="6"/>
      <c r="P81" s="2"/>
      <c r="Q81" s="6" t="e">
        <f>VLOOKUP(P81,'WMP Sections'!B:D,2,FALSE)</f>
        <v>#N/A</v>
      </c>
      <c r="R81" s="2"/>
      <c r="S81" s="6" t="e">
        <f>VLOOKUP(R81,'WMP Sections'!B:D,2,FALSE)</f>
        <v>#N/A</v>
      </c>
    </row>
    <row r="82" spans="1:19" s="8" customFormat="1" x14ac:dyDescent="0.25">
      <c r="A82" s="6">
        <v>79</v>
      </c>
      <c r="B82" s="6"/>
      <c r="C82" s="6"/>
      <c r="D82" s="6" t="str">
        <f t="shared" si="2"/>
        <v>-</v>
      </c>
      <c r="E82" s="2"/>
      <c r="F82" s="6" t="str">
        <f t="shared" si="3"/>
        <v>-.</v>
      </c>
      <c r="G82" s="1"/>
      <c r="H82" s="1"/>
      <c r="I82" s="6"/>
      <c r="J82" s="12"/>
      <c r="K82" s="12"/>
      <c r="L82" s="12"/>
      <c r="M82" s="39"/>
      <c r="N82" s="2"/>
      <c r="O82" s="6"/>
      <c r="P82" s="2"/>
      <c r="Q82" s="6" t="e">
        <f>VLOOKUP(P82,'WMP Sections'!B:D,2,FALSE)</f>
        <v>#N/A</v>
      </c>
      <c r="R82" s="6"/>
      <c r="S82" s="6" t="e">
        <f>VLOOKUP(R82,'WMP Sections'!B:D,2,FALSE)</f>
        <v>#N/A</v>
      </c>
    </row>
    <row r="83" spans="1:19" s="8" customFormat="1" ht="408.6" customHeight="1" x14ac:dyDescent="0.25">
      <c r="A83" s="6">
        <v>80</v>
      </c>
      <c r="B83" s="6"/>
      <c r="C83" s="6"/>
      <c r="D83" s="6" t="str">
        <f t="shared" si="2"/>
        <v>-</v>
      </c>
      <c r="E83" s="2"/>
      <c r="F83" s="6" t="str">
        <f t="shared" si="3"/>
        <v>-.</v>
      </c>
      <c r="G83" s="1"/>
      <c r="H83" s="1"/>
      <c r="I83" s="6"/>
      <c r="J83" s="12"/>
      <c r="K83" s="12"/>
      <c r="L83" s="12"/>
      <c r="M83" s="39"/>
      <c r="N83" s="2"/>
      <c r="O83" s="6"/>
      <c r="P83" s="2"/>
      <c r="Q83" s="6" t="e">
        <f>VLOOKUP(P83,'WMP Sections'!B:D,2,FALSE)</f>
        <v>#N/A</v>
      </c>
      <c r="R83" s="6"/>
      <c r="S83" s="6" t="e">
        <f>VLOOKUP(R83,'WMP Sections'!B:D,2,FALSE)</f>
        <v>#N/A</v>
      </c>
    </row>
    <row r="84" spans="1:19" s="8" customFormat="1" x14ac:dyDescent="0.25">
      <c r="A84" s="6">
        <v>81</v>
      </c>
      <c r="B84" s="6"/>
      <c r="C84" s="6"/>
      <c r="D84" s="6" t="str">
        <f t="shared" si="2"/>
        <v>-</v>
      </c>
      <c r="E84" s="2"/>
      <c r="F84" s="6" t="str">
        <f t="shared" si="3"/>
        <v>-.</v>
      </c>
      <c r="G84" s="1"/>
      <c r="H84" s="1"/>
      <c r="I84" s="6"/>
      <c r="J84" s="12"/>
      <c r="K84" s="12"/>
      <c r="L84" s="11"/>
      <c r="M84" s="2"/>
      <c r="N84" s="2"/>
      <c r="O84" s="6"/>
      <c r="P84" s="2"/>
      <c r="Q84" s="6" t="e">
        <f>VLOOKUP(P84,'WMP Sections'!B:D,2,FALSE)</f>
        <v>#N/A</v>
      </c>
      <c r="R84" s="6"/>
      <c r="S84" s="6" t="e">
        <f>VLOOKUP(R84,'WMP Sections'!B:D,2,FALSE)</f>
        <v>#N/A</v>
      </c>
    </row>
    <row r="85" spans="1:19" s="8" customFormat="1" x14ac:dyDescent="0.25">
      <c r="A85" s="6">
        <v>82</v>
      </c>
      <c r="B85" s="6"/>
      <c r="C85" s="6"/>
      <c r="D85" s="6" t="str">
        <f t="shared" si="2"/>
        <v>-</v>
      </c>
      <c r="E85" s="2"/>
      <c r="F85" s="6" t="str">
        <f t="shared" si="3"/>
        <v>-.</v>
      </c>
      <c r="G85" s="7"/>
      <c r="H85" s="1"/>
      <c r="I85" s="6"/>
      <c r="J85" s="12"/>
      <c r="K85" s="12"/>
      <c r="L85" s="12"/>
      <c r="M85" s="39"/>
      <c r="N85" s="2"/>
      <c r="O85" s="6"/>
      <c r="P85" s="6"/>
      <c r="Q85" s="6" t="e">
        <f>VLOOKUP(P85,'WMP Sections'!B:D,2,FALSE)</f>
        <v>#N/A</v>
      </c>
      <c r="R85" s="6"/>
      <c r="S85" s="6" t="e">
        <f>VLOOKUP(R85,'WMP Sections'!B:D,2,FALSE)</f>
        <v>#N/A</v>
      </c>
    </row>
    <row r="86" spans="1:19" s="8" customFormat="1" x14ac:dyDescent="0.25">
      <c r="A86" s="6">
        <v>83</v>
      </c>
      <c r="B86" s="6"/>
      <c r="C86" s="6"/>
      <c r="D86" s="6" t="str">
        <f t="shared" si="2"/>
        <v>-</v>
      </c>
      <c r="E86" s="2"/>
      <c r="F86" s="6" t="str">
        <f t="shared" si="3"/>
        <v>-.</v>
      </c>
      <c r="G86" s="7"/>
      <c r="H86" s="1"/>
      <c r="I86" s="6"/>
      <c r="J86" s="12"/>
      <c r="K86" s="12"/>
      <c r="L86" s="12"/>
      <c r="M86" s="39"/>
      <c r="N86" s="2"/>
      <c r="O86" s="6"/>
      <c r="P86" s="6"/>
      <c r="Q86" s="6" t="e">
        <f>VLOOKUP(P86,'WMP Sections'!B:D,2,FALSE)</f>
        <v>#N/A</v>
      </c>
      <c r="R86" s="6"/>
      <c r="S86" s="6" t="e">
        <f>VLOOKUP(R86,'WMP Sections'!B:D,2,FALSE)</f>
        <v>#N/A</v>
      </c>
    </row>
    <row r="87" spans="1:19" s="8" customFormat="1" x14ac:dyDescent="0.25">
      <c r="A87" s="6">
        <v>84</v>
      </c>
      <c r="B87" s="6"/>
      <c r="C87" s="6"/>
      <c r="D87" s="6" t="str">
        <f t="shared" si="2"/>
        <v>-</v>
      </c>
      <c r="E87" s="2"/>
      <c r="F87" s="6" t="str">
        <f t="shared" si="3"/>
        <v>-.</v>
      </c>
      <c r="G87" s="7"/>
      <c r="H87" s="1"/>
      <c r="I87" s="6"/>
      <c r="J87" s="12"/>
      <c r="K87" s="12"/>
      <c r="L87" s="12"/>
      <c r="M87" s="39"/>
      <c r="N87" s="2"/>
      <c r="O87" s="6"/>
      <c r="P87" s="6"/>
      <c r="Q87" s="6" t="e">
        <f>VLOOKUP(P87,'WMP Sections'!B:D,2,FALSE)</f>
        <v>#N/A</v>
      </c>
      <c r="R87" s="6"/>
      <c r="S87" s="6" t="e">
        <f>VLOOKUP(R87,'WMP Sections'!B:D,2,FALSE)</f>
        <v>#N/A</v>
      </c>
    </row>
    <row r="88" spans="1:19" s="8" customFormat="1" x14ac:dyDescent="0.25">
      <c r="A88" s="6">
        <v>85</v>
      </c>
      <c r="B88" s="6"/>
      <c r="C88" s="6"/>
      <c r="D88" s="6" t="str">
        <f t="shared" si="2"/>
        <v>-</v>
      </c>
      <c r="E88" s="2"/>
      <c r="F88" s="6" t="str">
        <f t="shared" si="3"/>
        <v>-.</v>
      </c>
      <c r="G88" s="7"/>
      <c r="H88" s="1"/>
      <c r="I88" s="6"/>
      <c r="J88" s="12"/>
      <c r="K88" s="12"/>
      <c r="L88" s="12"/>
      <c r="M88" s="39"/>
      <c r="N88" s="2"/>
      <c r="O88" s="6"/>
      <c r="P88" s="6"/>
      <c r="Q88" s="6" t="e">
        <f>VLOOKUP(P88,'WMP Sections'!B:D,2,FALSE)</f>
        <v>#N/A</v>
      </c>
      <c r="R88" s="6"/>
      <c r="S88" s="6" t="e">
        <f>VLOOKUP(R88,'WMP Sections'!B:D,2,FALSE)</f>
        <v>#N/A</v>
      </c>
    </row>
    <row r="89" spans="1:19" s="8" customFormat="1" ht="158.4" customHeight="1" x14ac:dyDescent="0.25">
      <c r="A89" s="6">
        <v>86</v>
      </c>
      <c r="B89" s="6"/>
      <c r="C89" s="6"/>
      <c r="D89" s="6" t="str">
        <f t="shared" si="2"/>
        <v>-</v>
      </c>
      <c r="E89" s="2"/>
      <c r="F89" s="6" t="str">
        <f t="shared" si="3"/>
        <v>-.</v>
      </c>
      <c r="G89" s="7"/>
      <c r="H89" s="1"/>
      <c r="I89" s="6"/>
      <c r="J89" s="12"/>
      <c r="K89" s="12"/>
      <c r="L89" s="12"/>
      <c r="M89" s="39"/>
      <c r="N89" s="2"/>
      <c r="O89" s="6"/>
      <c r="P89" s="6"/>
      <c r="Q89" s="6" t="e">
        <f>VLOOKUP(P89,'WMP Sections'!B:D,2,FALSE)</f>
        <v>#N/A</v>
      </c>
      <c r="R89" s="6"/>
      <c r="S89" s="6" t="e">
        <f>VLOOKUP(R89,'WMP Sections'!B:D,2,FALSE)</f>
        <v>#N/A</v>
      </c>
    </row>
    <row r="90" spans="1:19" s="8" customFormat="1" x14ac:dyDescent="0.25">
      <c r="A90" s="6">
        <v>87</v>
      </c>
      <c r="B90" s="6"/>
      <c r="C90" s="6"/>
      <c r="D90" s="6" t="str">
        <f t="shared" si="2"/>
        <v>-</v>
      </c>
      <c r="E90" s="2"/>
      <c r="F90" s="6" t="str">
        <f t="shared" si="3"/>
        <v>-.</v>
      </c>
      <c r="G90" s="7"/>
      <c r="H90" s="1"/>
      <c r="I90" s="6"/>
      <c r="J90" s="12"/>
      <c r="K90" s="12"/>
      <c r="L90" s="12"/>
      <c r="M90" s="39"/>
      <c r="N90" s="2"/>
      <c r="O90" s="6"/>
      <c r="P90" s="2"/>
      <c r="Q90" s="6" t="e">
        <f>VLOOKUP(P90,'WMP Sections'!B:D,2,FALSE)</f>
        <v>#N/A</v>
      </c>
      <c r="R90" s="6"/>
      <c r="S90" s="6" t="e">
        <f>VLOOKUP(R90,'WMP Sections'!B:D,2,FALSE)</f>
        <v>#N/A</v>
      </c>
    </row>
    <row r="91" spans="1:19" s="8" customFormat="1" x14ac:dyDescent="0.25">
      <c r="A91" s="6">
        <v>88</v>
      </c>
      <c r="B91" s="6"/>
      <c r="C91" s="6"/>
      <c r="D91" s="6" t="str">
        <f t="shared" si="2"/>
        <v>-</v>
      </c>
      <c r="E91" s="2"/>
      <c r="F91" s="6" t="str">
        <f t="shared" si="3"/>
        <v>-.</v>
      </c>
      <c r="G91" s="7"/>
      <c r="H91" s="1"/>
      <c r="I91" s="6"/>
      <c r="J91" s="12"/>
      <c r="K91" s="12"/>
      <c r="L91" s="12"/>
      <c r="M91" s="39"/>
      <c r="N91" s="2"/>
      <c r="O91" s="6"/>
      <c r="P91" s="6"/>
      <c r="Q91" s="6" t="e">
        <f>VLOOKUP(P91,'WMP Sections'!B:D,2,FALSE)</f>
        <v>#N/A</v>
      </c>
      <c r="R91" s="6"/>
      <c r="S91" s="6" t="e">
        <f>VLOOKUP(R91,'WMP Sections'!B:D,2,FALSE)</f>
        <v>#N/A</v>
      </c>
    </row>
    <row r="92" spans="1:19" s="8" customFormat="1" x14ac:dyDescent="0.25">
      <c r="A92" s="6">
        <v>89</v>
      </c>
      <c r="B92" s="6"/>
      <c r="C92" s="6"/>
      <c r="D92" s="6" t="str">
        <f t="shared" si="2"/>
        <v>-</v>
      </c>
      <c r="E92" s="2"/>
      <c r="F92" s="6" t="str">
        <f t="shared" si="3"/>
        <v>-.</v>
      </c>
      <c r="G92" s="7"/>
      <c r="H92" s="1"/>
      <c r="I92" s="6"/>
      <c r="J92" s="12"/>
      <c r="K92" s="12"/>
      <c r="L92" s="12"/>
      <c r="M92" s="39"/>
      <c r="N92" s="2"/>
      <c r="O92" s="6"/>
      <c r="P92" s="2"/>
      <c r="Q92" s="6" t="e">
        <f>VLOOKUP(P92,'WMP Sections'!B:D,2,FALSE)</f>
        <v>#N/A</v>
      </c>
      <c r="R92" s="6"/>
      <c r="S92" s="6" t="e">
        <f>VLOOKUP(R92,'WMP Sections'!B:D,2,FALSE)</f>
        <v>#N/A</v>
      </c>
    </row>
    <row r="93" spans="1:19" s="8" customFormat="1" x14ac:dyDescent="0.25">
      <c r="A93" s="6">
        <v>90</v>
      </c>
      <c r="B93" s="6"/>
      <c r="C93" s="6"/>
      <c r="D93" s="6" t="str">
        <f t="shared" si="2"/>
        <v>-</v>
      </c>
      <c r="E93" s="2"/>
      <c r="F93" s="6" t="str">
        <f t="shared" si="3"/>
        <v>-.</v>
      </c>
      <c r="G93" s="7"/>
      <c r="H93" s="7"/>
      <c r="I93" s="6"/>
      <c r="J93" s="12"/>
      <c r="K93" s="12"/>
      <c r="L93" s="12"/>
      <c r="M93" s="39"/>
      <c r="N93" s="2"/>
      <c r="O93" s="6"/>
      <c r="P93" s="6"/>
      <c r="Q93" s="6" t="e">
        <f>VLOOKUP(P93,'WMP Sections'!B:D,2,FALSE)</f>
        <v>#N/A</v>
      </c>
      <c r="R93" s="6"/>
      <c r="S93" s="6" t="e">
        <f>VLOOKUP(R93,'WMP Sections'!B:D,2,FALSE)</f>
        <v>#N/A</v>
      </c>
    </row>
    <row r="94" spans="1:19" s="8" customFormat="1" x14ac:dyDescent="0.25">
      <c r="A94" s="6">
        <v>91</v>
      </c>
      <c r="B94" s="6"/>
      <c r="C94" s="6"/>
      <c r="D94" s="6" t="str">
        <f t="shared" si="2"/>
        <v>-</v>
      </c>
      <c r="E94" s="2"/>
      <c r="F94" s="6" t="str">
        <f t="shared" si="3"/>
        <v>-.</v>
      </c>
      <c r="G94" s="7"/>
      <c r="H94" s="7"/>
      <c r="I94" s="6"/>
      <c r="J94" s="12"/>
      <c r="K94" s="12"/>
      <c r="L94" s="12"/>
      <c r="M94" s="39"/>
      <c r="N94" s="2"/>
      <c r="O94" s="6"/>
      <c r="P94" s="6"/>
      <c r="Q94" s="6" t="e">
        <f>VLOOKUP(P94,'WMP Sections'!B:D,2,FALSE)</f>
        <v>#N/A</v>
      </c>
      <c r="R94" s="6"/>
      <c r="S94" s="6" t="e">
        <f>VLOOKUP(R94,'WMP Sections'!B:D,2,FALSE)</f>
        <v>#N/A</v>
      </c>
    </row>
    <row r="95" spans="1:19" s="8" customFormat="1" x14ac:dyDescent="0.25">
      <c r="A95" s="6">
        <v>92</v>
      </c>
      <c r="B95" s="6"/>
      <c r="C95" s="6"/>
      <c r="D95" s="6" t="str">
        <f t="shared" si="2"/>
        <v>-</v>
      </c>
      <c r="E95" s="2"/>
      <c r="F95" s="6" t="str">
        <f t="shared" si="3"/>
        <v>-.</v>
      </c>
      <c r="G95" s="7"/>
      <c r="H95" s="7"/>
      <c r="I95" s="6"/>
      <c r="J95" s="12"/>
      <c r="K95" s="12"/>
      <c r="L95" s="12"/>
      <c r="M95" s="39"/>
      <c r="N95" s="2"/>
      <c r="O95" s="6"/>
      <c r="P95" s="6"/>
      <c r="Q95" s="6" t="e">
        <f>VLOOKUP(P95,'WMP Sections'!B:D,2,FALSE)</f>
        <v>#N/A</v>
      </c>
      <c r="R95" s="6"/>
      <c r="S95" s="6" t="e">
        <f>VLOOKUP(R95,'WMP Sections'!B:D,2,FALSE)</f>
        <v>#N/A</v>
      </c>
    </row>
    <row r="96" spans="1:19" s="8" customFormat="1" x14ac:dyDescent="0.25">
      <c r="A96" s="6">
        <v>93</v>
      </c>
      <c r="B96" s="6"/>
      <c r="C96" s="6"/>
      <c r="D96" s="6" t="str">
        <f t="shared" si="2"/>
        <v>-</v>
      </c>
      <c r="E96" s="2"/>
      <c r="F96" s="6" t="str">
        <f t="shared" si="3"/>
        <v>-.</v>
      </c>
      <c r="G96" s="7"/>
      <c r="H96" s="7"/>
      <c r="I96" s="6"/>
      <c r="J96" s="12"/>
      <c r="K96" s="12"/>
      <c r="L96" s="12"/>
      <c r="M96" s="39"/>
      <c r="N96" s="2"/>
      <c r="O96" s="6"/>
      <c r="P96" s="6"/>
      <c r="Q96" s="6" t="e">
        <f>VLOOKUP(P96,'WMP Sections'!B:D,2,FALSE)</f>
        <v>#N/A</v>
      </c>
      <c r="R96" s="6"/>
      <c r="S96" s="6" t="e">
        <f>VLOOKUP(R96,'WMP Sections'!B:D,2,FALSE)</f>
        <v>#N/A</v>
      </c>
    </row>
    <row r="97" spans="1:19" s="8" customFormat="1" x14ac:dyDescent="0.25">
      <c r="A97" s="6">
        <v>94</v>
      </c>
      <c r="B97" s="6"/>
      <c r="C97" s="6"/>
      <c r="D97" s="6" t="str">
        <f t="shared" si="2"/>
        <v>-</v>
      </c>
      <c r="E97" s="2"/>
      <c r="F97" s="6" t="str">
        <f t="shared" si="3"/>
        <v>-.</v>
      </c>
      <c r="G97" s="7"/>
      <c r="H97" s="7"/>
      <c r="I97" s="6"/>
      <c r="J97" s="12"/>
      <c r="K97" s="12"/>
      <c r="L97" s="12"/>
      <c r="M97" s="39"/>
      <c r="N97" s="2"/>
      <c r="O97" s="6"/>
      <c r="P97" s="6"/>
      <c r="Q97" s="6" t="e">
        <f>VLOOKUP(P97,'WMP Sections'!B:D,2,FALSE)</f>
        <v>#N/A</v>
      </c>
      <c r="R97" s="6"/>
      <c r="S97" s="6" t="e">
        <f>VLOOKUP(R97,'WMP Sections'!B:D,2,FALSE)</f>
        <v>#N/A</v>
      </c>
    </row>
    <row r="98" spans="1:19" s="8" customFormat="1" x14ac:dyDescent="0.25">
      <c r="A98" s="6">
        <v>95</v>
      </c>
      <c r="B98" s="6"/>
      <c r="C98" s="6"/>
      <c r="D98" s="6" t="str">
        <f t="shared" si="2"/>
        <v>-</v>
      </c>
      <c r="E98" s="2"/>
      <c r="F98" s="6" t="str">
        <f t="shared" si="3"/>
        <v>-.</v>
      </c>
      <c r="G98" s="7"/>
      <c r="H98" s="7"/>
      <c r="I98" s="6"/>
      <c r="J98" s="12"/>
      <c r="K98" s="12"/>
      <c r="L98" s="12"/>
      <c r="M98" s="39"/>
      <c r="N98" s="2"/>
      <c r="O98" s="6"/>
      <c r="P98" s="6"/>
      <c r="Q98" s="6" t="e">
        <f>VLOOKUP(P98,'WMP Sections'!B:D,2,FALSE)</f>
        <v>#N/A</v>
      </c>
      <c r="R98" s="6"/>
      <c r="S98" s="6" t="e">
        <f>VLOOKUP(R98,'WMP Sections'!B:D,2,FALSE)</f>
        <v>#N/A</v>
      </c>
    </row>
    <row r="99" spans="1:19" x14ac:dyDescent="0.25">
      <c r="A99" s="6">
        <v>96</v>
      </c>
      <c r="B99" s="6"/>
      <c r="C99" s="6"/>
      <c r="D99" s="6" t="str">
        <f t="shared" si="2"/>
        <v>-</v>
      </c>
      <c r="F99" s="6" t="str">
        <f t="shared" si="3"/>
        <v>-.</v>
      </c>
      <c r="G99" s="7"/>
      <c r="H99" s="7"/>
      <c r="J99" s="12"/>
      <c r="K99" s="12"/>
      <c r="L99" s="12"/>
      <c r="M99" s="39"/>
      <c r="O99" s="6"/>
      <c r="P99" s="6"/>
      <c r="Q99" s="6" t="e">
        <f>VLOOKUP(P99,'WMP Sections'!B:D,2,FALSE)</f>
        <v>#N/A</v>
      </c>
      <c r="R99" s="6"/>
      <c r="S99" s="6" t="e">
        <f>VLOOKUP(R99,'WMP Sections'!B:D,2,FALSE)</f>
        <v>#N/A</v>
      </c>
    </row>
    <row r="100" spans="1:19" x14ac:dyDescent="0.25">
      <c r="A100" s="6">
        <v>97</v>
      </c>
      <c r="B100" s="6"/>
      <c r="C100" s="6"/>
      <c r="D100" s="6" t="str">
        <f t="shared" si="2"/>
        <v>-</v>
      </c>
      <c r="F100" s="6" t="str">
        <f t="shared" si="3"/>
        <v>-.</v>
      </c>
      <c r="G100" s="7"/>
      <c r="H100" s="7"/>
      <c r="J100" s="12"/>
      <c r="K100" s="12"/>
      <c r="L100" s="12"/>
      <c r="M100" s="39"/>
      <c r="O100" s="6"/>
      <c r="Q100" s="6" t="e">
        <f>VLOOKUP(P100,'WMP Sections'!B:D,2,FALSE)</f>
        <v>#N/A</v>
      </c>
      <c r="R100" s="6"/>
      <c r="S100" s="6" t="e">
        <f>VLOOKUP(R100,'WMP Sections'!B:D,2,FALSE)</f>
        <v>#N/A</v>
      </c>
    </row>
    <row r="101" spans="1:19" x14ac:dyDescent="0.25">
      <c r="A101" s="6">
        <v>98</v>
      </c>
      <c r="B101" s="6"/>
      <c r="C101" s="6"/>
      <c r="D101" s="6" t="str">
        <f t="shared" si="2"/>
        <v>-</v>
      </c>
      <c r="F101" s="6" t="str">
        <f t="shared" si="3"/>
        <v>-.</v>
      </c>
      <c r="G101" s="7"/>
      <c r="H101" s="7"/>
      <c r="J101" s="12"/>
      <c r="K101" s="12"/>
      <c r="L101" s="12"/>
      <c r="M101" s="39"/>
      <c r="O101" s="6"/>
      <c r="Q101" s="6" t="e">
        <f>VLOOKUP(P101,'WMP Sections'!B:D,2,FALSE)</f>
        <v>#N/A</v>
      </c>
      <c r="R101" s="6"/>
      <c r="S101" s="6" t="e">
        <f>VLOOKUP(R101,'WMP Sections'!B:D,2,FALSE)</f>
        <v>#N/A</v>
      </c>
    </row>
    <row r="102" spans="1:19" x14ac:dyDescent="0.25">
      <c r="A102" s="6">
        <v>99</v>
      </c>
      <c r="B102" s="6"/>
      <c r="C102" s="6"/>
      <c r="D102" s="6" t="str">
        <f t="shared" si="2"/>
        <v>-</v>
      </c>
      <c r="F102" s="6" t="str">
        <f t="shared" si="3"/>
        <v>-.</v>
      </c>
      <c r="G102" s="7"/>
      <c r="H102" s="7"/>
      <c r="J102" s="12"/>
      <c r="K102" s="12"/>
      <c r="L102" s="12"/>
      <c r="M102" s="39"/>
      <c r="O102" s="6"/>
      <c r="Q102" s="6" t="e">
        <f>VLOOKUP(P102,'WMP Sections'!B:D,2,FALSE)</f>
        <v>#N/A</v>
      </c>
      <c r="R102" s="6"/>
      <c r="S102" s="6" t="e">
        <f>VLOOKUP(R102,'WMP Sections'!B:D,2,FALSE)</f>
        <v>#N/A</v>
      </c>
    </row>
    <row r="103" spans="1:19" x14ac:dyDescent="0.25">
      <c r="A103" s="6">
        <v>100</v>
      </c>
      <c r="B103" s="6"/>
      <c r="C103" s="6"/>
      <c r="D103" s="6" t="str">
        <f t="shared" si="2"/>
        <v>-</v>
      </c>
      <c r="F103" s="6" t="str">
        <f t="shared" si="3"/>
        <v>-.</v>
      </c>
      <c r="G103" s="7"/>
      <c r="H103" s="7"/>
      <c r="J103" s="12"/>
      <c r="K103" s="12"/>
      <c r="L103" s="12"/>
      <c r="M103" s="39"/>
      <c r="O103" s="6"/>
      <c r="Q103" s="6" t="e">
        <f>VLOOKUP(P103,'WMP Sections'!B:D,2,FALSE)</f>
        <v>#N/A</v>
      </c>
      <c r="R103" s="6"/>
      <c r="S103" s="6" t="e">
        <f>VLOOKUP(R103,'WMP Sections'!B:D,2,FALSE)</f>
        <v>#N/A</v>
      </c>
    </row>
    <row r="104" spans="1:19" x14ac:dyDescent="0.25">
      <c r="A104" s="6">
        <v>101</v>
      </c>
      <c r="B104" s="6"/>
      <c r="C104" s="6"/>
      <c r="D104" s="6" t="str">
        <f t="shared" si="2"/>
        <v>-</v>
      </c>
      <c r="F104" s="6" t="str">
        <f t="shared" si="3"/>
        <v>-.</v>
      </c>
      <c r="G104" s="7"/>
      <c r="H104" s="7"/>
      <c r="J104" s="12"/>
      <c r="K104" s="12"/>
      <c r="L104" s="12"/>
      <c r="M104" s="39"/>
      <c r="O104" s="6"/>
      <c r="P104" s="6"/>
      <c r="Q104" s="6" t="e">
        <f>VLOOKUP(P104,'WMP Sections'!B:D,2,FALSE)</f>
        <v>#N/A</v>
      </c>
      <c r="R104" s="6"/>
      <c r="S104" s="6" t="e">
        <f>VLOOKUP(R104,'WMP Sections'!B:D,2,FALSE)</f>
        <v>#N/A</v>
      </c>
    </row>
    <row r="105" spans="1:19" x14ac:dyDescent="0.25">
      <c r="A105" s="6">
        <v>102</v>
      </c>
      <c r="B105" s="6"/>
      <c r="C105" s="6"/>
      <c r="D105" s="6" t="str">
        <f t="shared" si="2"/>
        <v>-</v>
      </c>
      <c r="F105" s="6" t="str">
        <f t="shared" si="3"/>
        <v>-.</v>
      </c>
      <c r="G105" s="7"/>
      <c r="H105" s="7"/>
      <c r="J105" s="12"/>
      <c r="K105" s="12"/>
      <c r="L105" s="12"/>
      <c r="M105" s="39"/>
      <c r="O105" s="6"/>
      <c r="Q105" s="6" t="e">
        <f>VLOOKUP(P105,'WMP Sections'!B:D,2,FALSE)</f>
        <v>#N/A</v>
      </c>
      <c r="R105" s="6"/>
      <c r="S105" s="6" t="e">
        <f>VLOOKUP(R105,'WMP Sections'!B:D,2,FALSE)</f>
        <v>#N/A</v>
      </c>
    </row>
    <row r="106" spans="1:19" x14ac:dyDescent="0.25">
      <c r="A106" s="6">
        <v>103</v>
      </c>
      <c r="B106" s="6"/>
      <c r="C106" s="6"/>
      <c r="D106" s="6" t="str">
        <f t="shared" si="2"/>
        <v>-</v>
      </c>
      <c r="F106" s="6" t="str">
        <f t="shared" si="3"/>
        <v>-.</v>
      </c>
      <c r="G106" s="7"/>
      <c r="H106" s="7"/>
      <c r="J106" s="12"/>
      <c r="K106" s="12"/>
      <c r="L106" s="12"/>
      <c r="M106" s="39"/>
      <c r="O106" s="6"/>
      <c r="Q106" s="6" t="e">
        <f>VLOOKUP(P106,'WMP Sections'!B:D,2,FALSE)</f>
        <v>#N/A</v>
      </c>
      <c r="R106" s="6"/>
      <c r="S106" s="6" t="e">
        <f>VLOOKUP(R106,'WMP Sections'!B:D,2,FALSE)</f>
        <v>#N/A</v>
      </c>
    </row>
    <row r="107" spans="1:19" x14ac:dyDescent="0.25">
      <c r="A107" s="6">
        <v>104</v>
      </c>
      <c r="B107" s="6"/>
      <c r="C107" s="6"/>
      <c r="D107" s="6" t="str">
        <f t="shared" si="2"/>
        <v>-</v>
      </c>
      <c r="F107" s="6" t="str">
        <f t="shared" si="3"/>
        <v>-.</v>
      </c>
      <c r="G107" s="7"/>
      <c r="H107" s="7"/>
      <c r="J107" s="12"/>
      <c r="K107" s="12"/>
      <c r="L107" s="12"/>
      <c r="M107" s="39"/>
      <c r="O107" s="6"/>
      <c r="Q107" s="6" t="e">
        <f>VLOOKUP(P107,'WMP Sections'!B:D,2,FALSE)</f>
        <v>#N/A</v>
      </c>
      <c r="R107" s="6"/>
      <c r="S107" s="6" t="e">
        <f>VLOOKUP(R107,'WMP Sections'!B:D,2,FALSE)</f>
        <v>#N/A</v>
      </c>
    </row>
    <row r="108" spans="1:19" x14ac:dyDescent="0.25">
      <c r="A108" s="6">
        <v>105</v>
      </c>
      <c r="B108" s="6"/>
      <c r="C108" s="6"/>
      <c r="D108" s="6" t="str">
        <f t="shared" si="2"/>
        <v>-</v>
      </c>
      <c r="F108" s="6" t="str">
        <f t="shared" si="3"/>
        <v>-.</v>
      </c>
      <c r="G108" s="7"/>
      <c r="H108" s="7"/>
      <c r="J108" s="12"/>
      <c r="K108" s="12"/>
      <c r="L108" s="12"/>
      <c r="M108" s="39"/>
      <c r="O108" s="6"/>
      <c r="Q108" s="6" t="e">
        <f>VLOOKUP(P108,'WMP Sections'!B:D,2,FALSE)</f>
        <v>#N/A</v>
      </c>
      <c r="R108" s="6"/>
      <c r="S108" s="6" t="e">
        <f>VLOOKUP(R108,'WMP Sections'!B:D,2,FALSE)</f>
        <v>#N/A</v>
      </c>
    </row>
    <row r="109" spans="1:19" x14ac:dyDescent="0.25">
      <c r="A109" s="6">
        <v>106</v>
      </c>
      <c r="B109" s="6"/>
      <c r="C109" s="6"/>
      <c r="D109" s="6" t="str">
        <f t="shared" si="2"/>
        <v>-</v>
      </c>
      <c r="F109" s="6" t="str">
        <f t="shared" si="3"/>
        <v>-.</v>
      </c>
      <c r="G109" s="7"/>
      <c r="H109" s="7"/>
      <c r="J109" s="12"/>
      <c r="K109" s="12"/>
      <c r="L109" s="12"/>
      <c r="M109" s="39"/>
      <c r="O109" s="6"/>
      <c r="Q109" s="6" t="e">
        <f>VLOOKUP(P109,'WMP Sections'!B:D,2,FALSE)</f>
        <v>#N/A</v>
      </c>
      <c r="R109" s="6"/>
      <c r="S109" s="6" t="e">
        <f>VLOOKUP(R109,'WMP Sections'!B:D,2,FALSE)</f>
        <v>#N/A</v>
      </c>
    </row>
    <row r="110" spans="1:19" x14ac:dyDescent="0.25">
      <c r="A110" s="6">
        <v>107</v>
      </c>
      <c r="B110" s="6"/>
      <c r="C110" s="6"/>
      <c r="D110" s="6" t="str">
        <f t="shared" si="2"/>
        <v>-</v>
      </c>
      <c r="F110" s="6" t="str">
        <f t="shared" si="3"/>
        <v>-.</v>
      </c>
      <c r="G110" s="13"/>
      <c r="H110" s="13"/>
      <c r="J110" s="12"/>
      <c r="K110" s="12"/>
      <c r="L110" s="12"/>
      <c r="M110" s="49"/>
      <c r="O110" s="6"/>
      <c r="Q110" s="6" t="e">
        <f>VLOOKUP(P110,'WMP Sections'!B:D,2,FALSE)</f>
        <v>#N/A</v>
      </c>
      <c r="R110" s="6"/>
      <c r="S110" s="6" t="e">
        <f>VLOOKUP(R110,'WMP Sections'!B:D,2,FALSE)</f>
        <v>#N/A</v>
      </c>
    </row>
    <row r="111" spans="1:19" x14ac:dyDescent="0.25">
      <c r="A111" s="6">
        <v>108</v>
      </c>
      <c r="B111" s="6"/>
      <c r="C111" s="6"/>
      <c r="D111" s="6" t="str">
        <f t="shared" si="2"/>
        <v>-</v>
      </c>
      <c r="F111" s="6" t="str">
        <f t="shared" si="3"/>
        <v>-.</v>
      </c>
      <c r="G111" s="7"/>
      <c r="H111" s="7"/>
      <c r="J111" s="12"/>
      <c r="K111" s="12"/>
      <c r="L111" s="12"/>
      <c r="M111" s="39"/>
      <c r="O111" s="6"/>
      <c r="Q111" s="6" t="e">
        <f>VLOOKUP(P111,'WMP Sections'!B:D,2,FALSE)</f>
        <v>#N/A</v>
      </c>
      <c r="R111" s="6"/>
      <c r="S111" s="6" t="e">
        <f>VLOOKUP(R111,'WMP Sections'!B:D,2,FALSE)</f>
        <v>#N/A</v>
      </c>
    </row>
    <row r="112" spans="1:19" x14ac:dyDescent="0.25">
      <c r="A112" s="6">
        <v>109</v>
      </c>
      <c r="B112" s="6"/>
      <c r="C112" s="6"/>
      <c r="D112" s="6" t="str">
        <f t="shared" si="2"/>
        <v>-</v>
      </c>
      <c r="F112" s="6" t="str">
        <f t="shared" si="3"/>
        <v>-.</v>
      </c>
      <c r="G112" s="7"/>
      <c r="H112" s="7"/>
      <c r="J112" s="12"/>
      <c r="K112" s="12"/>
      <c r="L112" s="12"/>
      <c r="M112" s="39"/>
      <c r="O112" s="6"/>
      <c r="Q112" s="6" t="e">
        <f>VLOOKUP(P112,'WMP Sections'!B:D,2,FALSE)</f>
        <v>#N/A</v>
      </c>
      <c r="R112" s="6"/>
      <c r="S112" s="6" t="e">
        <f>VLOOKUP(R112,'WMP Sections'!B:D,2,FALSE)</f>
        <v>#N/A</v>
      </c>
    </row>
    <row r="113" spans="1:19" x14ac:dyDescent="0.25">
      <c r="A113" s="6">
        <v>110</v>
      </c>
      <c r="B113" s="6"/>
      <c r="C113" s="6"/>
      <c r="D113" s="6" t="str">
        <f t="shared" si="2"/>
        <v>-</v>
      </c>
      <c r="F113" s="6" t="str">
        <f t="shared" si="3"/>
        <v>-.</v>
      </c>
      <c r="G113" s="7"/>
      <c r="H113" s="7"/>
      <c r="J113" s="12"/>
      <c r="K113" s="12"/>
      <c r="L113" s="12"/>
      <c r="M113" s="39"/>
      <c r="O113" s="6"/>
      <c r="Q113" s="6" t="e">
        <f>VLOOKUP(P113,'WMP Sections'!B:D,2,FALSE)</f>
        <v>#N/A</v>
      </c>
      <c r="R113" s="6"/>
      <c r="S113" s="6" t="e">
        <f>VLOOKUP(R113,'WMP Sections'!B:D,2,FALSE)</f>
        <v>#N/A</v>
      </c>
    </row>
    <row r="114" spans="1:19" x14ac:dyDescent="0.25">
      <c r="A114" s="6">
        <v>111</v>
      </c>
      <c r="B114" s="6"/>
      <c r="C114" s="6"/>
      <c r="D114" s="6" t="str">
        <f t="shared" si="2"/>
        <v>-</v>
      </c>
      <c r="F114" s="6" t="str">
        <f t="shared" si="3"/>
        <v>-.</v>
      </c>
      <c r="G114" s="7"/>
      <c r="H114" s="7"/>
      <c r="J114" s="12"/>
      <c r="K114" s="12"/>
      <c r="L114" s="12"/>
      <c r="M114" s="39"/>
      <c r="O114" s="6"/>
      <c r="Q114" s="6" t="e">
        <f>VLOOKUP(P114,'WMP Sections'!B:D,2,FALSE)</f>
        <v>#N/A</v>
      </c>
      <c r="R114" s="6"/>
      <c r="S114" s="6" t="e">
        <f>VLOOKUP(R114,'WMP Sections'!B:D,2,FALSE)</f>
        <v>#N/A</v>
      </c>
    </row>
    <row r="115" spans="1:19" x14ac:dyDescent="0.25">
      <c r="A115" s="6">
        <v>112</v>
      </c>
      <c r="B115" s="6"/>
      <c r="C115" s="6"/>
      <c r="D115" s="6" t="str">
        <f t="shared" si="2"/>
        <v>-</v>
      </c>
      <c r="F115" s="6" t="str">
        <f t="shared" si="3"/>
        <v>-.</v>
      </c>
      <c r="G115" s="7"/>
      <c r="H115" s="7"/>
      <c r="J115" s="12"/>
      <c r="K115" s="12"/>
      <c r="L115" s="12"/>
      <c r="M115" s="39"/>
      <c r="O115" s="6"/>
      <c r="Q115" s="6" t="e">
        <f>VLOOKUP(P115,'WMP Sections'!B:D,2,FALSE)</f>
        <v>#N/A</v>
      </c>
      <c r="R115" s="6"/>
      <c r="S115" s="6" t="e">
        <f>VLOOKUP(R115,'WMP Sections'!B:D,2,FALSE)</f>
        <v>#N/A</v>
      </c>
    </row>
    <row r="116" spans="1:19" x14ac:dyDescent="0.25">
      <c r="A116" s="6">
        <v>113</v>
      </c>
      <c r="B116" s="6"/>
      <c r="C116" s="6"/>
      <c r="D116" s="6" t="str">
        <f t="shared" si="2"/>
        <v>-</v>
      </c>
      <c r="F116" s="6" t="str">
        <f t="shared" si="3"/>
        <v>-.</v>
      </c>
      <c r="J116" s="12"/>
      <c r="K116" s="12"/>
      <c r="L116" s="12"/>
      <c r="M116" s="39"/>
      <c r="O116" s="6"/>
      <c r="Q116" s="6" t="e">
        <f>VLOOKUP(P116,'WMP Sections'!B:D,2,FALSE)</f>
        <v>#N/A</v>
      </c>
      <c r="R116" s="6"/>
      <c r="S116" s="6" t="e">
        <f>VLOOKUP(R116,'WMP Sections'!B:D,2,FALSE)</f>
        <v>#N/A</v>
      </c>
    </row>
    <row r="117" spans="1:19" x14ac:dyDescent="0.25">
      <c r="A117" s="6">
        <v>114</v>
      </c>
      <c r="B117" s="6"/>
      <c r="C117" s="6"/>
      <c r="D117" s="6" t="str">
        <f t="shared" si="2"/>
        <v>-</v>
      </c>
      <c r="F117" s="6" t="str">
        <f t="shared" si="3"/>
        <v>-.</v>
      </c>
      <c r="J117" s="12"/>
      <c r="K117" s="12"/>
      <c r="L117" s="12"/>
      <c r="M117" s="39"/>
      <c r="O117" s="6"/>
      <c r="Q117" s="6" t="e">
        <f>VLOOKUP(P117,'WMP Sections'!B:D,2,FALSE)</f>
        <v>#N/A</v>
      </c>
      <c r="R117" s="6"/>
      <c r="S117" s="6" t="e">
        <f>VLOOKUP(R117,'WMP Sections'!B:D,2,FALSE)</f>
        <v>#N/A</v>
      </c>
    </row>
    <row r="118" spans="1:19" x14ac:dyDescent="0.25">
      <c r="A118" s="6">
        <v>115</v>
      </c>
      <c r="B118" s="7"/>
      <c r="C118" s="6"/>
      <c r="D118" s="6" t="str">
        <f t="shared" si="2"/>
        <v>-</v>
      </c>
      <c r="F118" s="6" t="str">
        <f t="shared" si="3"/>
        <v>-.</v>
      </c>
      <c r="J118" s="12"/>
      <c r="K118" s="12"/>
      <c r="L118" s="12"/>
      <c r="M118" s="39"/>
      <c r="O118" s="6"/>
      <c r="Q118" s="6" t="e">
        <f>VLOOKUP(P118,'WMP Sections'!B:D,2,FALSE)</f>
        <v>#N/A</v>
      </c>
      <c r="R118" s="6"/>
      <c r="S118" s="6" t="e">
        <f>VLOOKUP(R118,'WMP Sections'!B:D,2,FALSE)</f>
        <v>#N/A</v>
      </c>
    </row>
    <row r="119" spans="1:19" x14ac:dyDescent="0.25">
      <c r="A119" s="6">
        <v>116</v>
      </c>
      <c r="B119" s="7"/>
      <c r="C119" s="6"/>
      <c r="D119" s="6" t="str">
        <f t="shared" si="2"/>
        <v>-</v>
      </c>
      <c r="F119" s="6" t="str">
        <f t="shared" si="3"/>
        <v>-.</v>
      </c>
      <c r="J119" s="12"/>
      <c r="K119" s="12"/>
      <c r="L119" s="12"/>
      <c r="M119" s="39"/>
      <c r="O119" s="6"/>
      <c r="Q119" s="6" t="e">
        <f>VLOOKUP(P119,'WMP Sections'!B:D,2,FALSE)</f>
        <v>#N/A</v>
      </c>
      <c r="R119" s="6"/>
      <c r="S119" s="6" t="e">
        <f>VLOOKUP(R119,'WMP Sections'!B:D,2,FALSE)</f>
        <v>#N/A</v>
      </c>
    </row>
    <row r="120" spans="1:19" x14ac:dyDescent="0.25">
      <c r="A120" s="6">
        <v>117</v>
      </c>
      <c r="B120" s="7"/>
      <c r="C120" s="6"/>
      <c r="D120" s="6" t="str">
        <f t="shared" si="2"/>
        <v>-</v>
      </c>
      <c r="F120" s="6" t="str">
        <f t="shared" si="3"/>
        <v>-.</v>
      </c>
      <c r="J120" s="12"/>
      <c r="K120" s="12"/>
      <c r="L120" s="12"/>
      <c r="M120" s="39"/>
      <c r="O120" s="6"/>
      <c r="Q120" s="6" t="e">
        <f>VLOOKUP(P120,'WMP Sections'!B:D,2,FALSE)</f>
        <v>#N/A</v>
      </c>
      <c r="R120" s="6"/>
      <c r="S120" s="6" t="e">
        <f>VLOOKUP(R120,'WMP Sections'!B:D,2,FALSE)</f>
        <v>#N/A</v>
      </c>
    </row>
    <row r="121" spans="1:19" x14ac:dyDescent="0.25">
      <c r="A121" s="6">
        <v>118</v>
      </c>
      <c r="B121" s="7"/>
      <c r="C121" s="6"/>
      <c r="D121" s="6" t="str">
        <f t="shared" si="2"/>
        <v>-</v>
      </c>
      <c r="F121" s="6" t="str">
        <f t="shared" si="3"/>
        <v>-.</v>
      </c>
      <c r="J121" s="12"/>
      <c r="K121" s="12"/>
      <c r="L121" s="12"/>
      <c r="M121" s="39"/>
      <c r="O121" s="6"/>
      <c r="Q121" s="6" t="e">
        <f>VLOOKUP(P121,'WMP Sections'!B:D,2,FALSE)</f>
        <v>#N/A</v>
      </c>
      <c r="R121" s="6"/>
      <c r="S121" s="6" t="e">
        <f>VLOOKUP(R121,'WMP Sections'!B:D,2,FALSE)</f>
        <v>#N/A</v>
      </c>
    </row>
    <row r="122" spans="1:19" x14ac:dyDescent="0.25">
      <c r="A122" s="6">
        <v>119</v>
      </c>
      <c r="B122" s="7"/>
      <c r="C122" s="6"/>
      <c r="D122" s="6" t="str">
        <f t="shared" si="2"/>
        <v>-</v>
      </c>
      <c r="F122" s="6" t="str">
        <f t="shared" si="3"/>
        <v>-.</v>
      </c>
      <c r="J122" s="12"/>
      <c r="K122" s="12"/>
      <c r="L122" s="12"/>
      <c r="M122" s="39"/>
      <c r="O122" s="6"/>
      <c r="Q122" s="6" t="e">
        <f>VLOOKUP(P122,'WMP Sections'!B:D,2,FALSE)</f>
        <v>#N/A</v>
      </c>
      <c r="R122" s="6"/>
      <c r="S122" s="6" t="e">
        <f>VLOOKUP(R122,'WMP Sections'!B:D,2,FALSE)</f>
        <v>#N/A</v>
      </c>
    </row>
    <row r="123" spans="1:19" x14ac:dyDescent="0.25">
      <c r="A123" s="6">
        <v>120</v>
      </c>
      <c r="B123" s="7"/>
      <c r="C123" s="6"/>
      <c r="D123" s="6" t="str">
        <f t="shared" si="2"/>
        <v>-</v>
      </c>
      <c r="F123" s="6" t="str">
        <f t="shared" si="3"/>
        <v>-.</v>
      </c>
      <c r="J123" s="12"/>
      <c r="K123" s="12"/>
      <c r="L123" s="12"/>
      <c r="M123" s="39"/>
      <c r="O123" s="6"/>
      <c r="Q123" s="6" t="e">
        <f>VLOOKUP(P123,'WMP Sections'!B:D,2,FALSE)</f>
        <v>#N/A</v>
      </c>
      <c r="R123" s="6"/>
      <c r="S123" s="6" t="e">
        <f>VLOOKUP(R123,'WMP Sections'!B:D,2,FALSE)</f>
        <v>#N/A</v>
      </c>
    </row>
    <row r="124" spans="1:19" x14ac:dyDescent="0.25">
      <c r="A124" s="6">
        <v>121</v>
      </c>
      <c r="B124" s="7"/>
      <c r="C124" s="6"/>
      <c r="D124" s="6" t="str">
        <f t="shared" si="2"/>
        <v>-</v>
      </c>
      <c r="F124" s="6" t="str">
        <f t="shared" si="3"/>
        <v>-.</v>
      </c>
      <c r="J124" s="12"/>
      <c r="K124" s="12"/>
      <c r="L124" s="12"/>
      <c r="M124" s="39"/>
      <c r="O124" s="6"/>
      <c r="Q124" s="6" t="e">
        <f>VLOOKUP(P124,'WMP Sections'!B:D,2,FALSE)</f>
        <v>#N/A</v>
      </c>
      <c r="R124" s="6"/>
      <c r="S124" s="6" t="e">
        <f>VLOOKUP(R124,'WMP Sections'!B:D,2,FALSE)</f>
        <v>#N/A</v>
      </c>
    </row>
    <row r="125" spans="1:19" x14ac:dyDescent="0.25">
      <c r="A125" s="6">
        <v>122</v>
      </c>
      <c r="B125" s="7"/>
      <c r="C125" s="6"/>
      <c r="D125" s="6" t="str">
        <f t="shared" si="2"/>
        <v>-</v>
      </c>
      <c r="F125" s="6" t="str">
        <f t="shared" si="3"/>
        <v>-.</v>
      </c>
      <c r="J125" s="12"/>
      <c r="K125" s="12"/>
      <c r="L125" s="11"/>
      <c r="M125" s="39"/>
      <c r="O125" s="6"/>
      <c r="Q125" s="6" t="e">
        <f>VLOOKUP(P125,'WMP Sections'!B:D,2,FALSE)</f>
        <v>#N/A</v>
      </c>
      <c r="R125" s="6"/>
      <c r="S125" s="6" t="e">
        <f>VLOOKUP(R125,'WMP Sections'!B:D,2,FALSE)</f>
        <v>#N/A</v>
      </c>
    </row>
    <row r="126" spans="1:19" x14ac:dyDescent="0.25">
      <c r="A126" s="6">
        <v>123</v>
      </c>
      <c r="B126" s="7"/>
      <c r="C126" s="6"/>
      <c r="D126" s="6" t="str">
        <f t="shared" si="2"/>
        <v>-</v>
      </c>
      <c r="F126" s="6" t="str">
        <f t="shared" si="3"/>
        <v>-.</v>
      </c>
      <c r="J126" s="12"/>
      <c r="K126" s="12"/>
      <c r="L126" s="12"/>
      <c r="M126" s="39"/>
      <c r="O126" s="6"/>
      <c r="Q126" s="6" t="e">
        <f>VLOOKUP(P126,'WMP Sections'!B:D,2,FALSE)</f>
        <v>#N/A</v>
      </c>
      <c r="R126" s="6"/>
      <c r="S126" s="6" t="e">
        <f>VLOOKUP(R126,'WMP Sections'!B:D,2,FALSE)</f>
        <v>#N/A</v>
      </c>
    </row>
    <row r="127" spans="1:19" x14ac:dyDescent="0.25">
      <c r="A127" s="6">
        <v>124</v>
      </c>
      <c r="B127" s="7"/>
      <c r="C127" s="6"/>
      <c r="D127" s="6" t="str">
        <f t="shared" si="2"/>
        <v>-</v>
      </c>
      <c r="F127" s="6" t="str">
        <f t="shared" si="3"/>
        <v>-.</v>
      </c>
      <c r="J127" s="12"/>
      <c r="K127" s="12"/>
      <c r="L127" s="12"/>
      <c r="M127" s="39"/>
      <c r="O127" s="6"/>
      <c r="Q127" s="6" t="e">
        <f>VLOOKUP(P127,'WMP Sections'!B:D,2,FALSE)</f>
        <v>#N/A</v>
      </c>
      <c r="R127" s="6"/>
      <c r="S127" s="6" t="e">
        <f>VLOOKUP(R127,'WMP Sections'!B:D,2,FALSE)</f>
        <v>#N/A</v>
      </c>
    </row>
    <row r="128" spans="1:19" x14ac:dyDescent="0.25">
      <c r="A128" s="6">
        <v>125</v>
      </c>
      <c r="B128" s="7"/>
      <c r="C128" s="6"/>
      <c r="D128" s="6" t="str">
        <f t="shared" si="2"/>
        <v>-</v>
      </c>
      <c r="F128" s="6" t="str">
        <f t="shared" si="3"/>
        <v>-.</v>
      </c>
      <c r="J128" s="12"/>
      <c r="K128" s="12"/>
      <c r="L128" s="12"/>
      <c r="M128" s="39"/>
      <c r="O128" s="6"/>
      <c r="Q128" s="6" t="e">
        <f>VLOOKUP(P128,'WMP Sections'!B:D,2,FALSE)</f>
        <v>#N/A</v>
      </c>
      <c r="R128" s="6"/>
      <c r="S128" s="6" t="e">
        <f>VLOOKUP(R128,'WMP Sections'!B:D,2,FALSE)</f>
        <v>#N/A</v>
      </c>
    </row>
    <row r="129" spans="1:19" x14ac:dyDescent="0.25">
      <c r="A129" s="6">
        <v>126</v>
      </c>
      <c r="B129" s="7"/>
      <c r="C129" s="6"/>
      <c r="D129" s="6" t="str">
        <f t="shared" si="2"/>
        <v>-</v>
      </c>
      <c r="F129" s="6" t="str">
        <f t="shared" si="3"/>
        <v>-.</v>
      </c>
      <c r="J129" s="12"/>
      <c r="K129" s="12"/>
      <c r="L129" s="12"/>
      <c r="M129" s="39"/>
      <c r="O129" s="6"/>
      <c r="Q129" s="6" t="e">
        <f>VLOOKUP(P129,'WMP Sections'!B:D,2,FALSE)</f>
        <v>#N/A</v>
      </c>
      <c r="R129" s="6"/>
      <c r="S129" s="6" t="e">
        <f>VLOOKUP(R129,'WMP Sections'!B:D,2,FALSE)</f>
        <v>#N/A</v>
      </c>
    </row>
    <row r="130" spans="1:19" x14ac:dyDescent="0.25">
      <c r="A130" s="6">
        <v>127</v>
      </c>
      <c r="B130" s="7"/>
      <c r="C130" s="6"/>
      <c r="D130" s="6" t="str">
        <f t="shared" si="2"/>
        <v>-</v>
      </c>
      <c r="F130" s="6" t="str">
        <f t="shared" si="3"/>
        <v>-.</v>
      </c>
      <c r="J130" s="12"/>
      <c r="K130" s="12"/>
      <c r="L130" s="12"/>
      <c r="M130" s="39"/>
      <c r="O130" s="6"/>
      <c r="Q130" s="6" t="e">
        <f>VLOOKUP(P130,'WMP Sections'!B:D,2,FALSE)</f>
        <v>#N/A</v>
      </c>
      <c r="R130" s="6"/>
      <c r="S130" s="6" t="e">
        <f>VLOOKUP(R130,'WMP Sections'!B:D,2,FALSE)</f>
        <v>#N/A</v>
      </c>
    </row>
    <row r="131" spans="1:19" x14ac:dyDescent="0.25">
      <c r="A131" s="6">
        <v>128</v>
      </c>
      <c r="B131" s="7"/>
      <c r="C131" s="6"/>
      <c r="D131" s="6" t="str">
        <f t="shared" si="2"/>
        <v>-</v>
      </c>
      <c r="F131" s="6" t="str">
        <f t="shared" si="3"/>
        <v>-.</v>
      </c>
      <c r="I131" s="11"/>
      <c r="J131" s="12"/>
      <c r="K131" s="12"/>
      <c r="L131" s="12"/>
      <c r="M131" s="39"/>
      <c r="O131" s="6"/>
      <c r="Q131" s="6" t="e">
        <f>VLOOKUP(P131,'WMP Sections'!B:D,2,FALSE)</f>
        <v>#N/A</v>
      </c>
      <c r="R131" s="6"/>
      <c r="S131" s="6" t="e">
        <f>VLOOKUP(R131,'WMP Sections'!B:D,2,FALSE)</f>
        <v>#N/A</v>
      </c>
    </row>
    <row r="132" spans="1:19" x14ac:dyDescent="0.25">
      <c r="A132" s="6">
        <v>129</v>
      </c>
      <c r="B132" s="7"/>
      <c r="C132" s="6"/>
      <c r="D132" s="6" t="str">
        <f t="shared" ref="D132:D173" si="4">B132&amp;"-"&amp;C132</f>
        <v>-</v>
      </c>
      <c r="F132" s="6" t="str">
        <f t="shared" ref="F132:F173" si="5">D132&amp;"."&amp;E132</f>
        <v>-.</v>
      </c>
      <c r="I132" s="11"/>
      <c r="J132" s="12"/>
      <c r="K132" s="12"/>
      <c r="L132" s="12"/>
      <c r="M132" s="39"/>
      <c r="O132" s="6"/>
      <c r="Q132" s="6" t="e">
        <f>VLOOKUP(P132,'WMP Sections'!B:D,2,FALSE)</f>
        <v>#N/A</v>
      </c>
      <c r="R132" s="6"/>
      <c r="S132" s="6" t="e">
        <f>VLOOKUP(R132,'WMP Sections'!B:D,2,FALSE)</f>
        <v>#N/A</v>
      </c>
    </row>
    <row r="133" spans="1:19" x14ac:dyDescent="0.25">
      <c r="A133" s="6">
        <v>130</v>
      </c>
      <c r="B133" s="7"/>
      <c r="C133" s="6"/>
      <c r="D133" s="6" t="str">
        <f t="shared" si="4"/>
        <v>-</v>
      </c>
      <c r="F133" s="6" t="str">
        <f t="shared" si="5"/>
        <v>-.</v>
      </c>
      <c r="I133" s="11"/>
      <c r="J133" s="12"/>
      <c r="K133" s="12"/>
      <c r="L133" s="12"/>
      <c r="M133" s="39"/>
      <c r="O133" s="6"/>
      <c r="Q133" s="6" t="e">
        <f>VLOOKUP(P133,'WMP Sections'!B:D,2,FALSE)</f>
        <v>#N/A</v>
      </c>
      <c r="R133" s="6"/>
      <c r="S133" s="6" t="e">
        <f>VLOOKUP(R133,'WMP Sections'!B:D,2,FALSE)</f>
        <v>#N/A</v>
      </c>
    </row>
    <row r="134" spans="1:19" x14ac:dyDescent="0.25">
      <c r="A134" s="6">
        <v>131</v>
      </c>
      <c r="B134" s="7"/>
      <c r="C134" s="6"/>
      <c r="D134" s="6" t="str">
        <f t="shared" si="4"/>
        <v>-</v>
      </c>
      <c r="F134" s="6" t="str">
        <f t="shared" si="5"/>
        <v>-.</v>
      </c>
      <c r="I134" s="11"/>
      <c r="J134" s="12"/>
      <c r="K134" s="12"/>
      <c r="L134" s="12"/>
      <c r="M134" s="39"/>
      <c r="O134" s="6"/>
      <c r="Q134" s="6" t="e">
        <f>VLOOKUP(P134,'WMP Sections'!B:D,2,FALSE)</f>
        <v>#N/A</v>
      </c>
      <c r="R134" s="6"/>
      <c r="S134" s="6" t="e">
        <f>VLOOKUP(R134,'WMP Sections'!B:D,2,FALSE)</f>
        <v>#N/A</v>
      </c>
    </row>
    <row r="135" spans="1:19" x14ac:dyDescent="0.25">
      <c r="A135" s="6">
        <v>132</v>
      </c>
      <c r="B135" s="7"/>
      <c r="C135" s="6"/>
      <c r="D135" s="6" t="str">
        <f t="shared" si="4"/>
        <v>-</v>
      </c>
      <c r="F135" s="6" t="str">
        <f t="shared" si="5"/>
        <v>-.</v>
      </c>
      <c r="I135" s="11"/>
      <c r="J135" s="12"/>
      <c r="K135" s="12"/>
      <c r="L135" s="12"/>
      <c r="M135" s="39"/>
      <c r="O135" s="6"/>
      <c r="Q135" s="6" t="e">
        <f>VLOOKUP(P135,'WMP Sections'!B:D,2,FALSE)</f>
        <v>#N/A</v>
      </c>
      <c r="R135" s="6"/>
      <c r="S135" s="6" t="e">
        <f>VLOOKUP(R135,'WMP Sections'!B:D,2,FALSE)</f>
        <v>#N/A</v>
      </c>
    </row>
    <row r="136" spans="1:19" x14ac:dyDescent="0.25">
      <c r="A136" s="6">
        <v>133</v>
      </c>
      <c r="B136" s="7"/>
      <c r="C136" s="6"/>
      <c r="D136" s="6" t="str">
        <f t="shared" si="4"/>
        <v>-</v>
      </c>
      <c r="F136" s="6" t="str">
        <f t="shared" si="5"/>
        <v>-.</v>
      </c>
      <c r="I136" s="11"/>
      <c r="J136" s="12"/>
      <c r="K136" s="12"/>
      <c r="L136" s="12"/>
      <c r="M136" s="39"/>
      <c r="O136" s="6"/>
      <c r="Q136" s="6" t="e">
        <f>VLOOKUP(P136,'WMP Sections'!B:D,2,FALSE)</f>
        <v>#N/A</v>
      </c>
      <c r="S136" s="6" t="e">
        <f>VLOOKUP(R136,'WMP Sections'!B:D,2,FALSE)</f>
        <v>#N/A</v>
      </c>
    </row>
    <row r="137" spans="1:19" ht="13.8" x14ac:dyDescent="0.25">
      <c r="A137" s="6">
        <v>134</v>
      </c>
      <c r="B137" s="7"/>
      <c r="D137" s="6" t="str">
        <f t="shared" si="4"/>
        <v>-</v>
      </c>
      <c r="F137" s="6" t="str">
        <f t="shared" si="5"/>
        <v>-.</v>
      </c>
      <c r="I137" s="50"/>
      <c r="J137" s="12"/>
      <c r="K137" s="12"/>
      <c r="L137" s="11"/>
      <c r="M137" s="39"/>
      <c r="O137" s="6"/>
      <c r="Q137" s="6" t="e">
        <f>VLOOKUP(P137,'WMP Sections'!B:D,2,FALSE)</f>
        <v>#N/A</v>
      </c>
      <c r="R137" s="6"/>
      <c r="S137" s="6" t="e">
        <f>VLOOKUP(R137,'WMP Sections'!B:D,2,FALSE)</f>
        <v>#N/A</v>
      </c>
    </row>
    <row r="138" spans="1:19" x14ac:dyDescent="0.25">
      <c r="A138" s="6">
        <v>135</v>
      </c>
      <c r="B138" s="7"/>
      <c r="C138" s="6"/>
      <c r="D138" s="6" t="str">
        <f t="shared" si="4"/>
        <v>-</v>
      </c>
      <c r="E138" s="6"/>
      <c r="F138" s="6" t="str">
        <f t="shared" si="5"/>
        <v>-.</v>
      </c>
      <c r="G138" s="7"/>
      <c r="H138" s="7"/>
      <c r="I138" s="9"/>
      <c r="J138" s="11"/>
      <c r="K138" s="11"/>
      <c r="L138" s="11"/>
      <c r="M138" s="39"/>
      <c r="O138" s="6"/>
      <c r="P138" s="6"/>
      <c r="Q138" s="6" t="e">
        <f>VLOOKUP(P138,'WMP Sections'!B:D,2,FALSE)</f>
        <v>#N/A</v>
      </c>
      <c r="R138" s="6"/>
      <c r="S138" s="6" t="e">
        <f>VLOOKUP(R138,'WMP Sections'!B:D,2,FALSE)</f>
        <v>#N/A</v>
      </c>
    </row>
    <row r="139" spans="1:19" x14ac:dyDescent="0.25">
      <c r="A139" s="6">
        <v>136</v>
      </c>
      <c r="B139" s="7"/>
      <c r="C139" s="6"/>
      <c r="D139" s="6" t="str">
        <f t="shared" si="4"/>
        <v>-</v>
      </c>
      <c r="E139" s="6"/>
      <c r="F139" s="6" t="str">
        <f t="shared" si="5"/>
        <v>-.</v>
      </c>
      <c r="G139" s="7"/>
      <c r="H139" s="7"/>
      <c r="I139" s="9"/>
      <c r="J139" s="11"/>
      <c r="K139" s="11"/>
      <c r="L139" s="11"/>
      <c r="M139" s="39"/>
      <c r="O139" s="6"/>
      <c r="P139" s="6"/>
      <c r="Q139" s="6" t="e">
        <f>VLOOKUP(P139,'WMP Sections'!B:D,2,FALSE)</f>
        <v>#N/A</v>
      </c>
      <c r="R139" s="6"/>
      <c r="S139" s="6" t="e">
        <f>VLOOKUP(R139,'WMP Sections'!B:D,2,FALSE)</f>
        <v>#N/A</v>
      </c>
    </row>
    <row r="140" spans="1:19" x14ac:dyDescent="0.25">
      <c r="A140" s="6">
        <v>137</v>
      </c>
      <c r="B140" s="7"/>
      <c r="C140" s="6"/>
      <c r="D140" s="6" t="str">
        <f t="shared" si="4"/>
        <v>-</v>
      </c>
      <c r="E140" s="6"/>
      <c r="F140" s="6" t="str">
        <f t="shared" si="5"/>
        <v>-.</v>
      </c>
      <c r="G140" s="7"/>
      <c r="H140" s="7"/>
      <c r="I140" s="9"/>
      <c r="J140" s="11"/>
      <c r="K140" s="11"/>
      <c r="L140" s="11"/>
      <c r="M140" s="39"/>
      <c r="N140" s="6"/>
      <c r="O140" s="6"/>
      <c r="P140" s="6"/>
      <c r="Q140" s="6" t="e">
        <f>VLOOKUP(P140,'WMP Sections'!B:D,2,FALSE)</f>
        <v>#N/A</v>
      </c>
      <c r="R140" s="6"/>
      <c r="S140" s="6" t="e">
        <f>VLOOKUP(R140,'WMP Sections'!B:D,2,FALSE)</f>
        <v>#N/A</v>
      </c>
    </row>
    <row r="141" spans="1:19" x14ac:dyDescent="0.25">
      <c r="A141" s="6">
        <v>138</v>
      </c>
      <c r="B141" s="7"/>
      <c r="C141" s="6"/>
      <c r="D141" s="6" t="str">
        <f t="shared" si="4"/>
        <v>-</v>
      </c>
      <c r="E141" s="6"/>
      <c r="F141" s="6" t="str">
        <f t="shared" si="5"/>
        <v>-.</v>
      </c>
      <c r="G141" s="7"/>
      <c r="H141" s="7"/>
      <c r="I141" s="9"/>
      <c r="J141" s="11"/>
      <c r="K141" s="11"/>
      <c r="L141" s="11"/>
      <c r="M141" s="39"/>
      <c r="N141" s="6"/>
      <c r="O141" s="6"/>
      <c r="P141" s="6"/>
      <c r="Q141" s="6" t="e">
        <f>VLOOKUP(P141,'WMP Sections'!B:D,2,FALSE)</f>
        <v>#N/A</v>
      </c>
      <c r="R141" s="6"/>
      <c r="S141" s="6" t="e">
        <f>VLOOKUP(R141,'WMP Sections'!B:D,2,FALSE)</f>
        <v>#N/A</v>
      </c>
    </row>
    <row r="142" spans="1:19" x14ac:dyDescent="0.25">
      <c r="A142" s="6">
        <v>139</v>
      </c>
      <c r="B142" s="7"/>
      <c r="C142" s="6"/>
      <c r="D142" s="6" t="str">
        <f t="shared" si="4"/>
        <v>-</v>
      </c>
      <c r="E142" s="6"/>
      <c r="F142" s="6" t="str">
        <f t="shared" si="5"/>
        <v>-.</v>
      </c>
      <c r="G142" s="7"/>
      <c r="H142" s="7"/>
      <c r="J142" s="11"/>
      <c r="K142" s="11"/>
      <c r="L142" s="11"/>
      <c r="M142" s="39"/>
      <c r="N142" s="6"/>
      <c r="O142" s="6"/>
      <c r="P142" s="6"/>
      <c r="Q142" s="6" t="e">
        <f>VLOOKUP(P142,'WMP Sections'!B:D,2,FALSE)</f>
        <v>#N/A</v>
      </c>
      <c r="R142" s="6"/>
      <c r="S142" s="6" t="e">
        <f>VLOOKUP(R142,'WMP Sections'!B:D,2,FALSE)</f>
        <v>#N/A</v>
      </c>
    </row>
    <row r="143" spans="1:19" x14ac:dyDescent="0.25">
      <c r="A143" s="6">
        <v>140</v>
      </c>
      <c r="B143" s="7"/>
      <c r="C143" s="6"/>
      <c r="D143" s="6" t="str">
        <f t="shared" si="4"/>
        <v>-</v>
      </c>
      <c r="E143" s="6"/>
      <c r="F143" s="6" t="str">
        <f t="shared" si="5"/>
        <v>-.</v>
      </c>
      <c r="G143" s="7"/>
      <c r="H143" s="7"/>
      <c r="J143" s="11"/>
      <c r="K143" s="11"/>
      <c r="L143" s="11"/>
      <c r="M143" s="39"/>
      <c r="N143" s="6"/>
      <c r="O143" s="6"/>
      <c r="P143" s="6"/>
      <c r="Q143" s="6" t="e">
        <f>VLOOKUP(P143,'WMP Sections'!B:D,2,FALSE)</f>
        <v>#N/A</v>
      </c>
      <c r="R143" s="6"/>
      <c r="S143" s="6" t="e">
        <f>VLOOKUP(R143,'WMP Sections'!B:D,2,FALSE)</f>
        <v>#N/A</v>
      </c>
    </row>
    <row r="144" spans="1:19" x14ac:dyDescent="0.25">
      <c r="A144" s="6">
        <v>141</v>
      </c>
      <c r="B144" s="7"/>
      <c r="C144" s="6"/>
      <c r="D144" s="6" t="str">
        <f t="shared" si="4"/>
        <v>-</v>
      </c>
      <c r="E144" s="6"/>
      <c r="F144" s="6" t="str">
        <f t="shared" si="5"/>
        <v>-.</v>
      </c>
      <c r="G144" s="7"/>
      <c r="H144" s="7"/>
      <c r="J144" s="11"/>
      <c r="K144" s="11"/>
      <c r="L144" s="11"/>
      <c r="M144" s="39"/>
      <c r="N144" s="6"/>
      <c r="O144" s="6"/>
      <c r="P144" s="6"/>
      <c r="Q144" s="6" t="e">
        <f>VLOOKUP(P144,'WMP Sections'!B:D,2,FALSE)</f>
        <v>#N/A</v>
      </c>
      <c r="R144" s="6"/>
      <c r="S144" s="6" t="e">
        <f>VLOOKUP(R144,'WMP Sections'!B:D,2,FALSE)</f>
        <v>#N/A</v>
      </c>
    </row>
    <row r="145" spans="1:19" x14ac:dyDescent="0.25">
      <c r="A145" s="6">
        <v>142</v>
      </c>
      <c r="B145" s="7"/>
      <c r="C145" s="6"/>
      <c r="D145" s="6" t="str">
        <f t="shared" si="4"/>
        <v>-</v>
      </c>
      <c r="E145" s="6"/>
      <c r="F145" s="6" t="str">
        <f t="shared" si="5"/>
        <v>-.</v>
      </c>
      <c r="G145" s="7"/>
      <c r="H145" s="7"/>
      <c r="J145" s="11"/>
      <c r="K145" s="11"/>
      <c r="L145" s="11"/>
      <c r="M145" s="39"/>
      <c r="N145" s="6"/>
      <c r="O145" s="6"/>
      <c r="P145" s="6"/>
      <c r="Q145" s="6" t="e">
        <f>VLOOKUP(P145,'WMP Sections'!B:D,2,FALSE)</f>
        <v>#N/A</v>
      </c>
      <c r="R145" s="6"/>
      <c r="S145" s="6" t="e">
        <f>VLOOKUP(R145,'WMP Sections'!B:D,2,FALSE)</f>
        <v>#N/A</v>
      </c>
    </row>
    <row r="146" spans="1:19" x14ac:dyDescent="0.25">
      <c r="A146" s="6">
        <v>143</v>
      </c>
      <c r="B146" s="7"/>
      <c r="C146" s="6"/>
      <c r="D146" s="6" t="str">
        <f t="shared" si="4"/>
        <v>-</v>
      </c>
      <c r="E146" s="6"/>
      <c r="F146" s="6" t="str">
        <f t="shared" si="5"/>
        <v>-.</v>
      </c>
      <c r="G146" s="7"/>
      <c r="H146" s="7"/>
      <c r="J146" s="11"/>
      <c r="K146" s="11"/>
      <c r="L146" s="11"/>
      <c r="M146" s="39"/>
      <c r="N146" s="6"/>
      <c r="O146" s="6"/>
      <c r="P146" s="6"/>
      <c r="Q146" s="6" t="e">
        <f>VLOOKUP(P146,'WMP Sections'!B:D,2,FALSE)</f>
        <v>#N/A</v>
      </c>
      <c r="R146" s="6"/>
      <c r="S146" s="6" t="e">
        <f>VLOOKUP(R146,'WMP Sections'!B:D,2,FALSE)</f>
        <v>#N/A</v>
      </c>
    </row>
    <row r="147" spans="1:19" x14ac:dyDescent="0.25">
      <c r="A147" s="6">
        <v>144</v>
      </c>
      <c r="B147" s="7"/>
      <c r="C147" s="6"/>
      <c r="D147" s="6" t="str">
        <f t="shared" si="4"/>
        <v>-</v>
      </c>
      <c r="E147" s="6"/>
      <c r="F147" s="6" t="str">
        <f t="shared" si="5"/>
        <v>-.</v>
      </c>
      <c r="G147" s="7"/>
      <c r="H147" s="7"/>
      <c r="J147" s="11"/>
      <c r="K147" s="11"/>
      <c r="L147" s="11"/>
      <c r="M147" s="39"/>
      <c r="N147" s="6"/>
      <c r="O147" s="6"/>
      <c r="P147" s="6"/>
      <c r="Q147" s="6" t="e">
        <f>VLOOKUP(P147,'WMP Sections'!B:D,2,FALSE)</f>
        <v>#N/A</v>
      </c>
      <c r="R147" s="6"/>
      <c r="S147" s="6" t="e">
        <f>VLOOKUP(R147,'WMP Sections'!B:D,2,FALSE)</f>
        <v>#N/A</v>
      </c>
    </row>
    <row r="148" spans="1:19" x14ac:dyDescent="0.25">
      <c r="A148" s="6">
        <v>145</v>
      </c>
      <c r="B148" s="7"/>
      <c r="C148" s="6"/>
      <c r="D148" s="6" t="str">
        <f t="shared" si="4"/>
        <v>-</v>
      </c>
      <c r="E148" s="6"/>
      <c r="F148" s="6" t="str">
        <f t="shared" si="5"/>
        <v>-.</v>
      </c>
      <c r="G148" s="7"/>
      <c r="H148" s="7"/>
      <c r="J148" s="11"/>
      <c r="K148" s="11"/>
      <c r="L148" s="11"/>
      <c r="M148" s="39"/>
      <c r="N148" s="6"/>
      <c r="O148" s="6"/>
      <c r="P148" s="6"/>
      <c r="Q148" s="6" t="e">
        <f>VLOOKUP(P148,'WMP Sections'!B:D,2,FALSE)</f>
        <v>#N/A</v>
      </c>
      <c r="R148" s="6"/>
      <c r="S148" s="6" t="e">
        <f>VLOOKUP(R148,'WMP Sections'!B:D,2,FALSE)</f>
        <v>#N/A</v>
      </c>
    </row>
    <row r="149" spans="1:19" x14ac:dyDescent="0.25">
      <c r="A149" s="6">
        <v>146</v>
      </c>
      <c r="B149" s="7"/>
      <c r="C149" s="6"/>
      <c r="D149" s="6" t="str">
        <f t="shared" si="4"/>
        <v>-</v>
      </c>
      <c r="E149" s="6"/>
      <c r="F149" s="6" t="str">
        <f t="shared" si="5"/>
        <v>-.</v>
      </c>
      <c r="G149" s="7"/>
      <c r="H149" s="7"/>
      <c r="J149" s="11"/>
      <c r="K149" s="11"/>
      <c r="L149" s="11"/>
      <c r="M149" s="39"/>
      <c r="N149" s="6"/>
      <c r="O149" s="6"/>
      <c r="P149" s="6"/>
      <c r="Q149" s="6" t="e">
        <f>VLOOKUP(P149,'WMP Sections'!B:D,2,FALSE)</f>
        <v>#N/A</v>
      </c>
      <c r="R149" s="6"/>
      <c r="S149" s="6" t="e">
        <f>VLOOKUP(R149,'WMP Sections'!B:D,2,FALSE)</f>
        <v>#N/A</v>
      </c>
    </row>
    <row r="150" spans="1:19" x14ac:dyDescent="0.25">
      <c r="A150" s="6">
        <v>147</v>
      </c>
      <c r="B150" s="7"/>
      <c r="C150" s="6"/>
      <c r="D150" s="6" t="str">
        <f t="shared" si="4"/>
        <v>-</v>
      </c>
      <c r="E150" s="6"/>
      <c r="F150" s="6" t="str">
        <f t="shared" si="5"/>
        <v>-.</v>
      </c>
      <c r="G150" s="7"/>
      <c r="H150" s="7"/>
      <c r="J150" s="11"/>
      <c r="K150" s="11"/>
      <c r="L150" s="11"/>
      <c r="M150" s="39"/>
      <c r="N150" s="6"/>
      <c r="O150" s="6"/>
      <c r="P150" s="6"/>
      <c r="Q150" s="6" t="e">
        <f>VLOOKUP(P150,'WMP Sections'!B:D,2,FALSE)</f>
        <v>#N/A</v>
      </c>
      <c r="R150" s="6"/>
      <c r="S150" s="6" t="e">
        <f>VLOOKUP(R150,'WMP Sections'!B:D,2,FALSE)</f>
        <v>#N/A</v>
      </c>
    </row>
    <row r="151" spans="1:19" x14ac:dyDescent="0.25">
      <c r="A151" s="6">
        <v>148</v>
      </c>
      <c r="B151" s="7"/>
      <c r="C151" s="6"/>
      <c r="D151" s="6" t="str">
        <f t="shared" si="4"/>
        <v>-</v>
      </c>
      <c r="E151" s="6"/>
      <c r="F151" s="6" t="str">
        <f t="shared" si="5"/>
        <v>-.</v>
      </c>
      <c r="G151" s="7"/>
      <c r="H151" s="7"/>
      <c r="J151" s="11"/>
      <c r="K151" s="11"/>
      <c r="L151" s="11"/>
      <c r="M151" s="39"/>
      <c r="N151" s="6"/>
      <c r="O151" s="6"/>
      <c r="P151" s="6"/>
      <c r="Q151" s="6" t="e">
        <f>VLOOKUP(P151,'WMP Sections'!B:D,2,FALSE)</f>
        <v>#N/A</v>
      </c>
      <c r="R151" s="6"/>
      <c r="S151" s="6" t="e">
        <f>VLOOKUP(R151,'WMP Sections'!B:D,2,FALSE)</f>
        <v>#N/A</v>
      </c>
    </row>
    <row r="152" spans="1:19" x14ac:dyDescent="0.25">
      <c r="A152" s="6">
        <v>149</v>
      </c>
      <c r="B152" s="7"/>
      <c r="C152" s="6"/>
      <c r="D152" s="6" t="str">
        <f t="shared" si="4"/>
        <v>-</v>
      </c>
      <c r="E152" s="6"/>
      <c r="F152" s="6" t="str">
        <f t="shared" si="5"/>
        <v>-.</v>
      </c>
      <c r="G152" s="7"/>
      <c r="H152" s="7"/>
      <c r="J152" s="11"/>
      <c r="K152" s="11"/>
      <c r="L152" s="11"/>
      <c r="M152" s="39"/>
      <c r="N152" s="6"/>
      <c r="O152" s="6"/>
      <c r="P152" s="6"/>
      <c r="Q152" s="6" t="e">
        <f>VLOOKUP(P152,'WMP Sections'!B:D,2,FALSE)</f>
        <v>#N/A</v>
      </c>
      <c r="R152" s="6"/>
      <c r="S152" s="6" t="e">
        <f>VLOOKUP(R152,'WMP Sections'!B:D,2,FALSE)</f>
        <v>#N/A</v>
      </c>
    </row>
    <row r="153" spans="1:19" x14ac:dyDescent="0.25">
      <c r="A153" s="6">
        <v>150</v>
      </c>
      <c r="B153" s="7"/>
      <c r="C153" s="6"/>
      <c r="D153" s="6" t="str">
        <f t="shared" si="4"/>
        <v>-</v>
      </c>
      <c r="E153" s="6"/>
      <c r="F153" s="6" t="str">
        <f t="shared" si="5"/>
        <v>-.</v>
      </c>
      <c r="G153" s="7"/>
      <c r="H153" s="7"/>
      <c r="J153" s="11"/>
      <c r="K153" s="11"/>
      <c r="L153" s="11"/>
      <c r="M153" s="39"/>
      <c r="N153" s="6"/>
      <c r="O153" s="6"/>
      <c r="P153" s="6"/>
      <c r="Q153" s="6" t="e">
        <f>VLOOKUP(P153,'WMP Sections'!B:D,2,FALSE)</f>
        <v>#N/A</v>
      </c>
      <c r="R153" s="6"/>
      <c r="S153" s="6" t="e">
        <f>VLOOKUP(R153,'WMP Sections'!B:D,2,FALSE)</f>
        <v>#N/A</v>
      </c>
    </row>
    <row r="154" spans="1:19" x14ac:dyDescent="0.25">
      <c r="A154" s="6">
        <v>151</v>
      </c>
      <c r="B154" s="7"/>
      <c r="C154" s="6"/>
      <c r="D154" s="6" t="str">
        <f t="shared" si="4"/>
        <v>-</v>
      </c>
      <c r="E154" s="6"/>
      <c r="F154" s="6" t="str">
        <f t="shared" si="5"/>
        <v>-.</v>
      </c>
      <c r="G154" s="7"/>
      <c r="H154" s="7"/>
      <c r="J154" s="11"/>
      <c r="K154" s="11"/>
      <c r="L154" s="11"/>
      <c r="M154" s="39"/>
      <c r="N154" s="6"/>
      <c r="O154" s="6"/>
      <c r="P154" s="6"/>
      <c r="Q154" s="6" t="e">
        <f>VLOOKUP(P154,'WMP Sections'!B:D,2,FALSE)</f>
        <v>#N/A</v>
      </c>
      <c r="R154" s="6"/>
      <c r="S154" s="6" t="e">
        <f>VLOOKUP(R154,'WMP Sections'!B:D,2,FALSE)</f>
        <v>#N/A</v>
      </c>
    </row>
    <row r="155" spans="1:19" x14ac:dyDescent="0.25">
      <c r="A155" s="6">
        <v>152</v>
      </c>
      <c r="B155" s="7"/>
      <c r="C155" s="6"/>
      <c r="D155" s="6" t="str">
        <f t="shared" si="4"/>
        <v>-</v>
      </c>
      <c r="E155" s="6"/>
      <c r="F155" s="6" t="str">
        <f t="shared" si="5"/>
        <v>-.</v>
      </c>
      <c r="G155" s="7"/>
      <c r="H155" s="7"/>
      <c r="J155" s="11"/>
      <c r="K155" s="11"/>
      <c r="L155" s="11"/>
      <c r="M155" s="39"/>
      <c r="N155" s="6"/>
      <c r="O155" s="6"/>
      <c r="P155" s="6"/>
      <c r="Q155" s="6" t="e">
        <f>VLOOKUP(P155,'WMP Sections'!B:D,2,FALSE)</f>
        <v>#N/A</v>
      </c>
      <c r="R155" s="6"/>
      <c r="S155" s="6" t="e">
        <f>VLOOKUP(R155,'WMP Sections'!B:D,2,FALSE)</f>
        <v>#N/A</v>
      </c>
    </row>
    <row r="156" spans="1:19" x14ac:dyDescent="0.25">
      <c r="A156" s="6">
        <v>153</v>
      </c>
      <c r="B156" s="7"/>
      <c r="C156" s="6"/>
      <c r="D156" s="6" t="str">
        <f t="shared" si="4"/>
        <v>-</v>
      </c>
      <c r="E156" s="6"/>
      <c r="F156" s="6" t="str">
        <f t="shared" si="5"/>
        <v>-.</v>
      </c>
      <c r="G156" s="7"/>
      <c r="H156" s="7"/>
      <c r="J156" s="11"/>
      <c r="K156" s="11"/>
      <c r="L156" s="11"/>
      <c r="M156" s="39"/>
      <c r="N156" s="6"/>
      <c r="O156" s="6"/>
      <c r="P156" s="6"/>
      <c r="Q156" s="6" t="e">
        <f>VLOOKUP(P156,'WMP Sections'!B:D,2,FALSE)</f>
        <v>#N/A</v>
      </c>
      <c r="R156" s="6"/>
      <c r="S156" s="6" t="e">
        <f>VLOOKUP(R156,'WMP Sections'!B:D,2,FALSE)</f>
        <v>#N/A</v>
      </c>
    </row>
    <row r="157" spans="1:19" x14ac:dyDescent="0.25">
      <c r="A157" s="6">
        <v>154</v>
      </c>
      <c r="B157" s="7"/>
      <c r="C157" s="6"/>
      <c r="D157" s="6" t="str">
        <f t="shared" si="4"/>
        <v>-</v>
      </c>
      <c r="E157" s="6"/>
      <c r="F157" s="6" t="str">
        <f t="shared" si="5"/>
        <v>-.</v>
      </c>
      <c r="G157" s="7"/>
      <c r="H157" s="7"/>
      <c r="J157" s="11"/>
      <c r="K157" s="11"/>
      <c r="L157" s="11"/>
      <c r="M157" s="39"/>
      <c r="N157" s="6"/>
      <c r="O157" s="6"/>
      <c r="P157" s="6"/>
      <c r="Q157" s="6" t="e">
        <f>VLOOKUP(P157,'WMP Sections'!B:D,2,FALSE)</f>
        <v>#N/A</v>
      </c>
      <c r="R157" s="6"/>
      <c r="S157" s="6" t="e">
        <f>VLOOKUP(R157,'WMP Sections'!B:D,2,FALSE)</f>
        <v>#N/A</v>
      </c>
    </row>
    <row r="158" spans="1:19" x14ac:dyDescent="0.25">
      <c r="A158" s="6">
        <v>155</v>
      </c>
      <c r="B158" s="7"/>
      <c r="C158" s="6"/>
      <c r="D158" s="6" t="str">
        <f t="shared" si="4"/>
        <v>-</v>
      </c>
      <c r="E158" s="6"/>
      <c r="F158" s="6" t="str">
        <f t="shared" si="5"/>
        <v>-.</v>
      </c>
      <c r="G158" s="7"/>
      <c r="H158" s="7"/>
      <c r="J158" s="11"/>
      <c r="K158" s="11"/>
      <c r="L158" s="11"/>
      <c r="M158" s="39"/>
      <c r="N158" s="6"/>
      <c r="O158" s="6"/>
      <c r="P158" s="6"/>
      <c r="Q158" s="6" t="e">
        <f>VLOOKUP(P158,'WMP Sections'!B:D,2,FALSE)</f>
        <v>#N/A</v>
      </c>
      <c r="R158" s="6"/>
      <c r="S158" s="6" t="e">
        <f>VLOOKUP(R158,'WMP Sections'!B:D,2,FALSE)</f>
        <v>#N/A</v>
      </c>
    </row>
    <row r="159" spans="1:19" x14ac:dyDescent="0.25">
      <c r="A159" s="6">
        <v>156</v>
      </c>
      <c r="B159" s="7"/>
      <c r="C159" s="6"/>
      <c r="D159" s="6" t="str">
        <f t="shared" si="4"/>
        <v>-</v>
      </c>
      <c r="E159" s="6"/>
      <c r="F159" s="6" t="str">
        <f t="shared" si="5"/>
        <v>-.</v>
      </c>
      <c r="G159" s="7"/>
      <c r="H159" s="7"/>
      <c r="J159" s="11"/>
      <c r="K159" s="11"/>
      <c r="L159" s="11"/>
      <c r="M159" s="39"/>
      <c r="N159" s="6"/>
      <c r="O159" s="6"/>
      <c r="P159" s="6"/>
      <c r="Q159" s="6" t="e">
        <f>VLOOKUP(P159,'WMP Sections'!B:D,2,FALSE)</f>
        <v>#N/A</v>
      </c>
      <c r="R159" s="6"/>
      <c r="S159" s="6" t="e">
        <f>VLOOKUP(R159,'WMP Sections'!B:D,2,FALSE)</f>
        <v>#N/A</v>
      </c>
    </row>
    <row r="160" spans="1:19" x14ac:dyDescent="0.25">
      <c r="A160" s="6">
        <v>157</v>
      </c>
      <c r="B160" s="7"/>
      <c r="C160" s="6"/>
      <c r="D160" s="6" t="str">
        <f t="shared" si="4"/>
        <v>-</v>
      </c>
      <c r="E160" s="6"/>
      <c r="F160" s="6" t="str">
        <f t="shared" si="5"/>
        <v>-.</v>
      </c>
      <c r="G160" s="7"/>
      <c r="H160" s="7"/>
      <c r="J160" s="11"/>
      <c r="K160" s="11"/>
      <c r="L160" s="11"/>
      <c r="M160" s="39"/>
      <c r="N160" s="6"/>
      <c r="O160" s="6"/>
      <c r="P160" s="6"/>
      <c r="Q160" s="6" t="e">
        <f>VLOOKUP(P160,'WMP Sections'!B:D,2,FALSE)</f>
        <v>#N/A</v>
      </c>
      <c r="R160" s="6"/>
      <c r="S160" s="6" t="e">
        <f>VLOOKUP(R160,'WMP Sections'!B:D,2,FALSE)</f>
        <v>#N/A</v>
      </c>
    </row>
    <row r="161" spans="1:19" x14ac:dyDescent="0.25">
      <c r="A161" s="6">
        <v>158</v>
      </c>
      <c r="B161" s="7"/>
      <c r="C161" s="6"/>
      <c r="D161" s="6" t="str">
        <f t="shared" si="4"/>
        <v>-</v>
      </c>
      <c r="E161" s="6"/>
      <c r="F161" s="6" t="str">
        <f t="shared" si="5"/>
        <v>-.</v>
      </c>
      <c r="G161" s="7"/>
      <c r="H161" s="7"/>
      <c r="J161" s="11"/>
      <c r="K161" s="11"/>
      <c r="L161" s="11"/>
      <c r="M161" s="39"/>
      <c r="N161" s="6"/>
      <c r="O161" s="7"/>
      <c r="P161" s="6"/>
      <c r="Q161" s="6" t="e">
        <f>VLOOKUP(P161,'WMP Sections'!B:D,2,FALSE)</f>
        <v>#N/A</v>
      </c>
      <c r="R161" s="6"/>
      <c r="S161" s="6" t="e">
        <f>VLOOKUP(R161,'WMP Sections'!B:D,2,FALSE)</f>
        <v>#N/A</v>
      </c>
    </row>
    <row r="162" spans="1:19" x14ac:dyDescent="0.25">
      <c r="A162" s="6">
        <v>159</v>
      </c>
      <c r="B162" s="7"/>
      <c r="C162" s="6"/>
      <c r="D162" s="6" t="str">
        <f t="shared" si="4"/>
        <v>-</v>
      </c>
      <c r="E162" s="6"/>
      <c r="F162" s="6" t="str">
        <f t="shared" si="5"/>
        <v>-.</v>
      </c>
      <c r="G162" s="7"/>
      <c r="H162" s="7"/>
      <c r="J162" s="11"/>
      <c r="K162" s="11"/>
      <c r="L162" s="11"/>
      <c r="M162" s="39"/>
      <c r="N162" s="6"/>
      <c r="O162" s="6"/>
      <c r="P162" s="9"/>
      <c r="Q162" s="6" t="e">
        <f>VLOOKUP(P162,'WMP Sections'!B:D,2,FALSE)</f>
        <v>#N/A</v>
      </c>
      <c r="R162" s="6"/>
      <c r="S162" s="6" t="e">
        <f>VLOOKUP(R162,'WMP Sections'!B:D,2,FALSE)</f>
        <v>#N/A</v>
      </c>
    </row>
    <row r="163" spans="1:19" x14ac:dyDescent="0.25">
      <c r="A163" s="6">
        <v>160</v>
      </c>
      <c r="B163" s="7"/>
      <c r="C163" s="6"/>
      <c r="D163" s="6" t="str">
        <f t="shared" si="4"/>
        <v>-</v>
      </c>
      <c r="E163" s="6"/>
      <c r="F163" s="6" t="str">
        <f t="shared" si="5"/>
        <v>-.</v>
      </c>
      <c r="G163" s="7"/>
      <c r="H163" s="7"/>
      <c r="J163" s="11"/>
      <c r="K163" s="11"/>
      <c r="L163" s="11"/>
      <c r="M163" s="39"/>
      <c r="N163" s="6"/>
      <c r="O163" s="6"/>
      <c r="P163" s="6"/>
      <c r="Q163" s="6" t="e">
        <f>VLOOKUP(P163,'WMP Sections'!B:D,2,FALSE)</f>
        <v>#N/A</v>
      </c>
      <c r="R163" s="6"/>
      <c r="S163" s="6" t="e">
        <f>VLOOKUP(R163,'WMP Sections'!B:D,2,FALSE)</f>
        <v>#N/A</v>
      </c>
    </row>
    <row r="164" spans="1:19" x14ac:dyDescent="0.25">
      <c r="A164" s="6">
        <v>161</v>
      </c>
      <c r="B164" s="7"/>
      <c r="C164" s="6"/>
      <c r="D164" s="6" t="str">
        <f t="shared" si="4"/>
        <v>-</v>
      </c>
      <c r="E164" s="6"/>
      <c r="F164" s="6" t="str">
        <f t="shared" si="5"/>
        <v>-.</v>
      </c>
      <c r="G164" s="7"/>
      <c r="H164" s="7"/>
      <c r="J164" s="11"/>
      <c r="K164" s="11"/>
      <c r="L164" s="11"/>
      <c r="M164" s="39"/>
      <c r="N164" s="6"/>
      <c r="O164" s="6"/>
      <c r="P164" s="6"/>
      <c r="Q164" s="6" t="e">
        <f>VLOOKUP(P164,'WMP Sections'!B:D,2,FALSE)</f>
        <v>#N/A</v>
      </c>
      <c r="R164" s="6"/>
      <c r="S164" s="6" t="e">
        <f>VLOOKUP(R164,'WMP Sections'!B:D,2,FALSE)</f>
        <v>#N/A</v>
      </c>
    </row>
    <row r="165" spans="1:19" x14ac:dyDescent="0.25">
      <c r="A165" s="6">
        <v>162</v>
      </c>
      <c r="B165" s="7"/>
      <c r="C165" s="6"/>
      <c r="D165" s="6" t="str">
        <f t="shared" si="4"/>
        <v>-</v>
      </c>
      <c r="E165" s="6"/>
      <c r="F165" s="6" t="str">
        <f t="shared" si="5"/>
        <v>-.</v>
      </c>
      <c r="G165" s="7"/>
      <c r="H165" s="7"/>
      <c r="J165" s="11"/>
      <c r="K165" s="11"/>
      <c r="L165" s="11"/>
      <c r="M165" s="39"/>
      <c r="N165" s="6"/>
      <c r="O165" s="6"/>
      <c r="P165" s="6"/>
      <c r="Q165" s="6" t="e">
        <f>VLOOKUP(P165,'WMP Sections'!B:D,2,FALSE)</f>
        <v>#N/A</v>
      </c>
      <c r="R165" s="6"/>
      <c r="S165" s="6" t="e">
        <f>VLOOKUP(R165,'WMP Sections'!B:D,2,FALSE)</f>
        <v>#N/A</v>
      </c>
    </row>
    <row r="166" spans="1:19" x14ac:dyDescent="0.25">
      <c r="A166" s="6">
        <v>163</v>
      </c>
      <c r="B166" s="7"/>
      <c r="C166" s="6"/>
      <c r="D166" s="6" t="str">
        <f t="shared" si="4"/>
        <v>-</v>
      </c>
      <c r="E166" s="6"/>
      <c r="F166" s="6" t="str">
        <f t="shared" si="5"/>
        <v>-.</v>
      </c>
      <c r="G166" s="7"/>
      <c r="H166" s="7"/>
      <c r="J166" s="11"/>
      <c r="K166" s="11"/>
      <c r="L166" s="11"/>
      <c r="M166" s="39"/>
      <c r="N166" s="6"/>
      <c r="O166" s="6"/>
      <c r="P166" s="6"/>
      <c r="Q166" s="6" t="e">
        <f>VLOOKUP(P166,'WMP Sections'!B:D,2,FALSE)</f>
        <v>#N/A</v>
      </c>
      <c r="R166" s="6"/>
      <c r="S166" s="6" t="e">
        <f>VLOOKUP(R166,'WMP Sections'!B:D,2,FALSE)</f>
        <v>#N/A</v>
      </c>
    </row>
    <row r="167" spans="1:19" x14ac:dyDescent="0.25">
      <c r="A167" s="6">
        <v>164</v>
      </c>
      <c r="B167" s="7"/>
      <c r="C167" s="6"/>
      <c r="D167" s="6" t="str">
        <f t="shared" si="4"/>
        <v>-</v>
      </c>
      <c r="E167" s="6"/>
      <c r="F167" s="6" t="str">
        <f t="shared" si="5"/>
        <v>-.</v>
      </c>
      <c r="G167" s="7"/>
      <c r="H167" s="7"/>
      <c r="J167" s="11"/>
      <c r="K167" s="11"/>
      <c r="L167" s="11"/>
      <c r="M167" s="39"/>
      <c r="N167" s="6"/>
      <c r="O167" s="6"/>
      <c r="P167" s="6"/>
      <c r="Q167" s="6" t="e">
        <f>VLOOKUP(P167,'WMP Sections'!B:D,2,FALSE)</f>
        <v>#N/A</v>
      </c>
      <c r="R167" s="6"/>
      <c r="S167" s="6" t="e">
        <f>VLOOKUP(R167,'WMP Sections'!B:D,2,FALSE)</f>
        <v>#N/A</v>
      </c>
    </row>
    <row r="168" spans="1:19" x14ac:dyDescent="0.25">
      <c r="A168" s="6">
        <v>165</v>
      </c>
      <c r="B168" s="7"/>
      <c r="C168" s="6"/>
      <c r="D168" s="6" t="str">
        <f t="shared" si="4"/>
        <v>-</v>
      </c>
      <c r="E168" s="6"/>
      <c r="F168" s="6" t="str">
        <f t="shared" si="5"/>
        <v>-.</v>
      </c>
      <c r="G168" s="7"/>
      <c r="H168" s="7"/>
      <c r="J168" s="11"/>
      <c r="K168" s="11"/>
      <c r="L168" s="11"/>
      <c r="M168" s="39"/>
      <c r="N168" s="6"/>
      <c r="O168" s="6"/>
      <c r="P168" s="6"/>
      <c r="Q168" s="6" t="e">
        <f>VLOOKUP(P168,'WMP Sections'!B:D,2,FALSE)</f>
        <v>#N/A</v>
      </c>
      <c r="R168" s="6"/>
      <c r="S168" s="6" t="e">
        <f>VLOOKUP(R168,'WMP Sections'!B:D,2,FALSE)</f>
        <v>#N/A</v>
      </c>
    </row>
    <row r="169" spans="1:19" x14ac:dyDescent="0.25">
      <c r="A169" s="6">
        <v>166</v>
      </c>
      <c r="B169" s="7"/>
      <c r="C169" s="6"/>
      <c r="D169" s="6" t="str">
        <f t="shared" si="4"/>
        <v>-</v>
      </c>
      <c r="E169" s="6"/>
      <c r="F169" s="6" t="str">
        <f t="shared" si="5"/>
        <v>-.</v>
      </c>
      <c r="G169" s="7"/>
      <c r="H169" s="7"/>
      <c r="J169" s="11"/>
      <c r="K169" s="11"/>
      <c r="L169" s="11"/>
      <c r="M169" s="39"/>
      <c r="N169" s="6"/>
      <c r="O169" s="6"/>
      <c r="P169" s="6"/>
      <c r="Q169" s="6" t="e">
        <f>VLOOKUP(P169,'WMP Sections'!B:D,2,FALSE)</f>
        <v>#N/A</v>
      </c>
      <c r="R169" s="6"/>
      <c r="S169" s="6" t="e">
        <f>VLOOKUP(R169,'WMP Sections'!B:D,2,FALSE)</f>
        <v>#N/A</v>
      </c>
    </row>
    <row r="170" spans="1:19" x14ac:dyDescent="0.25">
      <c r="A170" s="6">
        <v>167</v>
      </c>
      <c r="B170" s="7"/>
      <c r="C170" s="6"/>
      <c r="D170" s="6" t="str">
        <f t="shared" si="4"/>
        <v>-</v>
      </c>
      <c r="E170" s="6"/>
      <c r="F170" s="6" t="str">
        <f t="shared" si="5"/>
        <v>-.</v>
      </c>
      <c r="G170" s="7"/>
      <c r="H170" s="7"/>
      <c r="J170" s="11"/>
      <c r="K170" s="11"/>
      <c r="L170" s="11"/>
      <c r="M170" s="39"/>
      <c r="N170" s="6"/>
      <c r="O170" s="6"/>
      <c r="P170" s="6"/>
      <c r="Q170" s="6" t="e">
        <f>VLOOKUP(P170,'WMP Sections'!B:D,2,FALSE)</f>
        <v>#N/A</v>
      </c>
      <c r="R170" s="6"/>
      <c r="S170" s="6" t="e">
        <f>VLOOKUP(R170,'WMP Sections'!B:D,2,FALSE)</f>
        <v>#N/A</v>
      </c>
    </row>
    <row r="171" spans="1:19" x14ac:dyDescent="0.25">
      <c r="A171" s="6">
        <v>168</v>
      </c>
      <c r="B171" s="7"/>
      <c r="C171" s="6"/>
      <c r="D171" s="6" t="str">
        <f t="shared" si="4"/>
        <v>-</v>
      </c>
      <c r="E171" s="6"/>
      <c r="F171" s="6" t="str">
        <f t="shared" si="5"/>
        <v>-.</v>
      </c>
      <c r="G171" s="7"/>
      <c r="H171" s="7"/>
      <c r="J171" s="11"/>
      <c r="K171" s="11"/>
      <c r="L171" s="11"/>
      <c r="M171" s="39"/>
      <c r="N171" s="6"/>
      <c r="O171" s="6"/>
      <c r="P171" s="6"/>
      <c r="Q171" s="6" t="e">
        <f>VLOOKUP(P171,'WMP Sections'!B:D,2,FALSE)</f>
        <v>#N/A</v>
      </c>
      <c r="R171" s="6"/>
      <c r="S171" s="6" t="e">
        <f>VLOOKUP(R171,'WMP Sections'!B:D,2,FALSE)</f>
        <v>#N/A</v>
      </c>
    </row>
    <row r="172" spans="1:19" x14ac:dyDescent="0.25">
      <c r="A172" s="6">
        <v>169</v>
      </c>
      <c r="B172" s="7"/>
      <c r="C172" s="6"/>
      <c r="D172" s="6" t="str">
        <f t="shared" si="4"/>
        <v>-</v>
      </c>
      <c r="E172" s="6"/>
      <c r="F172" s="6" t="str">
        <f t="shared" si="5"/>
        <v>-.</v>
      </c>
      <c r="G172" s="7"/>
      <c r="H172" s="7"/>
      <c r="J172" s="11"/>
      <c r="K172" s="11"/>
      <c r="L172" s="11"/>
      <c r="M172" s="39"/>
      <c r="N172" s="6"/>
      <c r="O172" s="6"/>
      <c r="P172" s="6"/>
      <c r="Q172" s="6" t="e">
        <f>VLOOKUP(P172,'WMP Sections'!B:D,2,FALSE)</f>
        <v>#N/A</v>
      </c>
      <c r="R172" s="6"/>
      <c r="S172" s="6" t="e">
        <f>VLOOKUP(R172,'WMP Sections'!B:D,2,FALSE)</f>
        <v>#N/A</v>
      </c>
    </row>
    <row r="173" spans="1:19" x14ac:dyDescent="0.25">
      <c r="A173" s="6">
        <v>170</v>
      </c>
      <c r="B173" s="7"/>
      <c r="C173" s="6"/>
      <c r="D173" s="6" t="str">
        <f t="shared" si="4"/>
        <v>-</v>
      </c>
      <c r="E173" s="6"/>
      <c r="F173" s="6" t="str">
        <f t="shared" si="5"/>
        <v>-.</v>
      </c>
      <c r="G173" s="7"/>
      <c r="H173" s="7"/>
      <c r="J173" s="11"/>
      <c r="K173" s="11"/>
      <c r="L173" s="11"/>
      <c r="M173" s="39"/>
      <c r="N173" s="6"/>
      <c r="O173" s="6"/>
      <c r="P173" s="6"/>
      <c r="Q173" s="6" t="e">
        <f>VLOOKUP(P173,'WMP Sections'!B:D,2,FALSE)</f>
        <v>#N/A</v>
      </c>
      <c r="R173" s="6"/>
      <c r="S173" s="6" t="e">
        <f>VLOOKUP(R173,'WMP Sections'!B:D,2,FALSE)</f>
        <v>#N/A</v>
      </c>
    </row>
    <row r="174" spans="1:19" x14ac:dyDescent="0.25">
      <c r="A174" s="6"/>
      <c r="B174" s="7"/>
      <c r="C174" s="6"/>
      <c r="D174" s="6"/>
      <c r="E174" s="6"/>
      <c r="G174" s="7"/>
      <c r="H174" s="7"/>
      <c r="J174" s="11"/>
      <c r="K174" s="11"/>
      <c r="L174" s="11"/>
      <c r="M174" s="39"/>
      <c r="N174" s="6"/>
      <c r="O174" s="7"/>
      <c r="P174" s="6"/>
      <c r="Q174" s="6"/>
      <c r="R174" s="6"/>
      <c r="S174" s="6"/>
    </row>
    <row r="175" spans="1:19" s="8" customFormat="1" x14ac:dyDescent="0.25">
      <c r="A175" s="2"/>
      <c r="B175" s="1"/>
      <c r="C175" s="2"/>
      <c r="D175" s="2"/>
      <c r="E175" s="2"/>
      <c r="F175" s="6"/>
      <c r="G175" s="1"/>
      <c r="H175" s="1"/>
      <c r="I175" s="6"/>
      <c r="J175" s="2"/>
      <c r="K175" s="2"/>
      <c r="L175" s="2"/>
      <c r="M175" s="2"/>
      <c r="N175" s="2"/>
      <c r="O175" s="1"/>
      <c r="P175" s="2"/>
      <c r="Q175" s="1"/>
      <c r="R175" s="2"/>
      <c r="S175" s="1"/>
    </row>
    <row r="176" spans="1:19" s="8" customFormat="1" x14ac:dyDescent="0.25">
      <c r="A176" s="2"/>
      <c r="B176" s="1"/>
      <c r="C176" s="2"/>
      <c r="D176" s="2"/>
      <c r="E176" s="2"/>
      <c r="F176" s="6"/>
      <c r="G176" s="1"/>
      <c r="H176" s="1"/>
      <c r="I176" s="6"/>
      <c r="J176" s="2"/>
      <c r="K176" s="2"/>
      <c r="L176" s="2"/>
      <c r="M176" s="2"/>
      <c r="N176" s="2"/>
      <c r="O176" s="1"/>
      <c r="P176" s="2"/>
      <c r="Q176" s="1"/>
      <c r="R176" s="2"/>
      <c r="S176" s="1"/>
    </row>
    <row r="177" spans="1:19" s="8" customFormat="1" x14ac:dyDescent="0.25">
      <c r="A177" s="2"/>
      <c r="B177" s="1"/>
      <c r="C177" s="2"/>
      <c r="D177" s="2"/>
      <c r="E177" s="2"/>
      <c r="F177" s="6"/>
      <c r="G177" s="1"/>
      <c r="H177" s="1"/>
      <c r="I177" s="6"/>
      <c r="J177" s="2"/>
      <c r="K177" s="2"/>
      <c r="L177" s="2"/>
      <c r="M177" s="2"/>
      <c r="N177" s="2"/>
      <c r="O177" s="1"/>
      <c r="P177" s="2"/>
      <c r="Q177" s="1"/>
      <c r="R177" s="2"/>
      <c r="S177" s="1"/>
    </row>
    <row r="178" spans="1:19" s="8" customFormat="1" x14ac:dyDescent="0.25">
      <c r="A178" s="2"/>
      <c r="B178" s="1"/>
      <c r="C178" s="2"/>
      <c r="D178" s="2"/>
      <c r="E178" s="2"/>
      <c r="F178" s="6"/>
      <c r="G178" s="1"/>
      <c r="H178" s="1"/>
      <c r="I178" s="6"/>
      <c r="J178" s="2"/>
      <c r="K178" s="2"/>
      <c r="L178" s="2"/>
      <c r="M178" s="2"/>
      <c r="N178" s="2"/>
      <c r="O178" s="1"/>
      <c r="P178" s="2"/>
      <c r="Q178" s="1"/>
      <c r="R178" s="2"/>
      <c r="S178" s="1"/>
    </row>
    <row r="179" spans="1:19" s="8" customFormat="1" x14ac:dyDescent="0.25">
      <c r="A179" s="2"/>
      <c r="B179" s="1"/>
      <c r="C179" s="2"/>
      <c r="D179" s="2"/>
      <c r="E179" s="2"/>
      <c r="F179" s="6"/>
      <c r="G179" s="1"/>
      <c r="H179" s="1"/>
      <c r="I179" s="6"/>
      <c r="J179" s="2"/>
      <c r="K179" s="2"/>
      <c r="L179" s="2"/>
      <c r="M179" s="2"/>
      <c r="N179" s="2"/>
      <c r="O179" s="1"/>
      <c r="P179" s="2"/>
      <c r="Q179" s="1"/>
      <c r="R179" s="2"/>
      <c r="S179" s="1"/>
    </row>
    <row r="180" spans="1:19" s="8" customFormat="1" x14ac:dyDescent="0.25">
      <c r="A180" s="2"/>
      <c r="B180" s="1"/>
      <c r="C180" s="2"/>
      <c r="D180" s="2"/>
      <c r="E180" s="2"/>
      <c r="F180" s="6"/>
      <c r="G180" s="1"/>
      <c r="H180" s="1"/>
      <c r="I180" s="6"/>
      <c r="J180" s="2"/>
      <c r="K180" s="2"/>
      <c r="L180" s="2"/>
      <c r="M180" s="2"/>
      <c r="N180" s="2"/>
      <c r="O180" s="1"/>
      <c r="P180" s="2"/>
      <c r="Q180" s="1"/>
      <c r="R180" s="2"/>
      <c r="S180" s="1"/>
    </row>
    <row r="181" spans="1:19" s="8" customFormat="1" x14ac:dyDescent="0.25">
      <c r="A181" s="2"/>
      <c r="B181" s="1"/>
      <c r="C181" s="2"/>
      <c r="D181" s="2"/>
      <c r="E181" s="2"/>
      <c r="F181" s="6"/>
      <c r="G181" s="1"/>
      <c r="H181" s="1"/>
      <c r="I181" s="6"/>
      <c r="J181" s="2"/>
      <c r="K181" s="2"/>
      <c r="L181" s="2"/>
      <c r="M181" s="2"/>
      <c r="N181" s="2"/>
      <c r="O181" s="1"/>
      <c r="P181" s="2"/>
      <c r="Q181" s="1"/>
      <c r="R181" s="2"/>
      <c r="S181" s="1"/>
    </row>
    <row r="182" spans="1:19" s="8" customFormat="1" x14ac:dyDescent="0.25">
      <c r="A182" s="2"/>
      <c r="B182" s="1"/>
      <c r="C182" s="2"/>
      <c r="D182" s="2"/>
      <c r="E182" s="2"/>
      <c r="F182" s="6"/>
      <c r="G182" s="1"/>
      <c r="H182" s="1"/>
      <c r="I182" s="6"/>
      <c r="J182" s="2"/>
      <c r="K182" s="2"/>
      <c r="L182" s="2"/>
      <c r="M182" s="2"/>
      <c r="N182" s="2"/>
      <c r="O182" s="1"/>
      <c r="P182" s="2"/>
      <c r="Q182" s="1"/>
      <c r="R182" s="2"/>
      <c r="S182" s="1"/>
    </row>
    <row r="183" spans="1:19" s="8" customFormat="1" x14ac:dyDescent="0.25">
      <c r="A183" s="2"/>
      <c r="B183" s="1"/>
      <c r="C183" s="2"/>
      <c r="D183" s="2"/>
      <c r="E183" s="2"/>
      <c r="F183" s="6"/>
      <c r="G183" s="1"/>
      <c r="H183" s="1"/>
      <c r="I183" s="6"/>
      <c r="J183" s="2"/>
      <c r="K183" s="2"/>
      <c r="L183" s="2"/>
      <c r="M183" s="2"/>
      <c r="N183" s="2"/>
      <c r="O183" s="1"/>
      <c r="P183" s="2"/>
      <c r="Q183" s="1"/>
      <c r="R183" s="2"/>
      <c r="S183" s="1"/>
    </row>
    <row r="184" spans="1:19" s="8" customFormat="1" x14ac:dyDescent="0.25">
      <c r="A184" s="2"/>
      <c r="B184" s="1"/>
      <c r="C184" s="2"/>
      <c r="D184" s="2"/>
      <c r="E184" s="2"/>
      <c r="F184" s="6"/>
      <c r="G184" s="1"/>
      <c r="H184" s="1"/>
      <c r="I184" s="6"/>
      <c r="J184" s="2"/>
      <c r="K184" s="2"/>
      <c r="L184" s="2"/>
      <c r="M184" s="2"/>
      <c r="N184" s="2"/>
      <c r="O184" s="1"/>
      <c r="P184" s="2"/>
      <c r="Q184" s="1"/>
      <c r="R184" s="2"/>
      <c r="S184" s="1"/>
    </row>
    <row r="185" spans="1:19" s="8" customFormat="1" x14ac:dyDescent="0.25">
      <c r="A185" s="2"/>
      <c r="B185" s="1"/>
      <c r="C185" s="2"/>
      <c r="D185" s="2"/>
      <c r="E185" s="2"/>
      <c r="F185" s="6"/>
      <c r="G185" s="1"/>
      <c r="H185" s="1"/>
      <c r="I185" s="6"/>
      <c r="J185" s="2"/>
      <c r="K185" s="2"/>
      <c r="L185" s="2"/>
      <c r="M185" s="2"/>
      <c r="N185" s="2"/>
      <c r="O185" s="1"/>
      <c r="P185" s="2"/>
      <c r="Q185" s="1"/>
      <c r="R185" s="2"/>
      <c r="S185" s="1"/>
    </row>
    <row r="186" spans="1:19" s="8" customFormat="1" x14ac:dyDescent="0.25">
      <c r="A186" s="2"/>
      <c r="B186" s="1"/>
      <c r="C186" s="2"/>
      <c r="D186" s="2"/>
      <c r="E186" s="2"/>
      <c r="F186" s="6"/>
      <c r="G186" s="1"/>
      <c r="H186" s="1"/>
      <c r="I186" s="6"/>
      <c r="J186" s="2"/>
      <c r="K186" s="2"/>
      <c r="L186" s="2"/>
      <c r="M186" s="2"/>
      <c r="N186" s="2"/>
      <c r="O186" s="1"/>
      <c r="P186" s="2"/>
      <c r="Q186" s="1"/>
      <c r="R186" s="2"/>
      <c r="S186" s="1"/>
    </row>
    <row r="187" spans="1:19" s="8" customFormat="1" x14ac:dyDescent="0.25">
      <c r="A187" s="2"/>
      <c r="B187" s="1"/>
      <c r="C187" s="2"/>
      <c r="D187" s="2"/>
      <c r="E187" s="2"/>
      <c r="F187" s="6"/>
      <c r="G187" s="1"/>
      <c r="H187" s="1"/>
      <c r="I187" s="6"/>
      <c r="J187" s="2"/>
      <c r="K187" s="2"/>
      <c r="L187" s="2"/>
      <c r="M187" s="2"/>
      <c r="N187" s="2"/>
      <c r="O187" s="1"/>
      <c r="P187" s="2"/>
      <c r="Q187" s="1"/>
      <c r="R187" s="2"/>
      <c r="S187" s="1"/>
    </row>
    <row r="188" spans="1:19" s="8" customFormat="1" x14ac:dyDescent="0.25">
      <c r="A188" s="2"/>
      <c r="B188" s="1"/>
      <c r="C188" s="2"/>
      <c r="D188" s="2"/>
      <c r="E188" s="2"/>
      <c r="F188" s="6"/>
      <c r="G188" s="1"/>
      <c r="H188" s="1"/>
      <c r="I188" s="6"/>
      <c r="J188" s="2"/>
      <c r="K188" s="2"/>
      <c r="L188" s="2"/>
      <c r="M188" s="2"/>
      <c r="N188" s="2"/>
      <c r="O188" s="1"/>
      <c r="P188" s="2"/>
      <c r="Q188" s="1"/>
      <c r="R188" s="2"/>
      <c r="S188" s="1"/>
    </row>
    <row r="189" spans="1:19" s="8" customFormat="1" x14ac:dyDescent="0.25">
      <c r="A189" s="2"/>
      <c r="B189" s="1"/>
      <c r="C189" s="2"/>
      <c r="D189" s="2"/>
      <c r="E189" s="2"/>
      <c r="F189" s="6"/>
      <c r="G189" s="1"/>
      <c r="H189" s="1"/>
      <c r="I189" s="6"/>
      <c r="J189" s="2"/>
      <c r="K189" s="2"/>
      <c r="L189" s="2"/>
      <c r="M189" s="2"/>
      <c r="N189" s="2"/>
      <c r="O189" s="1"/>
      <c r="P189" s="2"/>
      <c r="Q189" s="1"/>
      <c r="R189" s="2"/>
      <c r="S189" s="1"/>
    </row>
    <row r="190" spans="1:19" s="8" customFormat="1" x14ac:dyDescent="0.25">
      <c r="A190" s="2"/>
      <c r="B190" s="1"/>
      <c r="C190" s="2"/>
      <c r="D190" s="2"/>
      <c r="E190" s="2"/>
      <c r="F190" s="6"/>
      <c r="G190" s="1"/>
      <c r="H190" s="1"/>
      <c r="I190" s="6"/>
      <c r="J190" s="2"/>
      <c r="K190" s="2"/>
      <c r="L190" s="2"/>
      <c r="M190" s="2"/>
      <c r="N190" s="2"/>
      <c r="O190" s="1"/>
      <c r="P190" s="2"/>
      <c r="Q190" s="1"/>
      <c r="R190" s="2"/>
      <c r="S190" s="1"/>
    </row>
    <row r="191" spans="1:19" s="8" customFormat="1" x14ac:dyDescent="0.25">
      <c r="A191" s="2"/>
      <c r="B191" s="1"/>
      <c r="C191" s="2"/>
      <c r="D191" s="2"/>
      <c r="E191" s="2"/>
      <c r="F191" s="6"/>
      <c r="G191" s="1"/>
      <c r="H191" s="1"/>
      <c r="I191" s="6"/>
      <c r="J191" s="2"/>
      <c r="K191" s="2"/>
      <c r="L191" s="2"/>
      <c r="M191" s="2"/>
      <c r="N191" s="2"/>
      <c r="O191" s="1"/>
      <c r="P191" s="2"/>
      <c r="Q191" s="1"/>
      <c r="R191" s="2"/>
      <c r="S191" s="1"/>
    </row>
    <row r="192" spans="1:19" s="8" customFormat="1" x14ac:dyDescent="0.25">
      <c r="A192" s="2"/>
      <c r="B192" s="1"/>
      <c r="C192" s="2"/>
      <c r="D192" s="2"/>
      <c r="E192" s="2"/>
      <c r="F192" s="6"/>
      <c r="G192" s="1"/>
      <c r="H192" s="1"/>
      <c r="I192" s="6"/>
      <c r="J192" s="2"/>
      <c r="K192" s="2"/>
      <c r="L192" s="2"/>
      <c r="M192" s="2"/>
      <c r="N192" s="2"/>
      <c r="O192" s="1"/>
      <c r="P192" s="2"/>
      <c r="Q192" s="1"/>
      <c r="R192" s="2"/>
      <c r="S192" s="1"/>
    </row>
    <row r="193" spans="1:19" s="8" customFormat="1" x14ac:dyDescent="0.25">
      <c r="A193" s="2"/>
      <c r="B193" s="1"/>
      <c r="C193" s="2"/>
      <c r="D193" s="2"/>
      <c r="E193" s="2"/>
      <c r="F193" s="6"/>
      <c r="G193" s="1"/>
      <c r="H193" s="1"/>
      <c r="I193" s="6"/>
      <c r="J193" s="2"/>
      <c r="K193" s="2"/>
      <c r="L193" s="2"/>
      <c r="M193" s="2"/>
      <c r="N193" s="2"/>
      <c r="O193" s="1"/>
      <c r="P193" s="2"/>
      <c r="Q193" s="1"/>
      <c r="R193" s="2"/>
      <c r="S193" s="1"/>
    </row>
    <row r="194" spans="1:19" s="8" customFormat="1" x14ac:dyDescent="0.25">
      <c r="A194" s="2"/>
      <c r="B194" s="1"/>
      <c r="C194" s="2"/>
      <c r="D194" s="2"/>
      <c r="E194" s="2"/>
      <c r="F194" s="6"/>
      <c r="G194" s="1"/>
      <c r="H194" s="1"/>
      <c r="I194" s="6"/>
      <c r="J194" s="2"/>
      <c r="K194" s="2"/>
      <c r="L194" s="2"/>
      <c r="M194" s="2"/>
      <c r="N194" s="2"/>
      <c r="O194" s="1"/>
      <c r="P194" s="2"/>
      <c r="Q194" s="1"/>
      <c r="R194" s="2"/>
      <c r="S194" s="1"/>
    </row>
    <row r="195" spans="1:19" s="8" customFormat="1" x14ac:dyDescent="0.25">
      <c r="A195" s="2"/>
      <c r="B195" s="1"/>
      <c r="C195" s="2"/>
      <c r="D195" s="2"/>
      <c r="E195" s="2"/>
      <c r="F195" s="6"/>
      <c r="G195" s="1"/>
      <c r="H195" s="1"/>
      <c r="I195" s="6"/>
      <c r="J195" s="2"/>
      <c r="K195" s="2"/>
      <c r="L195" s="2"/>
      <c r="M195" s="2"/>
      <c r="N195" s="2"/>
      <c r="O195" s="1"/>
      <c r="P195" s="2"/>
      <c r="Q195" s="1"/>
      <c r="R195" s="2"/>
      <c r="S195" s="1"/>
    </row>
    <row r="196" spans="1:19" s="8" customFormat="1" x14ac:dyDescent="0.25">
      <c r="A196" s="2"/>
      <c r="B196" s="1"/>
      <c r="C196" s="2"/>
      <c r="D196" s="2"/>
      <c r="E196" s="2"/>
      <c r="F196" s="6"/>
      <c r="G196" s="1"/>
      <c r="H196" s="1"/>
      <c r="I196" s="6"/>
      <c r="J196" s="2"/>
      <c r="K196" s="2"/>
      <c r="L196" s="2"/>
      <c r="M196" s="2"/>
      <c r="N196" s="2"/>
      <c r="O196" s="1"/>
      <c r="P196" s="2"/>
      <c r="Q196" s="1"/>
      <c r="R196" s="2"/>
      <c r="S196" s="1"/>
    </row>
    <row r="197" spans="1:19" s="8" customFormat="1" x14ac:dyDescent="0.25">
      <c r="A197" s="2"/>
      <c r="B197" s="1"/>
      <c r="C197" s="2"/>
      <c r="D197" s="2"/>
      <c r="E197" s="2"/>
      <c r="F197" s="6"/>
      <c r="G197" s="1"/>
      <c r="H197" s="1"/>
      <c r="I197" s="6"/>
      <c r="J197" s="2"/>
      <c r="K197" s="2"/>
      <c r="L197" s="2"/>
      <c r="M197" s="2"/>
      <c r="N197" s="2"/>
      <c r="O197" s="1"/>
      <c r="P197" s="2"/>
      <c r="Q197" s="1"/>
      <c r="R197" s="2"/>
      <c r="S197" s="1"/>
    </row>
    <row r="198" spans="1:19" s="8" customFormat="1" x14ac:dyDescent="0.25">
      <c r="A198" s="2"/>
      <c r="B198" s="1"/>
      <c r="C198" s="2"/>
      <c r="D198" s="2"/>
      <c r="E198" s="2"/>
      <c r="F198" s="6"/>
      <c r="G198" s="1"/>
      <c r="H198" s="1"/>
      <c r="I198" s="6"/>
      <c r="J198" s="2"/>
      <c r="K198" s="2"/>
      <c r="L198" s="2"/>
      <c r="M198" s="2"/>
      <c r="N198" s="2"/>
      <c r="O198" s="1"/>
      <c r="P198" s="2"/>
      <c r="Q198" s="1"/>
      <c r="R198" s="2"/>
      <c r="S198" s="1"/>
    </row>
    <row r="199" spans="1:19" s="8" customFormat="1" x14ac:dyDescent="0.25">
      <c r="A199" s="2"/>
      <c r="B199" s="1"/>
      <c r="C199" s="2"/>
      <c r="D199" s="2"/>
      <c r="E199" s="2"/>
      <c r="F199" s="6"/>
      <c r="G199" s="1"/>
      <c r="H199" s="1"/>
      <c r="I199" s="6"/>
      <c r="J199" s="2"/>
      <c r="K199" s="2"/>
      <c r="L199" s="2"/>
      <c r="M199" s="2"/>
      <c r="N199" s="2"/>
      <c r="O199" s="1"/>
      <c r="P199" s="2"/>
      <c r="Q199" s="1"/>
      <c r="R199" s="2"/>
      <c r="S199" s="1"/>
    </row>
    <row r="200" spans="1:19" s="8" customFormat="1" x14ac:dyDescent="0.25">
      <c r="A200" s="2"/>
      <c r="B200" s="1"/>
      <c r="C200" s="2"/>
      <c r="D200" s="2"/>
      <c r="E200" s="2"/>
      <c r="F200" s="6"/>
      <c r="G200" s="1"/>
      <c r="H200" s="1"/>
      <c r="I200" s="6"/>
      <c r="J200" s="2"/>
      <c r="K200" s="2"/>
      <c r="L200" s="2"/>
      <c r="M200" s="2"/>
      <c r="N200" s="2"/>
      <c r="O200" s="1"/>
      <c r="P200" s="2"/>
      <c r="Q200" s="1"/>
      <c r="R200" s="2"/>
      <c r="S200" s="1"/>
    </row>
    <row r="201" spans="1:19" s="8" customFormat="1" x14ac:dyDescent="0.25">
      <c r="A201" s="2"/>
      <c r="B201" s="1"/>
      <c r="C201" s="2"/>
      <c r="D201" s="2"/>
      <c r="E201" s="2"/>
      <c r="F201" s="6"/>
      <c r="G201" s="1"/>
      <c r="H201" s="1"/>
      <c r="I201" s="6"/>
      <c r="J201" s="2"/>
      <c r="K201" s="2"/>
      <c r="L201" s="2"/>
      <c r="M201" s="2"/>
      <c r="N201" s="2"/>
      <c r="O201" s="1"/>
      <c r="P201" s="2"/>
      <c r="Q201" s="1"/>
      <c r="R201" s="2"/>
      <c r="S201" s="1"/>
    </row>
    <row r="202" spans="1:19" s="8" customFormat="1" x14ac:dyDescent="0.25">
      <c r="A202" s="2"/>
      <c r="B202" s="1"/>
      <c r="C202" s="2"/>
      <c r="D202" s="2"/>
      <c r="E202" s="2"/>
      <c r="F202" s="6"/>
      <c r="G202" s="1"/>
      <c r="H202" s="1"/>
      <c r="I202" s="6"/>
      <c r="J202" s="2"/>
      <c r="K202" s="2"/>
      <c r="L202" s="2"/>
      <c r="M202" s="2"/>
      <c r="N202" s="2"/>
      <c r="O202" s="1"/>
      <c r="P202" s="2"/>
      <c r="Q202" s="1"/>
      <c r="R202" s="2"/>
      <c r="S202" s="1"/>
    </row>
    <row r="203" spans="1:19" s="8" customFormat="1" x14ac:dyDescent="0.25">
      <c r="A203" s="2"/>
      <c r="B203" s="1"/>
      <c r="C203" s="2"/>
      <c r="D203" s="2"/>
      <c r="E203" s="2"/>
      <c r="F203" s="6"/>
      <c r="G203" s="1"/>
      <c r="H203" s="1"/>
      <c r="I203" s="6"/>
      <c r="J203" s="2"/>
      <c r="K203" s="2"/>
      <c r="L203" s="2"/>
      <c r="M203" s="2"/>
      <c r="N203" s="2"/>
      <c r="O203" s="1"/>
      <c r="P203" s="2"/>
      <c r="Q203" s="1"/>
      <c r="R203" s="2"/>
      <c r="S203" s="1"/>
    </row>
    <row r="204" spans="1:19" s="8" customFormat="1" x14ac:dyDescent="0.25">
      <c r="A204" s="2"/>
      <c r="B204" s="1"/>
      <c r="C204" s="2"/>
      <c r="D204" s="2"/>
      <c r="E204" s="2"/>
      <c r="F204" s="6"/>
      <c r="G204" s="1"/>
      <c r="H204" s="1"/>
      <c r="I204" s="6"/>
      <c r="J204" s="2"/>
      <c r="K204" s="2"/>
      <c r="L204" s="2"/>
      <c r="M204" s="2"/>
      <c r="N204" s="2"/>
      <c r="O204" s="1"/>
      <c r="P204" s="2"/>
      <c r="Q204" s="1"/>
      <c r="R204" s="2"/>
      <c r="S204" s="1"/>
    </row>
    <row r="205" spans="1:19" s="8" customFormat="1" x14ac:dyDescent="0.25">
      <c r="A205" s="2"/>
      <c r="B205" s="1"/>
      <c r="C205" s="2"/>
      <c r="D205" s="2"/>
      <c r="E205" s="2"/>
      <c r="F205" s="6"/>
      <c r="G205" s="1"/>
      <c r="H205" s="1"/>
      <c r="I205" s="6"/>
      <c r="J205" s="2"/>
      <c r="K205" s="2"/>
      <c r="L205" s="2"/>
      <c r="M205" s="2"/>
      <c r="N205" s="2"/>
      <c r="O205" s="1"/>
      <c r="P205" s="2"/>
      <c r="Q205" s="1"/>
      <c r="R205" s="2"/>
      <c r="S205" s="1"/>
    </row>
    <row r="206" spans="1:19" s="8" customFormat="1" x14ac:dyDescent="0.25">
      <c r="A206" s="2"/>
      <c r="B206" s="1"/>
      <c r="C206" s="2"/>
      <c r="D206" s="2"/>
      <c r="E206" s="2"/>
      <c r="F206" s="6"/>
      <c r="G206" s="1"/>
      <c r="H206" s="1"/>
      <c r="I206" s="6"/>
      <c r="J206" s="2"/>
      <c r="K206" s="2"/>
      <c r="L206" s="2"/>
      <c r="M206" s="2"/>
      <c r="N206" s="2"/>
      <c r="O206" s="1"/>
      <c r="P206" s="2"/>
      <c r="Q206" s="1"/>
      <c r="R206" s="2"/>
      <c r="S206" s="1"/>
    </row>
    <row r="207" spans="1:19" s="8" customFormat="1" x14ac:dyDescent="0.25">
      <c r="A207" s="2"/>
      <c r="B207" s="1"/>
      <c r="C207" s="2"/>
      <c r="D207" s="2"/>
      <c r="E207" s="2"/>
      <c r="F207" s="6"/>
      <c r="G207" s="1"/>
      <c r="H207" s="1"/>
      <c r="I207" s="6"/>
      <c r="J207" s="2"/>
      <c r="K207" s="2"/>
      <c r="L207" s="2"/>
      <c r="M207" s="2"/>
      <c r="N207" s="2"/>
      <c r="O207" s="1"/>
      <c r="P207" s="2"/>
      <c r="Q207" s="1"/>
      <c r="R207" s="2"/>
      <c r="S207" s="1"/>
    </row>
    <row r="208" spans="1:19" s="8" customFormat="1" x14ac:dyDescent="0.25">
      <c r="A208" s="2"/>
      <c r="B208" s="1"/>
      <c r="C208" s="2"/>
      <c r="D208" s="2"/>
      <c r="E208" s="2"/>
      <c r="F208" s="6"/>
      <c r="G208" s="1"/>
      <c r="H208" s="1"/>
      <c r="I208" s="6"/>
      <c r="J208" s="2"/>
      <c r="K208" s="2"/>
      <c r="L208" s="2"/>
      <c r="M208" s="2"/>
      <c r="N208" s="2"/>
      <c r="O208" s="1"/>
      <c r="P208" s="2"/>
      <c r="Q208" s="1"/>
      <c r="R208" s="2"/>
      <c r="S208" s="1"/>
    </row>
    <row r="209" spans="1:19" s="8" customFormat="1" x14ac:dyDescent="0.25">
      <c r="A209" s="2"/>
      <c r="B209" s="1"/>
      <c r="C209" s="2"/>
      <c r="D209" s="2"/>
      <c r="E209" s="2"/>
      <c r="F209" s="6"/>
      <c r="G209" s="1"/>
      <c r="H209" s="1"/>
      <c r="I209" s="6"/>
      <c r="J209" s="2"/>
      <c r="K209" s="2"/>
      <c r="L209" s="2"/>
      <c r="M209" s="2"/>
      <c r="N209" s="2"/>
      <c r="O209" s="1"/>
      <c r="P209" s="2"/>
      <c r="Q209" s="1"/>
      <c r="R209" s="2"/>
      <c r="S209" s="1"/>
    </row>
  </sheetData>
  <mergeCells count="2">
    <mergeCell ref="R3:S3"/>
    <mergeCell ref="A2:S2"/>
  </mergeCells>
  <phoneticPr fontId="9" type="noConversion"/>
  <printOptions horizontalCentered="1"/>
  <pageMargins left="0.25" right="0.25" top="0.25" bottom="0.25" header="0.3" footer="0.3"/>
  <pageSetup paperSize="5" scale="47" fitToHeight="0" orientation="landscape" horizontalDpi="200" verticalDpi="200" r:id="rId1"/>
  <rowBreaks count="1" manualBreakCount="1">
    <brk id="10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E540"/>
  <sheetViews>
    <sheetView topLeftCell="A485" zoomScaleNormal="100" workbookViewId="0">
      <selection activeCell="B490" sqref="B490"/>
    </sheetView>
  </sheetViews>
  <sheetFormatPr defaultColWidth="8.77734375" defaultRowHeight="14.4" x14ac:dyDescent="0.3"/>
  <cols>
    <col min="1" max="1" width="91.6640625" style="35" bestFit="1" customWidth="1"/>
    <col min="2" max="2" width="64.33203125" style="35" bestFit="1" customWidth="1"/>
    <col min="3" max="3" width="81.44140625" style="34" bestFit="1" customWidth="1"/>
    <col min="4" max="4" width="6.33203125" style="36" bestFit="1" customWidth="1"/>
    <col min="5" max="16384" width="8.77734375" style="34"/>
  </cols>
  <sheetData>
    <row r="1" spans="1:4" x14ac:dyDescent="0.3">
      <c r="A1" s="34"/>
      <c r="B1" s="38" t="s">
        <v>463</v>
      </c>
      <c r="C1" s="37" t="s">
        <v>462</v>
      </c>
      <c r="D1" s="55" t="s">
        <v>464</v>
      </c>
    </row>
    <row r="2" spans="1:4" x14ac:dyDescent="0.3">
      <c r="A2" s="56" t="s">
        <v>63</v>
      </c>
      <c r="B2" s="56">
        <v>1</v>
      </c>
      <c r="C2" s="53" t="s">
        <v>830</v>
      </c>
      <c r="D2" s="54">
        <v>1</v>
      </c>
    </row>
    <row r="3" spans="1:4" x14ac:dyDescent="0.3">
      <c r="A3" s="56" t="s">
        <v>64</v>
      </c>
      <c r="B3" s="56">
        <v>1.1000000000000001</v>
      </c>
      <c r="C3" s="53" t="s">
        <v>935</v>
      </c>
      <c r="D3" s="54">
        <v>2</v>
      </c>
    </row>
    <row r="4" spans="1:4" x14ac:dyDescent="0.3">
      <c r="A4" s="56" t="s">
        <v>65</v>
      </c>
      <c r="B4" s="56">
        <v>1.2</v>
      </c>
      <c r="C4" s="53" t="s">
        <v>879</v>
      </c>
      <c r="D4" s="54">
        <v>3</v>
      </c>
    </row>
    <row r="5" spans="1:4" x14ac:dyDescent="0.3">
      <c r="A5" s="56" t="s">
        <v>66</v>
      </c>
      <c r="B5" s="56">
        <v>1.3</v>
      </c>
      <c r="C5" s="53" t="s">
        <v>936</v>
      </c>
      <c r="D5" s="54">
        <v>4</v>
      </c>
    </row>
    <row r="6" spans="1:4" x14ac:dyDescent="0.3">
      <c r="A6" s="56" t="s">
        <v>67</v>
      </c>
      <c r="B6" s="56">
        <v>2</v>
      </c>
      <c r="C6" s="53" t="s">
        <v>880</v>
      </c>
      <c r="D6" s="54">
        <v>7</v>
      </c>
    </row>
    <row r="7" spans="1:4" x14ac:dyDescent="0.3">
      <c r="A7" s="56" t="s">
        <v>68</v>
      </c>
      <c r="B7" s="56">
        <v>3</v>
      </c>
      <c r="C7" s="53" t="s">
        <v>881</v>
      </c>
      <c r="D7" s="54">
        <v>9</v>
      </c>
    </row>
    <row r="8" spans="1:4" x14ac:dyDescent="0.3">
      <c r="A8" s="56" t="s">
        <v>69</v>
      </c>
      <c r="B8" s="56">
        <v>3.1</v>
      </c>
      <c r="C8" s="53" t="s">
        <v>937</v>
      </c>
      <c r="D8" s="54">
        <v>9</v>
      </c>
    </row>
    <row r="9" spans="1:4" x14ac:dyDescent="0.3">
      <c r="A9" s="56" t="s">
        <v>70</v>
      </c>
      <c r="B9" s="56">
        <v>3.2</v>
      </c>
      <c r="C9" s="53" t="s">
        <v>831</v>
      </c>
      <c r="D9" s="54">
        <v>9</v>
      </c>
    </row>
    <row r="10" spans="1:4" x14ac:dyDescent="0.3">
      <c r="A10" s="56" t="s">
        <v>71</v>
      </c>
      <c r="B10" s="56" t="s">
        <v>465</v>
      </c>
      <c r="C10" s="53" t="s">
        <v>1036</v>
      </c>
      <c r="D10" s="54">
        <v>9</v>
      </c>
    </row>
    <row r="11" spans="1:4" x14ac:dyDescent="0.3">
      <c r="A11" s="57" t="s">
        <v>72</v>
      </c>
      <c r="B11" s="56" t="s">
        <v>466</v>
      </c>
      <c r="C11" s="53" t="s">
        <v>882</v>
      </c>
      <c r="D11" s="54">
        <v>10</v>
      </c>
    </row>
    <row r="12" spans="1:4" x14ac:dyDescent="0.3">
      <c r="A12" s="57" t="s">
        <v>73</v>
      </c>
      <c r="B12" s="56" t="s">
        <v>467</v>
      </c>
      <c r="C12" s="53" t="s">
        <v>832</v>
      </c>
      <c r="D12" s="54">
        <v>10</v>
      </c>
    </row>
    <row r="13" spans="1:4" x14ac:dyDescent="0.3">
      <c r="A13" s="56" t="s">
        <v>74</v>
      </c>
      <c r="B13" s="56">
        <v>3.3</v>
      </c>
      <c r="C13" s="53" t="s">
        <v>1037</v>
      </c>
      <c r="D13" s="54">
        <v>10</v>
      </c>
    </row>
    <row r="14" spans="1:4" x14ac:dyDescent="0.3">
      <c r="A14" s="56" t="s">
        <v>75</v>
      </c>
      <c r="B14" s="56">
        <v>3.4</v>
      </c>
      <c r="C14" s="53" t="s">
        <v>938</v>
      </c>
      <c r="D14" s="54">
        <v>11</v>
      </c>
    </row>
    <row r="15" spans="1:4" x14ac:dyDescent="0.3">
      <c r="A15" s="56" t="s">
        <v>76</v>
      </c>
      <c r="B15" s="56">
        <v>3.5</v>
      </c>
      <c r="C15" s="53" t="s">
        <v>939</v>
      </c>
      <c r="D15" s="54">
        <v>14</v>
      </c>
    </row>
    <row r="16" spans="1:4" x14ac:dyDescent="0.3">
      <c r="A16" s="56" t="s">
        <v>77</v>
      </c>
      <c r="B16" s="56">
        <v>3.6</v>
      </c>
      <c r="C16" s="53" t="s">
        <v>787</v>
      </c>
      <c r="D16" s="54">
        <v>16</v>
      </c>
    </row>
    <row r="17" spans="1:4" x14ac:dyDescent="0.3">
      <c r="A17" s="56" t="s">
        <v>78</v>
      </c>
      <c r="B17" s="56">
        <v>3.7</v>
      </c>
      <c r="C17" s="53" t="s">
        <v>833</v>
      </c>
      <c r="D17" s="54">
        <v>16</v>
      </c>
    </row>
    <row r="18" spans="1:4" x14ac:dyDescent="0.3">
      <c r="A18" s="56" t="s">
        <v>79</v>
      </c>
      <c r="B18" s="56">
        <v>4</v>
      </c>
      <c r="C18" s="53" t="s">
        <v>834</v>
      </c>
      <c r="D18" s="54">
        <v>19</v>
      </c>
    </row>
    <row r="19" spans="1:4" x14ac:dyDescent="0.3">
      <c r="A19" s="56" t="s">
        <v>80</v>
      </c>
      <c r="B19" s="56">
        <v>4.0999999999999996</v>
      </c>
      <c r="C19" s="53" t="s">
        <v>883</v>
      </c>
      <c r="D19" s="54">
        <v>19</v>
      </c>
    </row>
    <row r="20" spans="1:4" x14ac:dyDescent="0.3">
      <c r="A20" s="56" t="s">
        <v>81</v>
      </c>
      <c r="B20" s="56">
        <v>4.2</v>
      </c>
      <c r="C20" s="53" t="s">
        <v>1038</v>
      </c>
      <c r="D20" s="54">
        <v>21</v>
      </c>
    </row>
    <row r="21" spans="1:4" x14ac:dyDescent="0.3">
      <c r="A21" s="56" t="s">
        <v>82</v>
      </c>
      <c r="B21" s="56">
        <v>4.3</v>
      </c>
      <c r="C21" s="53" t="s">
        <v>1039</v>
      </c>
      <c r="D21" s="54">
        <v>22</v>
      </c>
    </row>
    <row r="22" spans="1:4" x14ac:dyDescent="0.3">
      <c r="A22" s="56" t="s">
        <v>83</v>
      </c>
      <c r="B22" s="56">
        <v>5</v>
      </c>
      <c r="C22" s="53" t="s">
        <v>1040</v>
      </c>
      <c r="D22" s="54">
        <v>24</v>
      </c>
    </row>
    <row r="23" spans="1:4" x14ac:dyDescent="0.3">
      <c r="A23" s="56" t="s">
        <v>84</v>
      </c>
      <c r="B23" s="56">
        <v>5.0999999999999996</v>
      </c>
      <c r="C23" s="53" t="s">
        <v>940</v>
      </c>
      <c r="D23" s="54">
        <v>24</v>
      </c>
    </row>
    <row r="24" spans="1:4" x14ac:dyDescent="0.3">
      <c r="A24" s="56" t="s">
        <v>85</v>
      </c>
      <c r="B24" s="56" t="s">
        <v>468</v>
      </c>
      <c r="C24" s="53" t="s">
        <v>884</v>
      </c>
      <c r="D24" s="54">
        <v>24</v>
      </c>
    </row>
    <row r="25" spans="1:4" x14ac:dyDescent="0.3">
      <c r="A25" s="56" t="s">
        <v>86</v>
      </c>
      <c r="B25" s="56">
        <v>5.2</v>
      </c>
      <c r="C25" s="53" t="s">
        <v>788</v>
      </c>
      <c r="D25" s="54">
        <v>29</v>
      </c>
    </row>
    <row r="26" spans="1:4" x14ac:dyDescent="0.3">
      <c r="A26" s="56" t="s">
        <v>87</v>
      </c>
      <c r="B26" s="56" t="s">
        <v>469</v>
      </c>
      <c r="C26" s="53" t="s">
        <v>1041</v>
      </c>
      <c r="D26" s="54">
        <v>30</v>
      </c>
    </row>
    <row r="27" spans="1:4" x14ac:dyDescent="0.3">
      <c r="A27" s="56" t="s">
        <v>88</v>
      </c>
      <c r="B27" s="56" t="s">
        <v>471</v>
      </c>
      <c r="C27" s="53" t="s">
        <v>835</v>
      </c>
      <c r="D27" s="54">
        <v>33</v>
      </c>
    </row>
    <row r="28" spans="1:4" x14ac:dyDescent="0.3">
      <c r="A28" s="56" t="s">
        <v>89</v>
      </c>
      <c r="B28" s="56" t="s">
        <v>470</v>
      </c>
      <c r="C28" s="53" t="s">
        <v>836</v>
      </c>
      <c r="D28" s="54">
        <v>34</v>
      </c>
    </row>
    <row r="29" spans="1:4" x14ac:dyDescent="0.3">
      <c r="A29" s="56" t="s">
        <v>90</v>
      </c>
      <c r="B29" s="56" t="s">
        <v>472</v>
      </c>
      <c r="C29" s="53" t="s">
        <v>941</v>
      </c>
      <c r="D29" s="54">
        <v>37</v>
      </c>
    </row>
    <row r="30" spans="1:4" x14ac:dyDescent="0.3">
      <c r="A30" s="56" t="s">
        <v>91</v>
      </c>
      <c r="B30" s="56" t="s">
        <v>473</v>
      </c>
      <c r="C30" s="53" t="s">
        <v>1042</v>
      </c>
      <c r="D30" s="54">
        <v>37</v>
      </c>
    </row>
    <row r="31" spans="1:4" x14ac:dyDescent="0.3">
      <c r="A31" s="56" t="s">
        <v>92</v>
      </c>
      <c r="B31" s="56" t="s">
        <v>474</v>
      </c>
      <c r="C31" s="53" t="s">
        <v>1043</v>
      </c>
      <c r="D31" s="54">
        <v>40</v>
      </c>
    </row>
    <row r="32" spans="1:4" x14ac:dyDescent="0.3">
      <c r="A32" s="56" t="s">
        <v>93</v>
      </c>
      <c r="B32" s="56" t="s">
        <v>475</v>
      </c>
      <c r="C32" s="53" t="s">
        <v>885</v>
      </c>
      <c r="D32" s="54">
        <v>43</v>
      </c>
    </row>
    <row r="33" spans="1:4" x14ac:dyDescent="0.3">
      <c r="A33" s="56" t="s">
        <v>94</v>
      </c>
      <c r="B33" s="56">
        <v>5.3</v>
      </c>
      <c r="C33" s="53" t="s">
        <v>837</v>
      </c>
      <c r="D33" s="54">
        <v>46</v>
      </c>
    </row>
    <row r="34" spans="1:4" x14ac:dyDescent="0.3">
      <c r="A34" s="56" t="s">
        <v>95</v>
      </c>
      <c r="B34" s="56" t="s">
        <v>39</v>
      </c>
      <c r="C34" s="53" t="s">
        <v>1044</v>
      </c>
      <c r="D34" s="54">
        <v>49</v>
      </c>
    </row>
    <row r="35" spans="1:4" x14ac:dyDescent="0.3">
      <c r="A35" s="56" t="s">
        <v>96</v>
      </c>
      <c r="B35" s="56" t="s">
        <v>38</v>
      </c>
      <c r="C35" s="53" t="s">
        <v>886</v>
      </c>
      <c r="D35" s="54">
        <v>51</v>
      </c>
    </row>
    <row r="36" spans="1:4" x14ac:dyDescent="0.3">
      <c r="A36" s="56" t="s">
        <v>97</v>
      </c>
      <c r="B36" s="56">
        <v>5.4</v>
      </c>
      <c r="C36" s="53" t="s">
        <v>789</v>
      </c>
      <c r="D36" s="54">
        <v>53</v>
      </c>
    </row>
    <row r="37" spans="1:4" x14ac:dyDescent="0.3">
      <c r="A37" s="56" t="s">
        <v>98</v>
      </c>
      <c r="B37" s="56">
        <v>5.5</v>
      </c>
      <c r="C37" s="53" t="s">
        <v>838</v>
      </c>
      <c r="D37" s="54">
        <v>57</v>
      </c>
    </row>
    <row r="38" spans="1:4" x14ac:dyDescent="0.3">
      <c r="A38" s="56" t="s">
        <v>99</v>
      </c>
      <c r="B38" s="56" t="s">
        <v>49</v>
      </c>
      <c r="C38" s="53" t="s">
        <v>1045</v>
      </c>
      <c r="D38" s="54">
        <v>57</v>
      </c>
    </row>
    <row r="39" spans="1:4" x14ac:dyDescent="0.3">
      <c r="A39" s="56" t="s">
        <v>100</v>
      </c>
      <c r="B39" s="56" t="s">
        <v>476</v>
      </c>
      <c r="C39" s="53" t="s">
        <v>1046</v>
      </c>
      <c r="D39" s="54">
        <v>58</v>
      </c>
    </row>
    <row r="40" spans="1:4" x14ac:dyDescent="0.3">
      <c r="A40" s="56" t="s">
        <v>101</v>
      </c>
      <c r="B40" s="56" t="s">
        <v>477</v>
      </c>
      <c r="C40" s="53" t="s">
        <v>1047</v>
      </c>
      <c r="D40" s="54">
        <v>59</v>
      </c>
    </row>
    <row r="41" spans="1:4" x14ac:dyDescent="0.3">
      <c r="A41" s="56" t="s">
        <v>102</v>
      </c>
      <c r="B41" s="56" t="s">
        <v>50</v>
      </c>
      <c r="C41" s="53" t="s">
        <v>790</v>
      </c>
      <c r="D41" s="54">
        <v>60</v>
      </c>
    </row>
    <row r="42" spans="1:4" x14ac:dyDescent="0.3">
      <c r="A42" s="56" t="s">
        <v>103</v>
      </c>
      <c r="B42" s="56">
        <v>5.6</v>
      </c>
      <c r="C42" s="53" t="s">
        <v>1048</v>
      </c>
      <c r="D42" s="54">
        <v>60</v>
      </c>
    </row>
    <row r="43" spans="1:4" x14ac:dyDescent="0.3">
      <c r="A43" s="56" t="s">
        <v>104</v>
      </c>
      <c r="B43" s="56" t="s">
        <v>51</v>
      </c>
      <c r="C43" s="53" t="s">
        <v>942</v>
      </c>
      <c r="D43" s="54">
        <v>60</v>
      </c>
    </row>
    <row r="44" spans="1:4" x14ac:dyDescent="0.3">
      <c r="A44" s="57" t="s">
        <v>105</v>
      </c>
      <c r="B44" s="56" t="s">
        <v>52</v>
      </c>
      <c r="C44" s="53" t="s">
        <v>943</v>
      </c>
      <c r="D44" s="54">
        <v>75</v>
      </c>
    </row>
    <row r="45" spans="1:4" x14ac:dyDescent="0.3">
      <c r="A45" s="56" t="s">
        <v>106</v>
      </c>
      <c r="B45" s="56" t="s">
        <v>478</v>
      </c>
      <c r="C45" s="53" t="s">
        <v>887</v>
      </c>
      <c r="D45" s="54">
        <v>75</v>
      </c>
    </row>
    <row r="46" spans="1:4" x14ac:dyDescent="0.3">
      <c r="A46" s="56" t="s">
        <v>107</v>
      </c>
      <c r="B46" s="56" t="s">
        <v>479</v>
      </c>
      <c r="C46" s="53" t="s">
        <v>839</v>
      </c>
      <c r="D46" s="54">
        <v>75</v>
      </c>
    </row>
    <row r="47" spans="1:4" x14ac:dyDescent="0.3">
      <c r="A47" s="56" t="s">
        <v>108</v>
      </c>
      <c r="B47" s="56" t="s">
        <v>480</v>
      </c>
      <c r="C47" s="53" t="s">
        <v>944</v>
      </c>
      <c r="D47" s="54">
        <v>75</v>
      </c>
    </row>
    <row r="48" spans="1:4" x14ac:dyDescent="0.3">
      <c r="A48" s="56" t="s">
        <v>109</v>
      </c>
      <c r="B48" s="56">
        <v>5.7</v>
      </c>
      <c r="C48" s="53" t="s">
        <v>1049</v>
      </c>
      <c r="D48" s="54">
        <v>76</v>
      </c>
    </row>
    <row r="49" spans="1:4" x14ac:dyDescent="0.3">
      <c r="A49" s="56" t="s">
        <v>110</v>
      </c>
      <c r="B49" s="56" t="s">
        <v>53</v>
      </c>
      <c r="C49" s="53" t="s">
        <v>1050</v>
      </c>
      <c r="D49" s="54">
        <v>76</v>
      </c>
    </row>
    <row r="50" spans="1:4" x14ac:dyDescent="0.3">
      <c r="A50" s="56" t="s">
        <v>111</v>
      </c>
      <c r="B50" s="56" t="s">
        <v>54</v>
      </c>
      <c r="C50" s="53" t="s">
        <v>840</v>
      </c>
      <c r="D50" s="54">
        <v>76</v>
      </c>
    </row>
    <row r="51" spans="1:4" x14ac:dyDescent="0.3">
      <c r="A51" s="56" t="s">
        <v>112</v>
      </c>
      <c r="B51" s="56" t="s">
        <v>481</v>
      </c>
      <c r="C51" s="53" t="s">
        <v>945</v>
      </c>
      <c r="D51" s="54">
        <v>77</v>
      </c>
    </row>
    <row r="52" spans="1:4" x14ac:dyDescent="0.3">
      <c r="A52" s="56" t="s">
        <v>113</v>
      </c>
      <c r="B52" s="56" t="s">
        <v>482</v>
      </c>
      <c r="C52" s="53" t="s">
        <v>1051</v>
      </c>
      <c r="D52" s="54">
        <v>77</v>
      </c>
    </row>
    <row r="53" spans="1:4" x14ac:dyDescent="0.3">
      <c r="A53" s="56" t="s">
        <v>114</v>
      </c>
      <c r="B53" s="56" t="s">
        <v>483</v>
      </c>
      <c r="C53" s="53" t="s">
        <v>841</v>
      </c>
      <c r="D53" s="54">
        <v>77</v>
      </c>
    </row>
    <row r="54" spans="1:4" x14ac:dyDescent="0.3">
      <c r="A54" s="56" t="s">
        <v>115</v>
      </c>
      <c r="B54" s="56">
        <v>6</v>
      </c>
      <c r="C54" s="53" t="s">
        <v>888</v>
      </c>
      <c r="D54" s="54">
        <v>81</v>
      </c>
    </row>
    <row r="55" spans="1:4" x14ac:dyDescent="0.3">
      <c r="A55" s="56" t="s">
        <v>116</v>
      </c>
      <c r="B55" s="56">
        <v>6.1</v>
      </c>
      <c r="C55" s="53" t="s">
        <v>842</v>
      </c>
      <c r="D55" s="54">
        <v>81</v>
      </c>
    </row>
    <row r="56" spans="1:4" x14ac:dyDescent="0.3">
      <c r="A56" s="56" t="s">
        <v>117</v>
      </c>
      <c r="B56" s="56" t="s">
        <v>484</v>
      </c>
      <c r="C56" s="53" t="s">
        <v>889</v>
      </c>
      <c r="D56" s="54">
        <v>81</v>
      </c>
    </row>
    <row r="57" spans="1:4" x14ac:dyDescent="0.3">
      <c r="A57" s="56" t="s">
        <v>118</v>
      </c>
      <c r="B57" s="56" t="s">
        <v>485</v>
      </c>
      <c r="C57" s="53" t="s">
        <v>843</v>
      </c>
      <c r="D57" s="54">
        <v>82</v>
      </c>
    </row>
    <row r="58" spans="1:4" x14ac:dyDescent="0.3">
      <c r="A58" s="56" t="s">
        <v>119</v>
      </c>
      <c r="B58" s="56" t="s">
        <v>486</v>
      </c>
      <c r="C58" s="53" t="s">
        <v>1052</v>
      </c>
      <c r="D58" s="54">
        <v>83</v>
      </c>
    </row>
    <row r="59" spans="1:4" x14ac:dyDescent="0.3">
      <c r="A59" s="56" t="s">
        <v>120</v>
      </c>
      <c r="B59" s="56" t="s">
        <v>487</v>
      </c>
      <c r="C59" s="53" t="s">
        <v>946</v>
      </c>
      <c r="D59" s="54">
        <v>85</v>
      </c>
    </row>
    <row r="60" spans="1:4" x14ac:dyDescent="0.3">
      <c r="A60" s="56" t="s">
        <v>121</v>
      </c>
      <c r="B60" s="56" t="s">
        <v>488</v>
      </c>
      <c r="C60" s="53" t="s">
        <v>1053</v>
      </c>
      <c r="D60" s="54">
        <v>86</v>
      </c>
    </row>
    <row r="61" spans="1:4" x14ac:dyDescent="0.3">
      <c r="A61" s="56" t="s">
        <v>122</v>
      </c>
      <c r="B61" s="56" t="s">
        <v>489</v>
      </c>
      <c r="C61" s="53" t="s">
        <v>947</v>
      </c>
      <c r="D61" s="54">
        <v>95</v>
      </c>
    </row>
    <row r="62" spans="1:4" x14ac:dyDescent="0.3">
      <c r="A62" s="56" t="s">
        <v>123</v>
      </c>
      <c r="B62" s="56" t="s">
        <v>490</v>
      </c>
      <c r="C62" s="53" t="s">
        <v>791</v>
      </c>
      <c r="D62" s="54">
        <v>103</v>
      </c>
    </row>
    <row r="63" spans="1:4" x14ac:dyDescent="0.3">
      <c r="A63" s="56" t="s">
        <v>124</v>
      </c>
      <c r="B63" s="56" t="s">
        <v>491</v>
      </c>
      <c r="C63" s="53" t="s">
        <v>1054</v>
      </c>
      <c r="D63" s="54">
        <v>105</v>
      </c>
    </row>
    <row r="64" spans="1:4" x14ac:dyDescent="0.3">
      <c r="A64" s="56" t="s">
        <v>125</v>
      </c>
      <c r="B64" s="56">
        <v>6.2</v>
      </c>
      <c r="C64" s="53" t="s">
        <v>948</v>
      </c>
      <c r="D64" s="54">
        <v>109</v>
      </c>
    </row>
    <row r="65" spans="1:4" x14ac:dyDescent="0.3">
      <c r="A65" s="56" t="s">
        <v>126</v>
      </c>
      <c r="B65" s="56" t="s">
        <v>492</v>
      </c>
      <c r="C65" s="53" t="s">
        <v>949</v>
      </c>
      <c r="D65" s="54">
        <v>109</v>
      </c>
    </row>
    <row r="66" spans="1:4" x14ac:dyDescent="0.3">
      <c r="A66" s="56" t="s">
        <v>127</v>
      </c>
      <c r="B66" s="56" t="s">
        <v>493</v>
      </c>
      <c r="C66" s="53" t="s">
        <v>950</v>
      </c>
      <c r="D66" s="54">
        <v>109</v>
      </c>
    </row>
    <row r="67" spans="1:4" x14ac:dyDescent="0.3">
      <c r="A67" s="56" t="s">
        <v>128</v>
      </c>
      <c r="B67" s="56" t="s">
        <v>494</v>
      </c>
      <c r="C67" s="53" t="s">
        <v>1055</v>
      </c>
      <c r="D67" s="54">
        <v>110</v>
      </c>
    </row>
    <row r="68" spans="1:4" x14ac:dyDescent="0.3">
      <c r="A68" s="56" t="s">
        <v>129</v>
      </c>
      <c r="B68" s="56" t="s">
        <v>495</v>
      </c>
      <c r="C68" s="53" t="s">
        <v>129</v>
      </c>
      <c r="D68" s="54" t="s">
        <v>786</v>
      </c>
    </row>
    <row r="69" spans="1:4" x14ac:dyDescent="0.3">
      <c r="A69" s="56" t="s">
        <v>130</v>
      </c>
      <c r="B69" s="56" t="s">
        <v>496</v>
      </c>
      <c r="C69" s="53" t="s">
        <v>951</v>
      </c>
      <c r="D69" s="54">
        <v>117</v>
      </c>
    </row>
    <row r="70" spans="1:4" x14ac:dyDescent="0.3">
      <c r="A70" s="56" t="s">
        <v>131</v>
      </c>
      <c r="B70" s="56">
        <v>7</v>
      </c>
      <c r="C70" s="53" t="s">
        <v>890</v>
      </c>
      <c r="D70" s="54">
        <v>119</v>
      </c>
    </row>
    <row r="71" spans="1:4" x14ac:dyDescent="0.3">
      <c r="A71" s="56" t="s">
        <v>132</v>
      </c>
      <c r="B71" s="56">
        <v>7.1</v>
      </c>
      <c r="C71" s="53" t="s">
        <v>1056</v>
      </c>
      <c r="D71" s="54">
        <v>119</v>
      </c>
    </row>
    <row r="72" spans="1:4" x14ac:dyDescent="0.3">
      <c r="A72" s="56" t="s">
        <v>133</v>
      </c>
      <c r="B72" s="56">
        <v>7.2</v>
      </c>
      <c r="C72" s="53" t="s">
        <v>1057</v>
      </c>
      <c r="D72" s="54">
        <v>119</v>
      </c>
    </row>
    <row r="73" spans="1:4" x14ac:dyDescent="0.3">
      <c r="A73" s="56" t="s">
        <v>134</v>
      </c>
      <c r="B73" s="56">
        <v>7.3</v>
      </c>
      <c r="C73" s="53" t="s">
        <v>1058</v>
      </c>
      <c r="D73" s="54">
        <v>122</v>
      </c>
    </row>
    <row r="74" spans="1:4" x14ac:dyDescent="0.3">
      <c r="A74" s="56" t="s">
        <v>135</v>
      </c>
      <c r="B74" s="56">
        <v>7.4</v>
      </c>
      <c r="C74" s="53" t="s">
        <v>844</v>
      </c>
      <c r="D74" s="54">
        <v>123</v>
      </c>
    </row>
    <row r="75" spans="1:4" x14ac:dyDescent="0.3">
      <c r="A75" s="56" t="s">
        <v>136</v>
      </c>
      <c r="B75" s="56">
        <v>8</v>
      </c>
      <c r="C75" s="53" t="s">
        <v>1102</v>
      </c>
      <c r="D75" s="54">
        <v>124</v>
      </c>
    </row>
    <row r="76" spans="1:4" x14ac:dyDescent="0.3">
      <c r="A76" s="56" t="s">
        <v>137</v>
      </c>
      <c r="B76" s="56">
        <v>8.1</v>
      </c>
      <c r="C76" s="53" t="s">
        <v>845</v>
      </c>
      <c r="D76" s="54">
        <v>124</v>
      </c>
    </row>
    <row r="77" spans="1:4" x14ac:dyDescent="0.3">
      <c r="A77" s="56" t="s">
        <v>138</v>
      </c>
      <c r="B77" s="56" t="s">
        <v>497</v>
      </c>
      <c r="C77" s="53" t="s">
        <v>1059</v>
      </c>
      <c r="D77" s="54">
        <v>124</v>
      </c>
    </row>
    <row r="78" spans="1:4" x14ac:dyDescent="0.3">
      <c r="A78" s="56" t="s">
        <v>139</v>
      </c>
      <c r="B78" s="56" t="s">
        <v>498</v>
      </c>
      <c r="C78" s="53" t="s">
        <v>792</v>
      </c>
      <c r="D78" s="54">
        <v>124</v>
      </c>
    </row>
    <row r="79" spans="1:4" x14ac:dyDescent="0.3">
      <c r="A79" s="56" t="s">
        <v>140</v>
      </c>
      <c r="B79" s="56">
        <v>8.1999999999999993</v>
      </c>
      <c r="C79" s="53" t="s">
        <v>846</v>
      </c>
      <c r="D79" s="54">
        <v>131</v>
      </c>
    </row>
    <row r="80" spans="1:4" x14ac:dyDescent="0.3">
      <c r="A80" s="56" t="s">
        <v>141</v>
      </c>
      <c r="B80" s="56" t="s">
        <v>499</v>
      </c>
      <c r="C80" s="53" t="s">
        <v>1101</v>
      </c>
      <c r="D80" s="54">
        <v>131</v>
      </c>
    </row>
    <row r="81" spans="1:5" x14ac:dyDescent="0.3">
      <c r="A81" s="56" t="s">
        <v>142</v>
      </c>
      <c r="B81" s="56" t="s">
        <v>500</v>
      </c>
      <c r="C81" s="53" t="s">
        <v>847</v>
      </c>
      <c r="D81" s="54">
        <v>131</v>
      </c>
    </row>
    <row r="82" spans="1:5" x14ac:dyDescent="0.3">
      <c r="A82" s="56" t="s">
        <v>501</v>
      </c>
      <c r="B82" s="56" t="s">
        <v>501</v>
      </c>
      <c r="C82" s="53" t="s">
        <v>501</v>
      </c>
      <c r="D82" s="54">
        <v>1.2</v>
      </c>
    </row>
    <row r="83" spans="1:5" x14ac:dyDescent="0.3">
      <c r="A83" s="56" t="s">
        <v>143</v>
      </c>
      <c r="B83" s="56" t="s">
        <v>503</v>
      </c>
      <c r="C83" s="53" t="s">
        <v>952</v>
      </c>
      <c r="D83" s="54">
        <v>131</v>
      </c>
    </row>
    <row r="84" spans="1:5" x14ac:dyDescent="0.3">
      <c r="A84" s="56" t="s">
        <v>144</v>
      </c>
      <c r="B84" s="56" t="s">
        <v>502</v>
      </c>
      <c r="C84" s="53" t="s">
        <v>891</v>
      </c>
      <c r="D84" s="54">
        <v>132</v>
      </c>
    </row>
    <row r="85" spans="1:5" x14ac:dyDescent="0.3">
      <c r="A85" s="56" t="s">
        <v>145</v>
      </c>
      <c r="B85" s="56" t="s">
        <v>504</v>
      </c>
      <c r="C85" s="53" t="s">
        <v>793</v>
      </c>
      <c r="D85" s="54">
        <v>132</v>
      </c>
    </row>
    <row r="86" spans="1:5" x14ac:dyDescent="0.3">
      <c r="A86" s="56" t="s">
        <v>146</v>
      </c>
      <c r="B86" s="56" t="s">
        <v>505</v>
      </c>
      <c r="C86" s="53" t="s">
        <v>892</v>
      </c>
      <c r="D86" s="54">
        <v>132</v>
      </c>
    </row>
    <row r="87" spans="1:5" x14ac:dyDescent="0.3">
      <c r="A87" s="56" t="s">
        <v>147</v>
      </c>
      <c r="B87" s="56" t="s">
        <v>506</v>
      </c>
      <c r="C87" s="53" t="s">
        <v>1060</v>
      </c>
      <c r="D87" s="54">
        <v>132</v>
      </c>
    </row>
    <row r="88" spans="1:5" x14ac:dyDescent="0.3">
      <c r="A88" s="56" t="s">
        <v>148</v>
      </c>
      <c r="B88" s="56" t="s">
        <v>507</v>
      </c>
      <c r="C88" s="53" t="s">
        <v>848</v>
      </c>
      <c r="D88" s="54">
        <v>132</v>
      </c>
      <c r="E88" s="53"/>
    </row>
    <row r="89" spans="1:5" x14ac:dyDescent="0.3">
      <c r="A89" s="56" t="s">
        <v>149</v>
      </c>
      <c r="B89" s="56" t="s">
        <v>508</v>
      </c>
      <c r="C89" s="53" t="s">
        <v>953</v>
      </c>
      <c r="D89" s="54">
        <v>133</v>
      </c>
      <c r="E89" s="53"/>
    </row>
    <row r="90" spans="1:5" x14ac:dyDescent="0.3">
      <c r="A90" s="56" t="s">
        <v>150</v>
      </c>
      <c r="B90" s="56" t="s">
        <v>509</v>
      </c>
      <c r="C90" s="53" t="s">
        <v>1105</v>
      </c>
      <c r="D90" s="54">
        <v>133</v>
      </c>
      <c r="E90" s="53"/>
    </row>
    <row r="91" spans="1:5" x14ac:dyDescent="0.3">
      <c r="A91" s="56" t="s">
        <v>151</v>
      </c>
      <c r="B91" s="56" t="s">
        <v>510</v>
      </c>
      <c r="C91" s="53" t="s">
        <v>1104</v>
      </c>
      <c r="D91" s="54">
        <v>133</v>
      </c>
      <c r="E91" s="53"/>
    </row>
    <row r="92" spans="1:5" x14ac:dyDescent="0.3">
      <c r="A92" s="56" t="s">
        <v>152</v>
      </c>
      <c r="B92" s="56" t="s">
        <v>511</v>
      </c>
      <c r="C92" s="53" t="s">
        <v>794</v>
      </c>
      <c r="D92" s="54">
        <v>133</v>
      </c>
      <c r="E92" s="53"/>
    </row>
    <row r="93" spans="1:5" x14ac:dyDescent="0.3">
      <c r="A93" s="56" t="s">
        <v>153</v>
      </c>
      <c r="B93" s="56" t="s">
        <v>512</v>
      </c>
      <c r="C93" s="53" t="s">
        <v>893</v>
      </c>
      <c r="D93" s="54">
        <v>134</v>
      </c>
      <c r="E93" s="53"/>
    </row>
    <row r="94" spans="1:5" x14ac:dyDescent="0.3">
      <c r="A94" s="56" t="s">
        <v>154</v>
      </c>
      <c r="B94" s="56" t="s">
        <v>513</v>
      </c>
      <c r="C94" s="53" t="s">
        <v>954</v>
      </c>
      <c r="D94" s="54">
        <v>134</v>
      </c>
      <c r="E94" s="53"/>
    </row>
    <row r="95" spans="1:5" x14ac:dyDescent="0.3">
      <c r="A95" s="56" t="s">
        <v>155</v>
      </c>
      <c r="B95" s="56" t="s">
        <v>514</v>
      </c>
      <c r="C95" s="53" t="s">
        <v>1103</v>
      </c>
      <c r="D95" s="54">
        <v>134</v>
      </c>
      <c r="E95" s="53"/>
    </row>
    <row r="96" spans="1:5" x14ac:dyDescent="0.3">
      <c r="A96" s="56" t="s">
        <v>156</v>
      </c>
      <c r="B96" s="56" t="s">
        <v>515</v>
      </c>
      <c r="C96" s="53" t="s">
        <v>1106</v>
      </c>
      <c r="D96" s="54">
        <v>135</v>
      </c>
    </row>
    <row r="97" spans="1:4" x14ac:dyDescent="0.3">
      <c r="A97" s="56" t="s">
        <v>157</v>
      </c>
      <c r="B97" s="56" t="s">
        <v>516</v>
      </c>
      <c r="C97" s="53" t="s">
        <v>1107</v>
      </c>
      <c r="D97" s="54">
        <v>137</v>
      </c>
    </row>
    <row r="98" spans="1:4" x14ac:dyDescent="0.3">
      <c r="A98" s="56" t="s">
        <v>158</v>
      </c>
      <c r="B98" s="56" t="s">
        <v>517</v>
      </c>
      <c r="C98" s="53" t="s">
        <v>849</v>
      </c>
      <c r="D98" s="54">
        <v>137</v>
      </c>
    </row>
    <row r="99" spans="1:4" x14ac:dyDescent="0.3">
      <c r="A99" s="56" t="s">
        <v>159</v>
      </c>
      <c r="B99" s="56" t="s">
        <v>518</v>
      </c>
      <c r="C99" s="53" t="s">
        <v>955</v>
      </c>
      <c r="D99" s="54">
        <v>137</v>
      </c>
    </row>
    <row r="100" spans="1:4" x14ac:dyDescent="0.3">
      <c r="A100" s="56" t="s">
        <v>160</v>
      </c>
      <c r="B100" s="56" t="s">
        <v>519</v>
      </c>
      <c r="C100" s="53" t="s">
        <v>956</v>
      </c>
      <c r="D100" s="54">
        <v>137</v>
      </c>
    </row>
    <row r="101" spans="1:4" x14ac:dyDescent="0.3">
      <c r="A101" s="56" t="s">
        <v>161</v>
      </c>
      <c r="B101" s="56" t="s">
        <v>520</v>
      </c>
      <c r="C101" s="53" t="s">
        <v>894</v>
      </c>
      <c r="D101" s="54">
        <v>137</v>
      </c>
    </row>
    <row r="102" spans="1:4" x14ac:dyDescent="0.3">
      <c r="A102" s="56" t="s">
        <v>162</v>
      </c>
      <c r="B102" s="56" t="s">
        <v>521</v>
      </c>
      <c r="C102" s="53" t="s">
        <v>795</v>
      </c>
      <c r="D102" s="54">
        <v>137</v>
      </c>
    </row>
    <row r="103" spans="1:4" x14ac:dyDescent="0.3">
      <c r="A103" s="56" t="s">
        <v>163</v>
      </c>
      <c r="B103" s="56" t="s">
        <v>522</v>
      </c>
      <c r="C103" s="53" t="s">
        <v>895</v>
      </c>
      <c r="D103" s="54">
        <v>137</v>
      </c>
    </row>
    <row r="104" spans="1:4" x14ac:dyDescent="0.3">
      <c r="A104" s="56" t="s">
        <v>164</v>
      </c>
      <c r="B104" s="56" t="s">
        <v>523</v>
      </c>
      <c r="C104" s="53" t="s">
        <v>850</v>
      </c>
      <c r="D104" s="54">
        <v>137</v>
      </c>
    </row>
    <row r="105" spans="1:4" x14ac:dyDescent="0.3">
      <c r="A105" s="56" t="s">
        <v>165</v>
      </c>
      <c r="B105" s="56" t="s">
        <v>524</v>
      </c>
      <c r="C105" s="53" t="s">
        <v>1108</v>
      </c>
      <c r="D105" s="54">
        <v>137</v>
      </c>
    </row>
    <row r="106" spans="1:4" x14ac:dyDescent="0.3">
      <c r="A106" s="56" t="s">
        <v>166</v>
      </c>
      <c r="B106" s="56" t="s">
        <v>525</v>
      </c>
      <c r="C106" s="53" t="s">
        <v>1109</v>
      </c>
      <c r="D106" s="54">
        <v>139</v>
      </c>
    </row>
    <row r="107" spans="1:4" x14ac:dyDescent="0.3">
      <c r="A107" s="56" t="s">
        <v>167</v>
      </c>
      <c r="B107" s="56" t="s">
        <v>526</v>
      </c>
      <c r="C107" s="53" t="s">
        <v>1061</v>
      </c>
      <c r="D107" s="54">
        <v>140</v>
      </c>
    </row>
    <row r="108" spans="1:4" x14ac:dyDescent="0.3">
      <c r="A108" s="56" t="s">
        <v>168</v>
      </c>
      <c r="B108" s="56" t="s">
        <v>527</v>
      </c>
      <c r="C108" s="53" t="s">
        <v>1110</v>
      </c>
      <c r="D108" s="54">
        <v>140</v>
      </c>
    </row>
    <row r="109" spans="1:4" x14ac:dyDescent="0.3">
      <c r="A109" s="56" t="s">
        <v>169</v>
      </c>
      <c r="B109" s="56" t="s">
        <v>528</v>
      </c>
      <c r="C109" s="53" t="s">
        <v>851</v>
      </c>
      <c r="D109" s="54">
        <v>140</v>
      </c>
    </row>
    <row r="110" spans="1:4" x14ac:dyDescent="0.3">
      <c r="A110" s="56" t="s">
        <v>170</v>
      </c>
      <c r="B110" s="56" t="s">
        <v>529</v>
      </c>
      <c r="C110" s="53" t="s">
        <v>957</v>
      </c>
      <c r="D110" s="54">
        <v>140</v>
      </c>
    </row>
    <row r="111" spans="1:4" x14ac:dyDescent="0.3">
      <c r="A111" s="56" t="s">
        <v>171</v>
      </c>
      <c r="B111" s="56" t="s">
        <v>530</v>
      </c>
      <c r="C111" s="53" t="s">
        <v>1111</v>
      </c>
      <c r="D111" s="54">
        <v>141</v>
      </c>
    </row>
    <row r="112" spans="1:4" x14ac:dyDescent="0.3">
      <c r="A112" s="56" t="s">
        <v>172</v>
      </c>
      <c r="B112" s="56" t="s">
        <v>531</v>
      </c>
      <c r="C112" s="53" t="s">
        <v>1112</v>
      </c>
      <c r="D112" s="54">
        <v>141</v>
      </c>
    </row>
    <row r="113" spans="1:4" x14ac:dyDescent="0.3">
      <c r="A113" s="56" t="s">
        <v>173</v>
      </c>
      <c r="B113" s="56" t="s">
        <v>532</v>
      </c>
      <c r="C113" s="53" t="s">
        <v>796</v>
      </c>
      <c r="D113" s="54">
        <v>141</v>
      </c>
    </row>
    <row r="114" spans="1:4" x14ac:dyDescent="0.3">
      <c r="A114" s="56" t="s">
        <v>174</v>
      </c>
      <c r="B114" s="56" t="s">
        <v>533</v>
      </c>
      <c r="C114" s="53" t="s">
        <v>1113</v>
      </c>
      <c r="D114" s="54">
        <v>141</v>
      </c>
    </row>
    <row r="115" spans="1:4" x14ac:dyDescent="0.3">
      <c r="A115" s="56" t="s">
        <v>175</v>
      </c>
      <c r="B115" s="56" t="s">
        <v>534</v>
      </c>
      <c r="C115" s="53" t="s">
        <v>1062</v>
      </c>
      <c r="D115" s="54">
        <v>141</v>
      </c>
    </row>
    <row r="116" spans="1:4" x14ac:dyDescent="0.3">
      <c r="A116" s="56" t="s">
        <v>176</v>
      </c>
      <c r="B116" s="56" t="s">
        <v>535</v>
      </c>
      <c r="C116" s="53" t="s">
        <v>1114</v>
      </c>
      <c r="D116" s="54">
        <v>141</v>
      </c>
    </row>
    <row r="117" spans="1:4" x14ac:dyDescent="0.3">
      <c r="A117" s="56" t="s">
        <v>177</v>
      </c>
      <c r="B117" s="56" t="s">
        <v>536</v>
      </c>
      <c r="C117" s="53" t="s">
        <v>958</v>
      </c>
      <c r="D117" s="54">
        <v>144</v>
      </c>
    </row>
    <row r="118" spans="1:4" x14ac:dyDescent="0.3">
      <c r="A118" s="56" t="s">
        <v>178</v>
      </c>
      <c r="B118" s="56" t="s">
        <v>537</v>
      </c>
      <c r="C118" s="53" t="s">
        <v>852</v>
      </c>
      <c r="D118" s="54">
        <v>144</v>
      </c>
    </row>
    <row r="119" spans="1:4" x14ac:dyDescent="0.3">
      <c r="A119" s="56" t="s">
        <v>179</v>
      </c>
      <c r="B119" s="56" t="s">
        <v>538</v>
      </c>
      <c r="C119" s="53" t="s">
        <v>959</v>
      </c>
      <c r="D119" s="54">
        <v>144</v>
      </c>
    </row>
    <row r="120" spans="1:4" x14ac:dyDescent="0.3">
      <c r="A120" s="56" t="s">
        <v>180</v>
      </c>
      <c r="B120" s="56" t="s">
        <v>540</v>
      </c>
      <c r="C120" s="53" t="s">
        <v>1115</v>
      </c>
      <c r="D120" s="54">
        <v>144</v>
      </c>
    </row>
    <row r="121" spans="1:4" x14ac:dyDescent="0.3">
      <c r="A121" s="56" t="s">
        <v>181</v>
      </c>
      <c r="B121" s="56" t="s">
        <v>539</v>
      </c>
      <c r="C121" s="53" t="s">
        <v>1116</v>
      </c>
      <c r="D121" s="54">
        <v>144</v>
      </c>
    </row>
    <row r="122" spans="1:4" x14ac:dyDescent="0.3">
      <c r="A122" s="56" t="s">
        <v>182</v>
      </c>
      <c r="B122" s="56" t="s">
        <v>541</v>
      </c>
      <c r="C122" s="53" t="s">
        <v>797</v>
      </c>
      <c r="D122" s="54">
        <v>144</v>
      </c>
    </row>
    <row r="123" spans="1:4" x14ac:dyDescent="0.3">
      <c r="A123" s="56" t="s">
        <v>183</v>
      </c>
      <c r="B123" s="56" t="s">
        <v>542</v>
      </c>
      <c r="C123" s="53" t="s">
        <v>1117</v>
      </c>
      <c r="D123" s="54">
        <v>144</v>
      </c>
    </row>
    <row r="124" spans="1:4" x14ac:dyDescent="0.3">
      <c r="A124" s="56" t="s">
        <v>184</v>
      </c>
      <c r="B124" s="56" t="s">
        <v>543</v>
      </c>
      <c r="C124" s="53" t="s">
        <v>1118</v>
      </c>
      <c r="D124" s="54">
        <v>144</v>
      </c>
    </row>
    <row r="125" spans="1:4" x14ac:dyDescent="0.3">
      <c r="A125" s="56" t="s">
        <v>185</v>
      </c>
      <c r="B125" s="56" t="s">
        <v>544</v>
      </c>
      <c r="C125" s="53" t="s">
        <v>1119</v>
      </c>
      <c r="D125" s="54">
        <v>145</v>
      </c>
    </row>
    <row r="126" spans="1:4" x14ac:dyDescent="0.3">
      <c r="A126" s="56" t="s">
        <v>186</v>
      </c>
      <c r="B126" s="56" t="s">
        <v>545</v>
      </c>
      <c r="C126" s="53" t="s">
        <v>1120</v>
      </c>
      <c r="D126" s="54">
        <v>145</v>
      </c>
    </row>
    <row r="127" spans="1:4" x14ac:dyDescent="0.3">
      <c r="A127" s="56" t="s">
        <v>187</v>
      </c>
      <c r="B127" s="56" t="s">
        <v>546</v>
      </c>
      <c r="C127" s="53" t="s">
        <v>1121</v>
      </c>
      <c r="D127" s="54">
        <v>146</v>
      </c>
    </row>
    <row r="128" spans="1:4" x14ac:dyDescent="0.3">
      <c r="A128" s="65" t="s">
        <v>188</v>
      </c>
      <c r="B128" s="56" t="s">
        <v>547</v>
      </c>
      <c r="C128" s="53" t="s">
        <v>1122</v>
      </c>
      <c r="D128" s="54">
        <v>147</v>
      </c>
    </row>
    <row r="129" spans="1:4" x14ac:dyDescent="0.3">
      <c r="A129" s="65" t="s">
        <v>189</v>
      </c>
      <c r="B129" s="56" t="s">
        <v>548</v>
      </c>
      <c r="C129" s="53" t="s">
        <v>1123</v>
      </c>
      <c r="D129" s="54">
        <v>148</v>
      </c>
    </row>
    <row r="130" spans="1:4" x14ac:dyDescent="0.3">
      <c r="A130" s="65" t="s">
        <v>190</v>
      </c>
      <c r="B130" s="56" t="s">
        <v>549</v>
      </c>
      <c r="C130" s="53" t="s">
        <v>1124</v>
      </c>
      <c r="D130" s="54">
        <v>149</v>
      </c>
    </row>
    <row r="131" spans="1:4" x14ac:dyDescent="0.3">
      <c r="A131" s="65" t="s">
        <v>191</v>
      </c>
      <c r="B131" s="56" t="s">
        <v>550</v>
      </c>
      <c r="C131" s="53" t="s">
        <v>1125</v>
      </c>
      <c r="D131" s="54">
        <v>149</v>
      </c>
    </row>
    <row r="132" spans="1:4" x14ac:dyDescent="0.3">
      <c r="A132" s="65" t="s">
        <v>192</v>
      </c>
      <c r="B132" s="56" t="s">
        <v>551</v>
      </c>
      <c r="C132" s="53" t="s">
        <v>1126</v>
      </c>
      <c r="D132" s="54">
        <v>149</v>
      </c>
    </row>
    <row r="133" spans="1:4" x14ac:dyDescent="0.3">
      <c r="A133" s="65" t="s">
        <v>193</v>
      </c>
      <c r="B133" s="56">
        <v>8.3000000000000007</v>
      </c>
      <c r="C133" s="53" t="s">
        <v>1127</v>
      </c>
      <c r="D133" s="54">
        <v>150</v>
      </c>
    </row>
    <row r="134" spans="1:4" x14ac:dyDescent="0.3">
      <c r="A134" s="65" t="s">
        <v>194</v>
      </c>
      <c r="B134" s="56" t="s">
        <v>552</v>
      </c>
      <c r="C134" s="53" t="s">
        <v>1128</v>
      </c>
      <c r="D134" s="54">
        <v>153</v>
      </c>
    </row>
    <row r="135" spans="1:4" x14ac:dyDescent="0.3">
      <c r="A135" s="65" t="s">
        <v>195</v>
      </c>
      <c r="B135" s="56" t="s">
        <v>553</v>
      </c>
      <c r="C135" s="53" t="s">
        <v>1129</v>
      </c>
      <c r="D135" s="54">
        <v>153</v>
      </c>
    </row>
    <row r="136" spans="1:4" x14ac:dyDescent="0.3">
      <c r="A136" s="65" t="s">
        <v>196</v>
      </c>
      <c r="B136" s="56" t="s">
        <v>554</v>
      </c>
      <c r="C136" s="53" t="s">
        <v>1130</v>
      </c>
      <c r="D136" s="54">
        <v>153</v>
      </c>
    </row>
    <row r="137" spans="1:4" x14ac:dyDescent="0.3">
      <c r="A137" s="65" t="s">
        <v>197</v>
      </c>
      <c r="B137" s="56" t="s">
        <v>555</v>
      </c>
      <c r="C137" s="53" t="s">
        <v>1131</v>
      </c>
      <c r="D137" s="54">
        <v>154</v>
      </c>
    </row>
    <row r="138" spans="1:4" x14ac:dyDescent="0.3">
      <c r="A138" s="65" t="s">
        <v>198</v>
      </c>
      <c r="B138" s="56" t="s">
        <v>556</v>
      </c>
      <c r="C138" s="53" t="s">
        <v>1132</v>
      </c>
      <c r="D138" s="54">
        <v>155</v>
      </c>
    </row>
    <row r="139" spans="1:4" x14ac:dyDescent="0.3">
      <c r="A139" s="65" t="s">
        <v>199</v>
      </c>
      <c r="B139" s="56" t="s">
        <v>557</v>
      </c>
      <c r="C139" s="53" t="s">
        <v>1133</v>
      </c>
      <c r="D139" s="54">
        <v>155</v>
      </c>
    </row>
    <row r="140" spans="1:4" x14ac:dyDescent="0.3">
      <c r="A140" s="65" t="s">
        <v>200</v>
      </c>
      <c r="B140" s="56" t="s">
        <v>558</v>
      </c>
      <c r="C140" s="53" t="s">
        <v>1134</v>
      </c>
      <c r="D140" s="54">
        <v>157</v>
      </c>
    </row>
    <row r="141" spans="1:4" x14ac:dyDescent="0.3">
      <c r="A141" s="65" t="s">
        <v>201</v>
      </c>
      <c r="B141" s="56" t="s">
        <v>559</v>
      </c>
      <c r="C141" s="53" t="s">
        <v>1135</v>
      </c>
      <c r="D141" s="54">
        <v>157</v>
      </c>
    </row>
    <row r="142" spans="1:4" x14ac:dyDescent="0.3">
      <c r="A142" s="65" t="s">
        <v>202</v>
      </c>
      <c r="B142" s="56" t="s">
        <v>560</v>
      </c>
      <c r="C142" s="53" t="s">
        <v>1136</v>
      </c>
      <c r="D142" s="54">
        <v>157</v>
      </c>
    </row>
    <row r="143" spans="1:4" x14ac:dyDescent="0.3">
      <c r="A143" s="65" t="s">
        <v>203</v>
      </c>
      <c r="B143" s="56" t="s">
        <v>561</v>
      </c>
      <c r="C143" s="53" t="s">
        <v>1137</v>
      </c>
      <c r="D143" s="54">
        <v>157</v>
      </c>
    </row>
    <row r="144" spans="1:4" x14ac:dyDescent="0.3">
      <c r="A144" s="65" t="s">
        <v>204</v>
      </c>
      <c r="B144" s="56" t="s">
        <v>562</v>
      </c>
      <c r="C144" s="53" t="s">
        <v>1138</v>
      </c>
      <c r="D144" s="54">
        <v>158</v>
      </c>
    </row>
    <row r="145" spans="1:4" x14ac:dyDescent="0.3">
      <c r="A145" s="65" t="s">
        <v>205</v>
      </c>
      <c r="B145" s="56" t="s">
        <v>563</v>
      </c>
      <c r="C145" s="53" t="s">
        <v>1139</v>
      </c>
      <c r="D145" s="54">
        <v>159</v>
      </c>
    </row>
    <row r="146" spans="1:4" x14ac:dyDescent="0.3">
      <c r="A146" s="65" t="s">
        <v>206</v>
      </c>
      <c r="B146" s="56" t="s">
        <v>564</v>
      </c>
      <c r="C146" s="53" t="s">
        <v>1140</v>
      </c>
      <c r="D146" s="54">
        <v>159</v>
      </c>
    </row>
    <row r="147" spans="1:4" x14ac:dyDescent="0.3">
      <c r="A147" s="65" t="s">
        <v>207</v>
      </c>
      <c r="B147" s="56" t="s">
        <v>565</v>
      </c>
      <c r="C147" s="53" t="s">
        <v>1141</v>
      </c>
      <c r="D147" s="54">
        <v>159</v>
      </c>
    </row>
    <row r="148" spans="1:4" x14ac:dyDescent="0.3">
      <c r="A148" s="64" t="s">
        <v>208</v>
      </c>
      <c r="B148" s="56" t="s">
        <v>566</v>
      </c>
      <c r="C148" s="53" t="s">
        <v>1142</v>
      </c>
      <c r="D148" s="54">
        <v>160</v>
      </c>
    </row>
    <row r="149" spans="1:4" x14ac:dyDescent="0.3">
      <c r="A149" s="64" t="s">
        <v>209</v>
      </c>
      <c r="B149" s="56" t="s">
        <v>567</v>
      </c>
      <c r="C149" s="53" t="s">
        <v>1143</v>
      </c>
      <c r="D149" s="54">
        <v>161</v>
      </c>
    </row>
    <row r="150" spans="1:4" x14ac:dyDescent="0.3">
      <c r="A150" s="64" t="s">
        <v>210</v>
      </c>
      <c r="B150" s="56" t="s">
        <v>568</v>
      </c>
      <c r="C150" s="53" t="s">
        <v>1144</v>
      </c>
      <c r="D150" s="54">
        <v>161</v>
      </c>
    </row>
    <row r="151" spans="1:4" x14ac:dyDescent="0.3">
      <c r="A151" s="64" t="s">
        <v>211</v>
      </c>
      <c r="B151" s="56" t="s">
        <v>569</v>
      </c>
      <c r="C151" s="53" t="s">
        <v>1145</v>
      </c>
      <c r="D151" s="54">
        <v>161</v>
      </c>
    </row>
    <row r="152" spans="1:4" x14ac:dyDescent="0.3">
      <c r="A152" s="64" t="s">
        <v>212</v>
      </c>
      <c r="B152" s="56" t="s">
        <v>570</v>
      </c>
      <c r="C152" s="53" t="s">
        <v>1146</v>
      </c>
      <c r="D152" s="54">
        <v>161</v>
      </c>
    </row>
    <row r="153" spans="1:4" x14ac:dyDescent="0.3">
      <c r="A153" s="64" t="s">
        <v>213</v>
      </c>
      <c r="B153" s="56" t="s">
        <v>571</v>
      </c>
      <c r="C153" s="53" t="s">
        <v>1147</v>
      </c>
      <c r="D153" s="54">
        <v>161</v>
      </c>
    </row>
    <row r="154" spans="1:4" x14ac:dyDescent="0.3">
      <c r="A154" s="64" t="s">
        <v>214</v>
      </c>
      <c r="B154" s="56" t="s">
        <v>572</v>
      </c>
      <c r="C154" s="53" t="s">
        <v>1148</v>
      </c>
      <c r="D154" s="54">
        <v>162</v>
      </c>
    </row>
    <row r="155" spans="1:4" x14ac:dyDescent="0.3">
      <c r="A155" s="64" t="s">
        <v>215</v>
      </c>
      <c r="B155" s="56" t="s">
        <v>573</v>
      </c>
      <c r="C155" s="53" t="s">
        <v>1149</v>
      </c>
      <c r="D155" s="54">
        <v>162</v>
      </c>
    </row>
    <row r="156" spans="1:4" x14ac:dyDescent="0.3">
      <c r="A156" s="64" t="s">
        <v>216</v>
      </c>
      <c r="B156" s="56" t="s">
        <v>574</v>
      </c>
      <c r="C156" s="53" t="s">
        <v>1150</v>
      </c>
      <c r="D156" s="54">
        <v>163</v>
      </c>
    </row>
    <row r="157" spans="1:4" x14ac:dyDescent="0.3">
      <c r="A157" s="64" t="s">
        <v>217</v>
      </c>
      <c r="B157" s="56" t="s">
        <v>575</v>
      </c>
      <c r="C157" s="53" t="s">
        <v>1151</v>
      </c>
      <c r="D157" s="54">
        <v>165</v>
      </c>
    </row>
    <row r="158" spans="1:4" x14ac:dyDescent="0.3">
      <c r="A158" s="64" t="s">
        <v>218</v>
      </c>
      <c r="B158" s="56" t="s">
        <v>576</v>
      </c>
      <c r="C158" s="53" t="s">
        <v>1152</v>
      </c>
      <c r="D158" s="54">
        <v>166</v>
      </c>
    </row>
    <row r="159" spans="1:4" x14ac:dyDescent="0.3">
      <c r="A159" s="64" t="s">
        <v>219</v>
      </c>
      <c r="B159" s="56" t="s">
        <v>577</v>
      </c>
      <c r="C159" s="53" t="s">
        <v>1153</v>
      </c>
      <c r="D159" s="54">
        <v>166</v>
      </c>
    </row>
    <row r="160" spans="1:4" x14ac:dyDescent="0.3">
      <c r="A160" s="64" t="s">
        <v>220</v>
      </c>
      <c r="B160" s="56" t="s">
        <v>578</v>
      </c>
      <c r="C160" s="53" t="s">
        <v>1154</v>
      </c>
      <c r="D160" s="54">
        <v>166</v>
      </c>
    </row>
    <row r="161" spans="1:4" x14ac:dyDescent="0.3">
      <c r="A161" s="35" t="s">
        <v>221</v>
      </c>
      <c r="B161" s="56" t="s">
        <v>579</v>
      </c>
      <c r="C161" s="53" t="s">
        <v>1155</v>
      </c>
      <c r="D161" s="54">
        <v>167</v>
      </c>
    </row>
    <row r="162" spans="1:4" x14ac:dyDescent="0.3">
      <c r="A162" s="35" t="s">
        <v>222</v>
      </c>
      <c r="B162" s="56" t="s">
        <v>580</v>
      </c>
      <c r="C162" s="53" t="s">
        <v>1156</v>
      </c>
      <c r="D162" s="54">
        <v>167</v>
      </c>
    </row>
    <row r="163" spans="1:4" x14ac:dyDescent="0.3">
      <c r="A163" s="35" t="s">
        <v>223</v>
      </c>
      <c r="B163" s="56" t="s">
        <v>581</v>
      </c>
      <c r="C163" s="53" t="s">
        <v>1157</v>
      </c>
      <c r="D163" s="54">
        <v>167</v>
      </c>
    </row>
    <row r="164" spans="1:4" x14ac:dyDescent="0.3">
      <c r="A164" s="35" t="s">
        <v>224</v>
      </c>
      <c r="B164" s="56" t="s">
        <v>582</v>
      </c>
      <c r="C164" s="53" t="s">
        <v>1158</v>
      </c>
      <c r="D164" s="54">
        <v>169</v>
      </c>
    </row>
    <row r="165" spans="1:4" x14ac:dyDescent="0.3">
      <c r="A165" s="35" t="s">
        <v>225</v>
      </c>
      <c r="B165" s="56" t="s">
        <v>583</v>
      </c>
      <c r="C165" s="53" t="s">
        <v>1159</v>
      </c>
      <c r="D165" s="54">
        <v>169</v>
      </c>
    </row>
    <row r="166" spans="1:4" x14ac:dyDescent="0.3">
      <c r="A166" s="35" t="s">
        <v>226</v>
      </c>
      <c r="B166" s="56" t="s">
        <v>584</v>
      </c>
      <c r="C166" s="53" t="s">
        <v>1160</v>
      </c>
      <c r="D166" s="54">
        <v>169</v>
      </c>
    </row>
    <row r="167" spans="1:4" x14ac:dyDescent="0.3">
      <c r="A167" s="35" t="s">
        <v>227</v>
      </c>
      <c r="B167" s="56" t="s">
        <v>585</v>
      </c>
      <c r="C167" s="53" t="s">
        <v>1161</v>
      </c>
      <c r="D167" s="54">
        <v>169</v>
      </c>
    </row>
    <row r="168" spans="1:4" x14ac:dyDescent="0.3">
      <c r="A168" s="35" t="s">
        <v>228</v>
      </c>
      <c r="B168" s="56" t="s">
        <v>586</v>
      </c>
      <c r="C168" s="53" t="s">
        <v>1162</v>
      </c>
      <c r="D168" s="54">
        <v>170</v>
      </c>
    </row>
    <row r="169" spans="1:4" x14ac:dyDescent="0.3">
      <c r="A169" s="35" t="s">
        <v>229</v>
      </c>
      <c r="B169" s="56" t="s">
        <v>587</v>
      </c>
      <c r="C169" s="53" t="s">
        <v>1163</v>
      </c>
      <c r="D169" s="54">
        <v>170</v>
      </c>
    </row>
    <row r="170" spans="1:4" x14ac:dyDescent="0.3">
      <c r="A170" s="35" t="s">
        <v>230</v>
      </c>
      <c r="B170" s="56" t="s">
        <v>588</v>
      </c>
      <c r="C170" s="53" t="s">
        <v>1164</v>
      </c>
      <c r="D170" s="54">
        <v>171</v>
      </c>
    </row>
    <row r="171" spans="1:4" x14ac:dyDescent="0.3">
      <c r="A171" s="35" t="s">
        <v>231</v>
      </c>
      <c r="B171" s="56" t="s">
        <v>589</v>
      </c>
      <c r="C171" s="53" t="s">
        <v>1165</v>
      </c>
      <c r="D171" s="54">
        <v>171</v>
      </c>
    </row>
    <row r="172" spans="1:4" x14ac:dyDescent="0.3">
      <c r="A172" s="35" t="s">
        <v>232</v>
      </c>
      <c r="B172" s="56" t="s">
        <v>590</v>
      </c>
      <c r="C172" s="53" t="s">
        <v>1166</v>
      </c>
      <c r="D172" s="54">
        <v>171</v>
      </c>
    </row>
    <row r="173" spans="1:4" x14ac:dyDescent="0.3">
      <c r="A173" s="35" t="s">
        <v>233</v>
      </c>
      <c r="B173" s="56" t="s">
        <v>591</v>
      </c>
      <c r="C173" s="53" t="s">
        <v>1167</v>
      </c>
      <c r="D173" s="54">
        <v>171</v>
      </c>
    </row>
    <row r="174" spans="1:4" x14ac:dyDescent="0.3">
      <c r="A174" s="35" t="s">
        <v>234</v>
      </c>
      <c r="B174" s="56">
        <v>8.4</v>
      </c>
      <c r="C174" s="53" t="s">
        <v>1168</v>
      </c>
      <c r="D174" s="54">
        <v>171</v>
      </c>
    </row>
    <row r="175" spans="1:4" x14ac:dyDescent="0.3">
      <c r="A175" s="35" t="s">
        <v>235</v>
      </c>
      <c r="B175" s="56" t="s">
        <v>592</v>
      </c>
      <c r="C175" s="53" t="s">
        <v>1169</v>
      </c>
      <c r="D175" s="54">
        <v>171</v>
      </c>
    </row>
    <row r="176" spans="1:4" x14ac:dyDescent="0.3">
      <c r="A176" s="35" t="s">
        <v>236</v>
      </c>
      <c r="B176" s="56" t="s">
        <v>593</v>
      </c>
      <c r="C176" s="53" t="s">
        <v>1170</v>
      </c>
      <c r="D176" s="54">
        <v>174</v>
      </c>
    </row>
    <row r="177" spans="1:4" x14ac:dyDescent="0.3">
      <c r="A177" s="35" t="s">
        <v>237</v>
      </c>
      <c r="B177" s="56" t="s">
        <v>594</v>
      </c>
      <c r="C177" s="53" t="s">
        <v>1171</v>
      </c>
      <c r="D177" s="54">
        <v>176</v>
      </c>
    </row>
    <row r="178" spans="1:4" x14ac:dyDescent="0.3">
      <c r="A178" s="35" t="s">
        <v>238</v>
      </c>
      <c r="B178" s="56" t="s">
        <v>595</v>
      </c>
      <c r="C178" s="53" t="s">
        <v>1172</v>
      </c>
      <c r="D178" s="54">
        <v>176</v>
      </c>
    </row>
    <row r="179" spans="1:4" x14ac:dyDescent="0.3">
      <c r="A179" s="35" t="s">
        <v>239</v>
      </c>
      <c r="B179" s="56" t="s">
        <v>596</v>
      </c>
      <c r="C179" s="53" t="s">
        <v>1173</v>
      </c>
      <c r="D179" s="54">
        <v>176</v>
      </c>
    </row>
    <row r="180" spans="1:4" x14ac:dyDescent="0.3">
      <c r="A180" s="35" t="s">
        <v>240</v>
      </c>
      <c r="B180" s="56">
        <v>8.5</v>
      </c>
      <c r="C180" s="53" t="s">
        <v>1063</v>
      </c>
      <c r="D180" s="54">
        <v>177</v>
      </c>
    </row>
    <row r="181" spans="1:4" x14ac:dyDescent="0.3">
      <c r="A181" s="35" t="s">
        <v>241</v>
      </c>
      <c r="B181" s="56" t="s">
        <v>597</v>
      </c>
      <c r="C181" s="53" t="s">
        <v>1174</v>
      </c>
      <c r="D181" s="54">
        <v>177</v>
      </c>
    </row>
    <row r="182" spans="1:4" x14ac:dyDescent="0.3">
      <c r="A182" s="35" t="s">
        <v>242</v>
      </c>
      <c r="B182" s="56" t="s">
        <v>598</v>
      </c>
      <c r="C182" s="53" t="s">
        <v>1175</v>
      </c>
      <c r="D182" s="54">
        <v>181</v>
      </c>
    </row>
    <row r="183" spans="1:4" x14ac:dyDescent="0.3">
      <c r="A183" s="35" t="s">
        <v>243</v>
      </c>
      <c r="B183" s="56" t="s">
        <v>599</v>
      </c>
      <c r="C183" s="53" t="s">
        <v>960</v>
      </c>
      <c r="D183" s="54">
        <v>181</v>
      </c>
    </row>
    <row r="184" spans="1:4" x14ac:dyDescent="0.3">
      <c r="A184" s="35" t="s">
        <v>244</v>
      </c>
      <c r="B184" s="56" t="s">
        <v>600</v>
      </c>
      <c r="C184" s="53" t="s">
        <v>961</v>
      </c>
      <c r="D184" s="54">
        <v>181</v>
      </c>
    </row>
    <row r="185" spans="1:4" x14ac:dyDescent="0.3">
      <c r="A185" s="35" t="s">
        <v>245</v>
      </c>
      <c r="B185" s="56" t="s">
        <v>601</v>
      </c>
      <c r="C185" s="53" t="s">
        <v>962</v>
      </c>
      <c r="D185" s="54">
        <v>182</v>
      </c>
    </row>
    <row r="186" spans="1:4" x14ac:dyDescent="0.3">
      <c r="A186" s="35" t="s">
        <v>246</v>
      </c>
      <c r="B186" s="56" t="s">
        <v>602</v>
      </c>
      <c r="C186" s="53" t="s">
        <v>853</v>
      </c>
      <c r="D186" s="54">
        <v>182</v>
      </c>
    </row>
    <row r="187" spans="1:4" x14ac:dyDescent="0.3">
      <c r="A187" s="35" t="s">
        <v>247</v>
      </c>
      <c r="B187" s="56" t="s">
        <v>603</v>
      </c>
      <c r="C187" s="53" t="s">
        <v>963</v>
      </c>
      <c r="D187" s="54">
        <v>182</v>
      </c>
    </row>
    <row r="188" spans="1:4" x14ac:dyDescent="0.3">
      <c r="A188" s="35" t="s">
        <v>248</v>
      </c>
      <c r="B188" s="56" t="s">
        <v>604</v>
      </c>
      <c r="C188" s="53" t="s">
        <v>964</v>
      </c>
      <c r="D188" s="54">
        <v>182</v>
      </c>
    </row>
    <row r="189" spans="1:4" x14ac:dyDescent="0.3">
      <c r="A189" s="35" t="s">
        <v>249</v>
      </c>
      <c r="B189" s="56" t="s">
        <v>605</v>
      </c>
      <c r="C189" s="53" t="s">
        <v>965</v>
      </c>
      <c r="D189" s="54">
        <v>183</v>
      </c>
    </row>
    <row r="190" spans="1:4" x14ac:dyDescent="0.3">
      <c r="A190" s="35" t="s">
        <v>250</v>
      </c>
      <c r="B190" s="56" t="s">
        <v>606</v>
      </c>
      <c r="C190" s="53" t="s">
        <v>798</v>
      </c>
      <c r="D190" s="54">
        <v>183</v>
      </c>
    </row>
    <row r="191" spans="1:4" x14ac:dyDescent="0.3">
      <c r="A191" s="35" t="s">
        <v>251</v>
      </c>
      <c r="B191" s="56" t="s">
        <v>607</v>
      </c>
      <c r="C191" s="53" t="s">
        <v>966</v>
      </c>
      <c r="D191" s="54">
        <v>183</v>
      </c>
    </row>
    <row r="192" spans="1:4" x14ac:dyDescent="0.3">
      <c r="A192" s="35" t="s">
        <v>252</v>
      </c>
      <c r="B192" s="56" t="s">
        <v>608</v>
      </c>
      <c r="C192" s="53" t="s">
        <v>967</v>
      </c>
      <c r="D192" s="54">
        <v>184</v>
      </c>
    </row>
    <row r="193" spans="1:4" x14ac:dyDescent="0.3">
      <c r="A193" s="35" t="s">
        <v>253</v>
      </c>
      <c r="B193" s="56" t="s">
        <v>609</v>
      </c>
      <c r="C193" s="53" t="s">
        <v>968</v>
      </c>
      <c r="D193" s="54">
        <v>185</v>
      </c>
    </row>
    <row r="194" spans="1:4" x14ac:dyDescent="0.3">
      <c r="A194" s="35" t="s">
        <v>254</v>
      </c>
      <c r="B194" s="56" t="s">
        <v>610</v>
      </c>
      <c r="C194" s="53" t="s">
        <v>854</v>
      </c>
      <c r="D194" s="54">
        <v>185</v>
      </c>
    </row>
    <row r="195" spans="1:4" x14ac:dyDescent="0.3">
      <c r="A195" s="35" t="s">
        <v>255</v>
      </c>
      <c r="B195" s="56" t="s">
        <v>611</v>
      </c>
      <c r="C195" s="53" t="s">
        <v>969</v>
      </c>
      <c r="D195" s="54">
        <v>185</v>
      </c>
    </row>
    <row r="196" spans="1:4" x14ac:dyDescent="0.3">
      <c r="A196" s="35" t="s">
        <v>256</v>
      </c>
      <c r="B196" s="56" t="s">
        <v>612</v>
      </c>
      <c r="C196" s="53" t="s">
        <v>970</v>
      </c>
      <c r="D196" s="54">
        <v>185</v>
      </c>
    </row>
    <row r="197" spans="1:4" x14ac:dyDescent="0.3">
      <c r="A197" s="35" t="s">
        <v>257</v>
      </c>
      <c r="B197" s="56" t="s">
        <v>613</v>
      </c>
      <c r="C197" s="53" t="s">
        <v>971</v>
      </c>
      <c r="D197" s="54">
        <v>185</v>
      </c>
    </row>
    <row r="198" spans="1:4" x14ac:dyDescent="0.3">
      <c r="A198" s="35" t="s">
        <v>258</v>
      </c>
      <c r="B198" s="56" t="s">
        <v>614</v>
      </c>
      <c r="C198" s="53" t="s">
        <v>972</v>
      </c>
      <c r="D198" s="54">
        <v>186</v>
      </c>
    </row>
    <row r="199" spans="1:4" x14ac:dyDescent="0.3">
      <c r="A199" s="35" t="s">
        <v>259</v>
      </c>
      <c r="B199" s="56" t="s">
        <v>615</v>
      </c>
      <c r="C199" s="53" t="s">
        <v>973</v>
      </c>
      <c r="D199" s="54">
        <v>186</v>
      </c>
    </row>
    <row r="200" spans="1:4" x14ac:dyDescent="0.3">
      <c r="A200" s="35" t="s">
        <v>260</v>
      </c>
      <c r="B200" s="56" t="s">
        <v>616</v>
      </c>
      <c r="C200" s="53" t="s">
        <v>974</v>
      </c>
      <c r="D200" s="54">
        <v>186</v>
      </c>
    </row>
    <row r="201" spans="1:4" x14ac:dyDescent="0.3">
      <c r="A201" s="35" t="s">
        <v>261</v>
      </c>
      <c r="B201" s="56" t="s">
        <v>617</v>
      </c>
      <c r="C201" s="53" t="s">
        <v>975</v>
      </c>
      <c r="D201" s="54">
        <v>187</v>
      </c>
    </row>
    <row r="202" spans="1:4" x14ac:dyDescent="0.3">
      <c r="A202" s="35" t="s">
        <v>262</v>
      </c>
      <c r="B202" s="56" t="s">
        <v>618</v>
      </c>
      <c r="C202" s="53" t="s">
        <v>1176</v>
      </c>
      <c r="D202" s="54">
        <v>187</v>
      </c>
    </row>
    <row r="203" spans="1:4" x14ac:dyDescent="0.3">
      <c r="A203" s="35" t="s">
        <v>263</v>
      </c>
      <c r="B203" s="56" t="s">
        <v>619</v>
      </c>
      <c r="C203" s="53" t="s">
        <v>976</v>
      </c>
      <c r="D203" s="54">
        <v>187</v>
      </c>
    </row>
    <row r="204" spans="1:4" x14ac:dyDescent="0.3">
      <c r="A204" s="35" t="s">
        <v>264</v>
      </c>
      <c r="B204" s="56" t="s">
        <v>620</v>
      </c>
      <c r="C204" s="53" t="s">
        <v>977</v>
      </c>
      <c r="D204" s="54">
        <v>188</v>
      </c>
    </row>
    <row r="205" spans="1:4" x14ac:dyDescent="0.3">
      <c r="A205" s="35" t="s">
        <v>265</v>
      </c>
      <c r="B205" s="56" t="s">
        <v>621</v>
      </c>
      <c r="C205" s="53" t="s">
        <v>978</v>
      </c>
      <c r="D205" s="54">
        <v>188</v>
      </c>
    </row>
    <row r="206" spans="1:4" x14ac:dyDescent="0.3">
      <c r="A206" s="35" t="s">
        <v>266</v>
      </c>
      <c r="B206" s="56">
        <v>8.6</v>
      </c>
      <c r="C206" s="53" t="s">
        <v>979</v>
      </c>
      <c r="D206" s="54">
        <v>188</v>
      </c>
    </row>
    <row r="207" spans="1:4" x14ac:dyDescent="0.3">
      <c r="A207" s="35" t="s">
        <v>267</v>
      </c>
      <c r="B207" s="56" t="s">
        <v>622</v>
      </c>
      <c r="C207" s="53" t="s">
        <v>799</v>
      </c>
      <c r="D207" s="54">
        <v>188</v>
      </c>
    </row>
    <row r="208" spans="1:4" x14ac:dyDescent="0.3">
      <c r="A208" s="35" t="s">
        <v>268</v>
      </c>
      <c r="B208" s="56" t="s">
        <v>623</v>
      </c>
      <c r="C208" s="53" t="s">
        <v>1177</v>
      </c>
      <c r="D208" s="54">
        <v>191</v>
      </c>
    </row>
    <row r="209" spans="1:4" x14ac:dyDescent="0.3">
      <c r="A209" s="35" t="s">
        <v>269</v>
      </c>
      <c r="B209" s="56" t="s">
        <v>624</v>
      </c>
      <c r="C209" s="53" t="s">
        <v>855</v>
      </c>
      <c r="D209" s="54">
        <v>191</v>
      </c>
    </row>
    <row r="210" spans="1:4" x14ac:dyDescent="0.3">
      <c r="A210" s="35" t="s">
        <v>270</v>
      </c>
      <c r="B210" s="56" t="s">
        <v>625</v>
      </c>
      <c r="C210" s="53" t="s">
        <v>1064</v>
      </c>
      <c r="D210" s="54">
        <v>191</v>
      </c>
    </row>
    <row r="211" spans="1:4" x14ac:dyDescent="0.3">
      <c r="A211" s="35" t="s">
        <v>271</v>
      </c>
      <c r="B211" s="56" t="s">
        <v>626</v>
      </c>
      <c r="C211" s="53" t="s">
        <v>1065</v>
      </c>
      <c r="D211" s="54">
        <v>192</v>
      </c>
    </row>
    <row r="212" spans="1:4" x14ac:dyDescent="0.3">
      <c r="A212" s="35" t="s">
        <v>272</v>
      </c>
      <c r="B212" s="56">
        <v>8.6999999999999993</v>
      </c>
      <c r="C212" s="53" t="s">
        <v>856</v>
      </c>
      <c r="D212" s="54">
        <v>194</v>
      </c>
    </row>
    <row r="213" spans="1:4" x14ac:dyDescent="0.3">
      <c r="A213" s="35" t="s">
        <v>273</v>
      </c>
      <c r="B213" s="56" t="s">
        <v>627</v>
      </c>
      <c r="C213" s="53" t="s">
        <v>980</v>
      </c>
      <c r="D213" s="54">
        <v>194</v>
      </c>
    </row>
    <row r="214" spans="1:4" x14ac:dyDescent="0.3">
      <c r="A214" s="35" t="s">
        <v>274</v>
      </c>
      <c r="B214" s="56" t="s">
        <v>628</v>
      </c>
      <c r="C214" s="53" t="s">
        <v>1178</v>
      </c>
      <c r="D214" s="54">
        <v>194</v>
      </c>
    </row>
    <row r="215" spans="1:4" x14ac:dyDescent="0.3">
      <c r="A215" s="35" t="s">
        <v>275</v>
      </c>
      <c r="B215" s="56" t="s">
        <v>629</v>
      </c>
      <c r="C215" s="53" t="s">
        <v>896</v>
      </c>
      <c r="D215" s="54">
        <v>195</v>
      </c>
    </row>
    <row r="216" spans="1:4" x14ac:dyDescent="0.3">
      <c r="A216" s="35" t="s">
        <v>276</v>
      </c>
      <c r="B216" s="56" t="s">
        <v>630</v>
      </c>
      <c r="C216" s="53" t="s">
        <v>1179</v>
      </c>
      <c r="D216" s="54">
        <v>198</v>
      </c>
    </row>
    <row r="217" spans="1:4" x14ac:dyDescent="0.3">
      <c r="A217" s="35" t="s">
        <v>277</v>
      </c>
      <c r="B217" s="56" t="s">
        <v>631</v>
      </c>
      <c r="C217" s="53" t="s">
        <v>981</v>
      </c>
      <c r="D217" s="54">
        <v>198</v>
      </c>
    </row>
    <row r="218" spans="1:4" x14ac:dyDescent="0.3">
      <c r="A218" s="35" t="s">
        <v>278</v>
      </c>
      <c r="B218" s="56" t="s">
        <v>632</v>
      </c>
      <c r="C218" s="53" t="s">
        <v>1180</v>
      </c>
      <c r="D218" s="54">
        <v>199</v>
      </c>
    </row>
    <row r="219" spans="1:4" x14ac:dyDescent="0.3">
      <c r="A219" s="35" t="s">
        <v>279</v>
      </c>
      <c r="B219" s="56" t="s">
        <v>633</v>
      </c>
      <c r="C219" s="53" t="s">
        <v>982</v>
      </c>
      <c r="D219" s="54">
        <v>199</v>
      </c>
    </row>
    <row r="220" spans="1:4" x14ac:dyDescent="0.3">
      <c r="A220" s="67" t="s">
        <v>636</v>
      </c>
      <c r="B220" s="56" t="s">
        <v>634</v>
      </c>
      <c r="C220" s="53" t="s">
        <v>635</v>
      </c>
      <c r="D220" s="54">
        <v>199</v>
      </c>
    </row>
    <row r="221" spans="1:4" x14ac:dyDescent="0.3">
      <c r="A221" s="35" t="s">
        <v>280</v>
      </c>
      <c r="B221" s="56">
        <v>8.8000000000000007</v>
      </c>
      <c r="C221" s="53" t="s">
        <v>897</v>
      </c>
      <c r="D221" s="54">
        <v>201</v>
      </c>
    </row>
    <row r="222" spans="1:4" x14ac:dyDescent="0.3">
      <c r="A222" s="35" t="s">
        <v>281</v>
      </c>
      <c r="B222" s="56">
        <v>9</v>
      </c>
      <c r="C222" s="53" t="s">
        <v>1181</v>
      </c>
      <c r="D222" s="54">
        <v>206</v>
      </c>
    </row>
    <row r="223" spans="1:4" x14ac:dyDescent="0.3">
      <c r="A223" s="35" t="s">
        <v>282</v>
      </c>
      <c r="B223" s="56">
        <v>9.1</v>
      </c>
      <c r="C223" s="53" t="s">
        <v>857</v>
      </c>
      <c r="D223" s="54">
        <v>207</v>
      </c>
    </row>
    <row r="224" spans="1:4" x14ac:dyDescent="0.3">
      <c r="A224" s="35" t="s">
        <v>283</v>
      </c>
      <c r="B224" s="56" t="s">
        <v>637</v>
      </c>
      <c r="C224" s="53" t="s">
        <v>1066</v>
      </c>
      <c r="D224" s="54">
        <v>207</v>
      </c>
    </row>
    <row r="225" spans="1:4" x14ac:dyDescent="0.3">
      <c r="A225" s="35" t="s">
        <v>284</v>
      </c>
      <c r="B225" s="56" t="s">
        <v>638</v>
      </c>
      <c r="C225" s="53" t="s">
        <v>800</v>
      </c>
      <c r="D225" s="54">
        <v>207</v>
      </c>
    </row>
    <row r="226" spans="1:4" x14ac:dyDescent="0.3">
      <c r="A226" s="35" t="s">
        <v>285</v>
      </c>
      <c r="B226" s="56">
        <v>9.1999999999999993</v>
      </c>
      <c r="C226" s="53" t="s">
        <v>898</v>
      </c>
      <c r="D226" s="54">
        <v>209</v>
      </c>
    </row>
    <row r="227" spans="1:4" x14ac:dyDescent="0.3">
      <c r="A227" s="35" t="s">
        <v>286</v>
      </c>
      <c r="B227" s="56" t="s">
        <v>639</v>
      </c>
      <c r="C227" s="53" t="s">
        <v>1067</v>
      </c>
      <c r="D227" s="54">
        <v>209</v>
      </c>
    </row>
    <row r="228" spans="1:4" x14ac:dyDescent="0.3">
      <c r="A228" s="35" t="s">
        <v>287</v>
      </c>
      <c r="B228" s="56" t="s">
        <v>640</v>
      </c>
      <c r="C228" s="53" t="s">
        <v>858</v>
      </c>
      <c r="D228" s="54">
        <v>209</v>
      </c>
    </row>
    <row r="229" spans="1:4" x14ac:dyDescent="0.3">
      <c r="A229" s="35" t="s">
        <v>288</v>
      </c>
      <c r="B229" s="56" t="s">
        <v>641</v>
      </c>
      <c r="C229" s="53" t="s">
        <v>859</v>
      </c>
      <c r="D229" s="54">
        <v>209</v>
      </c>
    </row>
    <row r="230" spans="1:4" x14ac:dyDescent="0.3">
      <c r="A230" s="35" t="s">
        <v>289</v>
      </c>
      <c r="B230" s="56" t="s">
        <v>642</v>
      </c>
      <c r="C230" s="53" t="s">
        <v>1068</v>
      </c>
      <c r="D230" s="54">
        <v>209</v>
      </c>
    </row>
    <row r="231" spans="1:4" x14ac:dyDescent="0.3">
      <c r="A231" s="35" t="s">
        <v>290</v>
      </c>
      <c r="B231" s="56" t="s">
        <v>643</v>
      </c>
      <c r="C231" s="53" t="s">
        <v>801</v>
      </c>
      <c r="D231" s="54">
        <v>210</v>
      </c>
    </row>
    <row r="232" spans="1:4" x14ac:dyDescent="0.3">
      <c r="A232" s="35" t="s">
        <v>291</v>
      </c>
      <c r="B232" s="56" t="s">
        <v>644</v>
      </c>
      <c r="C232" s="53" t="s">
        <v>860</v>
      </c>
      <c r="D232" s="54">
        <v>210</v>
      </c>
    </row>
    <row r="233" spans="1:4" x14ac:dyDescent="0.3">
      <c r="A233" s="35" t="s">
        <v>292</v>
      </c>
      <c r="B233" s="56" t="s">
        <v>645</v>
      </c>
      <c r="C233" s="53" t="s">
        <v>983</v>
      </c>
      <c r="D233" s="54">
        <v>210</v>
      </c>
    </row>
    <row r="234" spans="1:4" x14ac:dyDescent="0.3">
      <c r="A234" s="35" t="s">
        <v>293</v>
      </c>
      <c r="B234" s="56" t="s">
        <v>646</v>
      </c>
      <c r="C234" s="53" t="s">
        <v>1069</v>
      </c>
      <c r="D234" s="54">
        <v>210</v>
      </c>
    </row>
    <row r="235" spans="1:4" x14ac:dyDescent="0.3">
      <c r="A235" s="35" t="s">
        <v>294</v>
      </c>
      <c r="B235" s="56" t="s">
        <v>647</v>
      </c>
      <c r="C235" s="53" t="s">
        <v>861</v>
      </c>
      <c r="D235" s="54">
        <v>210</v>
      </c>
    </row>
    <row r="236" spans="1:4" x14ac:dyDescent="0.3">
      <c r="A236" s="35" t="s">
        <v>295</v>
      </c>
      <c r="B236" s="56" t="s">
        <v>648</v>
      </c>
      <c r="C236" s="53" t="s">
        <v>862</v>
      </c>
      <c r="D236" s="54">
        <v>210</v>
      </c>
    </row>
    <row r="237" spans="1:4" x14ac:dyDescent="0.3">
      <c r="A237" s="35" t="s">
        <v>296</v>
      </c>
      <c r="B237" s="56" t="s">
        <v>649</v>
      </c>
      <c r="C237" s="53" t="s">
        <v>1070</v>
      </c>
      <c r="D237" s="54">
        <v>210</v>
      </c>
    </row>
    <row r="238" spans="1:4" x14ac:dyDescent="0.3">
      <c r="A238" s="35" t="s">
        <v>297</v>
      </c>
      <c r="B238" s="56" t="s">
        <v>650</v>
      </c>
      <c r="C238" s="53" t="s">
        <v>802</v>
      </c>
      <c r="D238" s="54">
        <v>211</v>
      </c>
    </row>
    <row r="239" spans="1:4" x14ac:dyDescent="0.3">
      <c r="A239" s="35" t="s">
        <v>298</v>
      </c>
      <c r="B239" s="56" t="s">
        <v>651</v>
      </c>
      <c r="C239" s="53" t="s">
        <v>863</v>
      </c>
      <c r="D239" s="54">
        <v>211</v>
      </c>
    </row>
    <row r="240" spans="1:4" x14ac:dyDescent="0.3">
      <c r="A240" s="35" t="s">
        <v>299</v>
      </c>
      <c r="B240" s="56" t="s">
        <v>652</v>
      </c>
      <c r="C240" s="53" t="s">
        <v>984</v>
      </c>
      <c r="D240" s="54">
        <v>211</v>
      </c>
    </row>
    <row r="241" spans="1:4" x14ac:dyDescent="0.3">
      <c r="A241" s="35" t="s">
        <v>300</v>
      </c>
      <c r="B241" s="56">
        <v>9.3000000000000007</v>
      </c>
      <c r="C241" s="53" t="s">
        <v>1071</v>
      </c>
      <c r="D241" s="54">
        <v>211</v>
      </c>
    </row>
    <row r="242" spans="1:4" x14ac:dyDescent="0.3">
      <c r="A242" s="35" t="s">
        <v>301</v>
      </c>
      <c r="B242" s="56" t="s">
        <v>653</v>
      </c>
      <c r="C242" s="53" t="s">
        <v>899</v>
      </c>
      <c r="D242" s="54">
        <v>211</v>
      </c>
    </row>
    <row r="243" spans="1:4" x14ac:dyDescent="0.3">
      <c r="A243" s="35" t="s">
        <v>302</v>
      </c>
      <c r="B243" s="56" t="s">
        <v>654</v>
      </c>
      <c r="C243" s="53" t="s">
        <v>985</v>
      </c>
      <c r="D243" s="54">
        <v>211</v>
      </c>
    </row>
    <row r="244" spans="1:4" x14ac:dyDescent="0.3">
      <c r="A244" s="35" t="s">
        <v>303</v>
      </c>
      <c r="B244" s="56" t="s">
        <v>655</v>
      </c>
      <c r="C244" s="53" t="s">
        <v>986</v>
      </c>
      <c r="D244" s="54">
        <v>211</v>
      </c>
    </row>
    <row r="245" spans="1:4" x14ac:dyDescent="0.3">
      <c r="A245" s="35" t="s">
        <v>304</v>
      </c>
      <c r="B245" s="56" t="s">
        <v>656</v>
      </c>
      <c r="C245" s="53" t="s">
        <v>900</v>
      </c>
      <c r="D245" s="54">
        <v>212</v>
      </c>
    </row>
    <row r="246" spans="1:4" x14ac:dyDescent="0.3">
      <c r="A246" s="35" t="s">
        <v>305</v>
      </c>
      <c r="B246" s="56">
        <v>9.4</v>
      </c>
      <c r="C246" s="53" t="s">
        <v>803</v>
      </c>
      <c r="D246" s="54">
        <v>212</v>
      </c>
    </row>
    <row r="247" spans="1:4" x14ac:dyDescent="0.3">
      <c r="A247" s="35" t="s">
        <v>306</v>
      </c>
      <c r="B247" s="56" t="s">
        <v>657</v>
      </c>
      <c r="C247" s="53" t="s">
        <v>901</v>
      </c>
      <c r="D247" s="54">
        <v>212</v>
      </c>
    </row>
    <row r="248" spans="1:4" x14ac:dyDescent="0.3">
      <c r="A248" s="35" t="s">
        <v>307</v>
      </c>
      <c r="B248" s="56" t="s">
        <v>658</v>
      </c>
      <c r="C248" s="53" t="s">
        <v>987</v>
      </c>
      <c r="D248" s="54">
        <v>213</v>
      </c>
    </row>
    <row r="249" spans="1:4" x14ac:dyDescent="0.3">
      <c r="A249" s="35" t="s">
        <v>308</v>
      </c>
      <c r="B249" s="56" t="s">
        <v>659</v>
      </c>
      <c r="C249" s="53" t="s">
        <v>988</v>
      </c>
      <c r="D249" s="54">
        <v>213</v>
      </c>
    </row>
    <row r="250" spans="1:4" x14ac:dyDescent="0.3">
      <c r="A250" s="35" t="s">
        <v>309</v>
      </c>
      <c r="B250" s="56" t="s">
        <v>660</v>
      </c>
      <c r="C250" s="53" t="s">
        <v>902</v>
      </c>
      <c r="D250" s="54">
        <v>213</v>
      </c>
    </row>
    <row r="251" spans="1:4" x14ac:dyDescent="0.3">
      <c r="A251" s="35" t="s">
        <v>310</v>
      </c>
      <c r="B251" s="56">
        <v>9.5</v>
      </c>
      <c r="C251" s="53" t="s">
        <v>903</v>
      </c>
      <c r="D251" s="54">
        <v>214</v>
      </c>
    </row>
    <row r="252" spans="1:4" x14ac:dyDescent="0.3">
      <c r="A252" s="35" t="s">
        <v>311</v>
      </c>
      <c r="B252" s="56" t="s">
        <v>661</v>
      </c>
      <c r="C252" s="53" t="s">
        <v>904</v>
      </c>
      <c r="D252" s="54">
        <v>214</v>
      </c>
    </row>
    <row r="253" spans="1:4" x14ac:dyDescent="0.3">
      <c r="A253" s="35" t="s">
        <v>312</v>
      </c>
      <c r="B253" s="56" t="s">
        <v>662</v>
      </c>
      <c r="C253" s="53" t="s">
        <v>989</v>
      </c>
      <c r="D253" s="54">
        <v>214</v>
      </c>
    </row>
    <row r="254" spans="1:4" x14ac:dyDescent="0.3">
      <c r="A254" s="35" t="s">
        <v>313</v>
      </c>
      <c r="B254" s="56" t="s">
        <v>663</v>
      </c>
      <c r="C254" s="53" t="s">
        <v>990</v>
      </c>
      <c r="D254" s="54">
        <v>214</v>
      </c>
    </row>
    <row r="255" spans="1:4" x14ac:dyDescent="0.3">
      <c r="A255" s="35" t="s">
        <v>314</v>
      </c>
      <c r="B255" s="56" t="s">
        <v>664</v>
      </c>
      <c r="C255" s="53" t="s">
        <v>905</v>
      </c>
      <c r="D255" s="54">
        <v>214</v>
      </c>
    </row>
    <row r="256" spans="1:4" x14ac:dyDescent="0.3">
      <c r="A256" s="35" t="s">
        <v>315</v>
      </c>
      <c r="B256" s="56">
        <v>9.6</v>
      </c>
      <c r="C256" s="53" t="s">
        <v>1072</v>
      </c>
      <c r="D256" s="54">
        <v>214</v>
      </c>
    </row>
    <row r="257" spans="1:4" x14ac:dyDescent="0.3">
      <c r="A257" s="35" t="s">
        <v>316</v>
      </c>
      <c r="B257" s="56" t="s">
        <v>665</v>
      </c>
      <c r="C257" s="53" t="s">
        <v>906</v>
      </c>
      <c r="D257" s="54">
        <v>214</v>
      </c>
    </row>
    <row r="258" spans="1:4" x14ac:dyDescent="0.3">
      <c r="A258" s="35" t="s">
        <v>317</v>
      </c>
      <c r="B258" s="56" t="s">
        <v>666</v>
      </c>
      <c r="C258" s="53" t="s">
        <v>991</v>
      </c>
      <c r="D258" s="54">
        <v>215</v>
      </c>
    </row>
    <row r="259" spans="1:4" x14ac:dyDescent="0.3">
      <c r="A259" s="35" t="s">
        <v>318</v>
      </c>
      <c r="B259" s="56" t="s">
        <v>667</v>
      </c>
      <c r="C259" s="53" t="s">
        <v>992</v>
      </c>
      <c r="D259" s="54">
        <v>215</v>
      </c>
    </row>
    <row r="260" spans="1:4" x14ac:dyDescent="0.3">
      <c r="A260" s="35" t="s">
        <v>319</v>
      </c>
      <c r="B260" s="56" t="s">
        <v>668</v>
      </c>
      <c r="C260" s="53" t="s">
        <v>907</v>
      </c>
      <c r="D260" s="54">
        <v>215</v>
      </c>
    </row>
    <row r="261" spans="1:4" x14ac:dyDescent="0.3">
      <c r="A261" s="35" t="s">
        <v>320</v>
      </c>
      <c r="B261" s="56">
        <v>9.6999999999999993</v>
      </c>
      <c r="C261" s="53" t="s">
        <v>993</v>
      </c>
      <c r="D261" s="54">
        <v>215</v>
      </c>
    </row>
    <row r="262" spans="1:4" x14ac:dyDescent="0.3">
      <c r="A262" s="35" t="s">
        <v>321</v>
      </c>
      <c r="B262" s="56" t="s">
        <v>669</v>
      </c>
      <c r="C262" s="53" t="s">
        <v>908</v>
      </c>
      <c r="D262" s="54">
        <v>215</v>
      </c>
    </row>
    <row r="263" spans="1:4" x14ac:dyDescent="0.3">
      <c r="A263" s="35" t="s">
        <v>322</v>
      </c>
      <c r="B263" s="56" t="s">
        <v>670</v>
      </c>
      <c r="C263" s="53" t="s">
        <v>994</v>
      </c>
      <c r="D263" s="54">
        <v>215</v>
      </c>
    </row>
    <row r="264" spans="1:4" x14ac:dyDescent="0.3">
      <c r="A264" s="35" t="s">
        <v>323</v>
      </c>
      <c r="B264" s="56" t="s">
        <v>671</v>
      </c>
      <c r="C264" s="53" t="s">
        <v>995</v>
      </c>
      <c r="D264" s="54">
        <v>215</v>
      </c>
    </row>
    <row r="265" spans="1:4" x14ac:dyDescent="0.3">
      <c r="A265" s="35" t="s">
        <v>324</v>
      </c>
      <c r="B265" s="56" t="s">
        <v>672</v>
      </c>
      <c r="C265" s="53" t="s">
        <v>909</v>
      </c>
      <c r="D265" s="54">
        <v>216</v>
      </c>
    </row>
    <row r="266" spans="1:4" x14ac:dyDescent="0.3">
      <c r="A266" s="35" t="s">
        <v>325</v>
      </c>
      <c r="B266" s="56">
        <v>9.8000000000000007</v>
      </c>
      <c r="C266" s="53" t="s">
        <v>996</v>
      </c>
      <c r="D266" s="54">
        <v>216</v>
      </c>
    </row>
    <row r="267" spans="1:4" x14ac:dyDescent="0.3">
      <c r="A267" s="35" t="s">
        <v>326</v>
      </c>
      <c r="B267" s="56" t="s">
        <v>673</v>
      </c>
      <c r="C267" s="53" t="s">
        <v>864</v>
      </c>
      <c r="D267" s="54">
        <v>217</v>
      </c>
    </row>
    <row r="268" spans="1:4" x14ac:dyDescent="0.3">
      <c r="A268" s="35" t="s">
        <v>327</v>
      </c>
      <c r="B268" s="56" t="s">
        <v>674</v>
      </c>
      <c r="C268" s="53" t="s">
        <v>997</v>
      </c>
      <c r="D268" s="54">
        <v>217</v>
      </c>
    </row>
    <row r="269" spans="1:4" x14ac:dyDescent="0.3">
      <c r="A269" s="35" t="s">
        <v>328</v>
      </c>
      <c r="B269" s="56" t="s">
        <v>675</v>
      </c>
      <c r="C269" s="53" t="s">
        <v>804</v>
      </c>
      <c r="D269" s="54">
        <v>217</v>
      </c>
    </row>
    <row r="270" spans="1:4" x14ac:dyDescent="0.3">
      <c r="A270" s="35" t="s">
        <v>329</v>
      </c>
      <c r="B270" s="56" t="s">
        <v>676</v>
      </c>
      <c r="C270" s="53" t="s">
        <v>998</v>
      </c>
      <c r="D270" s="54">
        <v>217</v>
      </c>
    </row>
    <row r="271" spans="1:4" x14ac:dyDescent="0.3">
      <c r="A271" s="35" t="s">
        <v>330</v>
      </c>
      <c r="B271" s="56" t="s">
        <v>677</v>
      </c>
      <c r="C271" s="53" t="s">
        <v>910</v>
      </c>
      <c r="D271" s="54">
        <v>218</v>
      </c>
    </row>
    <row r="272" spans="1:4" x14ac:dyDescent="0.3">
      <c r="A272" s="35" t="s">
        <v>331</v>
      </c>
      <c r="B272" s="56" t="s">
        <v>678</v>
      </c>
      <c r="C272" s="53" t="s">
        <v>999</v>
      </c>
      <c r="D272" s="54">
        <v>218</v>
      </c>
    </row>
    <row r="273" spans="1:4" x14ac:dyDescent="0.3">
      <c r="A273" s="35" t="s">
        <v>332</v>
      </c>
      <c r="B273" s="56" t="s">
        <v>679</v>
      </c>
      <c r="C273" s="53" t="s">
        <v>805</v>
      </c>
      <c r="D273" s="54">
        <v>218</v>
      </c>
    </row>
    <row r="274" spans="1:4" x14ac:dyDescent="0.3">
      <c r="A274" s="35" t="s">
        <v>333</v>
      </c>
      <c r="B274" s="56" t="s">
        <v>680</v>
      </c>
      <c r="C274" s="53" t="s">
        <v>1000</v>
      </c>
      <c r="D274" s="54">
        <v>218</v>
      </c>
    </row>
    <row r="275" spans="1:4" x14ac:dyDescent="0.3">
      <c r="A275" s="35" t="s">
        <v>334</v>
      </c>
      <c r="B275" s="56" t="s">
        <v>681</v>
      </c>
      <c r="C275" s="53" t="s">
        <v>1073</v>
      </c>
      <c r="D275" s="54">
        <v>218</v>
      </c>
    </row>
    <row r="276" spans="1:4" x14ac:dyDescent="0.3">
      <c r="A276" s="35" t="s">
        <v>335</v>
      </c>
      <c r="B276" s="56" t="s">
        <v>682</v>
      </c>
      <c r="C276" s="53" t="s">
        <v>1001</v>
      </c>
      <c r="D276" s="54">
        <v>218</v>
      </c>
    </row>
    <row r="277" spans="1:4" x14ac:dyDescent="0.3">
      <c r="A277" s="35" t="s">
        <v>336</v>
      </c>
      <c r="B277" s="56" t="s">
        <v>683</v>
      </c>
      <c r="C277" s="53" t="s">
        <v>806</v>
      </c>
      <c r="D277" s="54">
        <v>219</v>
      </c>
    </row>
    <row r="278" spans="1:4" x14ac:dyDescent="0.3">
      <c r="A278" s="35" t="s">
        <v>337</v>
      </c>
      <c r="B278" s="56" t="s">
        <v>684</v>
      </c>
      <c r="C278" s="53" t="s">
        <v>1002</v>
      </c>
      <c r="D278" s="54">
        <v>219</v>
      </c>
    </row>
    <row r="279" spans="1:4" x14ac:dyDescent="0.3">
      <c r="A279" s="35" t="s">
        <v>338</v>
      </c>
      <c r="B279" s="56" t="s">
        <v>685</v>
      </c>
      <c r="C279" s="53" t="s">
        <v>911</v>
      </c>
      <c r="D279" s="54">
        <v>219</v>
      </c>
    </row>
    <row r="280" spans="1:4" x14ac:dyDescent="0.3">
      <c r="A280" s="35" t="s">
        <v>339</v>
      </c>
      <c r="B280" s="56" t="s">
        <v>686</v>
      </c>
      <c r="C280" s="53" t="s">
        <v>1003</v>
      </c>
      <c r="D280" s="54">
        <v>219</v>
      </c>
    </row>
    <row r="281" spans="1:4" x14ac:dyDescent="0.3">
      <c r="A281" s="35" t="s">
        <v>340</v>
      </c>
      <c r="B281" s="56" t="s">
        <v>687</v>
      </c>
      <c r="C281" s="53" t="s">
        <v>807</v>
      </c>
      <c r="D281" s="54">
        <v>219</v>
      </c>
    </row>
    <row r="282" spans="1:4" x14ac:dyDescent="0.3">
      <c r="A282" s="35" t="s">
        <v>341</v>
      </c>
      <c r="B282" s="56" t="s">
        <v>688</v>
      </c>
      <c r="C282" s="53" t="s">
        <v>1004</v>
      </c>
      <c r="D282" s="54">
        <v>220</v>
      </c>
    </row>
    <row r="283" spans="1:4" x14ac:dyDescent="0.3">
      <c r="A283" s="35" t="s">
        <v>342</v>
      </c>
      <c r="B283" s="56" t="s">
        <v>689</v>
      </c>
      <c r="C283" s="53" t="s">
        <v>1005</v>
      </c>
      <c r="D283" s="54">
        <v>220</v>
      </c>
    </row>
    <row r="284" spans="1:4" x14ac:dyDescent="0.3">
      <c r="A284" s="35" t="s">
        <v>343</v>
      </c>
      <c r="B284" s="56" t="s">
        <v>690</v>
      </c>
      <c r="C284" s="53" t="s">
        <v>1006</v>
      </c>
      <c r="D284" s="54">
        <v>220</v>
      </c>
    </row>
    <row r="285" spans="1:4" x14ac:dyDescent="0.3">
      <c r="A285" s="35" t="s">
        <v>344</v>
      </c>
      <c r="B285" s="56" t="s">
        <v>691</v>
      </c>
      <c r="C285" s="53" t="s">
        <v>808</v>
      </c>
      <c r="D285" s="54">
        <v>220</v>
      </c>
    </row>
    <row r="286" spans="1:4" x14ac:dyDescent="0.3">
      <c r="A286" s="35" t="s">
        <v>345</v>
      </c>
      <c r="B286" s="56" t="s">
        <v>692</v>
      </c>
      <c r="C286" s="53" t="s">
        <v>1007</v>
      </c>
      <c r="D286" s="54">
        <v>220</v>
      </c>
    </row>
    <row r="287" spans="1:4" x14ac:dyDescent="0.3">
      <c r="A287" s="35" t="s">
        <v>346</v>
      </c>
      <c r="B287" s="56" t="s">
        <v>693</v>
      </c>
      <c r="C287" s="53" t="s">
        <v>809</v>
      </c>
      <c r="D287" s="54">
        <v>220</v>
      </c>
    </row>
    <row r="288" spans="1:4" x14ac:dyDescent="0.3">
      <c r="A288" s="35" t="s">
        <v>347</v>
      </c>
      <c r="B288" s="56" t="s">
        <v>694</v>
      </c>
      <c r="C288" s="53" t="s">
        <v>1008</v>
      </c>
      <c r="D288" s="54">
        <v>220</v>
      </c>
    </row>
    <row r="289" spans="1:4" x14ac:dyDescent="0.3">
      <c r="A289" s="35" t="s">
        <v>348</v>
      </c>
      <c r="B289" s="56" t="s">
        <v>695</v>
      </c>
      <c r="C289" s="53" t="s">
        <v>810</v>
      </c>
      <c r="D289" s="54">
        <v>221</v>
      </c>
    </row>
    <row r="290" spans="1:4" x14ac:dyDescent="0.3">
      <c r="A290" s="35" t="s">
        <v>349</v>
      </c>
      <c r="B290" s="56" t="s">
        <v>696</v>
      </c>
      <c r="C290" s="53" t="s">
        <v>1009</v>
      </c>
      <c r="D290" s="54">
        <v>221</v>
      </c>
    </row>
    <row r="291" spans="1:4" x14ac:dyDescent="0.3">
      <c r="A291" s="35" t="s">
        <v>350</v>
      </c>
      <c r="B291" s="56">
        <v>9.9</v>
      </c>
      <c r="C291" s="53" t="s">
        <v>865</v>
      </c>
      <c r="D291" s="54">
        <v>221</v>
      </c>
    </row>
    <row r="292" spans="1:4" x14ac:dyDescent="0.3">
      <c r="A292" s="35" t="s">
        <v>351</v>
      </c>
      <c r="B292" s="56" t="s">
        <v>697</v>
      </c>
      <c r="C292" s="53" t="s">
        <v>912</v>
      </c>
      <c r="D292" s="54">
        <v>221</v>
      </c>
    </row>
    <row r="293" spans="1:4" x14ac:dyDescent="0.3">
      <c r="A293" s="35" t="s">
        <v>352</v>
      </c>
      <c r="B293" s="56" t="s">
        <v>698</v>
      </c>
      <c r="C293" s="53" t="s">
        <v>1010</v>
      </c>
      <c r="D293" s="54">
        <v>221</v>
      </c>
    </row>
    <row r="294" spans="1:4" x14ac:dyDescent="0.3">
      <c r="A294" s="35" t="s">
        <v>353</v>
      </c>
      <c r="B294" s="56" t="s">
        <v>699</v>
      </c>
      <c r="C294" s="53" t="s">
        <v>1011</v>
      </c>
      <c r="D294" s="54">
        <v>221</v>
      </c>
    </row>
    <row r="295" spans="1:4" x14ac:dyDescent="0.3">
      <c r="A295" s="35" t="s">
        <v>354</v>
      </c>
      <c r="B295" s="56" t="s">
        <v>700</v>
      </c>
      <c r="C295" s="53" t="s">
        <v>913</v>
      </c>
      <c r="D295" s="54">
        <v>222</v>
      </c>
    </row>
    <row r="296" spans="1:4" x14ac:dyDescent="0.3">
      <c r="A296" s="35" t="s">
        <v>355</v>
      </c>
      <c r="B296" s="56">
        <v>9.1</v>
      </c>
      <c r="C296" s="53" t="s">
        <v>866</v>
      </c>
      <c r="D296" s="54">
        <v>222</v>
      </c>
    </row>
    <row r="297" spans="1:4" x14ac:dyDescent="0.3">
      <c r="A297" s="35" t="s">
        <v>356</v>
      </c>
      <c r="B297" s="56" t="s">
        <v>701</v>
      </c>
      <c r="C297" s="53" t="s">
        <v>1012</v>
      </c>
      <c r="D297" s="54">
        <v>222</v>
      </c>
    </row>
    <row r="298" spans="1:4" x14ac:dyDescent="0.3">
      <c r="A298" s="35" t="s">
        <v>357</v>
      </c>
      <c r="B298" s="56" t="s">
        <v>702</v>
      </c>
      <c r="C298" s="53" t="s">
        <v>1074</v>
      </c>
      <c r="D298" s="54">
        <v>222</v>
      </c>
    </row>
    <row r="299" spans="1:4" x14ac:dyDescent="0.3">
      <c r="A299" s="35" t="s">
        <v>358</v>
      </c>
      <c r="B299" s="56" t="s">
        <v>703</v>
      </c>
      <c r="C299" s="53" t="s">
        <v>1075</v>
      </c>
      <c r="D299" s="54">
        <v>222</v>
      </c>
    </row>
    <row r="300" spans="1:4" x14ac:dyDescent="0.3">
      <c r="A300" s="35" t="s">
        <v>359</v>
      </c>
      <c r="B300" s="56" t="s">
        <v>704</v>
      </c>
      <c r="C300" s="53" t="s">
        <v>914</v>
      </c>
      <c r="D300" s="54">
        <v>222</v>
      </c>
    </row>
    <row r="301" spans="1:4" x14ac:dyDescent="0.3">
      <c r="A301" s="35" t="s">
        <v>360</v>
      </c>
      <c r="B301" s="56">
        <v>9.11</v>
      </c>
      <c r="C301" s="53" t="s">
        <v>1182</v>
      </c>
      <c r="D301" s="54">
        <v>223</v>
      </c>
    </row>
    <row r="302" spans="1:4" x14ac:dyDescent="0.3">
      <c r="A302" s="35" t="s">
        <v>361</v>
      </c>
      <c r="B302" s="56" t="s">
        <v>705</v>
      </c>
      <c r="C302" s="53" t="s">
        <v>1013</v>
      </c>
      <c r="D302" s="54">
        <v>223</v>
      </c>
    </row>
    <row r="303" spans="1:4" x14ac:dyDescent="0.3">
      <c r="A303" s="35" t="s">
        <v>362</v>
      </c>
      <c r="B303" s="56" t="s">
        <v>706</v>
      </c>
      <c r="C303" s="53" t="s">
        <v>1014</v>
      </c>
      <c r="D303" s="54">
        <v>225</v>
      </c>
    </row>
    <row r="304" spans="1:4" x14ac:dyDescent="0.3">
      <c r="A304" s="35" t="s">
        <v>363</v>
      </c>
      <c r="B304" s="56" t="s">
        <v>707</v>
      </c>
      <c r="C304" s="53" t="s">
        <v>867</v>
      </c>
      <c r="D304" s="54">
        <v>225</v>
      </c>
    </row>
    <row r="305" spans="1:4" x14ac:dyDescent="0.3">
      <c r="A305" s="35" t="s">
        <v>364</v>
      </c>
      <c r="B305" s="56" t="s">
        <v>708</v>
      </c>
      <c r="C305" s="53" t="s">
        <v>1076</v>
      </c>
      <c r="D305" s="54">
        <v>225</v>
      </c>
    </row>
    <row r="306" spans="1:4" x14ac:dyDescent="0.3">
      <c r="A306" s="35" t="s">
        <v>365</v>
      </c>
      <c r="B306" s="56" t="s">
        <v>709</v>
      </c>
      <c r="C306" s="53" t="s">
        <v>1077</v>
      </c>
      <c r="D306" s="54">
        <v>226</v>
      </c>
    </row>
    <row r="307" spans="1:4" x14ac:dyDescent="0.3">
      <c r="A307" s="35" t="s">
        <v>366</v>
      </c>
      <c r="B307" s="56" t="s">
        <v>710</v>
      </c>
      <c r="C307" s="53" t="s">
        <v>1015</v>
      </c>
      <c r="D307" s="54">
        <v>226</v>
      </c>
    </row>
    <row r="308" spans="1:4" x14ac:dyDescent="0.3">
      <c r="A308" s="35" t="s">
        <v>367</v>
      </c>
      <c r="B308" s="56" t="s">
        <v>711</v>
      </c>
      <c r="C308" s="53" t="s">
        <v>1016</v>
      </c>
      <c r="D308" s="54">
        <v>227</v>
      </c>
    </row>
    <row r="309" spans="1:4" x14ac:dyDescent="0.3">
      <c r="A309" s="35" t="s">
        <v>368</v>
      </c>
      <c r="B309" s="56">
        <v>9.1199999999999992</v>
      </c>
      <c r="C309" s="53" t="s">
        <v>1017</v>
      </c>
      <c r="D309" s="54">
        <v>227</v>
      </c>
    </row>
    <row r="310" spans="1:4" x14ac:dyDescent="0.3">
      <c r="A310" s="35" t="s">
        <v>369</v>
      </c>
      <c r="B310" s="56" t="s">
        <v>712</v>
      </c>
      <c r="C310" s="53" t="s">
        <v>811</v>
      </c>
      <c r="D310" s="54">
        <v>227</v>
      </c>
    </row>
    <row r="311" spans="1:4" x14ac:dyDescent="0.3">
      <c r="A311" s="35" t="s">
        <v>370</v>
      </c>
      <c r="B311" s="56" t="s">
        <v>713</v>
      </c>
      <c r="C311" s="53" t="s">
        <v>812</v>
      </c>
      <c r="D311" s="54">
        <v>227</v>
      </c>
    </row>
    <row r="312" spans="1:4" x14ac:dyDescent="0.3">
      <c r="A312" s="35" t="s">
        <v>371</v>
      </c>
      <c r="B312" s="56" t="s">
        <v>714</v>
      </c>
      <c r="C312" s="53" t="s">
        <v>915</v>
      </c>
      <c r="D312" s="54">
        <v>227</v>
      </c>
    </row>
    <row r="313" spans="1:4" x14ac:dyDescent="0.3">
      <c r="A313" s="35" t="s">
        <v>372</v>
      </c>
      <c r="B313" s="56">
        <v>9.1300000000000008</v>
      </c>
      <c r="C313" s="53" t="s">
        <v>1078</v>
      </c>
      <c r="D313" s="54">
        <v>229</v>
      </c>
    </row>
    <row r="314" spans="1:4" x14ac:dyDescent="0.3">
      <c r="A314" s="35" t="s">
        <v>373</v>
      </c>
      <c r="B314" s="56" t="s">
        <v>715</v>
      </c>
      <c r="C314" s="53" t="s">
        <v>868</v>
      </c>
      <c r="D314" s="54">
        <v>232</v>
      </c>
    </row>
    <row r="315" spans="1:4" x14ac:dyDescent="0.3">
      <c r="A315" s="35" t="s">
        <v>374</v>
      </c>
      <c r="B315" s="56" t="s">
        <v>716</v>
      </c>
      <c r="C315" s="53" t="s">
        <v>1079</v>
      </c>
      <c r="D315" s="54">
        <v>232</v>
      </c>
    </row>
    <row r="316" spans="1:4" x14ac:dyDescent="0.3">
      <c r="A316" s="35" t="s">
        <v>375</v>
      </c>
      <c r="B316" s="56">
        <v>10</v>
      </c>
      <c r="C316" s="53" t="s">
        <v>1018</v>
      </c>
      <c r="D316" s="54">
        <v>234</v>
      </c>
    </row>
    <row r="317" spans="1:4" x14ac:dyDescent="0.3">
      <c r="A317" s="35" t="s">
        <v>376</v>
      </c>
      <c r="B317" s="56">
        <v>10.1</v>
      </c>
      <c r="C317" s="53" t="s">
        <v>869</v>
      </c>
      <c r="D317" s="54">
        <v>235</v>
      </c>
    </row>
    <row r="318" spans="1:4" x14ac:dyDescent="0.3">
      <c r="A318" s="35" t="s">
        <v>377</v>
      </c>
      <c r="B318" s="56" t="s">
        <v>717</v>
      </c>
      <c r="C318" s="53" t="s">
        <v>813</v>
      </c>
      <c r="D318" s="54">
        <v>235</v>
      </c>
    </row>
    <row r="319" spans="1:4" x14ac:dyDescent="0.3">
      <c r="A319" s="35" t="s">
        <v>378</v>
      </c>
      <c r="B319" s="56" t="s">
        <v>718</v>
      </c>
      <c r="C319" s="53" t="s">
        <v>814</v>
      </c>
      <c r="D319" s="54">
        <v>235</v>
      </c>
    </row>
    <row r="320" spans="1:4" x14ac:dyDescent="0.3">
      <c r="A320" s="35" t="s">
        <v>379</v>
      </c>
      <c r="B320" s="56">
        <v>10.199999999999999</v>
      </c>
      <c r="C320" s="53" t="s">
        <v>916</v>
      </c>
      <c r="D320" s="54">
        <v>237</v>
      </c>
    </row>
    <row r="321" spans="1:4" x14ac:dyDescent="0.3">
      <c r="A321" s="35" t="s">
        <v>380</v>
      </c>
      <c r="B321" s="56" t="s">
        <v>719</v>
      </c>
      <c r="C321" s="53" t="s">
        <v>917</v>
      </c>
      <c r="D321" s="54">
        <v>237</v>
      </c>
    </row>
    <row r="322" spans="1:4" x14ac:dyDescent="0.3">
      <c r="A322" s="35" t="s">
        <v>381</v>
      </c>
      <c r="B322" s="56" t="s">
        <v>720</v>
      </c>
      <c r="C322" s="53" t="s">
        <v>1080</v>
      </c>
      <c r="D322" s="54">
        <v>237</v>
      </c>
    </row>
    <row r="323" spans="1:4" x14ac:dyDescent="0.3">
      <c r="A323" s="35" t="s">
        <v>382</v>
      </c>
      <c r="B323" s="56" t="s">
        <v>721</v>
      </c>
      <c r="C323" s="53" t="s">
        <v>918</v>
      </c>
      <c r="D323" s="54">
        <v>237</v>
      </c>
    </row>
    <row r="324" spans="1:4" x14ac:dyDescent="0.3">
      <c r="A324" s="35" t="s">
        <v>383</v>
      </c>
      <c r="B324" s="56" t="s">
        <v>722</v>
      </c>
      <c r="C324" s="53" t="s">
        <v>1081</v>
      </c>
      <c r="D324" s="54">
        <v>238</v>
      </c>
    </row>
    <row r="325" spans="1:4" x14ac:dyDescent="0.3">
      <c r="A325" s="35" t="s">
        <v>384</v>
      </c>
      <c r="B325" s="56" t="s">
        <v>723</v>
      </c>
      <c r="C325" s="53" t="s">
        <v>919</v>
      </c>
      <c r="D325" s="54">
        <v>238</v>
      </c>
    </row>
    <row r="326" spans="1:4" x14ac:dyDescent="0.3">
      <c r="A326" s="35" t="s">
        <v>385</v>
      </c>
      <c r="B326" s="56" t="s">
        <v>724</v>
      </c>
      <c r="C326" s="53" t="s">
        <v>815</v>
      </c>
      <c r="D326" s="54">
        <v>238</v>
      </c>
    </row>
    <row r="327" spans="1:4" x14ac:dyDescent="0.3">
      <c r="A327" s="35" t="s">
        <v>386</v>
      </c>
      <c r="B327" s="56" t="s">
        <v>725</v>
      </c>
      <c r="C327" s="53" t="s">
        <v>1082</v>
      </c>
      <c r="D327" s="54">
        <v>239</v>
      </c>
    </row>
    <row r="328" spans="1:4" x14ac:dyDescent="0.3">
      <c r="A328" s="35" t="s">
        <v>387</v>
      </c>
      <c r="B328" s="56">
        <v>10.3</v>
      </c>
      <c r="C328" s="53" t="s">
        <v>1083</v>
      </c>
      <c r="D328" s="54">
        <v>239</v>
      </c>
    </row>
    <row r="329" spans="1:4" x14ac:dyDescent="0.3">
      <c r="A329" s="35" t="s">
        <v>388</v>
      </c>
      <c r="B329" s="56" t="s">
        <v>726</v>
      </c>
      <c r="C329" s="53" t="s">
        <v>920</v>
      </c>
      <c r="D329" s="54">
        <v>239</v>
      </c>
    </row>
    <row r="330" spans="1:4" x14ac:dyDescent="0.3">
      <c r="A330" s="35" t="s">
        <v>389</v>
      </c>
      <c r="B330" s="56" t="s">
        <v>727</v>
      </c>
      <c r="C330" s="53" t="s">
        <v>921</v>
      </c>
      <c r="D330" s="54">
        <v>242</v>
      </c>
    </row>
    <row r="331" spans="1:4" x14ac:dyDescent="0.3">
      <c r="A331" s="35" t="s">
        <v>390</v>
      </c>
      <c r="B331" s="56" t="s">
        <v>728</v>
      </c>
      <c r="C331" s="53" t="s">
        <v>816</v>
      </c>
      <c r="D331" s="54">
        <v>242</v>
      </c>
    </row>
    <row r="332" spans="1:4" x14ac:dyDescent="0.3">
      <c r="A332" s="35" t="s">
        <v>391</v>
      </c>
      <c r="B332" s="56" t="s">
        <v>729</v>
      </c>
      <c r="C332" s="53" t="s">
        <v>1084</v>
      </c>
      <c r="D332" s="54">
        <v>242</v>
      </c>
    </row>
    <row r="333" spans="1:4" x14ac:dyDescent="0.3">
      <c r="A333" s="35" t="s">
        <v>392</v>
      </c>
      <c r="B333" s="56">
        <v>10.4</v>
      </c>
      <c r="C333" s="53" t="s">
        <v>1019</v>
      </c>
      <c r="D333" s="54">
        <v>243</v>
      </c>
    </row>
    <row r="334" spans="1:4" x14ac:dyDescent="0.3">
      <c r="A334" s="35" t="s">
        <v>393</v>
      </c>
      <c r="B334" s="56" t="s">
        <v>730</v>
      </c>
      <c r="C334" s="53" t="s">
        <v>922</v>
      </c>
      <c r="D334" s="54">
        <v>243</v>
      </c>
    </row>
    <row r="335" spans="1:4" x14ac:dyDescent="0.3">
      <c r="A335" s="35" t="s">
        <v>394</v>
      </c>
      <c r="B335" s="56" t="s">
        <v>731</v>
      </c>
      <c r="C335" s="53" t="s">
        <v>1020</v>
      </c>
      <c r="D335" s="54">
        <v>243</v>
      </c>
    </row>
    <row r="336" spans="1:4" x14ac:dyDescent="0.3">
      <c r="A336" s="35" t="s">
        <v>395</v>
      </c>
      <c r="B336" s="56" t="s">
        <v>732</v>
      </c>
      <c r="C336" s="53" t="s">
        <v>817</v>
      </c>
      <c r="D336" s="54">
        <v>244</v>
      </c>
    </row>
    <row r="337" spans="1:4" x14ac:dyDescent="0.3">
      <c r="A337" s="35" t="s">
        <v>396</v>
      </c>
      <c r="B337" s="56" t="s">
        <v>733</v>
      </c>
      <c r="C337" s="53" t="s">
        <v>1021</v>
      </c>
      <c r="D337" s="54">
        <v>245</v>
      </c>
    </row>
    <row r="338" spans="1:4" x14ac:dyDescent="0.3">
      <c r="A338" s="35" t="s">
        <v>397</v>
      </c>
      <c r="B338" s="56" t="s">
        <v>734</v>
      </c>
      <c r="C338" s="53" t="s">
        <v>1022</v>
      </c>
      <c r="D338" s="54">
        <v>246</v>
      </c>
    </row>
    <row r="339" spans="1:4" x14ac:dyDescent="0.3">
      <c r="A339" s="35" t="s">
        <v>398</v>
      </c>
      <c r="B339" s="56" t="s">
        <v>735</v>
      </c>
      <c r="C339" s="53" t="s">
        <v>1085</v>
      </c>
      <c r="D339" s="54">
        <v>246</v>
      </c>
    </row>
    <row r="340" spans="1:4" x14ac:dyDescent="0.3">
      <c r="A340" s="35" t="s">
        <v>399</v>
      </c>
      <c r="B340" s="56" t="s">
        <v>736</v>
      </c>
      <c r="C340" s="53" t="s">
        <v>1086</v>
      </c>
      <c r="D340" s="54">
        <v>246</v>
      </c>
    </row>
    <row r="341" spans="1:4" x14ac:dyDescent="0.3">
      <c r="A341" s="35" t="s">
        <v>400</v>
      </c>
      <c r="B341" s="56">
        <v>10.5</v>
      </c>
      <c r="C341" s="53" t="s">
        <v>1023</v>
      </c>
      <c r="D341" s="54">
        <v>247</v>
      </c>
    </row>
    <row r="342" spans="1:4" x14ac:dyDescent="0.3">
      <c r="A342" s="35" t="s">
        <v>401</v>
      </c>
      <c r="B342" s="56" t="s">
        <v>737</v>
      </c>
      <c r="C342" s="53" t="s">
        <v>1087</v>
      </c>
      <c r="D342" s="54">
        <v>247</v>
      </c>
    </row>
    <row r="343" spans="1:4" x14ac:dyDescent="0.3">
      <c r="A343" s="35" t="s">
        <v>402</v>
      </c>
      <c r="B343" s="56" t="s">
        <v>738</v>
      </c>
      <c r="C343" s="53" t="s">
        <v>818</v>
      </c>
      <c r="D343" s="54">
        <v>248</v>
      </c>
    </row>
    <row r="344" spans="1:4" x14ac:dyDescent="0.3">
      <c r="A344" s="35" t="s">
        <v>403</v>
      </c>
      <c r="B344" s="56" t="s">
        <v>739</v>
      </c>
      <c r="C344" s="53" t="s">
        <v>1024</v>
      </c>
      <c r="D344" s="54">
        <v>248</v>
      </c>
    </row>
    <row r="345" spans="1:4" x14ac:dyDescent="0.3">
      <c r="A345" s="35" t="s">
        <v>404</v>
      </c>
      <c r="B345" s="56" t="s">
        <v>740</v>
      </c>
      <c r="C345" s="53" t="s">
        <v>923</v>
      </c>
      <c r="D345" s="54">
        <v>248</v>
      </c>
    </row>
    <row r="346" spans="1:4" x14ac:dyDescent="0.3">
      <c r="A346" s="35" t="s">
        <v>405</v>
      </c>
      <c r="B346" s="56" t="s">
        <v>741</v>
      </c>
      <c r="C346" s="53" t="s">
        <v>819</v>
      </c>
      <c r="D346" s="54">
        <v>248</v>
      </c>
    </row>
    <row r="347" spans="1:4" x14ac:dyDescent="0.3">
      <c r="A347" s="35" t="s">
        <v>406</v>
      </c>
      <c r="B347" s="56" t="s">
        <v>742</v>
      </c>
      <c r="C347" s="53" t="s">
        <v>1088</v>
      </c>
      <c r="D347" s="54">
        <v>249</v>
      </c>
    </row>
    <row r="348" spans="1:4" x14ac:dyDescent="0.3">
      <c r="A348" s="35" t="s">
        <v>407</v>
      </c>
      <c r="B348" s="56" t="s">
        <v>743</v>
      </c>
      <c r="C348" s="53" t="s">
        <v>820</v>
      </c>
      <c r="D348" s="54">
        <v>252</v>
      </c>
    </row>
    <row r="349" spans="1:4" x14ac:dyDescent="0.3">
      <c r="A349" s="35" t="s">
        <v>408</v>
      </c>
      <c r="B349" s="56">
        <v>10.6</v>
      </c>
      <c r="C349" s="53" t="s">
        <v>870</v>
      </c>
      <c r="D349" s="54">
        <v>252</v>
      </c>
    </row>
    <row r="350" spans="1:4" x14ac:dyDescent="0.3">
      <c r="A350" s="35" t="s">
        <v>409</v>
      </c>
      <c r="B350" s="56" t="s">
        <v>744</v>
      </c>
      <c r="C350" s="53" t="s">
        <v>1089</v>
      </c>
      <c r="D350" s="54">
        <v>252</v>
      </c>
    </row>
    <row r="351" spans="1:4" x14ac:dyDescent="0.3">
      <c r="A351" s="35" t="s">
        <v>410</v>
      </c>
      <c r="B351" s="56" t="s">
        <v>745</v>
      </c>
      <c r="C351" s="53" t="s">
        <v>924</v>
      </c>
      <c r="D351" s="54">
        <v>254</v>
      </c>
    </row>
    <row r="352" spans="1:4" x14ac:dyDescent="0.3">
      <c r="A352" s="35" t="s">
        <v>411</v>
      </c>
      <c r="B352" s="56" t="s">
        <v>746</v>
      </c>
      <c r="C352" s="53" t="s">
        <v>821</v>
      </c>
      <c r="D352" s="54">
        <v>254</v>
      </c>
    </row>
    <row r="353" spans="1:4" x14ac:dyDescent="0.3">
      <c r="A353" s="35" t="s">
        <v>412</v>
      </c>
      <c r="B353" s="56">
        <v>11</v>
      </c>
      <c r="C353" s="53" t="s">
        <v>1025</v>
      </c>
      <c r="D353" s="54">
        <v>255</v>
      </c>
    </row>
    <row r="354" spans="1:4" x14ac:dyDescent="0.3">
      <c r="A354" s="35" t="s">
        <v>413</v>
      </c>
      <c r="B354" s="56">
        <v>11.1</v>
      </c>
      <c r="C354" s="53" t="s">
        <v>871</v>
      </c>
      <c r="D354" s="54">
        <v>256</v>
      </c>
    </row>
    <row r="355" spans="1:4" x14ac:dyDescent="0.3">
      <c r="A355" s="35" t="s">
        <v>414</v>
      </c>
      <c r="B355" s="56" t="s">
        <v>747</v>
      </c>
      <c r="C355" s="53" t="s">
        <v>822</v>
      </c>
      <c r="D355" s="54">
        <v>256</v>
      </c>
    </row>
    <row r="356" spans="1:4" x14ac:dyDescent="0.3">
      <c r="A356" s="35" t="s">
        <v>415</v>
      </c>
      <c r="B356" s="56">
        <v>11.2</v>
      </c>
      <c r="C356" s="53" t="s">
        <v>925</v>
      </c>
      <c r="D356" s="54">
        <v>258</v>
      </c>
    </row>
    <row r="357" spans="1:4" x14ac:dyDescent="0.3">
      <c r="A357" s="35" t="s">
        <v>416</v>
      </c>
      <c r="B357" s="56" t="s">
        <v>748</v>
      </c>
      <c r="C357" s="53" t="s">
        <v>1183</v>
      </c>
      <c r="D357" s="54">
        <v>258</v>
      </c>
    </row>
    <row r="358" spans="1:4" x14ac:dyDescent="0.3">
      <c r="A358" s="35" t="s">
        <v>417</v>
      </c>
      <c r="B358" s="56" t="s">
        <v>749</v>
      </c>
      <c r="C358" s="53" t="s">
        <v>823</v>
      </c>
      <c r="D358" s="54">
        <v>258</v>
      </c>
    </row>
    <row r="359" spans="1:4" x14ac:dyDescent="0.3">
      <c r="A359" s="35" t="s">
        <v>418</v>
      </c>
      <c r="B359" s="56" t="s">
        <v>750</v>
      </c>
      <c r="C359" s="53" t="s">
        <v>1090</v>
      </c>
      <c r="D359" s="54">
        <v>261</v>
      </c>
    </row>
    <row r="360" spans="1:4" x14ac:dyDescent="0.3">
      <c r="A360" s="35" t="s">
        <v>419</v>
      </c>
      <c r="B360" s="56" t="s">
        <v>751</v>
      </c>
      <c r="C360" s="53" t="s">
        <v>1091</v>
      </c>
      <c r="D360" s="54">
        <v>262</v>
      </c>
    </row>
    <row r="361" spans="1:4" x14ac:dyDescent="0.3">
      <c r="A361" s="35" t="s">
        <v>420</v>
      </c>
      <c r="B361" s="56" t="s">
        <v>752</v>
      </c>
      <c r="C361" s="53" t="s">
        <v>872</v>
      </c>
      <c r="D361" s="54">
        <v>263</v>
      </c>
    </row>
    <row r="362" spans="1:4" x14ac:dyDescent="0.3">
      <c r="A362" s="35" t="s">
        <v>421</v>
      </c>
      <c r="B362" s="56">
        <v>11.3</v>
      </c>
      <c r="C362" s="53" t="s">
        <v>1092</v>
      </c>
      <c r="D362" s="54">
        <v>264</v>
      </c>
    </row>
    <row r="363" spans="1:4" x14ac:dyDescent="0.3">
      <c r="A363" s="35" t="s">
        <v>422</v>
      </c>
      <c r="B363" s="56" t="s">
        <v>753</v>
      </c>
      <c r="C363" s="53" t="s">
        <v>1093</v>
      </c>
      <c r="D363" s="54">
        <v>264</v>
      </c>
    </row>
    <row r="364" spans="1:4" x14ac:dyDescent="0.3">
      <c r="A364" s="35" t="s">
        <v>423</v>
      </c>
      <c r="B364" s="56" t="s">
        <v>754</v>
      </c>
      <c r="C364" s="53" t="s">
        <v>1026</v>
      </c>
      <c r="D364" s="54">
        <v>266</v>
      </c>
    </row>
    <row r="365" spans="1:4" x14ac:dyDescent="0.3">
      <c r="A365" s="35" t="s">
        <v>424</v>
      </c>
      <c r="B365" s="56" t="s">
        <v>755</v>
      </c>
      <c r="C365" s="53" t="s">
        <v>1094</v>
      </c>
      <c r="D365" s="54">
        <v>268</v>
      </c>
    </row>
    <row r="366" spans="1:4" x14ac:dyDescent="0.3">
      <c r="A366" s="35" t="s">
        <v>425</v>
      </c>
      <c r="B366" s="56">
        <v>11.4</v>
      </c>
      <c r="C366" s="53" t="s">
        <v>873</v>
      </c>
      <c r="D366" s="54">
        <v>270</v>
      </c>
    </row>
    <row r="367" spans="1:4" x14ac:dyDescent="0.3">
      <c r="A367" s="35" t="s">
        <v>426</v>
      </c>
      <c r="B367" s="56" t="s">
        <v>756</v>
      </c>
      <c r="C367" s="53" t="s">
        <v>926</v>
      </c>
      <c r="D367" s="54">
        <v>271</v>
      </c>
    </row>
    <row r="368" spans="1:4" x14ac:dyDescent="0.3">
      <c r="A368" s="35" t="s">
        <v>427</v>
      </c>
      <c r="B368" s="56" t="s">
        <v>757</v>
      </c>
      <c r="C368" s="53" t="s">
        <v>1027</v>
      </c>
      <c r="D368" s="54">
        <v>273</v>
      </c>
    </row>
    <row r="369" spans="1:4" x14ac:dyDescent="0.3">
      <c r="A369" s="35" t="s">
        <v>428</v>
      </c>
      <c r="B369" s="56" t="s">
        <v>758</v>
      </c>
      <c r="C369" s="53" t="s">
        <v>824</v>
      </c>
      <c r="D369" s="54">
        <v>274</v>
      </c>
    </row>
    <row r="370" spans="1:4" x14ac:dyDescent="0.3">
      <c r="A370" s="35" t="s">
        <v>429</v>
      </c>
      <c r="B370" s="56" t="s">
        <v>759</v>
      </c>
      <c r="C370" s="53" t="s">
        <v>927</v>
      </c>
      <c r="D370" s="54">
        <v>276</v>
      </c>
    </row>
    <row r="371" spans="1:4" x14ac:dyDescent="0.3">
      <c r="A371" s="35" t="s">
        <v>430</v>
      </c>
      <c r="B371" s="56" t="s">
        <v>760</v>
      </c>
      <c r="C371" s="53" t="s">
        <v>1028</v>
      </c>
      <c r="D371" s="54">
        <v>276</v>
      </c>
    </row>
    <row r="372" spans="1:4" x14ac:dyDescent="0.3">
      <c r="A372" s="35" t="s">
        <v>431</v>
      </c>
      <c r="B372" s="56" t="s">
        <v>761</v>
      </c>
      <c r="C372" s="53" t="s">
        <v>1184</v>
      </c>
      <c r="D372" s="54">
        <v>277</v>
      </c>
    </row>
    <row r="373" spans="1:4" x14ac:dyDescent="0.3">
      <c r="A373" s="35" t="s">
        <v>432</v>
      </c>
      <c r="B373" s="56" t="s">
        <v>762</v>
      </c>
      <c r="C373" s="53" t="s">
        <v>1029</v>
      </c>
      <c r="D373" s="54">
        <v>277</v>
      </c>
    </row>
    <row r="374" spans="1:4" x14ac:dyDescent="0.3">
      <c r="A374" s="35" t="s">
        <v>433</v>
      </c>
      <c r="B374" s="56" t="s">
        <v>763</v>
      </c>
      <c r="C374" s="53" t="s">
        <v>928</v>
      </c>
      <c r="D374" s="54">
        <v>277</v>
      </c>
    </row>
    <row r="375" spans="1:4" x14ac:dyDescent="0.3">
      <c r="A375" s="35" t="s">
        <v>434</v>
      </c>
      <c r="B375" s="56" t="s">
        <v>764</v>
      </c>
      <c r="C375" s="53" t="s">
        <v>874</v>
      </c>
      <c r="D375" s="54">
        <v>278</v>
      </c>
    </row>
    <row r="376" spans="1:4" x14ac:dyDescent="0.3">
      <c r="A376" s="35" t="s">
        <v>435</v>
      </c>
      <c r="B376" s="56">
        <v>11.5</v>
      </c>
      <c r="C376" s="53" t="s">
        <v>929</v>
      </c>
      <c r="D376" s="54">
        <v>279</v>
      </c>
    </row>
    <row r="377" spans="1:4" x14ac:dyDescent="0.3">
      <c r="A377" s="35" t="s">
        <v>436</v>
      </c>
      <c r="B377" s="56" t="s">
        <v>765</v>
      </c>
      <c r="C377" s="53" t="s">
        <v>1030</v>
      </c>
      <c r="D377" s="54">
        <v>279</v>
      </c>
    </row>
    <row r="378" spans="1:4" x14ac:dyDescent="0.3">
      <c r="A378" s="35" t="s">
        <v>437</v>
      </c>
      <c r="B378" s="56" t="s">
        <v>766</v>
      </c>
      <c r="C378" s="53" t="s">
        <v>1031</v>
      </c>
      <c r="D378" s="54">
        <v>279</v>
      </c>
    </row>
    <row r="379" spans="1:4" x14ac:dyDescent="0.3">
      <c r="A379" s="35" t="s">
        <v>438</v>
      </c>
      <c r="B379" s="56" t="s">
        <v>767</v>
      </c>
      <c r="C379" s="53" t="s">
        <v>825</v>
      </c>
      <c r="D379" s="54">
        <v>280</v>
      </c>
    </row>
    <row r="380" spans="1:4" x14ac:dyDescent="0.3">
      <c r="A380" s="35" t="s">
        <v>439</v>
      </c>
      <c r="B380" s="56" t="s">
        <v>768</v>
      </c>
      <c r="C380" s="53" t="s">
        <v>930</v>
      </c>
      <c r="D380" s="54">
        <v>280</v>
      </c>
    </row>
    <row r="381" spans="1:4" x14ac:dyDescent="0.3">
      <c r="A381" s="35" t="s">
        <v>440</v>
      </c>
      <c r="B381" s="56" t="s">
        <v>769</v>
      </c>
      <c r="C381" s="53" t="s">
        <v>931</v>
      </c>
      <c r="D381" s="54">
        <v>280</v>
      </c>
    </row>
    <row r="382" spans="1:4" x14ac:dyDescent="0.3">
      <c r="A382" s="35" t="s">
        <v>441</v>
      </c>
      <c r="B382" s="56" t="s">
        <v>770</v>
      </c>
      <c r="C382" s="53" t="s">
        <v>932</v>
      </c>
      <c r="D382" s="54">
        <v>280</v>
      </c>
    </row>
    <row r="383" spans="1:4" x14ac:dyDescent="0.3">
      <c r="A383" s="35" t="s">
        <v>442</v>
      </c>
      <c r="B383" s="56" t="s">
        <v>771</v>
      </c>
      <c r="C383" s="53" t="s">
        <v>875</v>
      </c>
      <c r="D383" s="54">
        <v>280</v>
      </c>
    </row>
    <row r="384" spans="1:4" x14ac:dyDescent="0.3">
      <c r="A384" s="35" t="s">
        <v>443</v>
      </c>
      <c r="B384" s="56" t="s">
        <v>772</v>
      </c>
      <c r="C384" s="53" t="s">
        <v>826</v>
      </c>
      <c r="D384" s="54">
        <v>280</v>
      </c>
    </row>
    <row r="385" spans="1:4" x14ac:dyDescent="0.3">
      <c r="A385" s="35" t="s">
        <v>444</v>
      </c>
      <c r="B385" s="56" t="s">
        <v>773</v>
      </c>
      <c r="C385" s="53" t="s">
        <v>1032</v>
      </c>
      <c r="D385" s="54">
        <v>282</v>
      </c>
    </row>
    <row r="386" spans="1:4" ht="15" customHeight="1" x14ac:dyDescent="0.3">
      <c r="A386" s="35" t="s">
        <v>445</v>
      </c>
      <c r="B386" s="56" t="s">
        <v>774</v>
      </c>
      <c r="C386" s="53" t="s">
        <v>1033</v>
      </c>
      <c r="D386" s="54">
        <v>282</v>
      </c>
    </row>
    <row r="387" spans="1:4" x14ac:dyDescent="0.3">
      <c r="A387" s="35" t="s">
        <v>446</v>
      </c>
      <c r="B387" s="56">
        <v>12</v>
      </c>
      <c r="C387" s="53" t="s">
        <v>933</v>
      </c>
      <c r="D387" s="54">
        <v>284</v>
      </c>
    </row>
    <row r="388" spans="1:4" x14ac:dyDescent="0.3">
      <c r="A388" s="35">
        <v>12.1</v>
      </c>
      <c r="B388" s="56">
        <v>12.1</v>
      </c>
      <c r="C388" s="53" t="s">
        <v>785</v>
      </c>
      <c r="D388" s="54">
        <v>2.1</v>
      </c>
    </row>
    <row r="389" spans="1:4" x14ac:dyDescent="0.3">
      <c r="A389" s="35" t="s">
        <v>447</v>
      </c>
      <c r="B389" s="56" t="s">
        <v>775</v>
      </c>
      <c r="C389" s="53" t="s">
        <v>827</v>
      </c>
      <c r="D389" s="54">
        <v>284</v>
      </c>
    </row>
    <row r="390" spans="1:4" x14ac:dyDescent="0.3">
      <c r="A390" s="35" t="s">
        <v>448</v>
      </c>
      <c r="B390" s="56">
        <v>12.2</v>
      </c>
      <c r="C390" s="53" t="s">
        <v>876</v>
      </c>
      <c r="D390" s="54">
        <v>286</v>
      </c>
    </row>
    <row r="391" spans="1:4" x14ac:dyDescent="0.3">
      <c r="A391" s="35" t="s">
        <v>449</v>
      </c>
      <c r="B391" s="56">
        <v>13</v>
      </c>
      <c r="C391" s="53" t="s">
        <v>877</v>
      </c>
      <c r="D391" s="54">
        <v>289</v>
      </c>
    </row>
    <row r="392" spans="1:4" x14ac:dyDescent="0.3">
      <c r="A392" s="35" t="s">
        <v>450</v>
      </c>
      <c r="B392" s="56">
        <v>13.1</v>
      </c>
      <c r="C392" s="53" t="s">
        <v>1034</v>
      </c>
      <c r="D392" s="54">
        <v>295</v>
      </c>
    </row>
    <row r="393" spans="1:4" x14ac:dyDescent="0.3">
      <c r="A393" s="35" t="s">
        <v>451</v>
      </c>
      <c r="B393" s="56" t="s">
        <v>776</v>
      </c>
      <c r="C393" s="53" t="s">
        <v>1095</v>
      </c>
      <c r="D393" s="54">
        <v>295</v>
      </c>
    </row>
    <row r="394" spans="1:4" x14ac:dyDescent="0.3">
      <c r="A394" s="35" t="s">
        <v>452</v>
      </c>
      <c r="B394" s="56" t="s">
        <v>777</v>
      </c>
      <c r="C394" s="53" t="s">
        <v>1096</v>
      </c>
      <c r="D394" s="54">
        <v>295</v>
      </c>
    </row>
    <row r="395" spans="1:4" x14ac:dyDescent="0.3">
      <c r="A395" s="35" t="s">
        <v>453</v>
      </c>
      <c r="B395" s="56" t="s">
        <v>778</v>
      </c>
      <c r="C395" s="53" t="s">
        <v>1097</v>
      </c>
      <c r="D395" s="54">
        <v>295</v>
      </c>
    </row>
    <row r="396" spans="1:4" x14ac:dyDescent="0.3">
      <c r="A396" s="35" t="s">
        <v>454</v>
      </c>
      <c r="B396" s="56" t="s">
        <v>779</v>
      </c>
      <c r="C396" s="53" t="s">
        <v>1035</v>
      </c>
      <c r="D396" s="54">
        <v>296</v>
      </c>
    </row>
    <row r="397" spans="1:4" x14ac:dyDescent="0.3">
      <c r="A397" s="35" t="s">
        <v>455</v>
      </c>
      <c r="B397" s="56" t="s">
        <v>780</v>
      </c>
      <c r="C397" s="53" t="s">
        <v>934</v>
      </c>
      <c r="D397" s="54">
        <v>296</v>
      </c>
    </row>
    <row r="398" spans="1:4" x14ac:dyDescent="0.3">
      <c r="A398" s="35" t="s">
        <v>456</v>
      </c>
      <c r="B398" s="56">
        <v>13.2</v>
      </c>
      <c r="C398" s="53" t="s">
        <v>828</v>
      </c>
      <c r="D398" s="54">
        <v>296</v>
      </c>
    </row>
    <row r="399" spans="1:4" x14ac:dyDescent="0.3">
      <c r="A399" s="35" t="s">
        <v>457</v>
      </c>
      <c r="B399" s="56" t="s">
        <v>781</v>
      </c>
      <c r="C399" s="53" t="s">
        <v>1098</v>
      </c>
      <c r="D399" s="54">
        <v>296</v>
      </c>
    </row>
    <row r="400" spans="1:4" x14ac:dyDescent="0.3">
      <c r="A400" s="35" t="s">
        <v>458</v>
      </c>
      <c r="B400" s="56" t="s">
        <v>782</v>
      </c>
      <c r="C400" s="53" t="s">
        <v>878</v>
      </c>
      <c r="D400" s="54">
        <v>296</v>
      </c>
    </row>
    <row r="401" spans="1:4" x14ac:dyDescent="0.3">
      <c r="A401" s="35" t="s">
        <v>459</v>
      </c>
      <c r="B401" s="56" t="s">
        <v>783</v>
      </c>
      <c r="C401" s="53" t="s">
        <v>1099</v>
      </c>
      <c r="D401" s="54">
        <v>296</v>
      </c>
    </row>
    <row r="402" spans="1:4" x14ac:dyDescent="0.3">
      <c r="A402" s="35" t="s">
        <v>460</v>
      </c>
      <c r="B402" s="56" t="s">
        <v>784</v>
      </c>
      <c r="C402" s="53" t="s">
        <v>829</v>
      </c>
      <c r="D402" s="54">
        <v>297</v>
      </c>
    </row>
    <row r="403" spans="1:4" x14ac:dyDescent="0.3">
      <c r="A403" s="35" t="s">
        <v>461</v>
      </c>
      <c r="B403" s="56">
        <v>13.3</v>
      </c>
      <c r="C403" s="53" t="s">
        <v>1100</v>
      </c>
      <c r="D403" s="54">
        <v>298</v>
      </c>
    </row>
    <row r="404" spans="1:4" x14ac:dyDescent="0.3">
      <c r="A404" s="35" t="s">
        <v>1219</v>
      </c>
      <c r="B404" s="70" t="s">
        <v>1380</v>
      </c>
      <c r="C404" s="35" t="s">
        <v>1491</v>
      </c>
    </row>
    <row r="405" spans="1:4" x14ac:dyDescent="0.3">
      <c r="A405" s="35" t="s">
        <v>1220</v>
      </c>
      <c r="B405" s="35" t="s">
        <v>1437</v>
      </c>
      <c r="C405" s="35" t="s">
        <v>1492</v>
      </c>
    </row>
    <row r="406" spans="1:4" x14ac:dyDescent="0.3">
      <c r="A406" s="35" t="s">
        <v>1221</v>
      </c>
      <c r="B406" s="35" t="s">
        <v>1438</v>
      </c>
      <c r="C406" s="35" t="s">
        <v>1493</v>
      </c>
    </row>
    <row r="407" spans="1:4" x14ac:dyDescent="0.3">
      <c r="A407" s="35" t="s">
        <v>1222</v>
      </c>
      <c r="B407" s="35" t="s">
        <v>1439</v>
      </c>
      <c r="C407" s="35" t="s">
        <v>1494</v>
      </c>
    </row>
    <row r="408" spans="1:4" x14ac:dyDescent="0.3">
      <c r="A408" s="35" t="s">
        <v>1223</v>
      </c>
      <c r="B408" s="35" t="s">
        <v>1440</v>
      </c>
      <c r="C408" s="35" t="s">
        <v>1495</v>
      </c>
    </row>
    <row r="409" spans="1:4" x14ac:dyDescent="0.3">
      <c r="A409" s="69" t="s">
        <v>1224</v>
      </c>
      <c r="B409" s="35" t="s">
        <v>1441</v>
      </c>
      <c r="C409" s="69" t="s">
        <v>1496</v>
      </c>
    </row>
    <row r="410" spans="1:4" x14ac:dyDescent="0.3">
      <c r="A410" s="35" t="s">
        <v>1225</v>
      </c>
      <c r="B410" s="35" t="s">
        <v>1442</v>
      </c>
      <c r="C410" s="35" t="s">
        <v>1497</v>
      </c>
    </row>
    <row r="411" spans="1:4" x14ac:dyDescent="0.3">
      <c r="A411" s="35" t="s">
        <v>1226</v>
      </c>
      <c r="B411" s="35" t="s">
        <v>1443</v>
      </c>
      <c r="C411" s="35" t="s">
        <v>1498</v>
      </c>
    </row>
    <row r="412" spans="1:4" x14ac:dyDescent="0.3">
      <c r="A412" s="35" t="s">
        <v>1227</v>
      </c>
      <c r="B412" s="35" t="s">
        <v>1444</v>
      </c>
      <c r="C412" s="35" t="s">
        <v>1499</v>
      </c>
    </row>
    <row r="413" spans="1:4" x14ac:dyDescent="0.3">
      <c r="A413" s="35" t="s">
        <v>1228</v>
      </c>
      <c r="B413" s="35" t="s">
        <v>1445</v>
      </c>
      <c r="C413" s="35" t="s">
        <v>1500</v>
      </c>
    </row>
    <row r="414" spans="1:4" x14ac:dyDescent="0.3">
      <c r="A414" s="35" t="s">
        <v>1229</v>
      </c>
      <c r="B414" s="35" t="s">
        <v>1446</v>
      </c>
      <c r="C414" s="35" t="s">
        <v>1501</v>
      </c>
    </row>
    <row r="415" spans="1:4" x14ac:dyDescent="0.3">
      <c r="A415" s="35" t="s">
        <v>1230</v>
      </c>
      <c r="B415" s="35" t="s">
        <v>1447</v>
      </c>
      <c r="C415" s="35" t="s">
        <v>1502</v>
      </c>
    </row>
    <row r="416" spans="1:4" x14ac:dyDescent="0.3">
      <c r="A416" s="68" t="s">
        <v>1355</v>
      </c>
      <c r="B416" s="35" t="s">
        <v>1448</v>
      </c>
      <c r="C416" s="68" t="s">
        <v>1503</v>
      </c>
    </row>
    <row r="417" spans="1:3" x14ac:dyDescent="0.3">
      <c r="A417" s="35" t="s">
        <v>1231</v>
      </c>
      <c r="B417" s="35" t="s">
        <v>1449</v>
      </c>
      <c r="C417" s="35" t="s">
        <v>1504</v>
      </c>
    </row>
    <row r="418" spans="1:3" x14ac:dyDescent="0.3">
      <c r="A418" s="35" t="s">
        <v>1232</v>
      </c>
      <c r="B418" s="35" t="s">
        <v>1450</v>
      </c>
      <c r="C418" s="35" t="s">
        <v>1505</v>
      </c>
    </row>
    <row r="419" spans="1:3" x14ac:dyDescent="0.3">
      <c r="A419" s="35" t="s">
        <v>1233</v>
      </c>
      <c r="B419" s="35" t="s">
        <v>1451</v>
      </c>
      <c r="C419" s="35" t="s">
        <v>1506</v>
      </c>
    </row>
    <row r="420" spans="1:3" x14ac:dyDescent="0.3">
      <c r="A420" s="35" t="s">
        <v>1234</v>
      </c>
      <c r="B420" s="35" t="s">
        <v>1452</v>
      </c>
      <c r="C420" s="35" t="s">
        <v>1507</v>
      </c>
    </row>
    <row r="421" spans="1:3" x14ac:dyDescent="0.3">
      <c r="A421" s="35" t="s">
        <v>1235</v>
      </c>
      <c r="B421" s="35" t="s">
        <v>1453</v>
      </c>
      <c r="C421" s="35" t="s">
        <v>1508</v>
      </c>
    </row>
    <row r="422" spans="1:3" x14ac:dyDescent="0.3">
      <c r="A422" s="35" t="s">
        <v>1236</v>
      </c>
      <c r="B422" s="35" t="s">
        <v>1454</v>
      </c>
      <c r="C422" s="35" t="s">
        <v>1509</v>
      </c>
    </row>
    <row r="423" spans="1:3" x14ac:dyDescent="0.3">
      <c r="A423" s="35" t="s">
        <v>1237</v>
      </c>
      <c r="B423" s="35" t="s">
        <v>1455</v>
      </c>
      <c r="C423" s="35" t="s">
        <v>1510</v>
      </c>
    </row>
    <row r="424" spans="1:3" x14ac:dyDescent="0.3">
      <c r="A424" s="35" t="s">
        <v>1238</v>
      </c>
      <c r="B424" s="35" t="s">
        <v>1456</v>
      </c>
      <c r="C424" s="35" t="s">
        <v>1511</v>
      </c>
    </row>
    <row r="425" spans="1:3" x14ac:dyDescent="0.3">
      <c r="A425" s="35" t="s">
        <v>1239</v>
      </c>
      <c r="B425" s="35" t="s">
        <v>1457</v>
      </c>
      <c r="C425" s="35" t="s">
        <v>1512</v>
      </c>
    </row>
    <row r="426" spans="1:3" x14ac:dyDescent="0.3">
      <c r="A426" s="35" t="s">
        <v>1240</v>
      </c>
      <c r="B426" s="35" t="s">
        <v>1458</v>
      </c>
      <c r="C426" s="35" t="s">
        <v>1513</v>
      </c>
    </row>
    <row r="427" spans="1:3" x14ac:dyDescent="0.3">
      <c r="A427" s="35" t="s">
        <v>1241</v>
      </c>
      <c r="B427" s="35" t="s">
        <v>1459</v>
      </c>
      <c r="C427" s="35" t="s">
        <v>1514</v>
      </c>
    </row>
    <row r="428" spans="1:3" x14ac:dyDescent="0.3">
      <c r="A428" s="35" t="s">
        <v>1242</v>
      </c>
      <c r="B428" s="35" t="s">
        <v>1460</v>
      </c>
      <c r="C428" s="35" t="s">
        <v>1515</v>
      </c>
    </row>
    <row r="429" spans="1:3" x14ac:dyDescent="0.3">
      <c r="A429" s="35" t="s">
        <v>1243</v>
      </c>
      <c r="B429" s="35" t="s">
        <v>1461</v>
      </c>
      <c r="C429" s="35" t="s">
        <v>1516</v>
      </c>
    </row>
    <row r="430" spans="1:3" x14ac:dyDescent="0.3">
      <c r="A430" s="35" t="s">
        <v>1244</v>
      </c>
      <c r="B430" s="35" t="s">
        <v>1462</v>
      </c>
      <c r="C430" s="35" t="s">
        <v>1517</v>
      </c>
    </row>
    <row r="431" spans="1:3" x14ac:dyDescent="0.3">
      <c r="A431" s="35" t="s">
        <v>1245</v>
      </c>
      <c r="B431" s="35" t="s">
        <v>1463</v>
      </c>
      <c r="C431" s="35" t="s">
        <v>1518</v>
      </c>
    </row>
    <row r="432" spans="1:3" x14ac:dyDescent="0.3">
      <c r="A432" s="35" t="s">
        <v>1246</v>
      </c>
      <c r="B432" s="35" t="s">
        <v>1464</v>
      </c>
      <c r="C432" s="35" t="s">
        <v>1519</v>
      </c>
    </row>
    <row r="433" spans="1:3" x14ac:dyDescent="0.3">
      <c r="A433" s="35" t="s">
        <v>1247</v>
      </c>
      <c r="B433" s="35" t="s">
        <v>1203</v>
      </c>
      <c r="C433" s="35" t="s">
        <v>1520</v>
      </c>
    </row>
    <row r="434" spans="1:3" x14ac:dyDescent="0.3">
      <c r="A434" s="68" t="s">
        <v>1354</v>
      </c>
      <c r="B434" s="35" t="s">
        <v>1465</v>
      </c>
      <c r="C434" s="68" t="s">
        <v>1521</v>
      </c>
    </row>
    <row r="435" spans="1:3" x14ac:dyDescent="0.3">
      <c r="A435" s="68" t="s">
        <v>1344</v>
      </c>
      <c r="B435" s="35" t="s">
        <v>1466</v>
      </c>
      <c r="C435" s="68" t="s">
        <v>1522</v>
      </c>
    </row>
    <row r="436" spans="1:3" x14ac:dyDescent="0.3">
      <c r="A436" s="35" t="s">
        <v>1248</v>
      </c>
      <c r="B436" s="35" t="s">
        <v>1467</v>
      </c>
      <c r="C436" s="35" t="s">
        <v>1523</v>
      </c>
    </row>
    <row r="437" spans="1:3" x14ac:dyDescent="0.3">
      <c r="A437" s="35" t="s">
        <v>1249</v>
      </c>
      <c r="B437" s="35" t="s">
        <v>1359</v>
      </c>
      <c r="C437" s="35" t="s">
        <v>1524</v>
      </c>
    </row>
    <row r="438" spans="1:3" x14ac:dyDescent="0.3">
      <c r="A438" s="35" t="s">
        <v>1250</v>
      </c>
      <c r="B438" s="35" t="s">
        <v>1360</v>
      </c>
      <c r="C438" s="35" t="s">
        <v>1525</v>
      </c>
    </row>
    <row r="439" spans="1:3" x14ac:dyDescent="0.3">
      <c r="A439" s="35" t="s">
        <v>1251</v>
      </c>
      <c r="B439" s="35" t="s">
        <v>1361</v>
      </c>
      <c r="C439" s="35" t="s">
        <v>1526</v>
      </c>
    </row>
    <row r="440" spans="1:3" x14ac:dyDescent="0.3">
      <c r="A440" s="35" t="s">
        <v>1252</v>
      </c>
      <c r="B440" s="35" t="s">
        <v>1362</v>
      </c>
      <c r="C440" s="35" t="s">
        <v>1527</v>
      </c>
    </row>
    <row r="441" spans="1:3" x14ac:dyDescent="0.3">
      <c r="A441" s="35" t="s">
        <v>1253</v>
      </c>
      <c r="B441" s="35" t="s">
        <v>1363</v>
      </c>
      <c r="C441" s="35" t="s">
        <v>1528</v>
      </c>
    </row>
    <row r="442" spans="1:3" x14ac:dyDescent="0.3">
      <c r="A442" s="35" t="s">
        <v>1254</v>
      </c>
      <c r="B442" s="35" t="s">
        <v>1364</v>
      </c>
      <c r="C442" s="35" t="s">
        <v>1529</v>
      </c>
    </row>
    <row r="443" spans="1:3" x14ac:dyDescent="0.3">
      <c r="A443" s="68" t="s">
        <v>1353</v>
      </c>
      <c r="B443" s="35" t="s">
        <v>1365</v>
      </c>
      <c r="C443" s="68" t="s">
        <v>1530</v>
      </c>
    </row>
    <row r="444" spans="1:3" x14ac:dyDescent="0.3">
      <c r="A444" s="68" t="s">
        <v>1352</v>
      </c>
      <c r="B444" s="35" t="s">
        <v>1366</v>
      </c>
      <c r="C444" s="68" t="s">
        <v>1531</v>
      </c>
    </row>
    <row r="445" spans="1:3" x14ac:dyDescent="0.3">
      <c r="A445" s="35" t="s">
        <v>1255</v>
      </c>
      <c r="B445" s="35" t="s">
        <v>1367</v>
      </c>
      <c r="C445" s="35" t="s">
        <v>1532</v>
      </c>
    </row>
    <row r="446" spans="1:3" x14ac:dyDescent="0.3">
      <c r="A446" s="35" t="s">
        <v>1256</v>
      </c>
      <c r="B446" s="35" t="s">
        <v>1368</v>
      </c>
      <c r="C446" s="35" t="s">
        <v>1533</v>
      </c>
    </row>
    <row r="447" spans="1:3" x14ac:dyDescent="0.3">
      <c r="A447" s="68" t="s">
        <v>1351</v>
      </c>
      <c r="B447" s="35" t="s">
        <v>1369</v>
      </c>
      <c r="C447" s="68" t="s">
        <v>1534</v>
      </c>
    </row>
    <row r="448" spans="1:3" x14ac:dyDescent="0.3">
      <c r="A448" s="35" t="s">
        <v>1257</v>
      </c>
      <c r="B448" s="35" t="s">
        <v>1370</v>
      </c>
      <c r="C448" s="35" t="s">
        <v>1535</v>
      </c>
    </row>
    <row r="449" spans="1:3" x14ac:dyDescent="0.3">
      <c r="A449" s="35" t="s">
        <v>1258</v>
      </c>
      <c r="B449" s="35" t="s">
        <v>1371</v>
      </c>
      <c r="C449" s="35" t="s">
        <v>1536</v>
      </c>
    </row>
    <row r="450" spans="1:3" x14ac:dyDescent="0.3">
      <c r="A450" s="35" t="s">
        <v>1259</v>
      </c>
      <c r="B450" s="35" t="s">
        <v>1372</v>
      </c>
      <c r="C450" s="35" t="s">
        <v>1537</v>
      </c>
    </row>
    <row r="451" spans="1:3" x14ac:dyDescent="0.3">
      <c r="A451" s="35" t="s">
        <v>1260</v>
      </c>
      <c r="B451" s="35" t="s">
        <v>1364</v>
      </c>
      <c r="C451" s="35" t="s">
        <v>1538</v>
      </c>
    </row>
    <row r="452" spans="1:3" x14ac:dyDescent="0.3">
      <c r="A452" s="35" t="s">
        <v>1261</v>
      </c>
      <c r="B452" s="35" t="s">
        <v>1364</v>
      </c>
      <c r="C452" s="35" t="s">
        <v>1539</v>
      </c>
    </row>
    <row r="453" spans="1:3" x14ac:dyDescent="0.3">
      <c r="A453" s="35" t="s">
        <v>1262</v>
      </c>
      <c r="B453" s="35" t="s">
        <v>1373</v>
      </c>
      <c r="C453" s="35" t="s">
        <v>1540</v>
      </c>
    </row>
    <row r="454" spans="1:3" x14ac:dyDescent="0.3">
      <c r="A454" s="35" t="s">
        <v>1263</v>
      </c>
      <c r="B454" s="35" t="s">
        <v>1374</v>
      </c>
      <c r="C454" s="35" t="s">
        <v>1541</v>
      </c>
    </row>
    <row r="455" spans="1:3" x14ac:dyDescent="0.3">
      <c r="A455" s="35" t="s">
        <v>1264</v>
      </c>
      <c r="B455" s="35" t="s">
        <v>1375</v>
      </c>
      <c r="C455" s="35" t="s">
        <v>1542</v>
      </c>
    </row>
    <row r="456" spans="1:3" x14ac:dyDescent="0.3">
      <c r="A456" s="35" t="s">
        <v>1265</v>
      </c>
      <c r="B456" s="35" t="s">
        <v>1468</v>
      </c>
      <c r="C456" s="35" t="s">
        <v>1543</v>
      </c>
    </row>
    <row r="457" spans="1:3" x14ac:dyDescent="0.3">
      <c r="A457" s="35" t="s">
        <v>1266</v>
      </c>
      <c r="B457" s="35" t="s">
        <v>1469</v>
      </c>
      <c r="C457" s="35" t="s">
        <v>1544</v>
      </c>
    </row>
    <row r="458" spans="1:3" x14ac:dyDescent="0.3">
      <c r="A458" s="35" t="s">
        <v>1267</v>
      </c>
      <c r="B458" s="35" t="s">
        <v>1470</v>
      </c>
      <c r="C458" s="35" t="s">
        <v>1545</v>
      </c>
    </row>
    <row r="459" spans="1:3" x14ac:dyDescent="0.3">
      <c r="A459" s="35" t="s">
        <v>1268</v>
      </c>
      <c r="B459" s="35" t="s">
        <v>1471</v>
      </c>
      <c r="C459" s="35" t="s">
        <v>1546</v>
      </c>
    </row>
    <row r="460" spans="1:3" x14ac:dyDescent="0.3">
      <c r="A460" s="35" t="s">
        <v>1269</v>
      </c>
      <c r="B460" s="35" t="s">
        <v>1472</v>
      </c>
      <c r="C460" s="35" t="s">
        <v>1547</v>
      </c>
    </row>
    <row r="461" spans="1:3" x14ac:dyDescent="0.3">
      <c r="A461" s="35" t="s">
        <v>1270</v>
      </c>
      <c r="B461" s="35" t="s">
        <v>1473</v>
      </c>
      <c r="C461" s="35" t="s">
        <v>1548</v>
      </c>
    </row>
    <row r="462" spans="1:3" x14ac:dyDescent="0.3">
      <c r="A462" s="68" t="s">
        <v>1345</v>
      </c>
      <c r="B462" s="35" t="s">
        <v>1474</v>
      </c>
      <c r="C462" s="68" t="s">
        <v>1549</v>
      </c>
    </row>
    <row r="463" spans="1:3" x14ac:dyDescent="0.3">
      <c r="A463" s="35" t="s">
        <v>1271</v>
      </c>
      <c r="B463" s="35" t="s">
        <v>1475</v>
      </c>
      <c r="C463" s="35" t="s">
        <v>1550</v>
      </c>
    </row>
    <row r="464" spans="1:3" x14ac:dyDescent="0.3">
      <c r="A464" s="35" t="s">
        <v>1272</v>
      </c>
      <c r="B464" s="35" t="s">
        <v>1476</v>
      </c>
      <c r="C464" s="35" t="s">
        <v>1551</v>
      </c>
    </row>
    <row r="465" spans="1:3" x14ac:dyDescent="0.3">
      <c r="A465" s="68" t="s">
        <v>1346</v>
      </c>
      <c r="B465" s="35" t="s">
        <v>1477</v>
      </c>
      <c r="C465" s="68" t="s">
        <v>1552</v>
      </c>
    </row>
    <row r="466" spans="1:3" x14ac:dyDescent="0.3">
      <c r="A466" s="35" t="s">
        <v>1273</v>
      </c>
      <c r="B466" s="35" t="s">
        <v>1478</v>
      </c>
      <c r="C466" s="35" t="s">
        <v>1553</v>
      </c>
    </row>
    <row r="467" spans="1:3" x14ac:dyDescent="0.3">
      <c r="A467" s="35" t="s">
        <v>1274</v>
      </c>
      <c r="B467" s="35" t="s">
        <v>1479</v>
      </c>
      <c r="C467" s="35" t="s">
        <v>1554</v>
      </c>
    </row>
    <row r="468" spans="1:3" x14ac:dyDescent="0.3">
      <c r="A468" s="35" t="s">
        <v>1275</v>
      </c>
      <c r="B468" s="35" t="s">
        <v>1480</v>
      </c>
      <c r="C468" s="35" t="s">
        <v>1555</v>
      </c>
    </row>
    <row r="469" spans="1:3" x14ac:dyDescent="0.3">
      <c r="A469" s="35" t="s">
        <v>1276</v>
      </c>
      <c r="B469" s="35" t="s">
        <v>1481</v>
      </c>
      <c r="C469" s="35" t="s">
        <v>1556</v>
      </c>
    </row>
    <row r="470" spans="1:3" x14ac:dyDescent="0.3">
      <c r="A470" s="35" t="s">
        <v>1277</v>
      </c>
      <c r="B470" s="35" t="s">
        <v>1482</v>
      </c>
      <c r="C470" s="35" t="s">
        <v>1557</v>
      </c>
    </row>
    <row r="471" spans="1:3" x14ac:dyDescent="0.3">
      <c r="A471" s="35" t="s">
        <v>1278</v>
      </c>
      <c r="B471" s="35" t="s">
        <v>1483</v>
      </c>
      <c r="C471" s="35" t="s">
        <v>1558</v>
      </c>
    </row>
    <row r="472" spans="1:3" x14ac:dyDescent="0.3">
      <c r="A472" s="35" t="s">
        <v>1279</v>
      </c>
      <c r="B472" s="35" t="s">
        <v>1484</v>
      </c>
      <c r="C472" s="35" t="s">
        <v>1559</v>
      </c>
    </row>
    <row r="473" spans="1:3" x14ac:dyDescent="0.3">
      <c r="A473" s="35" t="s">
        <v>1280</v>
      </c>
      <c r="B473" s="35" t="s">
        <v>1485</v>
      </c>
      <c r="C473" s="35" t="s">
        <v>1560</v>
      </c>
    </row>
    <row r="474" spans="1:3" x14ac:dyDescent="0.3">
      <c r="A474" s="35" t="s">
        <v>1281</v>
      </c>
      <c r="B474" s="35" t="s">
        <v>1486</v>
      </c>
      <c r="C474" s="35" t="s">
        <v>1561</v>
      </c>
    </row>
    <row r="475" spans="1:3" x14ac:dyDescent="0.3">
      <c r="A475" s="35" t="s">
        <v>1282</v>
      </c>
      <c r="B475" s="35" t="s">
        <v>1487</v>
      </c>
      <c r="C475" s="35" t="s">
        <v>1562</v>
      </c>
    </row>
    <row r="476" spans="1:3" x14ac:dyDescent="0.3">
      <c r="A476" s="35" t="s">
        <v>1283</v>
      </c>
      <c r="B476" s="35" t="s">
        <v>1376</v>
      </c>
      <c r="C476" s="35" t="s">
        <v>1563</v>
      </c>
    </row>
    <row r="477" spans="1:3" x14ac:dyDescent="0.3">
      <c r="A477" s="35" t="s">
        <v>1284</v>
      </c>
      <c r="B477" s="35" t="s">
        <v>1377</v>
      </c>
      <c r="C477" s="35" t="s">
        <v>1564</v>
      </c>
    </row>
    <row r="478" spans="1:3" x14ac:dyDescent="0.3">
      <c r="A478" s="35" t="s">
        <v>1285</v>
      </c>
      <c r="B478" s="35" t="s">
        <v>1488</v>
      </c>
      <c r="C478" s="35" t="s">
        <v>1565</v>
      </c>
    </row>
    <row r="479" spans="1:3" x14ac:dyDescent="0.3">
      <c r="A479" s="35" t="s">
        <v>1286</v>
      </c>
      <c r="B479" s="35" t="s">
        <v>1489</v>
      </c>
      <c r="C479" s="35" t="s">
        <v>1566</v>
      </c>
    </row>
    <row r="480" spans="1:3" x14ac:dyDescent="0.3">
      <c r="A480" s="35" t="s">
        <v>1287</v>
      </c>
      <c r="B480" s="35" t="s">
        <v>1490</v>
      </c>
      <c r="C480" s="35" t="s">
        <v>1567</v>
      </c>
    </row>
    <row r="481" spans="1:3" x14ac:dyDescent="0.3">
      <c r="A481" s="35" t="s">
        <v>1288</v>
      </c>
      <c r="B481" s="35" t="s">
        <v>1436</v>
      </c>
      <c r="C481" s="35" t="s">
        <v>1568</v>
      </c>
    </row>
    <row r="482" spans="1:3" x14ac:dyDescent="0.3">
      <c r="A482" s="35" t="s">
        <v>1289</v>
      </c>
      <c r="B482" s="35" t="s">
        <v>1378</v>
      </c>
      <c r="C482" s="35" t="s">
        <v>1569</v>
      </c>
    </row>
    <row r="483" spans="1:3" x14ac:dyDescent="0.3">
      <c r="A483" s="35" t="s">
        <v>1290</v>
      </c>
      <c r="B483" s="35" t="s">
        <v>1379</v>
      </c>
      <c r="C483" s="35" t="s">
        <v>1570</v>
      </c>
    </row>
    <row r="484" spans="1:3" x14ac:dyDescent="0.3">
      <c r="A484" s="35" t="s">
        <v>1291</v>
      </c>
      <c r="B484" s="70" t="s">
        <v>1217</v>
      </c>
      <c r="C484" s="35" t="s">
        <v>1571</v>
      </c>
    </row>
    <row r="485" spans="1:3" x14ac:dyDescent="0.3">
      <c r="A485" s="35" t="s">
        <v>1292</v>
      </c>
      <c r="B485" s="70" t="s">
        <v>1381</v>
      </c>
      <c r="C485" s="35" t="s">
        <v>1572</v>
      </c>
    </row>
    <row r="486" spans="1:3" x14ac:dyDescent="0.3">
      <c r="A486" s="35" t="s">
        <v>1293</v>
      </c>
      <c r="B486" s="70" t="s">
        <v>1382</v>
      </c>
      <c r="C486" s="35" t="s">
        <v>1573</v>
      </c>
    </row>
    <row r="487" spans="1:3" x14ac:dyDescent="0.3">
      <c r="A487" s="35" t="s">
        <v>1294</v>
      </c>
      <c r="B487" s="70" t="s">
        <v>1383</v>
      </c>
      <c r="C487" s="35" t="s">
        <v>1574</v>
      </c>
    </row>
    <row r="488" spans="1:3" x14ac:dyDescent="0.3">
      <c r="A488" s="35" t="s">
        <v>1295</v>
      </c>
      <c r="B488" s="70" t="s">
        <v>1384</v>
      </c>
      <c r="C488" s="35" t="s">
        <v>1575</v>
      </c>
    </row>
    <row r="489" spans="1:3" x14ac:dyDescent="0.3">
      <c r="A489" s="35" t="s">
        <v>1296</v>
      </c>
      <c r="B489" s="70" t="s">
        <v>1385</v>
      </c>
      <c r="C489" s="35" t="s">
        <v>1576</v>
      </c>
    </row>
    <row r="490" spans="1:3" x14ac:dyDescent="0.3">
      <c r="A490" s="35" t="s">
        <v>1297</v>
      </c>
      <c r="B490" s="70" t="s">
        <v>1386</v>
      </c>
      <c r="C490" s="35" t="s">
        <v>1577</v>
      </c>
    </row>
    <row r="491" spans="1:3" x14ac:dyDescent="0.3">
      <c r="A491" s="35" t="s">
        <v>1298</v>
      </c>
      <c r="B491" s="70" t="s">
        <v>1387</v>
      </c>
      <c r="C491" s="35" t="s">
        <v>1578</v>
      </c>
    </row>
    <row r="492" spans="1:3" x14ac:dyDescent="0.3">
      <c r="A492" s="35" t="s">
        <v>1299</v>
      </c>
      <c r="B492" s="70" t="s">
        <v>1388</v>
      </c>
      <c r="C492" s="35" t="s">
        <v>1579</v>
      </c>
    </row>
    <row r="493" spans="1:3" x14ac:dyDescent="0.3">
      <c r="A493" s="35" t="s">
        <v>1300</v>
      </c>
      <c r="B493" s="70" t="s">
        <v>1389</v>
      </c>
      <c r="C493" s="35" t="s">
        <v>1580</v>
      </c>
    </row>
    <row r="494" spans="1:3" x14ac:dyDescent="0.3">
      <c r="A494" s="35" t="s">
        <v>1301</v>
      </c>
      <c r="B494" s="70" t="s">
        <v>1390</v>
      </c>
      <c r="C494" s="35" t="s">
        <v>1581</v>
      </c>
    </row>
    <row r="495" spans="1:3" x14ac:dyDescent="0.3">
      <c r="A495" s="35" t="s">
        <v>1302</v>
      </c>
      <c r="B495" s="70" t="s">
        <v>1391</v>
      </c>
      <c r="C495" s="35" t="s">
        <v>1582</v>
      </c>
    </row>
    <row r="496" spans="1:3" x14ac:dyDescent="0.3">
      <c r="A496" s="35" t="s">
        <v>1303</v>
      </c>
      <c r="B496" s="70" t="s">
        <v>1211</v>
      </c>
      <c r="C496" s="35" t="s">
        <v>1583</v>
      </c>
    </row>
    <row r="497" spans="1:4" x14ac:dyDescent="0.3">
      <c r="A497" s="35" t="s">
        <v>1304</v>
      </c>
      <c r="B497" s="70" t="s">
        <v>1392</v>
      </c>
      <c r="C497" s="35" t="s">
        <v>1584</v>
      </c>
    </row>
    <row r="498" spans="1:4" x14ac:dyDescent="0.3">
      <c r="A498" s="35" t="s">
        <v>1305</v>
      </c>
      <c r="B498" s="70" t="s">
        <v>1393</v>
      </c>
      <c r="C498" s="35" t="s">
        <v>1585</v>
      </c>
    </row>
    <row r="499" spans="1:4" x14ac:dyDescent="0.3">
      <c r="A499" s="35" t="s">
        <v>1306</v>
      </c>
      <c r="B499" s="70" t="s">
        <v>1394</v>
      </c>
      <c r="C499" s="35" t="s">
        <v>1586</v>
      </c>
    </row>
    <row r="500" spans="1:4" x14ac:dyDescent="0.3">
      <c r="A500" s="35" t="s">
        <v>1307</v>
      </c>
      <c r="B500" s="70" t="s">
        <v>1395</v>
      </c>
      <c r="C500" s="35" t="s">
        <v>1587</v>
      </c>
    </row>
    <row r="501" spans="1:4" x14ac:dyDescent="0.3">
      <c r="A501" s="35" t="s">
        <v>1308</v>
      </c>
      <c r="B501" s="70" t="s">
        <v>1396</v>
      </c>
      <c r="C501" s="35" t="s">
        <v>1588</v>
      </c>
    </row>
    <row r="502" spans="1:4" x14ac:dyDescent="0.3">
      <c r="A502" s="68" t="s">
        <v>1347</v>
      </c>
      <c r="B502" s="70" t="s">
        <v>1397</v>
      </c>
      <c r="C502" s="68" t="s">
        <v>1589</v>
      </c>
    </row>
    <row r="503" spans="1:4" x14ac:dyDescent="0.3">
      <c r="A503" s="35" t="s">
        <v>1309</v>
      </c>
      <c r="B503" s="70" t="s">
        <v>1398</v>
      </c>
      <c r="C503" s="35" t="s">
        <v>1590</v>
      </c>
    </row>
    <row r="504" spans="1:4" x14ac:dyDescent="0.3">
      <c r="A504" s="35" t="s">
        <v>1310</v>
      </c>
      <c r="B504" s="70" t="s">
        <v>1399</v>
      </c>
      <c r="C504" s="35" t="s">
        <v>1591</v>
      </c>
    </row>
    <row r="505" spans="1:4" x14ac:dyDescent="0.3">
      <c r="A505" s="35" t="s">
        <v>1311</v>
      </c>
      <c r="B505" s="70" t="s">
        <v>1400</v>
      </c>
      <c r="C505" s="35" t="s">
        <v>1592</v>
      </c>
    </row>
    <row r="506" spans="1:4" x14ac:dyDescent="0.3">
      <c r="A506" s="68" t="s">
        <v>1348</v>
      </c>
      <c r="B506" s="70" t="s">
        <v>1401</v>
      </c>
      <c r="C506" s="68" t="s">
        <v>1593</v>
      </c>
    </row>
    <row r="507" spans="1:4" x14ac:dyDescent="0.3">
      <c r="A507" s="35" t="s">
        <v>1312</v>
      </c>
      <c r="B507" s="70" t="s">
        <v>1402</v>
      </c>
      <c r="C507" s="35" t="s">
        <v>1594</v>
      </c>
    </row>
    <row r="508" spans="1:4" s="37" customFormat="1" x14ac:dyDescent="0.3">
      <c r="A508" s="68" t="s">
        <v>1313</v>
      </c>
      <c r="B508" s="70" t="s">
        <v>1403</v>
      </c>
      <c r="C508" s="68" t="s">
        <v>1595</v>
      </c>
      <c r="D508" s="55"/>
    </row>
    <row r="509" spans="1:4" x14ac:dyDescent="0.3">
      <c r="A509" s="35" t="s">
        <v>1314</v>
      </c>
      <c r="B509" s="70" t="s">
        <v>1404</v>
      </c>
      <c r="C509" s="35" t="s">
        <v>1596</v>
      </c>
    </row>
    <row r="510" spans="1:4" x14ac:dyDescent="0.3">
      <c r="A510" s="68" t="s">
        <v>1349</v>
      </c>
      <c r="B510" s="70" t="s">
        <v>1405</v>
      </c>
      <c r="C510" s="68" t="s">
        <v>1597</v>
      </c>
    </row>
    <row r="511" spans="1:4" x14ac:dyDescent="0.3">
      <c r="A511" s="35" t="s">
        <v>1315</v>
      </c>
      <c r="B511" s="70" t="s">
        <v>1406</v>
      </c>
      <c r="C511" s="35" t="s">
        <v>1598</v>
      </c>
    </row>
    <row r="512" spans="1:4" x14ac:dyDescent="0.3">
      <c r="A512" s="35" t="s">
        <v>1316</v>
      </c>
      <c r="B512" s="70" t="s">
        <v>1407</v>
      </c>
      <c r="C512" s="35" t="s">
        <v>1599</v>
      </c>
    </row>
    <row r="513" spans="1:3" x14ac:dyDescent="0.3">
      <c r="A513" s="35" t="s">
        <v>1317</v>
      </c>
      <c r="B513" s="70" t="s">
        <v>1408</v>
      </c>
      <c r="C513" s="35" t="s">
        <v>1600</v>
      </c>
    </row>
    <row r="514" spans="1:3" x14ac:dyDescent="0.3">
      <c r="A514" s="35" t="s">
        <v>1318</v>
      </c>
      <c r="B514" s="70" t="s">
        <v>1409</v>
      </c>
      <c r="C514" s="35" t="s">
        <v>1601</v>
      </c>
    </row>
    <row r="515" spans="1:3" x14ac:dyDescent="0.3">
      <c r="A515" s="35" t="s">
        <v>1319</v>
      </c>
      <c r="B515" s="70" t="s">
        <v>1410</v>
      </c>
      <c r="C515" s="35" t="s">
        <v>1602</v>
      </c>
    </row>
    <row r="516" spans="1:3" x14ac:dyDescent="0.3">
      <c r="A516" s="35" t="s">
        <v>1320</v>
      </c>
      <c r="B516" s="70" t="s">
        <v>1411</v>
      </c>
      <c r="C516" s="35" t="s">
        <v>1603</v>
      </c>
    </row>
    <row r="517" spans="1:3" x14ac:dyDescent="0.3">
      <c r="A517" s="35" t="s">
        <v>1321</v>
      </c>
      <c r="B517" s="70" t="s">
        <v>1412</v>
      </c>
      <c r="C517" s="35" t="s">
        <v>1604</v>
      </c>
    </row>
    <row r="518" spans="1:3" x14ac:dyDescent="0.3">
      <c r="A518" s="35" t="s">
        <v>1322</v>
      </c>
      <c r="B518" s="70" t="s">
        <v>1413</v>
      </c>
      <c r="C518" s="35" t="s">
        <v>1605</v>
      </c>
    </row>
    <row r="519" spans="1:3" x14ac:dyDescent="0.3">
      <c r="A519" s="35" t="s">
        <v>1323</v>
      </c>
      <c r="B519" s="70" t="s">
        <v>1414</v>
      </c>
      <c r="C519" s="35" t="s">
        <v>1606</v>
      </c>
    </row>
    <row r="520" spans="1:3" x14ac:dyDescent="0.3">
      <c r="A520" s="35" t="s">
        <v>1324</v>
      </c>
      <c r="B520" s="70" t="s">
        <v>1415</v>
      </c>
      <c r="C520" s="35" t="s">
        <v>1607</v>
      </c>
    </row>
    <row r="521" spans="1:3" x14ac:dyDescent="0.3">
      <c r="A521" s="35" t="s">
        <v>1325</v>
      </c>
      <c r="B521" s="70" t="s">
        <v>1416</v>
      </c>
      <c r="C521" s="35" t="s">
        <v>1608</v>
      </c>
    </row>
    <row r="522" spans="1:3" x14ac:dyDescent="0.3">
      <c r="A522" s="35" t="s">
        <v>1326</v>
      </c>
      <c r="B522" s="70" t="s">
        <v>1417</v>
      </c>
      <c r="C522" s="35" t="s">
        <v>1609</v>
      </c>
    </row>
    <row r="523" spans="1:3" x14ac:dyDescent="0.3">
      <c r="A523" s="35" t="s">
        <v>1327</v>
      </c>
      <c r="B523" s="70" t="s">
        <v>1418</v>
      </c>
      <c r="C523" s="35" t="s">
        <v>1610</v>
      </c>
    </row>
    <row r="524" spans="1:3" x14ac:dyDescent="0.3">
      <c r="A524" s="35" t="s">
        <v>1328</v>
      </c>
      <c r="B524" s="70" t="s">
        <v>1419</v>
      </c>
      <c r="C524" s="35" t="s">
        <v>1611</v>
      </c>
    </row>
    <row r="525" spans="1:3" x14ac:dyDescent="0.3">
      <c r="A525" s="35" t="s">
        <v>1329</v>
      </c>
      <c r="B525" s="70" t="s">
        <v>1420</v>
      </c>
      <c r="C525" s="35" t="s">
        <v>1612</v>
      </c>
    </row>
    <row r="526" spans="1:3" x14ac:dyDescent="0.3">
      <c r="A526" s="35" t="s">
        <v>1330</v>
      </c>
      <c r="B526" s="70" t="s">
        <v>1421</v>
      </c>
      <c r="C526" s="35" t="s">
        <v>1613</v>
      </c>
    </row>
    <row r="527" spans="1:3" x14ac:dyDescent="0.3">
      <c r="A527" s="35" t="s">
        <v>1331</v>
      </c>
      <c r="B527" s="70" t="s">
        <v>1422</v>
      </c>
      <c r="C527" s="35" t="s">
        <v>1614</v>
      </c>
    </row>
    <row r="528" spans="1:3" x14ac:dyDescent="0.3">
      <c r="A528" s="35" t="s">
        <v>1332</v>
      </c>
      <c r="B528" s="70" t="s">
        <v>1423</v>
      </c>
      <c r="C528" s="35" t="s">
        <v>1615</v>
      </c>
    </row>
    <row r="529" spans="1:3" x14ac:dyDescent="0.3">
      <c r="A529" s="35" t="s">
        <v>1333</v>
      </c>
      <c r="B529" s="70" t="s">
        <v>1424</v>
      </c>
      <c r="C529" s="35" t="s">
        <v>1616</v>
      </c>
    </row>
    <row r="530" spans="1:3" x14ac:dyDescent="0.3">
      <c r="A530" s="35" t="s">
        <v>1334</v>
      </c>
      <c r="B530" s="70" t="s">
        <v>1425</v>
      </c>
      <c r="C530" s="35" t="s">
        <v>1617</v>
      </c>
    </row>
    <row r="531" spans="1:3" x14ac:dyDescent="0.3">
      <c r="A531" s="35" t="s">
        <v>1335</v>
      </c>
      <c r="B531" s="70" t="s">
        <v>1426</v>
      </c>
      <c r="C531" s="35" t="s">
        <v>1618</v>
      </c>
    </row>
    <row r="532" spans="1:3" x14ac:dyDescent="0.3">
      <c r="A532" s="35" t="s">
        <v>1336</v>
      </c>
      <c r="B532" s="70" t="s">
        <v>1427</v>
      </c>
      <c r="C532" s="35" t="s">
        <v>1619</v>
      </c>
    </row>
    <row r="533" spans="1:3" x14ac:dyDescent="0.3">
      <c r="A533" s="35" t="s">
        <v>1337</v>
      </c>
      <c r="B533" s="70" t="s">
        <v>1428</v>
      </c>
      <c r="C533" s="70" t="s">
        <v>1620</v>
      </c>
    </row>
    <row r="534" spans="1:3" x14ac:dyDescent="0.3">
      <c r="A534" s="35" t="s">
        <v>1338</v>
      </c>
      <c r="B534" s="70" t="s">
        <v>1429</v>
      </c>
      <c r="C534" s="70" t="s">
        <v>1621</v>
      </c>
    </row>
    <row r="535" spans="1:3" x14ac:dyDescent="0.3">
      <c r="A535" s="35" t="s">
        <v>1339</v>
      </c>
      <c r="B535" s="70" t="s">
        <v>1430</v>
      </c>
      <c r="C535" s="70" t="s">
        <v>1622</v>
      </c>
    </row>
    <row r="536" spans="1:3" x14ac:dyDescent="0.3">
      <c r="A536" s="35" t="s">
        <v>1340</v>
      </c>
      <c r="B536" s="70" t="s">
        <v>1431</v>
      </c>
      <c r="C536" s="70" t="s">
        <v>1623</v>
      </c>
    </row>
    <row r="537" spans="1:3" x14ac:dyDescent="0.3">
      <c r="A537" s="35" t="s">
        <v>1341</v>
      </c>
      <c r="B537" s="70" t="s">
        <v>1432</v>
      </c>
      <c r="C537" s="70" t="s">
        <v>1624</v>
      </c>
    </row>
    <row r="538" spans="1:3" x14ac:dyDescent="0.3">
      <c r="A538" s="35" t="s">
        <v>1342</v>
      </c>
      <c r="B538" s="70" t="s">
        <v>1433</v>
      </c>
      <c r="C538" s="70" t="s">
        <v>1625</v>
      </c>
    </row>
    <row r="539" spans="1:3" x14ac:dyDescent="0.3">
      <c r="A539" s="35" t="s">
        <v>1343</v>
      </c>
      <c r="B539" s="70" t="s">
        <v>1434</v>
      </c>
      <c r="C539" s="70" t="s">
        <v>1626</v>
      </c>
    </row>
    <row r="540" spans="1:3" x14ac:dyDescent="0.3">
      <c r="A540" s="68" t="s">
        <v>1350</v>
      </c>
      <c r="B540" s="70" t="s">
        <v>1435</v>
      </c>
      <c r="C540" s="70" t="s">
        <v>1627</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FAA1-325C-4108-B005-6CDA55287FFF}">
  <dimension ref="A1:H210"/>
  <sheetViews>
    <sheetView workbookViewId="0">
      <selection activeCell="F12" sqref="F12"/>
    </sheetView>
  </sheetViews>
  <sheetFormatPr defaultRowHeight="13.2" x14ac:dyDescent="0.25"/>
  <cols>
    <col min="1" max="2" width="18.109375" bestFit="1" customWidth="1"/>
    <col min="3" max="3" width="17.77734375" bestFit="1" customWidth="1"/>
    <col min="4" max="4" width="8" customWidth="1"/>
    <col min="5" max="5" width="6.33203125" style="14" bestFit="1" customWidth="1"/>
    <col min="10" max="10" width="19" bestFit="1" customWidth="1"/>
    <col min="11" max="11" width="6.44140625" customWidth="1"/>
  </cols>
  <sheetData>
    <row r="1" spans="1:8" x14ac:dyDescent="0.25">
      <c r="B1" s="15" t="s">
        <v>23</v>
      </c>
    </row>
    <row r="2" spans="1:8" x14ac:dyDescent="0.25">
      <c r="A2" t="e">
        <f>'Discovery Log'!#REF!</f>
        <v>#REF!</v>
      </c>
      <c r="B2" t="e">
        <f>A2</f>
        <v>#REF!</v>
      </c>
      <c r="C2" s="26" t="e">
        <f>'Discovery Log'!#REF!</f>
        <v>#REF!</v>
      </c>
      <c r="D2" s="15" t="s">
        <v>18</v>
      </c>
      <c r="E2" s="27" t="e" cm="1">
        <f t="array" ref="E2">SUM(IF(FREQUENCY(IF(LEN(B2:B109)&gt;0,MATCH(B2:B109,B2:B109,0),""),IF(LEN(B2:B109)&gt;0,MATCH(B2:B109,B2:B109,0),""))&gt;0,1))</f>
        <v>#REF!</v>
      </c>
      <c r="F2" s="16" t="s">
        <v>19</v>
      </c>
      <c r="G2" s="17"/>
      <c r="H2" s="17"/>
    </row>
    <row r="3" spans="1:8" x14ac:dyDescent="0.25">
      <c r="A3" t="e">
        <f>'Discovery Log'!#REF!</f>
        <v>#REF!</v>
      </c>
      <c r="B3" t="e">
        <f t="shared" ref="B3:B22" si="0">A3</f>
        <v>#REF!</v>
      </c>
      <c r="C3" s="26" t="e">
        <f>'Discovery Log'!#REF!</f>
        <v>#REF!</v>
      </c>
    </row>
    <row r="4" spans="1:8" x14ac:dyDescent="0.25">
      <c r="A4" t="e">
        <f>'Discovery Log'!#REF!</f>
        <v>#REF!</v>
      </c>
      <c r="B4" t="e">
        <f t="shared" si="0"/>
        <v>#REF!</v>
      </c>
      <c r="C4" s="26" t="e">
        <f>'Discovery Log'!#REF!</f>
        <v>#REF!</v>
      </c>
      <c r="D4" s="28" t="s">
        <v>31</v>
      </c>
      <c r="E4" s="27">
        <v>0</v>
      </c>
    </row>
    <row r="5" spans="1:8" x14ac:dyDescent="0.25">
      <c r="A5" t="e">
        <f>'Discovery Log'!#REF!</f>
        <v>#REF!</v>
      </c>
      <c r="B5" t="e">
        <f t="shared" si="0"/>
        <v>#REF!</v>
      </c>
      <c r="C5" s="26" t="e">
        <f>'Discovery Log'!#REF!</f>
        <v>#REF!</v>
      </c>
      <c r="D5" s="28" t="s">
        <v>32</v>
      </c>
      <c r="E5" s="27">
        <v>0</v>
      </c>
    </row>
    <row r="6" spans="1:8" x14ac:dyDescent="0.25">
      <c r="A6" t="e">
        <f>'Discovery Log'!#REF!</f>
        <v>#REF!</v>
      </c>
      <c r="B6" t="e">
        <f t="shared" si="0"/>
        <v>#REF!</v>
      </c>
      <c r="C6" s="26" t="e">
        <f>'Discovery Log'!#REF!</f>
        <v>#REF!</v>
      </c>
      <c r="D6" s="28" t="s">
        <v>33</v>
      </c>
      <c r="E6" s="27" t="e" cm="1">
        <f t="array" ref="E6">SUM(IF(FREQUENCY(IF(LEN(B2:B19)&gt;0,MATCH(B2:B19,B2:B19,0),""),IF(LEN(B2:B19)&gt;0,MATCH(B2:B19,B2:B19,0),""))&gt;0,1))</f>
        <v>#REF!</v>
      </c>
    </row>
    <row r="7" spans="1:8" x14ac:dyDescent="0.25">
      <c r="A7" t="e">
        <f>'Discovery Log'!#REF!</f>
        <v>#REF!</v>
      </c>
      <c r="B7" t="e">
        <f t="shared" si="0"/>
        <v>#REF!</v>
      </c>
      <c r="C7" s="26" t="e">
        <f>'Discovery Log'!#REF!</f>
        <v>#REF!</v>
      </c>
      <c r="D7" s="28" t="s">
        <v>34</v>
      </c>
      <c r="E7" s="27" t="e" cm="1">
        <f t="array" ref="E7">SUM(IF(FREQUENCY(IF(LEN(B20:B90)&gt;0,MATCH(B20:B90,B20:B90,0),""),IF(LEN(B20:B90)&gt;0,MATCH(B20:B90,B20:B90,0),""))&gt;0,1))</f>
        <v>#REF!</v>
      </c>
    </row>
    <row r="8" spans="1:8" x14ac:dyDescent="0.25">
      <c r="A8" t="e">
        <f>'Discovery Log'!#REF!</f>
        <v>#REF!</v>
      </c>
      <c r="B8" t="e">
        <f t="shared" si="0"/>
        <v>#REF!</v>
      </c>
      <c r="C8" s="26" t="e">
        <f>'Discovery Log'!#REF!</f>
        <v>#REF!</v>
      </c>
      <c r="D8" s="28" t="s">
        <v>35</v>
      </c>
      <c r="E8" s="27" cm="1">
        <f t="array" ref="E8">SUM(IF(FREQUENCY(IF(LEN(B91:B102)&gt;0,MATCH(B91:B102,B91:B102,0),""),IF(LEN(B91:B102)&gt;0,MATCH(B91:B102,B91:B102,0),""))&gt;0,1))</f>
        <v>1</v>
      </c>
    </row>
    <row r="9" spans="1:8" x14ac:dyDescent="0.25">
      <c r="A9" t="e">
        <f>'Discovery Log'!#REF!</f>
        <v>#REF!</v>
      </c>
      <c r="B9" t="e">
        <f t="shared" si="0"/>
        <v>#REF!</v>
      </c>
      <c r="C9" s="26" t="e">
        <f>'Discovery Log'!#REF!</f>
        <v>#REF!</v>
      </c>
      <c r="D9" s="28" t="s">
        <v>36</v>
      </c>
      <c r="E9" s="27" cm="1">
        <f t="array" ref="E9">SUM(IF(FREQUENCY(IF(LEN(B103:B109)&gt;0,MATCH(B103:B109,B103:B109,0),""),IF(LEN(B103:B109)&gt;0,MATCH(B103:B109,B103:B109,0),""))&gt;0,1))</f>
        <v>1</v>
      </c>
    </row>
    <row r="10" spans="1:8" x14ac:dyDescent="0.25">
      <c r="A10" t="e">
        <f>'Discovery Log'!#REF!</f>
        <v>#REF!</v>
      </c>
      <c r="B10" t="e">
        <f t="shared" si="0"/>
        <v>#REF!</v>
      </c>
      <c r="C10" s="26" t="e">
        <f>'Discovery Log'!#REF!</f>
        <v>#REF!</v>
      </c>
      <c r="D10" s="28" t="s">
        <v>44</v>
      </c>
      <c r="E10" s="27"/>
    </row>
    <row r="11" spans="1:8" x14ac:dyDescent="0.25">
      <c r="A11" t="e">
        <f>'Discovery Log'!#REF!</f>
        <v>#REF!</v>
      </c>
      <c r="B11" t="e">
        <f t="shared" si="0"/>
        <v>#REF!</v>
      </c>
      <c r="C11" s="26" t="e">
        <f>'Discovery Log'!#REF!</f>
        <v>#REF!</v>
      </c>
      <c r="D11" s="28" t="s">
        <v>45</v>
      </c>
      <c r="E11" s="27"/>
    </row>
    <row r="12" spans="1:8" x14ac:dyDescent="0.25">
      <c r="A12" t="e">
        <f>'Discovery Log'!#REF!</f>
        <v>#REF!</v>
      </c>
      <c r="B12" t="e">
        <f t="shared" si="0"/>
        <v>#REF!</v>
      </c>
      <c r="C12" s="26" t="e">
        <f>'Discovery Log'!#REF!</f>
        <v>#REF!</v>
      </c>
      <c r="D12" s="28" t="s">
        <v>46</v>
      </c>
      <c r="E12" s="27"/>
    </row>
    <row r="13" spans="1:8" x14ac:dyDescent="0.25">
      <c r="A13" t="e">
        <f>'Discovery Log'!#REF!</f>
        <v>#REF!</v>
      </c>
      <c r="B13" t="e">
        <f t="shared" si="0"/>
        <v>#REF!</v>
      </c>
      <c r="C13" s="26" t="e">
        <f>'Discovery Log'!#REF!</f>
        <v>#REF!</v>
      </c>
    </row>
    <row r="14" spans="1:8" ht="13.8" thickBot="1" x14ac:dyDescent="0.3">
      <c r="A14" t="e">
        <f>'Discovery Log'!#REF!</f>
        <v>#REF!</v>
      </c>
      <c r="B14" t="e">
        <f t="shared" si="0"/>
        <v>#REF!</v>
      </c>
      <c r="C14" s="26" t="e">
        <f>'Discovery Log'!#REF!</f>
        <v>#REF!</v>
      </c>
      <c r="E14" s="51" t="e">
        <f>SUM(E4:E12)</f>
        <v>#REF!</v>
      </c>
    </row>
    <row r="15" spans="1:8" ht="13.8" thickTop="1" x14ac:dyDescent="0.25">
      <c r="A15" t="e">
        <f>'Discovery Log'!#REF!</f>
        <v>#REF!</v>
      </c>
      <c r="B15" t="e">
        <f t="shared" si="0"/>
        <v>#REF!</v>
      </c>
      <c r="C15" s="26" t="e">
        <f>'Discovery Log'!#REF!</f>
        <v>#REF!</v>
      </c>
    </row>
    <row r="16" spans="1:8" x14ac:dyDescent="0.25">
      <c r="A16" t="e">
        <f>'Discovery Log'!#REF!</f>
        <v>#REF!</v>
      </c>
      <c r="B16" t="e">
        <f t="shared" si="0"/>
        <v>#REF!</v>
      </c>
      <c r="C16" s="26" t="e">
        <f>'Discovery Log'!#REF!</f>
        <v>#REF!</v>
      </c>
    </row>
    <row r="17" spans="1:3" x14ac:dyDescent="0.25">
      <c r="A17" t="e">
        <f>'Discovery Log'!#REF!</f>
        <v>#REF!</v>
      </c>
      <c r="B17" t="e">
        <f t="shared" si="0"/>
        <v>#REF!</v>
      </c>
      <c r="C17" s="26" t="e">
        <f>'Discovery Log'!#REF!</f>
        <v>#REF!</v>
      </c>
    </row>
    <row r="18" spans="1:3" x14ac:dyDescent="0.25">
      <c r="A18" t="e">
        <f>'Discovery Log'!#REF!</f>
        <v>#REF!</v>
      </c>
      <c r="B18" t="e">
        <f t="shared" si="0"/>
        <v>#REF!</v>
      </c>
      <c r="C18" s="26" t="e">
        <f>'Discovery Log'!#REF!</f>
        <v>#REF!</v>
      </c>
    </row>
    <row r="19" spans="1:3" x14ac:dyDescent="0.25">
      <c r="A19" t="e">
        <f>'Discovery Log'!#REF!</f>
        <v>#REF!</v>
      </c>
      <c r="B19" t="e">
        <f t="shared" si="0"/>
        <v>#REF!</v>
      </c>
      <c r="C19" s="26" t="e">
        <f>'Discovery Log'!#REF!</f>
        <v>#REF!</v>
      </c>
    </row>
    <row r="20" spans="1:3" x14ac:dyDescent="0.25">
      <c r="A20" t="e">
        <f>'Discovery Log'!#REF!</f>
        <v>#REF!</v>
      </c>
      <c r="B20" t="e">
        <f t="shared" si="0"/>
        <v>#REF!</v>
      </c>
      <c r="C20" s="26" t="e">
        <f>'Discovery Log'!#REF!</f>
        <v>#REF!</v>
      </c>
    </row>
    <row r="21" spans="1:3" x14ac:dyDescent="0.25">
      <c r="A21" t="e">
        <f>'Discovery Log'!#REF!</f>
        <v>#REF!</v>
      </c>
      <c r="B21" t="e">
        <f t="shared" si="0"/>
        <v>#REF!</v>
      </c>
      <c r="C21" s="26" t="e">
        <f>'Discovery Log'!#REF!</f>
        <v>#REF!</v>
      </c>
    </row>
    <row r="22" spans="1:3" x14ac:dyDescent="0.25">
      <c r="A22" t="e">
        <f>'Discovery Log'!#REF!</f>
        <v>#REF!</v>
      </c>
      <c r="B22" t="e">
        <f t="shared" si="0"/>
        <v>#REF!</v>
      </c>
      <c r="C22" s="26" t="e">
        <f>'Discovery Log'!#REF!</f>
        <v>#REF!</v>
      </c>
    </row>
    <row r="23" spans="1:3" x14ac:dyDescent="0.25">
      <c r="A23" t="e">
        <f>'Discovery Log'!#REF!</f>
        <v>#REF!</v>
      </c>
      <c r="B23" t="e">
        <f t="shared" ref="B23:B66" si="1">A23</f>
        <v>#REF!</v>
      </c>
      <c r="C23" s="26" t="e">
        <f>'Discovery Log'!#REF!</f>
        <v>#REF!</v>
      </c>
    </row>
    <row r="24" spans="1:3" x14ac:dyDescent="0.25">
      <c r="A24" t="e">
        <f>'Discovery Log'!#REF!</f>
        <v>#REF!</v>
      </c>
      <c r="B24" t="e">
        <f t="shared" si="1"/>
        <v>#REF!</v>
      </c>
      <c r="C24" s="26" t="e">
        <f>'Discovery Log'!#REF!</f>
        <v>#REF!</v>
      </c>
    </row>
    <row r="25" spans="1:3" x14ac:dyDescent="0.25">
      <c r="A25" t="e">
        <f>'Discovery Log'!#REF!</f>
        <v>#REF!</v>
      </c>
      <c r="B25" t="e">
        <f t="shared" si="1"/>
        <v>#REF!</v>
      </c>
      <c r="C25" s="26" t="e">
        <f>'Discovery Log'!#REF!</f>
        <v>#REF!</v>
      </c>
    </row>
    <row r="26" spans="1:3" x14ac:dyDescent="0.25">
      <c r="A26" t="e">
        <f>'Discovery Log'!#REF!</f>
        <v>#REF!</v>
      </c>
      <c r="B26" t="e">
        <f t="shared" si="1"/>
        <v>#REF!</v>
      </c>
      <c r="C26" s="26" t="e">
        <f>'Discovery Log'!#REF!</f>
        <v>#REF!</v>
      </c>
    </row>
    <row r="27" spans="1:3" x14ac:dyDescent="0.25">
      <c r="A27" t="e">
        <f>'Discovery Log'!#REF!</f>
        <v>#REF!</v>
      </c>
      <c r="B27" t="e">
        <f t="shared" si="1"/>
        <v>#REF!</v>
      </c>
      <c r="C27" s="26" t="e">
        <f>'Discovery Log'!#REF!</f>
        <v>#REF!</v>
      </c>
    </row>
    <row r="28" spans="1:3" x14ac:dyDescent="0.25">
      <c r="A28" t="e">
        <f>'Discovery Log'!#REF!</f>
        <v>#REF!</v>
      </c>
      <c r="B28" t="e">
        <f t="shared" si="1"/>
        <v>#REF!</v>
      </c>
      <c r="C28" s="26" t="e">
        <f>'Discovery Log'!#REF!</f>
        <v>#REF!</v>
      </c>
    </row>
    <row r="29" spans="1:3" x14ac:dyDescent="0.25">
      <c r="A29" t="e">
        <f>'Discovery Log'!#REF!</f>
        <v>#REF!</v>
      </c>
      <c r="B29" t="e">
        <f t="shared" si="1"/>
        <v>#REF!</v>
      </c>
      <c r="C29" s="26" t="e">
        <f>'Discovery Log'!#REF!</f>
        <v>#REF!</v>
      </c>
    </row>
    <row r="30" spans="1:3" x14ac:dyDescent="0.25">
      <c r="A30" t="e">
        <f>'Discovery Log'!#REF!</f>
        <v>#REF!</v>
      </c>
      <c r="B30" t="e">
        <f t="shared" si="1"/>
        <v>#REF!</v>
      </c>
      <c r="C30" s="26" t="e">
        <f>'Discovery Log'!#REF!</f>
        <v>#REF!</v>
      </c>
    </row>
    <row r="31" spans="1:3" x14ac:dyDescent="0.25">
      <c r="A31" t="e">
        <f>'Discovery Log'!#REF!</f>
        <v>#REF!</v>
      </c>
      <c r="B31" t="e">
        <f t="shared" si="1"/>
        <v>#REF!</v>
      </c>
      <c r="C31" s="26" t="e">
        <f>'Discovery Log'!#REF!</f>
        <v>#REF!</v>
      </c>
    </row>
    <row r="32" spans="1:3" x14ac:dyDescent="0.25">
      <c r="A32" t="e">
        <f>'Discovery Log'!#REF!</f>
        <v>#REF!</v>
      </c>
      <c r="B32" t="e">
        <f t="shared" si="1"/>
        <v>#REF!</v>
      </c>
      <c r="C32" s="26" t="e">
        <f>'Discovery Log'!#REF!</f>
        <v>#REF!</v>
      </c>
    </row>
    <row r="33" spans="1:3" x14ac:dyDescent="0.25">
      <c r="A33" t="e">
        <f>'Discovery Log'!#REF!</f>
        <v>#REF!</v>
      </c>
      <c r="B33" t="e">
        <f t="shared" si="1"/>
        <v>#REF!</v>
      </c>
      <c r="C33" s="26" t="e">
        <f>'Discovery Log'!#REF!</f>
        <v>#REF!</v>
      </c>
    </row>
    <row r="34" spans="1:3" x14ac:dyDescent="0.25">
      <c r="A34" t="e">
        <f>'Discovery Log'!#REF!</f>
        <v>#REF!</v>
      </c>
      <c r="B34" t="e">
        <f t="shared" si="1"/>
        <v>#REF!</v>
      </c>
      <c r="C34" s="26" t="e">
        <f>'Discovery Log'!#REF!</f>
        <v>#REF!</v>
      </c>
    </row>
    <row r="35" spans="1:3" x14ac:dyDescent="0.25">
      <c r="A35" t="e">
        <f>'Discovery Log'!#REF!</f>
        <v>#REF!</v>
      </c>
      <c r="B35" t="e">
        <f t="shared" si="1"/>
        <v>#REF!</v>
      </c>
      <c r="C35" s="26" t="e">
        <f>'Discovery Log'!#REF!</f>
        <v>#REF!</v>
      </c>
    </row>
    <row r="36" spans="1:3" x14ac:dyDescent="0.25">
      <c r="A36" t="e">
        <f>'Discovery Log'!#REF!</f>
        <v>#REF!</v>
      </c>
      <c r="B36" t="e">
        <f t="shared" si="1"/>
        <v>#REF!</v>
      </c>
      <c r="C36" s="26" t="e">
        <f>'Discovery Log'!#REF!</f>
        <v>#REF!</v>
      </c>
    </row>
    <row r="37" spans="1:3" x14ac:dyDescent="0.25">
      <c r="A37" t="str">
        <f>'Discovery Log'!D4</f>
        <v>OEIS-2</v>
      </c>
      <c r="B37" t="str">
        <f t="shared" si="1"/>
        <v>OEIS-2</v>
      </c>
      <c r="C37" s="26">
        <f>'Discovery Log'!J4</f>
        <v>45786</v>
      </c>
    </row>
    <row r="38" spans="1:3" x14ac:dyDescent="0.25">
      <c r="A38" t="str">
        <f>'Discovery Log'!D5</f>
        <v>OEIS-2</v>
      </c>
      <c r="B38" t="str">
        <f t="shared" si="1"/>
        <v>OEIS-2</v>
      </c>
      <c r="C38" s="26">
        <f>'Discovery Log'!J5</f>
        <v>45786</v>
      </c>
    </row>
    <row r="39" spans="1:3" x14ac:dyDescent="0.25">
      <c r="A39" t="str">
        <f>'Discovery Log'!D6</f>
        <v>OEIS-2</v>
      </c>
      <c r="B39" t="str">
        <f t="shared" si="1"/>
        <v>OEIS-2</v>
      </c>
      <c r="C39" s="26">
        <f>'Discovery Log'!J6</f>
        <v>45786</v>
      </c>
    </row>
    <row r="40" spans="1:3" x14ac:dyDescent="0.25">
      <c r="A40" t="str">
        <f>'Discovery Log'!D7</f>
        <v>OEIS-2</v>
      </c>
      <c r="B40" t="str">
        <f t="shared" si="1"/>
        <v>OEIS-2</v>
      </c>
      <c r="C40" s="26">
        <f>'Discovery Log'!J7</f>
        <v>45786</v>
      </c>
    </row>
    <row r="41" spans="1:3" x14ac:dyDescent="0.25">
      <c r="A41" t="str">
        <f>'Discovery Log'!D8</f>
        <v>OEIS-2</v>
      </c>
      <c r="B41" t="str">
        <f t="shared" si="1"/>
        <v>OEIS-2</v>
      </c>
      <c r="C41" s="26">
        <f>'Discovery Log'!J8</f>
        <v>45786</v>
      </c>
    </row>
    <row r="42" spans="1:3" x14ac:dyDescent="0.25">
      <c r="A42" t="str">
        <f>'Discovery Log'!D9</f>
        <v>OEIS-2</v>
      </c>
      <c r="B42" t="str">
        <f t="shared" si="1"/>
        <v>OEIS-2</v>
      </c>
      <c r="C42" s="26">
        <f>'Discovery Log'!J9</f>
        <v>45786</v>
      </c>
    </row>
    <row r="43" spans="1:3" x14ac:dyDescent="0.25">
      <c r="A43" t="str">
        <f>'Discovery Log'!D10</f>
        <v>OEIS-2</v>
      </c>
      <c r="B43" t="str">
        <f t="shared" si="1"/>
        <v>OEIS-2</v>
      </c>
      <c r="C43" s="26">
        <f>'Discovery Log'!J10</f>
        <v>45786</v>
      </c>
    </row>
    <row r="44" spans="1:3" x14ac:dyDescent="0.25">
      <c r="A44" t="str">
        <f>'Discovery Log'!D11</f>
        <v>OEIS-2</v>
      </c>
      <c r="B44" t="str">
        <f t="shared" si="1"/>
        <v>OEIS-2</v>
      </c>
      <c r="C44" s="26">
        <f>'Discovery Log'!J11</f>
        <v>45786</v>
      </c>
    </row>
    <row r="45" spans="1:3" x14ac:dyDescent="0.25">
      <c r="A45" t="str">
        <f>'Discovery Log'!D12</f>
        <v>OEIS-2</v>
      </c>
      <c r="B45" t="str">
        <f t="shared" si="1"/>
        <v>OEIS-2</v>
      </c>
      <c r="C45" s="26">
        <f>'Discovery Log'!J12</f>
        <v>45786</v>
      </c>
    </row>
    <row r="46" spans="1:3" x14ac:dyDescent="0.25">
      <c r="A46" t="str">
        <f>'Discovery Log'!D13</f>
        <v>OEIS-2</v>
      </c>
      <c r="B46" t="str">
        <f t="shared" si="1"/>
        <v>OEIS-2</v>
      </c>
      <c r="C46" s="26">
        <f>'Discovery Log'!J13</f>
        <v>45786</v>
      </c>
    </row>
    <row r="47" spans="1:3" x14ac:dyDescent="0.25">
      <c r="A47" t="str">
        <f>'Discovery Log'!D14</f>
        <v>MGRA-3</v>
      </c>
      <c r="B47" t="str">
        <f t="shared" si="1"/>
        <v>MGRA-3</v>
      </c>
      <c r="C47" s="26">
        <f>'Discovery Log'!J14</f>
        <v>45789</v>
      </c>
    </row>
    <row r="48" spans="1:3" x14ac:dyDescent="0.25">
      <c r="A48" t="str">
        <f>'Discovery Log'!D15</f>
        <v>MGRA-3</v>
      </c>
      <c r="B48" t="str">
        <f t="shared" si="1"/>
        <v>MGRA-3</v>
      </c>
      <c r="C48" s="26">
        <f>'Discovery Log'!J15</f>
        <v>45789</v>
      </c>
    </row>
    <row r="49" spans="1:3" x14ac:dyDescent="0.25">
      <c r="A49" t="str">
        <f>'Discovery Log'!D16</f>
        <v>MGRA-3</v>
      </c>
      <c r="B49" t="str">
        <f t="shared" si="1"/>
        <v>MGRA-3</v>
      </c>
      <c r="C49" s="26">
        <f>'Discovery Log'!J16</f>
        <v>45789</v>
      </c>
    </row>
    <row r="50" spans="1:3" x14ac:dyDescent="0.25">
      <c r="A50" t="str">
        <f>'Discovery Log'!D17</f>
        <v>MGRA-3</v>
      </c>
      <c r="B50" t="str">
        <f t="shared" si="1"/>
        <v>MGRA-3</v>
      </c>
      <c r="C50" s="26">
        <f>'Discovery Log'!J17</f>
        <v>45789</v>
      </c>
    </row>
    <row r="51" spans="1:3" x14ac:dyDescent="0.25">
      <c r="A51" t="str">
        <f>'Discovery Log'!D18</f>
        <v>MGRA-3</v>
      </c>
      <c r="B51" t="str">
        <f t="shared" si="1"/>
        <v>MGRA-3</v>
      </c>
      <c r="C51" s="26">
        <f>'Discovery Log'!J18</f>
        <v>45789</v>
      </c>
    </row>
    <row r="52" spans="1:3" x14ac:dyDescent="0.25">
      <c r="A52" t="str">
        <f>'Discovery Log'!D19</f>
        <v>MGRA-3</v>
      </c>
      <c r="B52" t="str">
        <f t="shared" si="1"/>
        <v>MGRA-3</v>
      </c>
      <c r="C52" s="26">
        <f>'Discovery Log'!J19</f>
        <v>45789</v>
      </c>
    </row>
    <row r="53" spans="1:3" x14ac:dyDescent="0.25">
      <c r="A53" t="str">
        <f>'Discovery Log'!D20</f>
        <v>MGRA-3</v>
      </c>
      <c r="B53" t="str">
        <f t="shared" si="1"/>
        <v>MGRA-3</v>
      </c>
      <c r="C53" s="26">
        <f>'Discovery Log'!J20</f>
        <v>45789</v>
      </c>
    </row>
    <row r="54" spans="1:3" x14ac:dyDescent="0.25">
      <c r="A54" t="str">
        <f>'Discovery Log'!D21</f>
        <v>MGRA-3</v>
      </c>
      <c r="B54" t="str">
        <f t="shared" si="1"/>
        <v>MGRA-3</v>
      </c>
      <c r="C54" s="26">
        <f>'Discovery Log'!J21</f>
        <v>45789</v>
      </c>
    </row>
    <row r="55" spans="1:3" x14ac:dyDescent="0.25">
      <c r="A55" t="str">
        <f>'Discovery Log'!D22</f>
        <v>MGRA-3</v>
      </c>
      <c r="B55" t="str">
        <f t="shared" si="1"/>
        <v>MGRA-3</v>
      </c>
      <c r="C55" s="26">
        <f>'Discovery Log'!J22</f>
        <v>45789</v>
      </c>
    </row>
    <row r="56" spans="1:3" x14ac:dyDescent="0.25">
      <c r="A56" t="str">
        <f>'Discovery Log'!D23</f>
        <v>MGRA-3</v>
      </c>
      <c r="B56" t="str">
        <f t="shared" si="1"/>
        <v>MGRA-3</v>
      </c>
      <c r="C56" s="26">
        <f>'Discovery Log'!J23</f>
        <v>45789</v>
      </c>
    </row>
    <row r="57" spans="1:3" x14ac:dyDescent="0.25">
      <c r="A57" t="str">
        <f>'Discovery Log'!D24</f>
        <v>MGRA-3</v>
      </c>
      <c r="B57" t="str">
        <f t="shared" si="1"/>
        <v>MGRA-3</v>
      </c>
      <c r="C57" s="26">
        <f>'Discovery Log'!J24</f>
        <v>45789</v>
      </c>
    </row>
    <row r="58" spans="1:3" x14ac:dyDescent="0.25">
      <c r="A58" t="str">
        <f>'Discovery Log'!D25</f>
        <v>-</v>
      </c>
      <c r="B58" t="str">
        <f t="shared" si="1"/>
        <v>-</v>
      </c>
      <c r="C58" s="26">
        <f>'Discovery Log'!J25</f>
        <v>0</v>
      </c>
    </row>
    <row r="59" spans="1:3" x14ac:dyDescent="0.25">
      <c r="A59" t="str">
        <f>'Discovery Log'!D26</f>
        <v>-</v>
      </c>
      <c r="B59" t="str">
        <f t="shared" si="1"/>
        <v>-</v>
      </c>
      <c r="C59" s="26">
        <f>'Discovery Log'!J26</f>
        <v>0</v>
      </c>
    </row>
    <row r="60" spans="1:3" x14ac:dyDescent="0.25">
      <c r="A60" t="str">
        <f>'Discovery Log'!D27</f>
        <v>-</v>
      </c>
      <c r="B60" t="str">
        <f t="shared" si="1"/>
        <v>-</v>
      </c>
      <c r="C60" s="26">
        <f>'Discovery Log'!J27</f>
        <v>0</v>
      </c>
    </row>
    <row r="61" spans="1:3" x14ac:dyDescent="0.25">
      <c r="A61" t="str">
        <f>'Discovery Log'!D28</f>
        <v>-</v>
      </c>
      <c r="B61" t="str">
        <f t="shared" si="1"/>
        <v>-</v>
      </c>
      <c r="C61" s="26">
        <f>'Discovery Log'!J28</f>
        <v>0</v>
      </c>
    </row>
    <row r="62" spans="1:3" x14ac:dyDescent="0.25">
      <c r="A62" t="str">
        <f>'Discovery Log'!D29</f>
        <v>-</v>
      </c>
      <c r="B62" t="str">
        <f t="shared" si="1"/>
        <v>-</v>
      </c>
      <c r="C62" s="26">
        <f>'Discovery Log'!J29</f>
        <v>0</v>
      </c>
    </row>
    <row r="63" spans="1:3" x14ac:dyDescent="0.25">
      <c r="A63" t="str">
        <f>'Discovery Log'!D30</f>
        <v>-</v>
      </c>
      <c r="B63" t="str">
        <f t="shared" si="1"/>
        <v>-</v>
      </c>
      <c r="C63" s="26">
        <f>'Discovery Log'!J30</f>
        <v>0</v>
      </c>
    </row>
    <row r="64" spans="1:3" x14ac:dyDescent="0.25">
      <c r="A64" t="str">
        <f>'Discovery Log'!D31</f>
        <v>-</v>
      </c>
      <c r="B64" t="str">
        <f t="shared" si="1"/>
        <v>-</v>
      </c>
      <c r="C64" s="26">
        <f>'Discovery Log'!J31</f>
        <v>0</v>
      </c>
    </row>
    <row r="65" spans="1:3" x14ac:dyDescent="0.25">
      <c r="A65" t="str">
        <f>'Discovery Log'!D32</f>
        <v>-</v>
      </c>
      <c r="B65" t="str">
        <f t="shared" si="1"/>
        <v>-</v>
      </c>
      <c r="C65" s="26">
        <f>'Discovery Log'!J32</f>
        <v>0</v>
      </c>
    </row>
    <row r="66" spans="1:3" x14ac:dyDescent="0.25">
      <c r="A66" t="str">
        <f>'Discovery Log'!D33</f>
        <v>-</v>
      </c>
      <c r="B66" t="str">
        <f t="shared" si="1"/>
        <v>-</v>
      </c>
      <c r="C66" s="26">
        <f>'Discovery Log'!J33</f>
        <v>0</v>
      </c>
    </row>
    <row r="67" spans="1:3" x14ac:dyDescent="0.25">
      <c r="A67" t="str">
        <f>'Discovery Log'!D34</f>
        <v>-</v>
      </c>
      <c r="B67" t="str">
        <f t="shared" ref="B67:B130" si="2">A67</f>
        <v>-</v>
      </c>
      <c r="C67" s="26">
        <f>'Discovery Log'!J34</f>
        <v>0</v>
      </c>
    </row>
    <row r="68" spans="1:3" x14ac:dyDescent="0.25">
      <c r="A68" t="str">
        <f>'Discovery Log'!D35</f>
        <v>-</v>
      </c>
      <c r="B68" t="str">
        <f t="shared" si="2"/>
        <v>-</v>
      </c>
      <c r="C68" s="26">
        <f>'Discovery Log'!J35</f>
        <v>0</v>
      </c>
    </row>
    <row r="69" spans="1:3" x14ac:dyDescent="0.25">
      <c r="A69" t="str">
        <f>'Discovery Log'!D36</f>
        <v>-</v>
      </c>
      <c r="B69" t="str">
        <f t="shared" si="2"/>
        <v>-</v>
      </c>
      <c r="C69" s="26">
        <f>'Discovery Log'!J36</f>
        <v>0</v>
      </c>
    </row>
    <row r="70" spans="1:3" x14ac:dyDescent="0.25">
      <c r="A70" t="str">
        <f>'Discovery Log'!D37</f>
        <v>-</v>
      </c>
      <c r="B70" t="str">
        <f t="shared" si="2"/>
        <v>-</v>
      </c>
      <c r="C70" s="26">
        <f>'Discovery Log'!J37</f>
        <v>0</v>
      </c>
    </row>
    <row r="71" spans="1:3" x14ac:dyDescent="0.25">
      <c r="A71" t="str">
        <f>'Discovery Log'!D38</f>
        <v>-</v>
      </c>
      <c r="B71" t="str">
        <f t="shared" si="2"/>
        <v>-</v>
      </c>
      <c r="C71" s="26">
        <f>'Discovery Log'!J38</f>
        <v>0</v>
      </c>
    </row>
    <row r="72" spans="1:3" x14ac:dyDescent="0.25">
      <c r="A72" t="str">
        <f>'Discovery Log'!D39</f>
        <v>-</v>
      </c>
      <c r="B72" t="str">
        <f t="shared" si="2"/>
        <v>-</v>
      </c>
      <c r="C72" s="26">
        <f>'Discovery Log'!J39</f>
        <v>0</v>
      </c>
    </row>
    <row r="73" spans="1:3" x14ac:dyDescent="0.25">
      <c r="A73" t="str">
        <f>'Discovery Log'!D40</f>
        <v>-</v>
      </c>
      <c r="B73" t="str">
        <f t="shared" si="2"/>
        <v>-</v>
      </c>
      <c r="C73" s="26">
        <f>'Discovery Log'!J40</f>
        <v>0</v>
      </c>
    </row>
    <row r="74" spans="1:3" x14ac:dyDescent="0.25">
      <c r="A74" t="str">
        <f>'Discovery Log'!D41</f>
        <v>-</v>
      </c>
      <c r="B74" t="str">
        <f t="shared" si="2"/>
        <v>-</v>
      </c>
      <c r="C74" s="26">
        <f>'Discovery Log'!J41</f>
        <v>0</v>
      </c>
    </row>
    <row r="75" spans="1:3" x14ac:dyDescent="0.25">
      <c r="A75" t="str">
        <f>'Discovery Log'!D42</f>
        <v>-</v>
      </c>
      <c r="B75" t="str">
        <f t="shared" si="2"/>
        <v>-</v>
      </c>
      <c r="C75" s="26">
        <f>'Discovery Log'!J42</f>
        <v>0</v>
      </c>
    </row>
    <row r="76" spans="1:3" x14ac:dyDescent="0.25">
      <c r="A76" t="str">
        <f>'Discovery Log'!D43</f>
        <v>-</v>
      </c>
      <c r="B76" t="str">
        <f t="shared" si="2"/>
        <v>-</v>
      </c>
      <c r="C76" s="26">
        <f>'Discovery Log'!J43</f>
        <v>0</v>
      </c>
    </row>
    <row r="77" spans="1:3" x14ac:dyDescent="0.25">
      <c r="A77" t="str">
        <f>'Discovery Log'!D44</f>
        <v>-</v>
      </c>
      <c r="B77" t="str">
        <f t="shared" si="2"/>
        <v>-</v>
      </c>
      <c r="C77" s="26">
        <f>'Discovery Log'!J44</f>
        <v>0</v>
      </c>
    </row>
    <row r="78" spans="1:3" x14ac:dyDescent="0.25">
      <c r="A78" t="str">
        <f>'Discovery Log'!D45</f>
        <v>-</v>
      </c>
      <c r="B78" t="str">
        <f t="shared" si="2"/>
        <v>-</v>
      </c>
      <c r="C78" s="26">
        <f>'Discovery Log'!J45</f>
        <v>0</v>
      </c>
    </row>
    <row r="79" spans="1:3" x14ac:dyDescent="0.25">
      <c r="A79" t="str">
        <f>'Discovery Log'!D46</f>
        <v>-</v>
      </c>
      <c r="B79" t="str">
        <f t="shared" si="2"/>
        <v>-</v>
      </c>
      <c r="C79" s="26">
        <f>'Discovery Log'!J46</f>
        <v>0</v>
      </c>
    </row>
    <row r="80" spans="1:3" x14ac:dyDescent="0.25">
      <c r="A80" t="str">
        <f>'Discovery Log'!D47</f>
        <v>-</v>
      </c>
      <c r="B80" t="str">
        <f t="shared" si="2"/>
        <v>-</v>
      </c>
      <c r="C80" s="26">
        <f>'Discovery Log'!J47</f>
        <v>0</v>
      </c>
    </row>
    <row r="81" spans="1:3" x14ac:dyDescent="0.25">
      <c r="A81" t="str">
        <f>'Discovery Log'!D48</f>
        <v>-</v>
      </c>
      <c r="B81" t="str">
        <f t="shared" si="2"/>
        <v>-</v>
      </c>
      <c r="C81" s="26">
        <f>'Discovery Log'!J48</f>
        <v>0</v>
      </c>
    </row>
    <row r="82" spans="1:3" x14ac:dyDescent="0.25">
      <c r="A82" t="str">
        <f>'Discovery Log'!D49</f>
        <v>-</v>
      </c>
      <c r="B82" t="str">
        <f t="shared" si="2"/>
        <v>-</v>
      </c>
      <c r="C82" s="26">
        <f>'Discovery Log'!J49</f>
        <v>0</v>
      </c>
    </row>
    <row r="83" spans="1:3" x14ac:dyDescent="0.25">
      <c r="A83" t="str">
        <f>'Discovery Log'!D50</f>
        <v>-</v>
      </c>
      <c r="B83" t="str">
        <f t="shared" si="2"/>
        <v>-</v>
      </c>
      <c r="C83" s="26">
        <f>'Discovery Log'!J50</f>
        <v>0</v>
      </c>
    </row>
    <row r="84" spans="1:3" x14ac:dyDescent="0.25">
      <c r="A84" t="str">
        <f>'Discovery Log'!D51</f>
        <v>-</v>
      </c>
      <c r="B84" t="str">
        <f t="shared" si="2"/>
        <v>-</v>
      </c>
      <c r="C84" s="26">
        <f>'Discovery Log'!J51</f>
        <v>0</v>
      </c>
    </row>
    <row r="85" spans="1:3" x14ac:dyDescent="0.25">
      <c r="A85" t="str">
        <f>'Discovery Log'!D52</f>
        <v>-</v>
      </c>
      <c r="B85" t="str">
        <f t="shared" si="2"/>
        <v>-</v>
      </c>
      <c r="C85" s="26">
        <f>'Discovery Log'!J52</f>
        <v>0</v>
      </c>
    </row>
    <row r="86" spans="1:3" x14ac:dyDescent="0.25">
      <c r="A86" t="str">
        <f>'Discovery Log'!D53</f>
        <v>-</v>
      </c>
      <c r="B86" t="str">
        <f t="shared" si="2"/>
        <v>-</v>
      </c>
      <c r="C86" s="26">
        <f>'Discovery Log'!J53</f>
        <v>0</v>
      </c>
    </row>
    <row r="87" spans="1:3" x14ac:dyDescent="0.25">
      <c r="A87" t="str">
        <f>'Discovery Log'!D54</f>
        <v>-</v>
      </c>
      <c r="B87" t="str">
        <f t="shared" si="2"/>
        <v>-</v>
      </c>
      <c r="C87" s="26">
        <f>'Discovery Log'!J54</f>
        <v>0</v>
      </c>
    </row>
    <row r="88" spans="1:3" x14ac:dyDescent="0.25">
      <c r="A88" t="str">
        <f>'Discovery Log'!D55</f>
        <v>-</v>
      </c>
      <c r="B88" t="str">
        <f t="shared" ref="B88:B91" si="3">A88</f>
        <v>-</v>
      </c>
      <c r="C88" s="26">
        <f>'Discovery Log'!J55</f>
        <v>0</v>
      </c>
    </row>
    <row r="89" spans="1:3" x14ac:dyDescent="0.25">
      <c r="A89" t="str">
        <f>'Discovery Log'!D56</f>
        <v>-</v>
      </c>
      <c r="B89" t="str">
        <f t="shared" si="3"/>
        <v>-</v>
      </c>
      <c r="C89" s="26">
        <f>'Discovery Log'!J56</f>
        <v>0</v>
      </c>
    </row>
    <row r="90" spans="1:3" x14ac:dyDescent="0.25">
      <c r="A90" t="str">
        <f>'Discovery Log'!D57</f>
        <v>-</v>
      </c>
      <c r="B90" t="str">
        <f t="shared" si="3"/>
        <v>-</v>
      </c>
      <c r="C90" s="26">
        <f>'Discovery Log'!J57</f>
        <v>0</v>
      </c>
    </row>
    <row r="91" spans="1:3" x14ac:dyDescent="0.25">
      <c r="A91" t="str">
        <f>'Discovery Log'!D58</f>
        <v>-</v>
      </c>
      <c r="B91" t="str">
        <f t="shared" si="3"/>
        <v>-</v>
      </c>
      <c r="C91" s="26">
        <f>'Discovery Log'!J58</f>
        <v>0</v>
      </c>
    </row>
    <row r="92" spans="1:3" x14ac:dyDescent="0.25">
      <c r="A92" t="str">
        <f>'Discovery Log'!D58</f>
        <v>-</v>
      </c>
      <c r="B92" t="str">
        <f t="shared" si="2"/>
        <v>-</v>
      </c>
      <c r="C92" s="26">
        <f>'Discovery Log'!J58</f>
        <v>0</v>
      </c>
    </row>
    <row r="93" spans="1:3" x14ac:dyDescent="0.25">
      <c r="A93" t="str">
        <f>'Discovery Log'!D59</f>
        <v>-</v>
      </c>
      <c r="B93" t="str">
        <f t="shared" si="2"/>
        <v>-</v>
      </c>
      <c r="C93" s="26">
        <f>'Discovery Log'!J59</f>
        <v>0</v>
      </c>
    </row>
    <row r="94" spans="1:3" x14ac:dyDescent="0.25">
      <c r="A94" t="str">
        <f>'Discovery Log'!D60</f>
        <v>-</v>
      </c>
      <c r="B94" t="str">
        <f t="shared" si="2"/>
        <v>-</v>
      </c>
      <c r="C94" s="26">
        <f>'Discovery Log'!J60</f>
        <v>0</v>
      </c>
    </row>
    <row r="95" spans="1:3" x14ac:dyDescent="0.25">
      <c r="A95" t="str">
        <f>'Discovery Log'!D61</f>
        <v>-</v>
      </c>
      <c r="B95" t="str">
        <f t="shared" ref="B95:B102" si="4">A95</f>
        <v>-</v>
      </c>
      <c r="C95" s="26">
        <f>'Discovery Log'!J61</f>
        <v>0</v>
      </c>
    </row>
    <row r="96" spans="1:3" x14ac:dyDescent="0.25">
      <c r="A96" t="str">
        <f>'Discovery Log'!D62</f>
        <v>-</v>
      </c>
      <c r="B96" t="str">
        <f t="shared" si="4"/>
        <v>-</v>
      </c>
      <c r="C96" s="26">
        <f>'Discovery Log'!J62</f>
        <v>0</v>
      </c>
    </row>
    <row r="97" spans="1:3" x14ac:dyDescent="0.25">
      <c r="A97" t="str">
        <f>'Discovery Log'!D63</f>
        <v>-</v>
      </c>
      <c r="B97" t="str">
        <f t="shared" si="4"/>
        <v>-</v>
      </c>
      <c r="C97" s="26">
        <f>'Discovery Log'!J63</f>
        <v>0</v>
      </c>
    </row>
    <row r="98" spans="1:3" x14ac:dyDescent="0.25">
      <c r="A98" t="str">
        <f>'Discovery Log'!D64</f>
        <v>-</v>
      </c>
      <c r="B98" t="str">
        <f t="shared" si="4"/>
        <v>-</v>
      </c>
      <c r="C98" s="26">
        <f>'Discovery Log'!J64</f>
        <v>0</v>
      </c>
    </row>
    <row r="99" spans="1:3" x14ac:dyDescent="0.25">
      <c r="A99" t="str">
        <f>'Discovery Log'!D65</f>
        <v>-</v>
      </c>
      <c r="B99" t="str">
        <f t="shared" si="4"/>
        <v>-</v>
      </c>
      <c r="C99" s="26">
        <f>'Discovery Log'!J65</f>
        <v>0</v>
      </c>
    </row>
    <row r="100" spans="1:3" x14ac:dyDescent="0.25">
      <c r="A100" t="str">
        <f>'Discovery Log'!D66</f>
        <v>-</v>
      </c>
      <c r="B100" t="str">
        <f t="shared" si="4"/>
        <v>-</v>
      </c>
      <c r="C100" s="26">
        <f>'Discovery Log'!J66</f>
        <v>0</v>
      </c>
    </row>
    <row r="101" spans="1:3" x14ac:dyDescent="0.25">
      <c r="A101" t="str">
        <f>'Discovery Log'!D67</f>
        <v>-</v>
      </c>
      <c r="B101" t="str">
        <f t="shared" si="4"/>
        <v>-</v>
      </c>
      <c r="C101" s="26">
        <f>'Discovery Log'!J67</f>
        <v>0</v>
      </c>
    </row>
    <row r="102" spans="1:3" x14ac:dyDescent="0.25">
      <c r="A102" t="str">
        <f>'Discovery Log'!D68</f>
        <v>-</v>
      </c>
      <c r="B102" t="str">
        <f t="shared" si="4"/>
        <v>-</v>
      </c>
      <c r="C102" s="26">
        <f>'Discovery Log'!J68</f>
        <v>0</v>
      </c>
    </row>
    <row r="103" spans="1:3" x14ac:dyDescent="0.25">
      <c r="A103" t="str">
        <f>'Discovery Log'!D69</f>
        <v>-</v>
      </c>
      <c r="B103" t="str">
        <f t="shared" ref="B103:B107" si="5">A103</f>
        <v>-</v>
      </c>
      <c r="C103" s="26">
        <f>'Discovery Log'!J69</f>
        <v>0</v>
      </c>
    </row>
    <row r="104" spans="1:3" x14ac:dyDescent="0.25">
      <c r="A104" t="str">
        <f>'Discovery Log'!D70</f>
        <v>-</v>
      </c>
      <c r="B104" t="str">
        <f t="shared" si="5"/>
        <v>-</v>
      </c>
      <c r="C104" s="26">
        <f>'Discovery Log'!J70</f>
        <v>0</v>
      </c>
    </row>
    <row r="105" spans="1:3" x14ac:dyDescent="0.25">
      <c r="A105" t="str">
        <f>'Discovery Log'!D71</f>
        <v>-</v>
      </c>
      <c r="B105" t="str">
        <f t="shared" si="5"/>
        <v>-</v>
      </c>
      <c r="C105" s="26">
        <f>'Discovery Log'!J71</f>
        <v>0</v>
      </c>
    </row>
    <row r="106" spans="1:3" x14ac:dyDescent="0.25">
      <c r="A106" t="str">
        <f>'Discovery Log'!D72</f>
        <v>-</v>
      </c>
      <c r="B106" t="str">
        <f t="shared" si="5"/>
        <v>-</v>
      </c>
      <c r="C106" s="26">
        <f>'Discovery Log'!J72</f>
        <v>0</v>
      </c>
    </row>
    <row r="107" spans="1:3" x14ac:dyDescent="0.25">
      <c r="A107" t="str">
        <f>'Discovery Log'!D73</f>
        <v>-</v>
      </c>
      <c r="B107" t="str">
        <f t="shared" si="5"/>
        <v>-</v>
      </c>
      <c r="C107" s="26">
        <f>'Discovery Log'!J73</f>
        <v>0</v>
      </c>
    </row>
    <row r="108" spans="1:3" x14ac:dyDescent="0.25">
      <c r="A108" t="str">
        <f>'Discovery Log'!D74</f>
        <v>-</v>
      </c>
      <c r="B108" t="str">
        <f t="shared" si="2"/>
        <v>-</v>
      </c>
      <c r="C108" s="26">
        <f>'Discovery Log'!J74</f>
        <v>0</v>
      </c>
    </row>
    <row r="109" spans="1:3" x14ac:dyDescent="0.25">
      <c r="A109" t="str">
        <f>'Discovery Log'!D75</f>
        <v>-</v>
      </c>
      <c r="B109" t="str">
        <f t="shared" si="2"/>
        <v>-</v>
      </c>
      <c r="C109" s="26">
        <f>'Discovery Log'!J75</f>
        <v>0</v>
      </c>
    </row>
    <row r="110" spans="1:3" x14ac:dyDescent="0.25">
      <c r="A110" t="str">
        <f>'Discovery Log'!D76</f>
        <v>-</v>
      </c>
      <c r="B110" t="str">
        <f t="shared" si="2"/>
        <v>-</v>
      </c>
      <c r="C110" s="26">
        <f>'Discovery Log'!J76</f>
        <v>0</v>
      </c>
    </row>
    <row r="111" spans="1:3" x14ac:dyDescent="0.25">
      <c r="A111" t="str">
        <f>'Discovery Log'!D77</f>
        <v>-</v>
      </c>
      <c r="B111" t="str">
        <f t="shared" si="2"/>
        <v>-</v>
      </c>
      <c r="C111" s="26">
        <f>'Discovery Log'!J77</f>
        <v>0</v>
      </c>
    </row>
    <row r="112" spans="1:3" x14ac:dyDescent="0.25">
      <c r="A112" t="str">
        <f>'Discovery Log'!D78</f>
        <v>-</v>
      </c>
      <c r="B112" t="str">
        <f t="shared" si="2"/>
        <v>-</v>
      </c>
      <c r="C112" s="26">
        <f>'Discovery Log'!J78</f>
        <v>0</v>
      </c>
    </row>
    <row r="113" spans="1:3" x14ac:dyDescent="0.25">
      <c r="A113" t="str">
        <f>'Discovery Log'!D79</f>
        <v>-</v>
      </c>
      <c r="B113" t="str">
        <f t="shared" si="2"/>
        <v>-</v>
      </c>
      <c r="C113" s="26">
        <f>'Discovery Log'!J79</f>
        <v>0</v>
      </c>
    </row>
    <row r="114" spans="1:3" x14ac:dyDescent="0.25">
      <c r="A114" t="str">
        <f>'Discovery Log'!D80</f>
        <v>-</v>
      </c>
      <c r="B114" t="str">
        <f t="shared" si="2"/>
        <v>-</v>
      </c>
      <c r="C114" s="26">
        <f>'Discovery Log'!J80</f>
        <v>0</v>
      </c>
    </row>
    <row r="115" spans="1:3" x14ac:dyDescent="0.25">
      <c r="A115" t="str">
        <f>'Discovery Log'!D81</f>
        <v>-</v>
      </c>
      <c r="B115" t="str">
        <f t="shared" si="2"/>
        <v>-</v>
      </c>
      <c r="C115" s="26">
        <f>'Discovery Log'!J81</f>
        <v>0</v>
      </c>
    </row>
    <row r="116" spans="1:3" x14ac:dyDescent="0.25">
      <c r="A116" t="str">
        <f>'Discovery Log'!D82</f>
        <v>-</v>
      </c>
      <c r="B116" t="str">
        <f t="shared" si="2"/>
        <v>-</v>
      </c>
      <c r="C116" s="26">
        <f>'Discovery Log'!J82</f>
        <v>0</v>
      </c>
    </row>
    <row r="117" spans="1:3" x14ac:dyDescent="0.25">
      <c r="A117" t="str">
        <f>'Discovery Log'!D83</f>
        <v>-</v>
      </c>
      <c r="B117" t="str">
        <f t="shared" si="2"/>
        <v>-</v>
      </c>
      <c r="C117" s="26">
        <f>'Discovery Log'!J83</f>
        <v>0</v>
      </c>
    </row>
    <row r="118" spans="1:3" x14ac:dyDescent="0.25">
      <c r="A118" t="str">
        <f>'Discovery Log'!D84</f>
        <v>-</v>
      </c>
      <c r="B118" t="str">
        <f t="shared" si="2"/>
        <v>-</v>
      </c>
      <c r="C118" s="26">
        <f>'Discovery Log'!J84</f>
        <v>0</v>
      </c>
    </row>
    <row r="119" spans="1:3" x14ac:dyDescent="0.25">
      <c r="A119" t="str">
        <f>'Discovery Log'!D85</f>
        <v>-</v>
      </c>
      <c r="B119" t="str">
        <f t="shared" si="2"/>
        <v>-</v>
      </c>
      <c r="C119" s="26">
        <f>'Discovery Log'!J85</f>
        <v>0</v>
      </c>
    </row>
    <row r="120" spans="1:3" x14ac:dyDescent="0.25">
      <c r="A120" t="str">
        <f>'Discovery Log'!D86</f>
        <v>-</v>
      </c>
      <c r="B120" t="str">
        <f t="shared" si="2"/>
        <v>-</v>
      </c>
      <c r="C120" s="26">
        <f>'Discovery Log'!J86</f>
        <v>0</v>
      </c>
    </row>
    <row r="121" spans="1:3" x14ac:dyDescent="0.25">
      <c r="A121" t="str">
        <f>'Discovery Log'!D87</f>
        <v>-</v>
      </c>
      <c r="B121" t="str">
        <f t="shared" si="2"/>
        <v>-</v>
      </c>
      <c r="C121" s="26">
        <f>'Discovery Log'!J87</f>
        <v>0</v>
      </c>
    </row>
    <row r="122" spans="1:3" x14ac:dyDescent="0.25">
      <c r="A122" t="str">
        <f>'Discovery Log'!D88</f>
        <v>-</v>
      </c>
      <c r="B122" t="str">
        <f t="shared" si="2"/>
        <v>-</v>
      </c>
      <c r="C122" s="26">
        <f>'Discovery Log'!J88</f>
        <v>0</v>
      </c>
    </row>
    <row r="123" spans="1:3" x14ac:dyDescent="0.25">
      <c r="A123" t="str">
        <f>'Discovery Log'!D89</f>
        <v>-</v>
      </c>
      <c r="B123" t="str">
        <f t="shared" si="2"/>
        <v>-</v>
      </c>
      <c r="C123" s="26">
        <f>'Discovery Log'!J89</f>
        <v>0</v>
      </c>
    </row>
    <row r="124" spans="1:3" x14ac:dyDescent="0.25">
      <c r="A124" t="str">
        <f>'Discovery Log'!D90</f>
        <v>-</v>
      </c>
      <c r="B124" t="str">
        <f t="shared" si="2"/>
        <v>-</v>
      </c>
      <c r="C124" s="26">
        <f>'Discovery Log'!J90</f>
        <v>0</v>
      </c>
    </row>
    <row r="125" spans="1:3" x14ac:dyDescent="0.25">
      <c r="A125" t="str">
        <f>'Discovery Log'!D91</f>
        <v>-</v>
      </c>
      <c r="B125" t="str">
        <f t="shared" si="2"/>
        <v>-</v>
      </c>
      <c r="C125" s="26">
        <f>'Discovery Log'!J91</f>
        <v>0</v>
      </c>
    </row>
    <row r="126" spans="1:3" x14ac:dyDescent="0.25">
      <c r="A126" t="str">
        <f>'Discovery Log'!D92</f>
        <v>-</v>
      </c>
      <c r="B126" t="str">
        <f t="shared" si="2"/>
        <v>-</v>
      </c>
      <c r="C126" s="26">
        <f>'Discovery Log'!J92</f>
        <v>0</v>
      </c>
    </row>
    <row r="127" spans="1:3" x14ac:dyDescent="0.25">
      <c r="A127" t="str">
        <f>'Discovery Log'!D93</f>
        <v>-</v>
      </c>
      <c r="B127" t="str">
        <f t="shared" si="2"/>
        <v>-</v>
      </c>
      <c r="C127" s="26">
        <f>'Discovery Log'!J93</f>
        <v>0</v>
      </c>
    </row>
    <row r="128" spans="1:3" x14ac:dyDescent="0.25">
      <c r="A128" t="str">
        <f>'Discovery Log'!D94</f>
        <v>-</v>
      </c>
      <c r="B128" t="str">
        <f t="shared" si="2"/>
        <v>-</v>
      </c>
      <c r="C128" s="26">
        <f>'Discovery Log'!J94</f>
        <v>0</v>
      </c>
    </row>
    <row r="129" spans="1:3" x14ac:dyDescent="0.25">
      <c r="A129" t="str">
        <f>'Discovery Log'!D95</f>
        <v>-</v>
      </c>
      <c r="B129" t="str">
        <f t="shared" si="2"/>
        <v>-</v>
      </c>
      <c r="C129" s="26">
        <f>'Discovery Log'!J95</f>
        <v>0</v>
      </c>
    </row>
    <row r="130" spans="1:3" x14ac:dyDescent="0.25">
      <c r="A130" t="str">
        <f>'Discovery Log'!D96</f>
        <v>-</v>
      </c>
      <c r="B130" t="str">
        <f t="shared" si="2"/>
        <v>-</v>
      </c>
      <c r="C130" s="26">
        <f>'Discovery Log'!J96</f>
        <v>0</v>
      </c>
    </row>
    <row r="131" spans="1:3" x14ac:dyDescent="0.25">
      <c r="A131" t="str">
        <f>'Discovery Log'!D97</f>
        <v>-</v>
      </c>
      <c r="B131" t="str">
        <f t="shared" ref="B131:B194" si="6">A131</f>
        <v>-</v>
      </c>
      <c r="C131" s="26">
        <f>'Discovery Log'!J97</f>
        <v>0</v>
      </c>
    </row>
    <row r="132" spans="1:3" x14ac:dyDescent="0.25">
      <c r="A132" t="str">
        <f>'Discovery Log'!D98</f>
        <v>-</v>
      </c>
      <c r="B132" t="str">
        <f t="shared" si="6"/>
        <v>-</v>
      </c>
      <c r="C132" s="26">
        <f>'Discovery Log'!J98</f>
        <v>0</v>
      </c>
    </row>
    <row r="133" spans="1:3" x14ac:dyDescent="0.25">
      <c r="A133" t="str">
        <f>'Discovery Log'!D99</f>
        <v>-</v>
      </c>
      <c r="B133" t="str">
        <f t="shared" si="6"/>
        <v>-</v>
      </c>
      <c r="C133" s="26">
        <f>'Discovery Log'!J99</f>
        <v>0</v>
      </c>
    </row>
    <row r="134" spans="1:3" x14ac:dyDescent="0.25">
      <c r="A134" t="str">
        <f>'Discovery Log'!D100</f>
        <v>-</v>
      </c>
      <c r="B134" t="str">
        <f t="shared" si="6"/>
        <v>-</v>
      </c>
      <c r="C134" s="26">
        <f>'Discovery Log'!J100</f>
        <v>0</v>
      </c>
    </row>
    <row r="135" spans="1:3" x14ac:dyDescent="0.25">
      <c r="A135" t="str">
        <f>'Discovery Log'!D101</f>
        <v>-</v>
      </c>
      <c r="B135" t="str">
        <f t="shared" si="6"/>
        <v>-</v>
      </c>
      <c r="C135" s="26">
        <f>'Discovery Log'!J101</f>
        <v>0</v>
      </c>
    </row>
    <row r="136" spans="1:3" x14ac:dyDescent="0.25">
      <c r="A136" t="str">
        <f>'Discovery Log'!D102</f>
        <v>-</v>
      </c>
      <c r="B136" t="str">
        <f t="shared" si="6"/>
        <v>-</v>
      </c>
      <c r="C136" s="26">
        <f>'Discovery Log'!J102</f>
        <v>0</v>
      </c>
    </row>
    <row r="137" spans="1:3" x14ac:dyDescent="0.25">
      <c r="A137" t="str">
        <f>'Discovery Log'!D103</f>
        <v>-</v>
      </c>
      <c r="B137" t="str">
        <f t="shared" si="6"/>
        <v>-</v>
      </c>
      <c r="C137" s="26">
        <f>'Discovery Log'!J103</f>
        <v>0</v>
      </c>
    </row>
    <row r="138" spans="1:3" x14ac:dyDescent="0.25">
      <c r="A138" t="str">
        <f>'Discovery Log'!D104</f>
        <v>-</v>
      </c>
      <c r="B138" t="str">
        <f t="shared" si="6"/>
        <v>-</v>
      </c>
      <c r="C138" s="26">
        <f>'Discovery Log'!J104</f>
        <v>0</v>
      </c>
    </row>
    <row r="139" spans="1:3" x14ac:dyDescent="0.25">
      <c r="A139" t="str">
        <f>'Discovery Log'!D105</f>
        <v>-</v>
      </c>
      <c r="B139" t="str">
        <f t="shared" si="6"/>
        <v>-</v>
      </c>
      <c r="C139" s="26">
        <f>'Discovery Log'!J105</f>
        <v>0</v>
      </c>
    </row>
    <row r="140" spans="1:3" x14ac:dyDescent="0.25">
      <c r="A140" t="str">
        <f>'Discovery Log'!D106</f>
        <v>-</v>
      </c>
      <c r="B140" t="str">
        <f t="shared" si="6"/>
        <v>-</v>
      </c>
      <c r="C140" s="26">
        <f>'Discovery Log'!J106</f>
        <v>0</v>
      </c>
    </row>
    <row r="141" spans="1:3" x14ac:dyDescent="0.25">
      <c r="A141" t="str">
        <f>'Discovery Log'!D107</f>
        <v>-</v>
      </c>
      <c r="B141" t="str">
        <f t="shared" si="6"/>
        <v>-</v>
      </c>
      <c r="C141" s="26">
        <f>'Discovery Log'!J107</f>
        <v>0</v>
      </c>
    </row>
    <row r="142" spans="1:3" x14ac:dyDescent="0.25">
      <c r="A142" t="str">
        <f>'Discovery Log'!D108</f>
        <v>-</v>
      </c>
      <c r="B142" t="str">
        <f t="shared" si="6"/>
        <v>-</v>
      </c>
      <c r="C142" s="26">
        <f>'Discovery Log'!J108</f>
        <v>0</v>
      </c>
    </row>
    <row r="143" spans="1:3" x14ac:dyDescent="0.25">
      <c r="A143" t="str">
        <f>'Discovery Log'!D109</f>
        <v>-</v>
      </c>
      <c r="B143" t="str">
        <f t="shared" si="6"/>
        <v>-</v>
      </c>
      <c r="C143" s="26">
        <f>'Discovery Log'!J109</f>
        <v>0</v>
      </c>
    </row>
    <row r="144" spans="1:3" x14ac:dyDescent="0.25">
      <c r="A144" t="str">
        <f>'Discovery Log'!D110</f>
        <v>-</v>
      </c>
      <c r="B144" t="str">
        <f t="shared" si="6"/>
        <v>-</v>
      </c>
      <c r="C144" s="26">
        <f>'Discovery Log'!J110</f>
        <v>0</v>
      </c>
    </row>
    <row r="145" spans="1:3" x14ac:dyDescent="0.25">
      <c r="A145" t="str">
        <f>'Discovery Log'!D111</f>
        <v>-</v>
      </c>
      <c r="B145" t="str">
        <f t="shared" si="6"/>
        <v>-</v>
      </c>
      <c r="C145" s="26">
        <f>'Discovery Log'!J111</f>
        <v>0</v>
      </c>
    </row>
    <row r="146" spans="1:3" x14ac:dyDescent="0.25">
      <c r="A146" t="str">
        <f>'Discovery Log'!D112</f>
        <v>-</v>
      </c>
      <c r="B146" t="str">
        <f t="shared" si="6"/>
        <v>-</v>
      </c>
      <c r="C146" s="26">
        <f>'Discovery Log'!J112</f>
        <v>0</v>
      </c>
    </row>
    <row r="147" spans="1:3" x14ac:dyDescent="0.25">
      <c r="A147" t="str">
        <f>'Discovery Log'!D113</f>
        <v>-</v>
      </c>
      <c r="B147" t="str">
        <f t="shared" si="6"/>
        <v>-</v>
      </c>
      <c r="C147" s="26">
        <f>'Discovery Log'!J113</f>
        <v>0</v>
      </c>
    </row>
    <row r="148" spans="1:3" x14ac:dyDescent="0.25">
      <c r="A148" t="str">
        <f>'Discovery Log'!D114</f>
        <v>-</v>
      </c>
      <c r="B148" t="str">
        <f t="shared" si="6"/>
        <v>-</v>
      </c>
      <c r="C148" s="26">
        <f>'Discovery Log'!J114</f>
        <v>0</v>
      </c>
    </row>
    <row r="149" spans="1:3" x14ac:dyDescent="0.25">
      <c r="A149" t="str">
        <f>'Discovery Log'!D115</f>
        <v>-</v>
      </c>
      <c r="B149" t="str">
        <f t="shared" si="6"/>
        <v>-</v>
      </c>
      <c r="C149" s="26">
        <f>'Discovery Log'!J115</f>
        <v>0</v>
      </c>
    </row>
    <row r="150" spans="1:3" x14ac:dyDescent="0.25">
      <c r="A150" t="str">
        <f>'Discovery Log'!D116</f>
        <v>-</v>
      </c>
      <c r="B150" t="str">
        <f t="shared" si="6"/>
        <v>-</v>
      </c>
      <c r="C150" s="26">
        <f>'Discovery Log'!J116</f>
        <v>0</v>
      </c>
    </row>
    <row r="151" spans="1:3" x14ac:dyDescent="0.25">
      <c r="A151" t="str">
        <f>'Discovery Log'!D117</f>
        <v>-</v>
      </c>
      <c r="B151" t="str">
        <f t="shared" si="6"/>
        <v>-</v>
      </c>
      <c r="C151" s="26">
        <f>'Discovery Log'!J117</f>
        <v>0</v>
      </c>
    </row>
    <row r="152" spans="1:3" x14ac:dyDescent="0.25">
      <c r="A152" t="str">
        <f>'Discovery Log'!D118</f>
        <v>-</v>
      </c>
      <c r="B152" t="str">
        <f t="shared" si="6"/>
        <v>-</v>
      </c>
      <c r="C152" s="26">
        <f>'Discovery Log'!J118</f>
        <v>0</v>
      </c>
    </row>
    <row r="153" spans="1:3" x14ac:dyDescent="0.25">
      <c r="A153" t="str">
        <f>'Discovery Log'!D119</f>
        <v>-</v>
      </c>
      <c r="B153" t="str">
        <f t="shared" si="6"/>
        <v>-</v>
      </c>
      <c r="C153" s="26">
        <f>'Discovery Log'!J119</f>
        <v>0</v>
      </c>
    </row>
    <row r="154" spans="1:3" x14ac:dyDescent="0.25">
      <c r="A154" t="str">
        <f>'Discovery Log'!D120</f>
        <v>-</v>
      </c>
      <c r="B154" t="str">
        <f t="shared" si="6"/>
        <v>-</v>
      </c>
      <c r="C154" s="26">
        <f>'Discovery Log'!J120</f>
        <v>0</v>
      </c>
    </row>
    <row r="155" spans="1:3" x14ac:dyDescent="0.25">
      <c r="A155" t="str">
        <f>'Discovery Log'!D121</f>
        <v>-</v>
      </c>
      <c r="B155" t="str">
        <f t="shared" si="6"/>
        <v>-</v>
      </c>
      <c r="C155" s="26">
        <f>'Discovery Log'!J121</f>
        <v>0</v>
      </c>
    </row>
    <row r="156" spans="1:3" x14ac:dyDescent="0.25">
      <c r="A156" t="str">
        <f>'Discovery Log'!D122</f>
        <v>-</v>
      </c>
      <c r="B156" t="str">
        <f t="shared" si="6"/>
        <v>-</v>
      </c>
      <c r="C156" s="26">
        <f>'Discovery Log'!J122</f>
        <v>0</v>
      </c>
    </row>
    <row r="157" spans="1:3" x14ac:dyDescent="0.25">
      <c r="A157" t="str">
        <f>'Discovery Log'!D123</f>
        <v>-</v>
      </c>
      <c r="B157" t="str">
        <f t="shared" si="6"/>
        <v>-</v>
      </c>
      <c r="C157" s="26">
        <f>'Discovery Log'!J123</f>
        <v>0</v>
      </c>
    </row>
    <row r="158" spans="1:3" x14ac:dyDescent="0.25">
      <c r="A158" t="str">
        <f>'Discovery Log'!D124</f>
        <v>-</v>
      </c>
      <c r="B158" t="str">
        <f t="shared" si="6"/>
        <v>-</v>
      </c>
      <c r="C158" s="26">
        <f>'Discovery Log'!J124</f>
        <v>0</v>
      </c>
    </row>
    <row r="159" spans="1:3" x14ac:dyDescent="0.25">
      <c r="A159" t="str">
        <f>'Discovery Log'!D125</f>
        <v>-</v>
      </c>
      <c r="B159" t="str">
        <f t="shared" si="6"/>
        <v>-</v>
      </c>
      <c r="C159" s="26">
        <f>'Discovery Log'!J125</f>
        <v>0</v>
      </c>
    </row>
    <row r="160" spans="1:3" x14ac:dyDescent="0.25">
      <c r="A160" t="str">
        <f>'Discovery Log'!D126</f>
        <v>-</v>
      </c>
      <c r="B160" t="str">
        <f t="shared" si="6"/>
        <v>-</v>
      </c>
      <c r="C160" s="26">
        <f>'Discovery Log'!J126</f>
        <v>0</v>
      </c>
    </row>
    <row r="161" spans="1:3" x14ac:dyDescent="0.25">
      <c r="A161" t="str">
        <f>'Discovery Log'!D127</f>
        <v>-</v>
      </c>
      <c r="B161" t="str">
        <f t="shared" si="6"/>
        <v>-</v>
      </c>
      <c r="C161" s="26">
        <f>'Discovery Log'!J127</f>
        <v>0</v>
      </c>
    </row>
    <row r="162" spans="1:3" x14ac:dyDescent="0.25">
      <c r="A162" t="str">
        <f>'Discovery Log'!D128</f>
        <v>-</v>
      </c>
      <c r="B162" t="str">
        <f t="shared" si="6"/>
        <v>-</v>
      </c>
      <c r="C162" s="26">
        <f>'Discovery Log'!J128</f>
        <v>0</v>
      </c>
    </row>
    <row r="163" spans="1:3" x14ac:dyDescent="0.25">
      <c r="A163" t="str">
        <f>'Discovery Log'!D129</f>
        <v>-</v>
      </c>
      <c r="B163" t="str">
        <f t="shared" si="6"/>
        <v>-</v>
      </c>
      <c r="C163" s="26">
        <f>'Discovery Log'!J129</f>
        <v>0</v>
      </c>
    </row>
    <row r="164" spans="1:3" x14ac:dyDescent="0.25">
      <c r="A164" t="str">
        <f>'Discovery Log'!D130</f>
        <v>-</v>
      </c>
      <c r="B164" t="str">
        <f t="shared" si="6"/>
        <v>-</v>
      </c>
      <c r="C164" s="26">
        <f>'Discovery Log'!J130</f>
        <v>0</v>
      </c>
    </row>
    <row r="165" spans="1:3" x14ac:dyDescent="0.25">
      <c r="A165" t="str">
        <f>'Discovery Log'!D131</f>
        <v>-</v>
      </c>
      <c r="B165" t="str">
        <f t="shared" si="6"/>
        <v>-</v>
      </c>
      <c r="C165" s="26">
        <f>'Discovery Log'!J131</f>
        <v>0</v>
      </c>
    </row>
    <row r="166" spans="1:3" x14ac:dyDescent="0.25">
      <c r="A166" t="str">
        <f>'Discovery Log'!D132</f>
        <v>-</v>
      </c>
      <c r="B166" t="str">
        <f t="shared" si="6"/>
        <v>-</v>
      </c>
      <c r="C166" s="26">
        <f>'Discovery Log'!J132</f>
        <v>0</v>
      </c>
    </row>
    <row r="167" spans="1:3" x14ac:dyDescent="0.25">
      <c r="A167" t="str">
        <f>'Discovery Log'!D133</f>
        <v>-</v>
      </c>
      <c r="B167" t="str">
        <f t="shared" si="6"/>
        <v>-</v>
      </c>
      <c r="C167" s="26">
        <f>'Discovery Log'!J133</f>
        <v>0</v>
      </c>
    </row>
    <row r="168" spans="1:3" x14ac:dyDescent="0.25">
      <c r="A168" t="str">
        <f>'Discovery Log'!D134</f>
        <v>-</v>
      </c>
      <c r="B168" t="str">
        <f t="shared" si="6"/>
        <v>-</v>
      </c>
      <c r="C168" s="26">
        <f>'Discovery Log'!J134</f>
        <v>0</v>
      </c>
    </row>
    <row r="169" spans="1:3" x14ac:dyDescent="0.25">
      <c r="A169" t="str">
        <f>'Discovery Log'!D135</f>
        <v>-</v>
      </c>
      <c r="B169" t="str">
        <f t="shared" si="6"/>
        <v>-</v>
      </c>
      <c r="C169" s="26">
        <f>'Discovery Log'!J135</f>
        <v>0</v>
      </c>
    </row>
    <row r="170" spans="1:3" x14ac:dyDescent="0.25">
      <c r="A170" t="str">
        <f>'Discovery Log'!D136</f>
        <v>-</v>
      </c>
      <c r="B170" t="str">
        <f t="shared" si="6"/>
        <v>-</v>
      </c>
      <c r="C170" s="26">
        <f>'Discovery Log'!J136</f>
        <v>0</v>
      </c>
    </row>
    <row r="171" spans="1:3" x14ac:dyDescent="0.25">
      <c r="A171" t="str">
        <f>'Discovery Log'!D137</f>
        <v>-</v>
      </c>
      <c r="B171" t="str">
        <f t="shared" si="6"/>
        <v>-</v>
      </c>
      <c r="C171" s="26">
        <f>'Discovery Log'!J137</f>
        <v>0</v>
      </c>
    </row>
    <row r="172" spans="1:3" x14ac:dyDescent="0.25">
      <c r="A172" t="str">
        <f>'Discovery Log'!D138</f>
        <v>-</v>
      </c>
      <c r="B172" t="str">
        <f t="shared" si="6"/>
        <v>-</v>
      </c>
      <c r="C172" s="26">
        <f>'Discovery Log'!J138</f>
        <v>0</v>
      </c>
    </row>
    <row r="173" spans="1:3" x14ac:dyDescent="0.25">
      <c r="A173" t="str">
        <f>'Discovery Log'!D139</f>
        <v>-</v>
      </c>
      <c r="B173" t="str">
        <f t="shared" si="6"/>
        <v>-</v>
      </c>
      <c r="C173" s="26">
        <f>'Discovery Log'!J139</f>
        <v>0</v>
      </c>
    </row>
    <row r="174" spans="1:3" x14ac:dyDescent="0.25">
      <c r="A174" t="str">
        <f>'Discovery Log'!D140</f>
        <v>-</v>
      </c>
      <c r="B174" t="str">
        <f t="shared" si="6"/>
        <v>-</v>
      </c>
      <c r="C174" s="26">
        <f>'Discovery Log'!J140</f>
        <v>0</v>
      </c>
    </row>
    <row r="175" spans="1:3" x14ac:dyDescent="0.25">
      <c r="A175" t="str">
        <f>'Discovery Log'!D141</f>
        <v>-</v>
      </c>
      <c r="B175" t="str">
        <f t="shared" si="6"/>
        <v>-</v>
      </c>
      <c r="C175" s="26">
        <f>'Discovery Log'!J141</f>
        <v>0</v>
      </c>
    </row>
    <row r="176" spans="1:3" x14ac:dyDescent="0.25">
      <c r="A176" t="str">
        <f>'Discovery Log'!D142</f>
        <v>-</v>
      </c>
      <c r="B176" t="str">
        <f t="shared" si="6"/>
        <v>-</v>
      </c>
      <c r="C176" s="26">
        <f>'Discovery Log'!J142</f>
        <v>0</v>
      </c>
    </row>
    <row r="177" spans="1:3" x14ac:dyDescent="0.25">
      <c r="A177" t="str">
        <f>'Discovery Log'!D143</f>
        <v>-</v>
      </c>
      <c r="B177" t="str">
        <f t="shared" si="6"/>
        <v>-</v>
      </c>
      <c r="C177" s="26">
        <f>'Discovery Log'!J143</f>
        <v>0</v>
      </c>
    </row>
    <row r="178" spans="1:3" x14ac:dyDescent="0.25">
      <c r="A178" t="str">
        <f>'Discovery Log'!D144</f>
        <v>-</v>
      </c>
      <c r="B178" t="str">
        <f t="shared" si="6"/>
        <v>-</v>
      </c>
      <c r="C178" s="26">
        <f>'Discovery Log'!J144</f>
        <v>0</v>
      </c>
    </row>
    <row r="179" spans="1:3" x14ac:dyDescent="0.25">
      <c r="A179" t="str">
        <f>'Discovery Log'!D145</f>
        <v>-</v>
      </c>
      <c r="B179" t="str">
        <f t="shared" si="6"/>
        <v>-</v>
      </c>
      <c r="C179" s="26">
        <f>'Discovery Log'!J145</f>
        <v>0</v>
      </c>
    </row>
    <row r="180" spans="1:3" x14ac:dyDescent="0.25">
      <c r="A180" t="str">
        <f>'Discovery Log'!D146</f>
        <v>-</v>
      </c>
      <c r="B180" t="str">
        <f t="shared" si="6"/>
        <v>-</v>
      </c>
      <c r="C180" s="26">
        <f>'Discovery Log'!J146</f>
        <v>0</v>
      </c>
    </row>
    <row r="181" spans="1:3" x14ac:dyDescent="0.25">
      <c r="A181" t="str">
        <f>'Discovery Log'!D147</f>
        <v>-</v>
      </c>
      <c r="B181" t="str">
        <f t="shared" si="6"/>
        <v>-</v>
      </c>
      <c r="C181" s="26">
        <f>'Discovery Log'!J147</f>
        <v>0</v>
      </c>
    </row>
    <row r="182" spans="1:3" x14ac:dyDescent="0.25">
      <c r="A182" t="str">
        <f>'Discovery Log'!D148</f>
        <v>-</v>
      </c>
      <c r="B182" t="str">
        <f t="shared" si="6"/>
        <v>-</v>
      </c>
      <c r="C182" s="26">
        <f>'Discovery Log'!J148</f>
        <v>0</v>
      </c>
    </row>
    <row r="183" spans="1:3" x14ac:dyDescent="0.25">
      <c r="A183" t="str">
        <f>'Discovery Log'!D149</f>
        <v>-</v>
      </c>
      <c r="B183" t="str">
        <f t="shared" si="6"/>
        <v>-</v>
      </c>
      <c r="C183" s="26">
        <f>'Discovery Log'!J149</f>
        <v>0</v>
      </c>
    </row>
    <row r="184" spans="1:3" x14ac:dyDescent="0.25">
      <c r="A184" t="str">
        <f>'Discovery Log'!D150</f>
        <v>-</v>
      </c>
      <c r="B184" t="str">
        <f t="shared" si="6"/>
        <v>-</v>
      </c>
      <c r="C184" s="26">
        <f>'Discovery Log'!J150</f>
        <v>0</v>
      </c>
    </row>
    <row r="185" spans="1:3" x14ac:dyDescent="0.25">
      <c r="A185" t="str">
        <f>'Discovery Log'!D151</f>
        <v>-</v>
      </c>
      <c r="B185" t="str">
        <f t="shared" si="6"/>
        <v>-</v>
      </c>
      <c r="C185" s="26">
        <f>'Discovery Log'!J151</f>
        <v>0</v>
      </c>
    </row>
    <row r="186" spans="1:3" x14ac:dyDescent="0.25">
      <c r="A186" t="str">
        <f>'Discovery Log'!D152</f>
        <v>-</v>
      </c>
      <c r="B186" t="str">
        <f t="shared" si="6"/>
        <v>-</v>
      </c>
      <c r="C186" s="26">
        <f>'Discovery Log'!J152</f>
        <v>0</v>
      </c>
    </row>
    <row r="187" spans="1:3" x14ac:dyDescent="0.25">
      <c r="A187" t="str">
        <f>'Discovery Log'!D153</f>
        <v>-</v>
      </c>
      <c r="B187" t="str">
        <f t="shared" si="6"/>
        <v>-</v>
      </c>
      <c r="C187" s="26">
        <f>'Discovery Log'!J153</f>
        <v>0</v>
      </c>
    </row>
    <row r="188" spans="1:3" x14ac:dyDescent="0.25">
      <c r="A188" t="str">
        <f>'Discovery Log'!D154</f>
        <v>-</v>
      </c>
      <c r="B188" t="str">
        <f t="shared" si="6"/>
        <v>-</v>
      </c>
      <c r="C188" s="26">
        <f>'Discovery Log'!J154</f>
        <v>0</v>
      </c>
    </row>
    <row r="189" spans="1:3" x14ac:dyDescent="0.25">
      <c r="A189" t="str">
        <f>'Discovery Log'!D155</f>
        <v>-</v>
      </c>
      <c r="B189" t="str">
        <f t="shared" si="6"/>
        <v>-</v>
      </c>
      <c r="C189" s="26">
        <f>'Discovery Log'!J155</f>
        <v>0</v>
      </c>
    </row>
    <row r="190" spans="1:3" x14ac:dyDescent="0.25">
      <c r="A190" t="str">
        <f>'Discovery Log'!D156</f>
        <v>-</v>
      </c>
      <c r="B190" t="str">
        <f t="shared" si="6"/>
        <v>-</v>
      </c>
      <c r="C190" s="26">
        <f>'Discovery Log'!J156</f>
        <v>0</v>
      </c>
    </row>
    <row r="191" spans="1:3" x14ac:dyDescent="0.25">
      <c r="A191" t="str">
        <f>'Discovery Log'!D157</f>
        <v>-</v>
      </c>
      <c r="B191" t="str">
        <f t="shared" si="6"/>
        <v>-</v>
      </c>
      <c r="C191" s="26">
        <f>'Discovery Log'!J157</f>
        <v>0</v>
      </c>
    </row>
    <row r="192" spans="1:3" x14ac:dyDescent="0.25">
      <c r="A192" t="str">
        <f>'Discovery Log'!D158</f>
        <v>-</v>
      </c>
      <c r="B192" t="str">
        <f t="shared" si="6"/>
        <v>-</v>
      </c>
      <c r="C192" s="26">
        <f>'Discovery Log'!J158</f>
        <v>0</v>
      </c>
    </row>
    <row r="193" spans="1:3" x14ac:dyDescent="0.25">
      <c r="A193" t="str">
        <f>'Discovery Log'!D159</f>
        <v>-</v>
      </c>
      <c r="B193" t="str">
        <f t="shared" si="6"/>
        <v>-</v>
      </c>
      <c r="C193" s="26">
        <f>'Discovery Log'!J159</f>
        <v>0</v>
      </c>
    </row>
    <row r="194" spans="1:3" x14ac:dyDescent="0.25">
      <c r="A194" t="str">
        <f>'Discovery Log'!D160</f>
        <v>-</v>
      </c>
      <c r="B194" t="str">
        <f t="shared" si="6"/>
        <v>-</v>
      </c>
      <c r="C194" s="26">
        <f>'Discovery Log'!J160</f>
        <v>0</v>
      </c>
    </row>
    <row r="195" spans="1:3" x14ac:dyDescent="0.25">
      <c r="A195" t="str">
        <f>'Discovery Log'!D161</f>
        <v>-</v>
      </c>
      <c r="B195" t="str">
        <f t="shared" ref="B195:B208" si="7">A195</f>
        <v>-</v>
      </c>
      <c r="C195" s="26">
        <f>'Discovery Log'!J161</f>
        <v>0</v>
      </c>
    </row>
    <row r="196" spans="1:3" x14ac:dyDescent="0.25">
      <c r="A196" t="str">
        <f>'Discovery Log'!D162</f>
        <v>-</v>
      </c>
      <c r="B196" t="str">
        <f t="shared" si="7"/>
        <v>-</v>
      </c>
      <c r="C196" s="26">
        <f>'Discovery Log'!J162</f>
        <v>0</v>
      </c>
    </row>
    <row r="197" spans="1:3" x14ac:dyDescent="0.25">
      <c r="A197" t="str">
        <f>'Discovery Log'!D163</f>
        <v>-</v>
      </c>
      <c r="B197" t="str">
        <f t="shared" si="7"/>
        <v>-</v>
      </c>
      <c r="C197" s="26">
        <f>'Discovery Log'!J163</f>
        <v>0</v>
      </c>
    </row>
    <row r="198" spans="1:3" x14ac:dyDescent="0.25">
      <c r="A198" t="str">
        <f>'Discovery Log'!D164</f>
        <v>-</v>
      </c>
      <c r="B198" t="str">
        <f t="shared" si="7"/>
        <v>-</v>
      </c>
      <c r="C198" s="26">
        <f>'Discovery Log'!J164</f>
        <v>0</v>
      </c>
    </row>
    <row r="199" spans="1:3" x14ac:dyDescent="0.25">
      <c r="A199" t="str">
        <f>'Discovery Log'!D165</f>
        <v>-</v>
      </c>
      <c r="B199" t="str">
        <f t="shared" si="7"/>
        <v>-</v>
      </c>
      <c r="C199" s="26">
        <f>'Discovery Log'!J165</f>
        <v>0</v>
      </c>
    </row>
    <row r="200" spans="1:3" x14ac:dyDescent="0.25">
      <c r="A200" t="str">
        <f>'Discovery Log'!D166</f>
        <v>-</v>
      </c>
      <c r="B200" t="str">
        <f t="shared" si="7"/>
        <v>-</v>
      </c>
      <c r="C200" s="26">
        <f>'Discovery Log'!J166</f>
        <v>0</v>
      </c>
    </row>
    <row r="201" spans="1:3" x14ac:dyDescent="0.25">
      <c r="A201" t="str">
        <f>'Discovery Log'!D167</f>
        <v>-</v>
      </c>
      <c r="B201" t="str">
        <f t="shared" si="7"/>
        <v>-</v>
      </c>
      <c r="C201" s="26">
        <f>'Discovery Log'!J167</f>
        <v>0</v>
      </c>
    </row>
    <row r="202" spans="1:3" x14ac:dyDescent="0.25">
      <c r="A202" t="str">
        <f>'Discovery Log'!D168</f>
        <v>-</v>
      </c>
      <c r="B202" t="str">
        <f t="shared" si="7"/>
        <v>-</v>
      </c>
      <c r="C202" s="26">
        <f>'Discovery Log'!J168</f>
        <v>0</v>
      </c>
    </row>
    <row r="203" spans="1:3" x14ac:dyDescent="0.25">
      <c r="A203" t="str">
        <f>'Discovery Log'!D169</f>
        <v>-</v>
      </c>
      <c r="B203" t="str">
        <f t="shared" si="7"/>
        <v>-</v>
      </c>
      <c r="C203" s="26">
        <f>'Discovery Log'!J169</f>
        <v>0</v>
      </c>
    </row>
    <row r="204" spans="1:3" x14ac:dyDescent="0.25">
      <c r="A204" t="str">
        <f>'Discovery Log'!D170</f>
        <v>-</v>
      </c>
      <c r="B204" t="str">
        <f t="shared" si="7"/>
        <v>-</v>
      </c>
      <c r="C204" s="26">
        <f>'Discovery Log'!J170</f>
        <v>0</v>
      </c>
    </row>
    <row r="205" spans="1:3" x14ac:dyDescent="0.25">
      <c r="A205" t="str">
        <f>'Discovery Log'!D171</f>
        <v>-</v>
      </c>
      <c r="B205" t="str">
        <f t="shared" si="7"/>
        <v>-</v>
      </c>
      <c r="C205" s="26">
        <f>'Discovery Log'!J171</f>
        <v>0</v>
      </c>
    </row>
    <row r="206" spans="1:3" x14ac:dyDescent="0.25">
      <c r="A206" t="str">
        <f>'Discovery Log'!D172</f>
        <v>-</v>
      </c>
      <c r="B206" t="str">
        <f t="shared" si="7"/>
        <v>-</v>
      </c>
      <c r="C206" s="26">
        <f>'Discovery Log'!J172</f>
        <v>0</v>
      </c>
    </row>
    <row r="207" spans="1:3" x14ac:dyDescent="0.25">
      <c r="A207" t="str">
        <f>'Discovery Log'!D173</f>
        <v>-</v>
      </c>
      <c r="B207" t="str">
        <f t="shared" si="7"/>
        <v>-</v>
      </c>
      <c r="C207" s="26">
        <f>'Discovery Log'!J173</f>
        <v>0</v>
      </c>
    </row>
    <row r="208" spans="1:3" x14ac:dyDescent="0.25">
      <c r="A208">
        <f>'Discovery Log'!D174</f>
        <v>0</v>
      </c>
      <c r="B208">
        <f t="shared" si="7"/>
        <v>0</v>
      </c>
      <c r="C208" s="26">
        <f>'Discovery Log'!J174</f>
        <v>0</v>
      </c>
    </row>
    <row r="209" spans="3:3" x14ac:dyDescent="0.25">
      <c r="C209" s="26"/>
    </row>
    <row r="210" spans="3:3" x14ac:dyDescent="0.25">
      <c r="C210" s="26"/>
    </row>
  </sheetData>
  <phoneticPr fontId="13"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14F6-56B3-4DF2-8BBF-FD635C595BB8}">
  <dimension ref="A1:P55"/>
  <sheetViews>
    <sheetView workbookViewId="0">
      <selection activeCell="N2" sqref="N2:P53"/>
    </sheetView>
  </sheetViews>
  <sheetFormatPr defaultRowHeight="13.2" x14ac:dyDescent="0.25"/>
  <cols>
    <col min="1" max="1" width="12.88671875" bestFit="1" customWidth="1"/>
    <col min="2" max="2" width="20.21875" bestFit="1" customWidth="1"/>
    <col min="3" max="4" width="5.6640625" customWidth="1"/>
    <col min="5" max="5" width="23.33203125" customWidth="1"/>
    <col min="8" max="8" width="2.77734375" customWidth="1"/>
    <col min="9" max="9" width="2.109375" customWidth="1"/>
    <col min="10" max="10" width="24.77734375" customWidth="1"/>
    <col min="11" max="11" width="11.33203125" customWidth="1"/>
    <col min="12" max="12" width="9.6640625" customWidth="1"/>
    <col min="13" max="13" width="3.77734375" customWidth="1"/>
    <col min="15" max="15" width="36.6640625" bestFit="1" customWidth="1"/>
    <col min="16" max="16" width="9.77734375" bestFit="1" customWidth="1"/>
  </cols>
  <sheetData>
    <row r="1" spans="1:16" x14ac:dyDescent="0.25">
      <c r="E1" s="74" t="s">
        <v>58</v>
      </c>
      <c r="F1" s="74"/>
      <c r="G1" s="74"/>
      <c r="H1" s="21"/>
      <c r="I1" s="21"/>
      <c r="J1" s="74" t="s">
        <v>59</v>
      </c>
      <c r="K1" s="74"/>
      <c r="L1" s="74"/>
      <c r="N1" s="62" t="s">
        <v>56</v>
      </c>
      <c r="O1" s="63" t="s">
        <v>57</v>
      </c>
      <c r="P1" s="63" t="s">
        <v>55</v>
      </c>
    </row>
    <row r="2" spans="1:16" x14ac:dyDescent="0.25">
      <c r="B2" s="27" t="s">
        <v>30</v>
      </c>
      <c r="E2" s="21"/>
      <c r="F2" s="21"/>
      <c r="G2" s="21"/>
      <c r="H2" s="21"/>
      <c r="I2" s="21"/>
      <c r="J2" s="21"/>
      <c r="K2" s="19"/>
      <c r="L2" s="21"/>
      <c r="N2" s="9"/>
      <c r="P2" s="28"/>
    </row>
    <row r="3" spans="1:16" ht="14.4" x14ac:dyDescent="0.25">
      <c r="A3" s="18" t="s">
        <v>24</v>
      </c>
      <c r="B3" t="s">
        <v>25</v>
      </c>
      <c r="E3" s="24" t="s">
        <v>21</v>
      </c>
      <c r="F3" s="20">
        <f>COUNTIF(A4:A23,"*")</f>
        <v>1</v>
      </c>
      <c r="G3" s="21"/>
      <c r="H3" s="20"/>
      <c r="I3" s="21"/>
      <c r="J3" s="24" t="s">
        <v>21</v>
      </c>
      <c r="K3" s="20">
        <f>K6</f>
        <v>52</v>
      </c>
      <c r="L3" s="21"/>
      <c r="N3" s="9"/>
      <c r="O3" s="58"/>
      <c r="P3" s="28"/>
    </row>
    <row r="4" spans="1:16" x14ac:dyDescent="0.25">
      <c r="A4">
        <v>0</v>
      </c>
      <c r="B4">
        <v>171</v>
      </c>
      <c r="E4" s="24" t="s">
        <v>20</v>
      </c>
      <c r="F4" s="20" t="e">
        <f>GETPIVOTDATA("Data Requests",$B$24)</f>
        <v>#REF!</v>
      </c>
      <c r="G4" s="21"/>
      <c r="H4" s="21"/>
      <c r="I4" s="21"/>
      <c r="J4" s="24" t="s">
        <v>20</v>
      </c>
      <c r="K4" s="20">
        <f>K15</f>
        <v>176</v>
      </c>
      <c r="L4" s="21"/>
      <c r="N4" s="9"/>
      <c r="O4" s="59"/>
      <c r="P4" s="28"/>
    </row>
    <row r="5" spans="1:16" x14ac:dyDescent="0.25">
      <c r="A5" t="s">
        <v>26</v>
      </c>
      <c r="B5">
        <v>171</v>
      </c>
      <c r="E5" s="24"/>
      <c r="F5" s="19"/>
      <c r="G5" s="21"/>
      <c r="H5" s="21"/>
      <c r="I5" s="21"/>
      <c r="J5" s="24"/>
      <c r="K5" s="19"/>
      <c r="L5" s="21"/>
      <c r="N5" s="9"/>
      <c r="O5" s="59"/>
      <c r="P5" s="28"/>
    </row>
    <row r="6" spans="1:16" ht="13.8" thickBot="1" x14ac:dyDescent="0.3">
      <c r="E6" s="24" t="s">
        <v>22</v>
      </c>
      <c r="F6" s="22">
        <f>SUM(F7:F11)</f>
        <v>0</v>
      </c>
      <c r="G6" s="21"/>
      <c r="H6" s="21"/>
      <c r="I6" s="21"/>
      <c r="J6" s="24" t="s">
        <v>22</v>
      </c>
      <c r="K6" s="22">
        <f>SUM(K7:K12)</f>
        <v>52</v>
      </c>
      <c r="L6" s="21"/>
      <c r="N6" s="9"/>
      <c r="O6" s="59"/>
      <c r="P6" s="28"/>
    </row>
    <row r="7" spans="1:16" ht="13.8" thickTop="1" x14ac:dyDescent="0.25">
      <c r="E7" s="23" t="s">
        <v>14</v>
      </c>
      <c r="F7" s="25">
        <f>COUNTIF(A4:A12,"*"&amp;E7&amp;"*")</f>
        <v>0</v>
      </c>
      <c r="G7" s="21"/>
      <c r="H7" s="21"/>
      <c r="I7" s="21"/>
      <c r="J7" s="23" t="s">
        <v>14</v>
      </c>
      <c r="K7" s="45">
        <v>3</v>
      </c>
      <c r="L7" s="21"/>
      <c r="N7" s="28"/>
      <c r="O7" s="59"/>
      <c r="P7" s="28"/>
    </row>
    <row r="8" spans="1:16" ht="14.4" x14ac:dyDescent="0.25">
      <c r="E8" s="23" t="s">
        <v>15</v>
      </c>
      <c r="F8" s="25">
        <f>COUNTIF(A14:A16,"*"&amp;E8&amp;"*")</f>
        <v>0</v>
      </c>
      <c r="G8" s="21"/>
      <c r="H8" s="21"/>
      <c r="I8" s="21"/>
      <c r="J8" s="23" t="s">
        <v>15</v>
      </c>
      <c r="K8" s="45">
        <v>1</v>
      </c>
      <c r="L8" s="21"/>
      <c r="N8" s="9"/>
      <c r="O8" s="60"/>
      <c r="P8" s="28"/>
    </row>
    <row r="9" spans="1:16" x14ac:dyDescent="0.25">
      <c r="E9" s="23" t="s">
        <v>16</v>
      </c>
      <c r="F9" s="25">
        <f>COUNTIF(A17:A22,"*"&amp;E9&amp;"*")</f>
        <v>0</v>
      </c>
      <c r="G9" s="21"/>
      <c r="H9" s="21"/>
      <c r="I9" s="21"/>
      <c r="J9" s="23" t="s">
        <v>47</v>
      </c>
      <c r="K9" s="45">
        <v>0</v>
      </c>
      <c r="L9" s="21"/>
      <c r="N9" s="9"/>
      <c r="O9" s="61"/>
      <c r="P9" s="28"/>
    </row>
    <row r="10" spans="1:16" x14ac:dyDescent="0.25">
      <c r="E10" s="23" t="s">
        <v>60</v>
      </c>
      <c r="F10" s="25">
        <f>COUNTIF(A13,"*"&amp;E10&amp;"*")</f>
        <v>0</v>
      </c>
      <c r="G10" s="21"/>
      <c r="H10" s="21"/>
      <c r="I10" s="21"/>
      <c r="J10" s="23" t="s">
        <v>16</v>
      </c>
      <c r="K10" s="45">
        <v>8</v>
      </c>
      <c r="L10" s="21"/>
      <c r="N10" s="9"/>
      <c r="O10" s="61"/>
      <c r="P10" s="28"/>
    </row>
    <row r="11" spans="1:16" x14ac:dyDescent="0.25">
      <c r="E11" s="23" t="s">
        <v>47</v>
      </c>
      <c r="F11" s="25">
        <f>COUNTIF(A23,"*"&amp;E11&amp;"*")</f>
        <v>0</v>
      </c>
      <c r="G11" s="21"/>
      <c r="H11" s="21"/>
      <c r="I11" s="21"/>
      <c r="J11" s="23" t="s">
        <v>61</v>
      </c>
      <c r="K11" s="45">
        <v>40</v>
      </c>
      <c r="L11" s="21"/>
      <c r="N11" s="9"/>
      <c r="O11" s="59"/>
      <c r="P11" s="28"/>
    </row>
    <row r="12" spans="1:16" x14ac:dyDescent="0.25">
      <c r="E12" s="21"/>
      <c r="F12" s="21"/>
      <c r="G12" s="21"/>
      <c r="H12" s="21"/>
      <c r="I12" s="21"/>
      <c r="J12" s="23" t="s">
        <v>29</v>
      </c>
      <c r="K12" s="45" t="s">
        <v>48</v>
      </c>
      <c r="L12" s="21"/>
      <c r="N12" s="9"/>
      <c r="O12" s="59"/>
      <c r="P12" s="28"/>
    </row>
    <row r="13" spans="1:16" x14ac:dyDescent="0.25">
      <c r="E13" s="21"/>
      <c r="F13" s="21"/>
      <c r="G13" s="21"/>
      <c r="H13" s="21"/>
      <c r="I13" s="21"/>
      <c r="L13" s="21"/>
      <c r="N13" s="9"/>
      <c r="P13" s="28"/>
    </row>
    <row r="14" spans="1:16" ht="13.8" thickBot="1" x14ac:dyDescent="0.3">
      <c r="E14" s="24" t="s">
        <v>28</v>
      </c>
      <c r="F14" s="22">
        <f>SUM(F15:F19)</f>
        <v>342</v>
      </c>
      <c r="G14" s="21"/>
      <c r="H14" s="21"/>
      <c r="I14" s="21"/>
      <c r="J14" s="23"/>
      <c r="K14" s="19"/>
      <c r="L14" s="21"/>
      <c r="N14" s="9"/>
      <c r="P14" s="28"/>
    </row>
    <row r="15" spans="1:16" ht="14.4" thickTop="1" thickBot="1" x14ac:dyDescent="0.3">
      <c r="E15" s="23" t="s">
        <v>14</v>
      </c>
      <c r="F15" s="19">
        <f>SUM(B4:B12)</f>
        <v>342</v>
      </c>
      <c r="G15" s="21"/>
      <c r="H15" s="21"/>
      <c r="I15" s="21"/>
      <c r="J15" s="24" t="s">
        <v>28</v>
      </c>
      <c r="K15" s="22">
        <f>SUM(K16:K21)</f>
        <v>176</v>
      </c>
      <c r="L15" s="21"/>
      <c r="N15" s="9"/>
      <c r="P15" s="28"/>
    </row>
    <row r="16" spans="1:16" ht="13.8" thickTop="1" x14ac:dyDescent="0.25">
      <c r="E16" s="23" t="s">
        <v>15</v>
      </c>
      <c r="F16" s="19">
        <f>SUM(B14:B16)</f>
        <v>0</v>
      </c>
      <c r="G16" s="21"/>
      <c r="H16" s="21"/>
      <c r="I16" s="21"/>
      <c r="J16" s="23" t="s">
        <v>14</v>
      </c>
      <c r="K16" s="29">
        <v>20</v>
      </c>
      <c r="L16" s="21"/>
      <c r="N16" s="9"/>
      <c r="P16" s="28"/>
    </row>
    <row r="17" spans="5:16" x14ac:dyDescent="0.25">
      <c r="E17" s="23" t="s">
        <v>16</v>
      </c>
      <c r="F17" s="19">
        <f>SUM(B17:B22)</f>
        <v>0</v>
      </c>
      <c r="G17" s="21"/>
      <c r="H17" s="21"/>
      <c r="I17" s="21"/>
      <c r="J17" s="23" t="s">
        <v>15</v>
      </c>
      <c r="K17" s="29">
        <v>7</v>
      </c>
      <c r="L17" s="21"/>
      <c r="N17" s="9"/>
      <c r="P17" s="28"/>
    </row>
    <row r="18" spans="5:16" x14ac:dyDescent="0.25">
      <c r="E18" s="23" t="s">
        <v>60</v>
      </c>
      <c r="F18" s="19">
        <f>SUM(B13)</f>
        <v>0</v>
      </c>
      <c r="G18" s="21"/>
      <c r="H18" s="21"/>
      <c r="I18" s="21"/>
      <c r="J18" s="23" t="s">
        <v>47</v>
      </c>
      <c r="K18" s="29">
        <v>0</v>
      </c>
      <c r="L18" s="21"/>
      <c r="N18" s="9"/>
      <c r="P18" s="28"/>
    </row>
    <row r="19" spans="5:16" x14ac:dyDescent="0.25">
      <c r="E19" s="23" t="s">
        <v>47</v>
      </c>
      <c r="F19" s="19">
        <f>SUM(B23)</f>
        <v>0</v>
      </c>
      <c r="G19" s="21"/>
      <c r="H19" s="21"/>
      <c r="I19" s="21"/>
      <c r="J19" s="23" t="s">
        <v>16</v>
      </c>
      <c r="K19" s="29">
        <v>106</v>
      </c>
      <c r="L19" s="21"/>
      <c r="N19" s="9"/>
      <c r="P19" s="28"/>
    </row>
    <row r="20" spans="5:16" x14ac:dyDescent="0.25">
      <c r="E20" s="21"/>
      <c r="F20" s="21"/>
      <c r="G20" s="21"/>
      <c r="H20" s="21"/>
      <c r="I20" s="21"/>
      <c r="J20" s="23" t="s">
        <v>61</v>
      </c>
      <c r="K20" s="45">
        <v>43</v>
      </c>
      <c r="L20" s="21"/>
      <c r="N20" s="9"/>
      <c r="P20" s="28"/>
    </row>
    <row r="21" spans="5:16" x14ac:dyDescent="0.25">
      <c r="E21" s="52">
        <v>45467</v>
      </c>
      <c r="F21" s="21"/>
      <c r="G21" s="21"/>
      <c r="H21" s="21"/>
      <c r="I21" s="21"/>
      <c r="J21" s="23" t="s">
        <v>29</v>
      </c>
      <c r="K21" s="45" t="s">
        <v>48</v>
      </c>
      <c r="L21" s="21"/>
      <c r="N21" s="9"/>
      <c r="P21" s="28"/>
    </row>
    <row r="22" spans="5:16" x14ac:dyDescent="0.25">
      <c r="E22" s="21"/>
      <c r="F22" s="21"/>
      <c r="G22" s="21"/>
      <c r="H22" s="21"/>
      <c r="I22" s="21"/>
      <c r="K22" s="21"/>
      <c r="L22" s="21"/>
      <c r="N22" s="9"/>
      <c r="P22" s="28"/>
    </row>
    <row r="23" spans="5:16" x14ac:dyDescent="0.25">
      <c r="E23" s="31" t="s">
        <v>27</v>
      </c>
      <c r="F23" s="30"/>
      <c r="J23" s="52">
        <v>45467</v>
      </c>
      <c r="K23" s="21"/>
      <c r="L23" s="21"/>
      <c r="N23" s="9"/>
      <c r="P23" s="28"/>
    </row>
    <row r="24" spans="5:16" x14ac:dyDescent="0.25">
      <c r="E24" s="32" t="s">
        <v>21</v>
      </c>
      <c r="F24" s="33" t="e">
        <f>'DR Count'!E2</f>
        <v>#REF!</v>
      </c>
      <c r="J24" s="30" t="s">
        <v>37</v>
      </c>
      <c r="N24" s="9"/>
      <c r="P24" s="28"/>
    </row>
    <row r="25" spans="5:16" x14ac:dyDescent="0.25">
      <c r="E25" s="32" t="s">
        <v>20</v>
      </c>
      <c r="F25" s="33">
        <f>COUNT('Discovery Log'!A4:A174)</f>
        <v>170</v>
      </c>
      <c r="N25" s="9"/>
      <c r="P25" s="28"/>
    </row>
    <row r="26" spans="5:16" x14ac:dyDescent="0.25">
      <c r="N26" s="9"/>
      <c r="P26" s="28"/>
    </row>
    <row r="27" spans="5:16" x14ac:dyDescent="0.25">
      <c r="N27" s="9"/>
      <c r="P27" s="28"/>
    </row>
    <row r="28" spans="5:16" x14ac:dyDescent="0.25">
      <c r="N28" s="9"/>
      <c r="P28" s="28"/>
    </row>
    <row r="29" spans="5:16" x14ac:dyDescent="0.25">
      <c r="N29" s="9"/>
      <c r="P29" s="28"/>
    </row>
    <row r="30" spans="5:16" x14ac:dyDescent="0.25">
      <c r="N30" s="9"/>
      <c r="P30" s="28"/>
    </row>
    <row r="31" spans="5:16" x14ac:dyDescent="0.25">
      <c r="N31" s="9"/>
      <c r="P31" s="28"/>
    </row>
    <row r="32" spans="5:16" x14ac:dyDescent="0.25">
      <c r="N32" s="9"/>
      <c r="P32" s="28"/>
    </row>
    <row r="33" spans="14:16" x14ac:dyDescent="0.25">
      <c r="N33" s="9"/>
      <c r="P33" s="28"/>
    </row>
    <row r="34" spans="14:16" x14ac:dyDescent="0.25">
      <c r="N34" s="9"/>
      <c r="P34" s="28"/>
    </row>
    <row r="35" spans="14:16" x14ac:dyDescent="0.25">
      <c r="N35" s="9"/>
      <c r="P35" s="28"/>
    </row>
    <row r="36" spans="14:16" x14ac:dyDescent="0.25">
      <c r="N36" s="9"/>
      <c r="P36" s="28"/>
    </row>
    <row r="37" spans="14:16" x14ac:dyDescent="0.25">
      <c r="N37" s="9"/>
      <c r="P37" s="28"/>
    </row>
    <row r="38" spans="14:16" x14ac:dyDescent="0.25">
      <c r="N38" s="9"/>
      <c r="P38" s="28"/>
    </row>
    <row r="39" spans="14:16" x14ac:dyDescent="0.25">
      <c r="N39" s="9"/>
      <c r="P39" s="28"/>
    </row>
    <row r="40" spans="14:16" x14ac:dyDescent="0.25">
      <c r="N40" s="9"/>
      <c r="P40" s="28"/>
    </row>
    <row r="41" spans="14:16" x14ac:dyDescent="0.25">
      <c r="N41" s="9"/>
      <c r="P41" s="28"/>
    </row>
    <row r="42" spans="14:16" x14ac:dyDescent="0.25">
      <c r="N42" s="9"/>
      <c r="P42" s="28"/>
    </row>
    <row r="43" spans="14:16" x14ac:dyDescent="0.25">
      <c r="N43" s="9"/>
      <c r="P43" s="28"/>
    </row>
    <row r="44" spans="14:16" x14ac:dyDescent="0.25">
      <c r="N44" s="9"/>
      <c r="P44" s="28"/>
    </row>
    <row r="45" spans="14:16" x14ac:dyDescent="0.25">
      <c r="N45" s="9"/>
      <c r="P45" s="28"/>
    </row>
    <row r="46" spans="14:16" x14ac:dyDescent="0.25">
      <c r="N46" s="9"/>
      <c r="P46" s="28"/>
    </row>
    <row r="47" spans="14:16" x14ac:dyDescent="0.25">
      <c r="N47" s="9"/>
      <c r="P47" s="28"/>
    </row>
    <row r="48" spans="14:16" x14ac:dyDescent="0.25">
      <c r="N48" s="9"/>
      <c r="P48" s="28"/>
    </row>
    <row r="49" spans="14:16" x14ac:dyDescent="0.25">
      <c r="N49" s="9"/>
      <c r="P49" s="28"/>
    </row>
    <row r="50" spans="14:16" x14ac:dyDescent="0.25">
      <c r="N50" s="9"/>
      <c r="P50" s="28"/>
    </row>
    <row r="51" spans="14:16" x14ac:dyDescent="0.25">
      <c r="N51" s="9"/>
      <c r="P51" s="28"/>
    </row>
    <row r="52" spans="14:16" x14ac:dyDescent="0.25">
      <c r="N52" s="9"/>
      <c r="P52" s="28"/>
    </row>
    <row r="53" spans="14:16" x14ac:dyDescent="0.25">
      <c r="N53" s="9"/>
      <c r="O53" s="8"/>
      <c r="P53" s="28"/>
    </row>
    <row r="54" spans="14:16" x14ac:dyDescent="0.25">
      <c r="P54" s="28"/>
    </row>
    <row r="55" spans="14:16" x14ac:dyDescent="0.25">
      <c r="P55" s="28"/>
    </row>
  </sheetData>
  <mergeCells count="2">
    <mergeCell ref="E1:G1"/>
    <mergeCell ref="J1:L1"/>
  </mergeCells>
  <phoneticPr fontId="9" type="noConversion"/>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C8EBD8-C253-4E11-8792-B24ED437CBAE}">
  <ds:schemaRefs>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80a17f64-e774-4a01-b2f5-de7df872f7b3"/>
    <ds:schemaRef ds:uri="2104ad18-0c40-4759-978d-9031b6355d1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F6AF6CB-7D84-4A05-86DD-52DA86B16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Discovery Log</vt:lpstr>
      <vt:lpstr>WMP Sections</vt:lpstr>
      <vt:lpstr>DR Count</vt:lpstr>
      <vt:lpstr>Analytics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2025-05-15T17:45:59Z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