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water.sharepoint.com/teams/OEIS-EXT-COI-Compliance-Team/Shared Documents/Safe Excavation Board/Admin/Finance/Revenue/01 - Annual Fee Determination/2023 FY Fee/"/>
    </mc:Choice>
  </mc:AlternateContent>
  <xr:revisionPtr revIDLastSave="148" documentId="8_{7C6F0315-ED54-4C60-8CBC-08D8E8B1C39D}" xr6:coauthVersionLast="47" xr6:coauthVersionMax="47" xr10:uidLastSave="{9D2B7D0D-546E-41F1-AEF3-F927F7C399D8}"/>
  <bookViews>
    <workbookView xWindow="-25200" yWindow="-5835" windowWidth="15105" windowHeight="11295" xr2:uid="{82C4849F-9CA0-4AD6-9F8A-753F84DE4107}"/>
  </bookViews>
  <sheets>
    <sheet name="2023-24 Regulatory Fe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43" i="1" l="1"/>
  <c r="F2235" i="1"/>
  <c r="F2227" i="1"/>
  <c r="F2219" i="1"/>
  <c r="F2211" i="1"/>
  <c r="F2203" i="1"/>
  <c r="F2195" i="1"/>
  <c r="F2187" i="1"/>
  <c r="F2179" i="1"/>
  <c r="F2171" i="1"/>
  <c r="F2163" i="1"/>
  <c r="F2155" i="1"/>
  <c r="F2147" i="1"/>
  <c r="F2139" i="1"/>
  <c r="F2131" i="1"/>
  <c r="F2123" i="1"/>
  <c r="F2115" i="1"/>
  <c r="F2107" i="1"/>
  <c r="F2099" i="1"/>
  <c r="F2091" i="1"/>
  <c r="F2083" i="1"/>
  <c r="F2075" i="1"/>
  <c r="F2067" i="1"/>
  <c r="F2059" i="1"/>
  <c r="F2051" i="1"/>
  <c r="F2043" i="1"/>
  <c r="F2035" i="1"/>
  <c r="F2027" i="1"/>
  <c r="F2019" i="1"/>
  <c r="F2011" i="1"/>
  <c r="F2003" i="1"/>
  <c r="F1995" i="1"/>
  <c r="F1987" i="1"/>
  <c r="F1979" i="1"/>
  <c r="F1971" i="1"/>
  <c r="F1963" i="1"/>
  <c r="F1955" i="1"/>
  <c r="F1947" i="1"/>
  <c r="F1939" i="1"/>
  <c r="F1931" i="1"/>
  <c r="F1923" i="1"/>
  <c r="F1915" i="1"/>
  <c r="F1907" i="1"/>
  <c r="F1899" i="1"/>
  <c r="F1891" i="1"/>
  <c r="F1883" i="1"/>
  <c r="F1875" i="1"/>
  <c r="F1867" i="1"/>
  <c r="F1859" i="1"/>
  <c r="F1851" i="1"/>
  <c r="F1843" i="1"/>
  <c r="F1835" i="1"/>
  <c r="F1827" i="1"/>
  <c r="F1819" i="1"/>
  <c r="F1814" i="1"/>
  <c r="F1803" i="1"/>
  <c r="F1798" i="1"/>
  <c r="F1795" i="1"/>
  <c r="F1790" i="1"/>
  <c r="F1787" i="1"/>
  <c r="F1779" i="1"/>
  <c r="F1771" i="1"/>
  <c r="F1763" i="1"/>
  <c r="F1755" i="1"/>
  <c r="F1750" i="1"/>
  <c r="F1739" i="1"/>
  <c r="F1734" i="1"/>
  <c r="F1731" i="1"/>
  <c r="F1726" i="1"/>
  <c r="F1723" i="1"/>
  <c r="F1715" i="1"/>
  <c r="F1707" i="1"/>
  <c r="F1699" i="1"/>
  <c r="F1691" i="1"/>
  <c r="F1686" i="1"/>
  <c r="F1675" i="1"/>
  <c r="F1670" i="1"/>
  <c r="F1667" i="1"/>
  <c r="F1662" i="1"/>
  <c r="F1659" i="1"/>
  <c r="F1651" i="1"/>
  <c r="F1643" i="1"/>
  <c r="F1635" i="1"/>
  <c r="F1627" i="1"/>
  <c r="F1622" i="1"/>
  <c r="F1611" i="1"/>
  <c r="F1606" i="1"/>
  <c r="F1603" i="1"/>
  <c r="F1598" i="1"/>
  <c r="F1595" i="1"/>
  <c r="F1587" i="1"/>
  <c r="F1579" i="1"/>
  <c r="F1574" i="1"/>
  <c r="F1571" i="1"/>
  <c r="F1566" i="1"/>
  <c r="F1565" i="1"/>
  <c r="H1563" i="1"/>
  <c r="F1555" i="1"/>
  <c r="F1547" i="1"/>
  <c r="F1539" i="1"/>
  <c r="F1534" i="1"/>
  <c r="F1525" i="1"/>
  <c r="F1523" i="1"/>
  <c r="F1520" i="1"/>
  <c r="F1518" i="1"/>
  <c r="F1515" i="1"/>
  <c r="F1507" i="1"/>
  <c r="F1503" i="1"/>
  <c r="F1501" i="1"/>
  <c r="F1491" i="1"/>
  <c r="F1486" i="1"/>
  <c r="F1483" i="1"/>
  <c r="F1480" i="1"/>
  <c r="F1478" i="1"/>
  <c r="F1475" i="1"/>
  <c r="F1472" i="1"/>
  <c r="F1469" i="1"/>
  <c r="F1467" i="1"/>
  <c r="F1464" i="1"/>
  <c r="F1463" i="1"/>
  <c r="F1459" i="1"/>
  <c r="F1454" i="1"/>
  <c r="F1451" i="1"/>
  <c r="F1446" i="1"/>
  <c r="F1445" i="1"/>
  <c r="F1443" i="1"/>
  <c r="F1439" i="1"/>
  <c r="F1435" i="1"/>
  <c r="F1432" i="1"/>
  <c r="F1431" i="1"/>
  <c r="F1427" i="1"/>
  <c r="F1423" i="1"/>
  <c r="F1421" i="1"/>
  <c r="F1419" i="1"/>
  <c r="F1414" i="1"/>
  <c r="F1411" i="1"/>
  <c r="F1406" i="1"/>
  <c r="F1403" i="1"/>
  <c r="F1400" i="1"/>
  <c r="F1398" i="1"/>
  <c r="F1395" i="1"/>
  <c r="F1392" i="1"/>
  <c r="H1387" i="1"/>
  <c r="F1383" i="1"/>
  <c r="F1381" i="1"/>
  <c r="H1379" i="1"/>
  <c r="F1373" i="1"/>
  <c r="F1371" i="1"/>
  <c r="F1368" i="1"/>
  <c r="F1366" i="1"/>
  <c r="F1363" i="1"/>
  <c r="F1359" i="1"/>
  <c r="F1355" i="1"/>
  <c r="F1352" i="1"/>
  <c r="H1349" i="1"/>
  <c r="F1347" i="1"/>
  <c r="F1343" i="1"/>
  <c r="H1341" i="1"/>
  <c r="F1339" i="1"/>
  <c r="F1334" i="1"/>
  <c r="F1331" i="1"/>
  <c r="H1323" i="1"/>
  <c r="F1319" i="1"/>
  <c r="F1317" i="1"/>
  <c r="H1315" i="1"/>
  <c r="F1312" i="1"/>
  <c r="F1311" i="1"/>
  <c r="F1309" i="1"/>
  <c r="H1307" i="1"/>
  <c r="F1302" i="1"/>
  <c r="F1301" i="1"/>
  <c r="H1299" i="1"/>
  <c r="F1291" i="1"/>
  <c r="H1285" i="1"/>
  <c r="F1283" i="1"/>
  <c r="F1279" i="1"/>
  <c r="H1277" i="1"/>
  <c r="F1275" i="1"/>
  <c r="F1272" i="1"/>
  <c r="F1270" i="1"/>
  <c r="F1267" i="1"/>
  <c r="F1263" i="1"/>
  <c r="H1259" i="1"/>
  <c r="F1253" i="1"/>
  <c r="F1251" i="1"/>
  <c r="F1248" i="1"/>
  <c r="F1245" i="1"/>
  <c r="H1243" i="1"/>
  <c r="F1240" i="1"/>
  <c r="F1238" i="1"/>
  <c r="F1237" i="1"/>
  <c r="H1235" i="1"/>
  <c r="F1232" i="1"/>
  <c r="F1231" i="1"/>
  <c r="H1227" i="1"/>
  <c r="F1223" i="1"/>
  <c r="H1221" i="1"/>
  <c r="H1219" i="1"/>
  <c r="H1213" i="1"/>
  <c r="F1211" i="1"/>
  <c r="H1203" i="1"/>
  <c r="F1200" i="1"/>
  <c r="F1197" i="1"/>
  <c r="F1195" i="1"/>
  <c r="F1191" i="1"/>
  <c r="F1190" i="1"/>
  <c r="F1189" i="1"/>
  <c r="F1187" i="1"/>
  <c r="F1179" i="1"/>
  <c r="F1176" i="1"/>
  <c r="F1174" i="1"/>
  <c r="F1173" i="1"/>
  <c r="H1171" i="1"/>
  <c r="F1167" i="1"/>
  <c r="F1166" i="1"/>
  <c r="F1165" i="1"/>
  <c r="H1163" i="1"/>
  <c r="F1155" i="1"/>
  <c r="F1152" i="1"/>
  <c r="H1149" i="1"/>
  <c r="H1147" i="1"/>
  <c r="F1143" i="1"/>
  <c r="H1139" i="1"/>
  <c r="F1135" i="1"/>
  <c r="F1133" i="1"/>
  <c r="F1126" i="1"/>
  <c r="F1125" i="1"/>
  <c r="F1123" i="1"/>
  <c r="F1119" i="1"/>
  <c r="F1115" i="1"/>
  <c r="F1111" i="1"/>
  <c r="F1110" i="1"/>
  <c r="F1109" i="1"/>
  <c r="H1107" i="1"/>
  <c r="F1102" i="1"/>
  <c r="H1099" i="1"/>
  <c r="F1096" i="1"/>
  <c r="F1091" i="1"/>
  <c r="F1088" i="1"/>
  <c r="H1085" i="1"/>
  <c r="H1083" i="1"/>
  <c r="F1080" i="1"/>
  <c r="F1079" i="1"/>
  <c r="H1075" i="1"/>
  <c r="F1069" i="1"/>
  <c r="F1067" i="1"/>
  <c r="F1064" i="1"/>
  <c r="F1062" i="1"/>
  <c r="F1061" i="1"/>
  <c r="F1059" i="1"/>
  <c r="F1056" i="1"/>
  <c r="F1055" i="1"/>
  <c r="H1051" i="1"/>
  <c r="F1046" i="1"/>
  <c r="H1043" i="1"/>
  <c r="F1040" i="1"/>
  <c r="F1038" i="1"/>
  <c r="H1035" i="1"/>
  <c r="F1032" i="1"/>
  <c r="F1027" i="1"/>
  <c r="F1021" i="1"/>
  <c r="H1019" i="1"/>
  <c r="F1016" i="1"/>
  <c r="F1011" i="1"/>
  <c r="F1008" i="1"/>
  <c r="F1005" i="1"/>
  <c r="F1003" i="1"/>
  <c r="F999" i="1"/>
  <c r="F998" i="1"/>
  <c r="F997" i="1"/>
  <c r="F995" i="1"/>
  <c r="H987" i="1"/>
  <c r="F984" i="1"/>
  <c r="F982" i="1"/>
  <c r="H979" i="1"/>
  <c r="F975" i="1"/>
  <c r="F974" i="1"/>
  <c r="H971" i="1"/>
  <c r="F963" i="1"/>
  <c r="F959" i="1"/>
  <c r="F957" i="1"/>
  <c r="H955" i="1"/>
  <c r="F951" i="1"/>
  <c r="H947" i="1"/>
  <c r="F941" i="1"/>
  <c r="F939" i="1"/>
  <c r="F935" i="1"/>
  <c r="F934" i="1"/>
  <c r="F933" i="1"/>
  <c r="F931" i="1"/>
  <c r="F927" i="1"/>
  <c r="H923" i="1"/>
  <c r="F918" i="1"/>
  <c r="F915" i="1"/>
  <c r="F912" i="1"/>
  <c r="H910" i="1"/>
  <c r="F1822" i="1"/>
  <c r="F1806" i="1"/>
  <c r="F1782" i="1"/>
  <c r="F1774" i="1"/>
  <c r="F1766" i="1"/>
  <c r="F1758" i="1"/>
  <c r="F1742" i="1"/>
  <c r="F1718" i="1"/>
  <c r="F1710" i="1"/>
  <c r="F1702" i="1"/>
  <c r="F1694" i="1"/>
  <c r="F1678" i="1"/>
  <c r="F1654" i="1"/>
  <c r="F1646" i="1"/>
  <c r="F1638" i="1"/>
  <c r="F1630" i="1"/>
  <c r="F1614" i="1"/>
  <c r="F1590" i="1"/>
  <c r="F1589" i="1"/>
  <c r="F1582" i="1"/>
  <c r="F1581" i="1"/>
  <c r="F1573" i="1"/>
  <c r="F1558" i="1"/>
  <c r="F1550" i="1"/>
  <c r="F1542" i="1"/>
  <c r="F1541" i="1"/>
  <c r="F1526" i="1"/>
  <c r="F1517" i="1"/>
  <c r="F1510" i="1"/>
  <c r="F1509" i="1"/>
  <c r="F1502" i="1"/>
  <c r="F1494" i="1"/>
  <c r="F1477" i="1"/>
  <c r="F1470" i="1"/>
  <c r="F1462" i="1"/>
  <c r="F1461" i="1"/>
  <c r="F1453" i="1"/>
  <c r="F1438" i="1"/>
  <c r="F1437" i="1"/>
  <c r="F1430" i="1"/>
  <c r="F1422" i="1"/>
  <c r="F1413" i="1"/>
  <c r="F1397" i="1"/>
  <c r="F1390" i="1"/>
  <c r="F1389" i="1"/>
  <c r="F1382" i="1"/>
  <c r="F1374" i="1"/>
  <c r="H1365" i="1"/>
  <c r="F1358" i="1"/>
  <c r="H1357" i="1"/>
  <c r="F1350" i="1"/>
  <c r="F1342" i="1"/>
  <c r="F1333" i="1"/>
  <c r="F1326" i="1"/>
  <c r="F1325" i="1"/>
  <c r="F1318" i="1"/>
  <c r="F1310" i="1"/>
  <c r="H1301" i="1"/>
  <c r="F1294" i="1"/>
  <c r="H1293" i="1"/>
  <c r="F1286" i="1"/>
  <c r="F1278" i="1"/>
  <c r="F1269" i="1"/>
  <c r="F1262" i="1"/>
  <c r="F1261" i="1"/>
  <c r="F1254" i="1"/>
  <c r="F1246" i="1"/>
  <c r="H1237" i="1"/>
  <c r="F1230" i="1"/>
  <c r="H1229" i="1"/>
  <c r="F1222" i="1"/>
  <c r="F1214" i="1"/>
  <c r="F1206" i="1"/>
  <c r="F1205" i="1"/>
  <c r="F1198" i="1"/>
  <c r="H1195" i="1"/>
  <c r="F1182" i="1"/>
  <c r="F1181" i="1"/>
  <c r="H1173" i="1"/>
  <c r="H1165" i="1"/>
  <c r="F1158" i="1"/>
  <c r="H1157" i="1"/>
  <c r="F1150" i="1"/>
  <c r="F1142" i="1"/>
  <c r="F1141" i="1"/>
  <c r="F1134" i="1"/>
  <c r="H1131" i="1"/>
  <c r="F1118" i="1"/>
  <c r="F1117" i="1"/>
  <c r="H1109" i="1"/>
  <c r="H1101" i="1"/>
  <c r="F1094" i="1"/>
  <c r="H1093" i="1"/>
  <c r="F1086" i="1"/>
  <c r="F1078" i="1"/>
  <c r="F1077" i="1"/>
  <c r="F1070" i="1"/>
  <c r="H1067" i="1"/>
  <c r="F1054" i="1"/>
  <c r="F1053" i="1"/>
  <c r="F1045" i="1"/>
  <c r="F1037" i="1"/>
  <c r="F1030" i="1"/>
  <c r="F1029" i="1"/>
  <c r="F1022" i="1"/>
  <c r="F1014" i="1"/>
  <c r="F1013" i="1"/>
  <c r="F1006" i="1"/>
  <c r="H1003" i="1"/>
  <c r="F990" i="1"/>
  <c r="F989" i="1"/>
  <c r="F981" i="1"/>
  <c r="F973" i="1"/>
  <c r="F966" i="1"/>
  <c r="F965" i="1"/>
  <c r="F958" i="1"/>
  <c r="F950" i="1"/>
  <c r="F949" i="1"/>
  <c r="F942" i="1"/>
  <c r="H939" i="1"/>
  <c r="F926" i="1"/>
  <c r="F925" i="1"/>
  <c r="F917" i="1"/>
  <c r="F911" i="1"/>
  <c r="F913" i="1"/>
  <c r="F914" i="1"/>
  <c r="F916" i="1"/>
  <c r="F919" i="1"/>
  <c r="F920" i="1"/>
  <c r="F921" i="1"/>
  <c r="F922" i="1"/>
  <c r="F924" i="1"/>
  <c r="F928" i="1"/>
  <c r="F929" i="1"/>
  <c r="F930" i="1"/>
  <c r="F932" i="1"/>
  <c r="F936" i="1"/>
  <c r="F937" i="1"/>
  <c r="F938" i="1"/>
  <c r="F940" i="1"/>
  <c r="F943" i="1"/>
  <c r="F944" i="1"/>
  <c r="F945" i="1"/>
  <c r="F946" i="1"/>
  <c r="F948" i="1"/>
  <c r="F952" i="1"/>
  <c r="F953" i="1"/>
  <c r="F954" i="1"/>
  <c r="F956" i="1"/>
  <c r="F960" i="1"/>
  <c r="F961" i="1"/>
  <c r="F962" i="1"/>
  <c r="F964" i="1"/>
  <c r="F967" i="1"/>
  <c r="F968" i="1"/>
  <c r="F969" i="1"/>
  <c r="F970" i="1"/>
  <c r="F971" i="1"/>
  <c r="F972" i="1"/>
  <c r="F976" i="1"/>
  <c r="F977" i="1"/>
  <c r="F978" i="1"/>
  <c r="F980" i="1"/>
  <c r="F983" i="1"/>
  <c r="F985" i="1"/>
  <c r="F986" i="1"/>
  <c r="F988" i="1"/>
  <c r="F991" i="1"/>
  <c r="F992" i="1"/>
  <c r="F993" i="1"/>
  <c r="F994" i="1"/>
  <c r="F996" i="1"/>
  <c r="F1000" i="1"/>
  <c r="F1001" i="1"/>
  <c r="F1002" i="1"/>
  <c r="F1004" i="1"/>
  <c r="F1007" i="1"/>
  <c r="F1009" i="1"/>
  <c r="F1010" i="1"/>
  <c r="F1012" i="1"/>
  <c r="F1015" i="1"/>
  <c r="F1017" i="1"/>
  <c r="F1018" i="1"/>
  <c r="F1020" i="1"/>
  <c r="F1023" i="1"/>
  <c r="F1024" i="1"/>
  <c r="F1025" i="1"/>
  <c r="F1026" i="1"/>
  <c r="F1028" i="1"/>
  <c r="F1031" i="1"/>
  <c r="F1033" i="1"/>
  <c r="F1034" i="1"/>
  <c r="F1036" i="1"/>
  <c r="F1039" i="1"/>
  <c r="F1041" i="1"/>
  <c r="F1042" i="1"/>
  <c r="F1044" i="1"/>
  <c r="F1047" i="1"/>
  <c r="F1048" i="1"/>
  <c r="F1049" i="1"/>
  <c r="F1050" i="1"/>
  <c r="F1052" i="1"/>
  <c r="F1057" i="1"/>
  <c r="F1058" i="1"/>
  <c r="F1060" i="1"/>
  <c r="F1063" i="1"/>
  <c r="F1065" i="1"/>
  <c r="F1066" i="1"/>
  <c r="F1068" i="1"/>
  <c r="F1071" i="1"/>
  <c r="F1072" i="1"/>
  <c r="F1073" i="1"/>
  <c r="F1074" i="1"/>
  <c r="F1076" i="1"/>
  <c r="F1081" i="1"/>
  <c r="F1082" i="1"/>
  <c r="F1084" i="1"/>
  <c r="F1087" i="1"/>
  <c r="F1089" i="1"/>
  <c r="F1090" i="1"/>
  <c r="F1092" i="1"/>
  <c r="F1095" i="1"/>
  <c r="F1097" i="1"/>
  <c r="F1098" i="1"/>
  <c r="F1100" i="1"/>
  <c r="F1101" i="1"/>
  <c r="F1103" i="1"/>
  <c r="F1104" i="1"/>
  <c r="F1105" i="1"/>
  <c r="F1106" i="1"/>
  <c r="F1108" i="1"/>
  <c r="F1112" i="1"/>
  <c r="F1113" i="1"/>
  <c r="F1114" i="1"/>
  <c r="F1116" i="1"/>
  <c r="F1120" i="1"/>
  <c r="F1121" i="1"/>
  <c r="F1122" i="1"/>
  <c r="F1124" i="1"/>
  <c r="F1127" i="1"/>
  <c r="F1128" i="1"/>
  <c r="F1129" i="1"/>
  <c r="F1130" i="1"/>
  <c r="F1131" i="1"/>
  <c r="F1132" i="1"/>
  <c r="F1136" i="1"/>
  <c r="F1137" i="1"/>
  <c r="F1138" i="1"/>
  <c r="F1140" i="1"/>
  <c r="F1144" i="1"/>
  <c r="F1145" i="1"/>
  <c r="F1146" i="1"/>
  <c r="F1148" i="1"/>
  <c r="F1149" i="1"/>
  <c r="F1151" i="1"/>
  <c r="F1153" i="1"/>
  <c r="F1154" i="1"/>
  <c r="F1156" i="1"/>
  <c r="F1159" i="1"/>
  <c r="F1160" i="1"/>
  <c r="F1161" i="1"/>
  <c r="F1162" i="1"/>
  <c r="F1164" i="1"/>
  <c r="F1168" i="1"/>
  <c r="F1169" i="1"/>
  <c r="F1170" i="1"/>
  <c r="F1172" i="1"/>
  <c r="F1175" i="1"/>
  <c r="F1177" i="1"/>
  <c r="F1178" i="1"/>
  <c r="F1180" i="1"/>
  <c r="F1183" i="1"/>
  <c r="F1184" i="1"/>
  <c r="F1185" i="1"/>
  <c r="F1186" i="1"/>
  <c r="F1188" i="1"/>
  <c r="F1192" i="1"/>
  <c r="F1193" i="1"/>
  <c r="F1194" i="1"/>
  <c r="F1196" i="1"/>
  <c r="F1199" i="1"/>
  <c r="F1201" i="1"/>
  <c r="F1202" i="1"/>
  <c r="F1204" i="1"/>
  <c r="F1207" i="1"/>
  <c r="F1208" i="1"/>
  <c r="F1209" i="1"/>
  <c r="F1210" i="1"/>
  <c r="F1212" i="1"/>
  <c r="F1213" i="1"/>
  <c r="F1215" i="1"/>
  <c r="F1216" i="1"/>
  <c r="F1217" i="1"/>
  <c r="F1218" i="1"/>
  <c r="F1219" i="1"/>
  <c r="F1220" i="1"/>
  <c r="F1224" i="1"/>
  <c r="F1225" i="1"/>
  <c r="F1226" i="1"/>
  <c r="F1228" i="1"/>
  <c r="F1229" i="1"/>
  <c r="F1233" i="1"/>
  <c r="F1234" i="1"/>
  <c r="F1236" i="1"/>
  <c r="F1239" i="1"/>
  <c r="F1241" i="1"/>
  <c r="F1242" i="1"/>
  <c r="F1244" i="1"/>
  <c r="F1247" i="1"/>
  <c r="F1249" i="1"/>
  <c r="F1250" i="1"/>
  <c r="F1252" i="1"/>
  <c r="F1255" i="1"/>
  <c r="F1256" i="1"/>
  <c r="F1257" i="1"/>
  <c r="F1258" i="1"/>
  <c r="F1259" i="1"/>
  <c r="F1260" i="1"/>
  <c r="F1264" i="1"/>
  <c r="F1265" i="1"/>
  <c r="F1266" i="1"/>
  <c r="F1268" i="1"/>
  <c r="F1271" i="1"/>
  <c r="F1273" i="1"/>
  <c r="F1274" i="1"/>
  <c r="F1276" i="1"/>
  <c r="F1277" i="1"/>
  <c r="F1280" i="1"/>
  <c r="F1281" i="1"/>
  <c r="F1282" i="1"/>
  <c r="F1284" i="1"/>
  <c r="F1287" i="1"/>
  <c r="F1288" i="1"/>
  <c r="F1289" i="1"/>
  <c r="F1290" i="1"/>
  <c r="F1292" i="1"/>
  <c r="F1293" i="1"/>
  <c r="F1295" i="1"/>
  <c r="F1296" i="1"/>
  <c r="F1297" i="1"/>
  <c r="F1298" i="1"/>
  <c r="F1299" i="1"/>
  <c r="F1300" i="1"/>
  <c r="F1303" i="1"/>
  <c r="F1304" i="1"/>
  <c r="F1305" i="1"/>
  <c r="F1306" i="1"/>
  <c r="F1308" i="1"/>
  <c r="F1313" i="1"/>
  <c r="F1314" i="1"/>
  <c r="F1316" i="1"/>
  <c r="F1320" i="1"/>
  <c r="F1321" i="1"/>
  <c r="F1322" i="1"/>
  <c r="F1324" i="1"/>
  <c r="F1327" i="1"/>
  <c r="F1328" i="1"/>
  <c r="F1329" i="1"/>
  <c r="F1330" i="1"/>
  <c r="F1332" i="1"/>
  <c r="F1335" i="1"/>
  <c r="F1336" i="1"/>
  <c r="F1337" i="1"/>
  <c r="F1338" i="1"/>
  <c r="F1340" i="1"/>
  <c r="F1344" i="1"/>
  <c r="F1345" i="1"/>
  <c r="F1346" i="1"/>
  <c r="F1348" i="1"/>
  <c r="F1351" i="1"/>
  <c r="F1353" i="1"/>
  <c r="F1354" i="1"/>
  <c r="F1356" i="1"/>
  <c r="F1357" i="1"/>
  <c r="F1360" i="1"/>
  <c r="F1361" i="1"/>
  <c r="F1362" i="1"/>
  <c r="F1364" i="1"/>
  <c r="F1365" i="1"/>
  <c r="F1367" i="1"/>
  <c r="F1369" i="1"/>
  <c r="F1370" i="1"/>
  <c r="F1372" i="1"/>
  <c r="F1375" i="1"/>
  <c r="F1376" i="1"/>
  <c r="F1377" i="1"/>
  <c r="F1378" i="1"/>
  <c r="F1379" i="1"/>
  <c r="F1380" i="1"/>
  <c r="F1384" i="1"/>
  <c r="F1385" i="1"/>
  <c r="F1386" i="1"/>
  <c r="F1388" i="1"/>
  <c r="F1391" i="1"/>
  <c r="F1393" i="1"/>
  <c r="F1394" i="1"/>
  <c r="F1396" i="1"/>
  <c r="F1399" i="1"/>
  <c r="F1401" i="1"/>
  <c r="F1402" i="1"/>
  <c r="F1404" i="1"/>
  <c r="F1405" i="1"/>
  <c r="F1407" i="1"/>
  <c r="F1408" i="1"/>
  <c r="F1409" i="1"/>
  <c r="F1410" i="1"/>
  <c r="F1412" i="1"/>
  <c r="F1415" i="1"/>
  <c r="F1416" i="1"/>
  <c r="F1417" i="1"/>
  <c r="F1418" i="1"/>
  <c r="F1420" i="1"/>
  <c r="F1424" i="1"/>
  <c r="F1425" i="1"/>
  <c r="F1426" i="1"/>
  <c r="F1428" i="1"/>
  <c r="F1429" i="1"/>
  <c r="F1433" i="1"/>
  <c r="F1434" i="1"/>
  <c r="F1436" i="1"/>
  <c r="F1440" i="1"/>
  <c r="F1441" i="1"/>
  <c r="F1442" i="1"/>
  <c r="F1444" i="1"/>
  <c r="F1447" i="1"/>
  <c r="F1448" i="1"/>
  <c r="F1449" i="1"/>
  <c r="F1450" i="1"/>
  <c r="F1452" i="1"/>
  <c r="F1455" i="1"/>
  <c r="F1456" i="1"/>
  <c r="F1457" i="1"/>
  <c r="F1458" i="1"/>
  <c r="F1460" i="1"/>
  <c r="F1465" i="1"/>
  <c r="F1466" i="1"/>
  <c r="F1468" i="1"/>
  <c r="F1471" i="1"/>
  <c r="F1473" i="1"/>
  <c r="F1474" i="1"/>
  <c r="F1476" i="1"/>
  <c r="F1479" i="1"/>
  <c r="F1481" i="1"/>
  <c r="F1482" i="1"/>
  <c r="F1484" i="1"/>
  <c r="F1485" i="1"/>
  <c r="F1487" i="1"/>
  <c r="F1488" i="1"/>
  <c r="F1489" i="1"/>
  <c r="F1490" i="1"/>
  <c r="F1492" i="1"/>
  <c r="F1493" i="1"/>
  <c r="F1495" i="1"/>
  <c r="F1496" i="1"/>
  <c r="F1497" i="1"/>
  <c r="F1498" i="1"/>
  <c r="F1499" i="1"/>
  <c r="F1500" i="1"/>
  <c r="F1504" i="1"/>
  <c r="F1505" i="1"/>
  <c r="F1506" i="1"/>
  <c r="F1508" i="1"/>
  <c r="F1511" i="1"/>
  <c r="F1512" i="1"/>
  <c r="F1513" i="1"/>
  <c r="F1514" i="1"/>
  <c r="F1516" i="1"/>
  <c r="F1519" i="1"/>
  <c r="F1521" i="1"/>
  <c r="F1522" i="1"/>
  <c r="F1524" i="1"/>
  <c r="F1527" i="1"/>
  <c r="F1528" i="1"/>
  <c r="F1529" i="1"/>
  <c r="F1530" i="1"/>
  <c r="F1531" i="1"/>
  <c r="F1532" i="1"/>
  <c r="F1533" i="1"/>
  <c r="F1535" i="1"/>
  <c r="F1536" i="1"/>
  <c r="F1537" i="1"/>
  <c r="F1538" i="1"/>
  <c r="F1540" i="1"/>
  <c r="F1543" i="1"/>
  <c r="F1544" i="1"/>
  <c r="F1545" i="1"/>
  <c r="F1546" i="1"/>
  <c r="F1548" i="1"/>
  <c r="F1549" i="1"/>
  <c r="F1551" i="1"/>
  <c r="F1552" i="1"/>
  <c r="F1553" i="1"/>
  <c r="F1554" i="1"/>
  <c r="F1556" i="1"/>
  <c r="F1557" i="1"/>
  <c r="F1559" i="1"/>
  <c r="F1560" i="1"/>
  <c r="F1561" i="1"/>
  <c r="F1562" i="1"/>
  <c r="F1564" i="1"/>
  <c r="F1567" i="1"/>
  <c r="F1568" i="1"/>
  <c r="F1569" i="1"/>
  <c r="F1570" i="1"/>
  <c r="F1572" i="1"/>
  <c r="F1575" i="1"/>
  <c r="F1576" i="1"/>
  <c r="F1577" i="1"/>
  <c r="F1578" i="1"/>
  <c r="F1580" i="1"/>
  <c r="F1583" i="1"/>
  <c r="F1584" i="1"/>
  <c r="F1585" i="1"/>
  <c r="F1586" i="1"/>
  <c r="F1588" i="1"/>
  <c r="F1591" i="1"/>
  <c r="F1592" i="1"/>
  <c r="F1593" i="1"/>
  <c r="F1594" i="1"/>
  <c r="F1596" i="1"/>
  <c r="F1597" i="1"/>
  <c r="F1599" i="1"/>
  <c r="F1600" i="1"/>
  <c r="F1601" i="1"/>
  <c r="F1602" i="1"/>
  <c r="F1604" i="1"/>
  <c r="F1605" i="1"/>
  <c r="F1607" i="1"/>
  <c r="F1608" i="1"/>
  <c r="F1609" i="1"/>
  <c r="F1610" i="1"/>
  <c r="F1612" i="1"/>
  <c r="F1613" i="1"/>
  <c r="F1615" i="1"/>
  <c r="F1616" i="1"/>
  <c r="F1617" i="1"/>
  <c r="F1618" i="1"/>
  <c r="F1619" i="1"/>
  <c r="F1620" i="1"/>
  <c r="F1621" i="1"/>
  <c r="F1623" i="1"/>
  <c r="F1624" i="1"/>
  <c r="F1625" i="1"/>
  <c r="F1626" i="1"/>
  <c r="F1628" i="1"/>
  <c r="F1629" i="1"/>
  <c r="F1631" i="1"/>
  <c r="F1632" i="1"/>
  <c r="F1633" i="1"/>
  <c r="F1634" i="1"/>
  <c r="F1636" i="1"/>
  <c r="F1637" i="1"/>
  <c r="F1639" i="1"/>
  <c r="F1640" i="1"/>
  <c r="F1641" i="1"/>
  <c r="F1642" i="1"/>
  <c r="F1644" i="1"/>
  <c r="F1645" i="1"/>
  <c r="F1647" i="1"/>
  <c r="F1648" i="1"/>
  <c r="F1649" i="1"/>
  <c r="F1650" i="1"/>
  <c r="F1652" i="1"/>
  <c r="F1653" i="1"/>
  <c r="F1655" i="1"/>
  <c r="F1656" i="1"/>
  <c r="F1657" i="1"/>
  <c r="F1658" i="1"/>
  <c r="F1660" i="1"/>
  <c r="F1661" i="1"/>
  <c r="F1663" i="1"/>
  <c r="F1664" i="1"/>
  <c r="F1665" i="1"/>
  <c r="F1666" i="1"/>
  <c r="F1668" i="1"/>
  <c r="F1669" i="1"/>
  <c r="F1671" i="1"/>
  <c r="F1672" i="1"/>
  <c r="F1673" i="1"/>
  <c r="F1674" i="1"/>
  <c r="F1676" i="1"/>
  <c r="F1677" i="1"/>
  <c r="F1679" i="1"/>
  <c r="F1680" i="1"/>
  <c r="F1681" i="1"/>
  <c r="F1682" i="1"/>
  <c r="F1683" i="1"/>
  <c r="F1684" i="1"/>
  <c r="F1685" i="1"/>
  <c r="F1687" i="1"/>
  <c r="F1688" i="1"/>
  <c r="F1689" i="1"/>
  <c r="F1690" i="1"/>
  <c r="F1692" i="1"/>
  <c r="F1693" i="1"/>
  <c r="F1695" i="1"/>
  <c r="F1696" i="1"/>
  <c r="F1697" i="1"/>
  <c r="F1698" i="1"/>
  <c r="F1700" i="1"/>
  <c r="F1701" i="1"/>
  <c r="F1703" i="1"/>
  <c r="F1704" i="1"/>
  <c r="F1705" i="1"/>
  <c r="F1706" i="1"/>
  <c r="F1708" i="1"/>
  <c r="F1709" i="1"/>
  <c r="F1711" i="1"/>
  <c r="F1712" i="1"/>
  <c r="F1713" i="1"/>
  <c r="F1714" i="1"/>
  <c r="F1716" i="1"/>
  <c r="F1717" i="1"/>
  <c r="F1719" i="1"/>
  <c r="F1720" i="1"/>
  <c r="F1721" i="1"/>
  <c r="F1722" i="1"/>
  <c r="F1724" i="1"/>
  <c r="F1725" i="1"/>
  <c r="F1727" i="1"/>
  <c r="F1728" i="1"/>
  <c r="F1729" i="1"/>
  <c r="F1730" i="1"/>
  <c r="F1732" i="1"/>
  <c r="F1733" i="1"/>
  <c r="F1735" i="1"/>
  <c r="F1736" i="1"/>
  <c r="F1737" i="1"/>
  <c r="F1738" i="1"/>
  <c r="F1740" i="1"/>
  <c r="F1741" i="1"/>
  <c r="F1743" i="1"/>
  <c r="F1744" i="1"/>
  <c r="F1745" i="1"/>
  <c r="F1746" i="1"/>
  <c r="F1747" i="1"/>
  <c r="F1748" i="1"/>
  <c r="F1749" i="1"/>
  <c r="F1751" i="1"/>
  <c r="F1752" i="1"/>
  <c r="F1753" i="1"/>
  <c r="F1754" i="1"/>
  <c r="F1756" i="1"/>
  <c r="F1757" i="1"/>
  <c r="F1759" i="1"/>
  <c r="F1760" i="1"/>
  <c r="F1761" i="1"/>
  <c r="F1762" i="1"/>
  <c r="F1764" i="1"/>
  <c r="F1765" i="1"/>
  <c r="F1767" i="1"/>
  <c r="F1768" i="1"/>
  <c r="F1769" i="1"/>
  <c r="F1770" i="1"/>
  <c r="F1772" i="1"/>
  <c r="F1773" i="1"/>
  <c r="F1775" i="1"/>
  <c r="F1776" i="1"/>
  <c r="F1777" i="1"/>
  <c r="F1778" i="1"/>
  <c r="F1780" i="1"/>
  <c r="F1781" i="1"/>
  <c r="F1783" i="1"/>
  <c r="F1784" i="1"/>
  <c r="F1785" i="1"/>
  <c r="F1786" i="1"/>
  <c r="F1788" i="1"/>
  <c r="F1789" i="1"/>
  <c r="F1791" i="1"/>
  <c r="F1792" i="1"/>
  <c r="F1793" i="1"/>
  <c r="F1794" i="1"/>
  <c r="F1796" i="1"/>
  <c r="F1797" i="1"/>
  <c r="F1799" i="1"/>
  <c r="F1800" i="1"/>
  <c r="F1801" i="1"/>
  <c r="F1802" i="1"/>
  <c r="F1804" i="1"/>
  <c r="F1805" i="1"/>
  <c r="F1807" i="1"/>
  <c r="F1808" i="1"/>
  <c r="F1809" i="1"/>
  <c r="F1810" i="1"/>
  <c r="F1811" i="1"/>
  <c r="F1812" i="1"/>
  <c r="F1813" i="1"/>
  <c r="F1815" i="1"/>
  <c r="F1816" i="1"/>
  <c r="F1817" i="1"/>
  <c r="F1818" i="1"/>
  <c r="F1820" i="1"/>
  <c r="F1821" i="1"/>
  <c r="F1823" i="1"/>
  <c r="F1824" i="1"/>
  <c r="F1825" i="1"/>
  <c r="F1826" i="1"/>
  <c r="F1828" i="1"/>
  <c r="F1829" i="1"/>
  <c r="F1830" i="1"/>
  <c r="F1831" i="1"/>
  <c r="F1832" i="1"/>
  <c r="F1833" i="1"/>
  <c r="F1834" i="1"/>
  <c r="F1836" i="1"/>
  <c r="F1837" i="1"/>
  <c r="F1838" i="1"/>
  <c r="F1839" i="1"/>
  <c r="F1840" i="1"/>
  <c r="F1841" i="1"/>
  <c r="F1842" i="1"/>
  <c r="F1844" i="1"/>
  <c r="F1845" i="1"/>
  <c r="F1846" i="1"/>
  <c r="F1847" i="1"/>
  <c r="F1848" i="1"/>
  <c r="F1849" i="1"/>
  <c r="F1850" i="1"/>
  <c r="F1852" i="1"/>
  <c r="F1853" i="1"/>
  <c r="F1854" i="1"/>
  <c r="F1855" i="1"/>
  <c r="F1856" i="1"/>
  <c r="F1857" i="1"/>
  <c r="F1858" i="1"/>
  <c r="F1860" i="1"/>
  <c r="F1861" i="1"/>
  <c r="F1862" i="1"/>
  <c r="F1863" i="1"/>
  <c r="F1864" i="1"/>
  <c r="F1865" i="1"/>
  <c r="F1866" i="1"/>
  <c r="F1868" i="1"/>
  <c r="F1869" i="1"/>
  <c r="F1870" i="1"/>
  <c r="F1871" i="1"/>
  <c r="F1872" i="1"/>
  <c r="F1873" i="1"/>
  <c r="F1874" i="1"/>
  <c r="F1876" i="1"/>
  <c r="F1877" i="1"/>
  <c r="F1878" i="1"/>
  <c r="F1879" i="1"/>
  <c r="F1880" i="1"/>
  <c r="F1881" i="1"/>
  <c r="F1882" i="1"/>
  <c r="F1884" i="1"/>
  <c r="F1885" i="1"/>
  <c r="F1886" i="1"/>
  <c r="F1887" i="1"/>
  <c r="F1888" i="1"/>
  <c r="F1889" i="1"/>
  <c r="F1890" i="1"/>
  <c r="F1892" i="1"/>
  <c r="F1893" i="1"/>
  <c r="F1894" i="1"/>
  <c r="F1895" i="1"/>
  <c r="F1896" i="1"/>
  <c r="F1897" i="1"/>
  <c r="F1898" i="1"/>
  <c r="F1900" i="1"/>
  <c r="F1901" i="1"/>
  <c r="F1902" i="1"/>
  <c r="F1903" i="1"/>
  <c r="F1904" i="1"/>
  <c r="F1905" i="1"/>
  <c r="F1906" i="1"/>
  <c r="F1908" i="1"/>
  <c r="F1909" i="1"/>
  <c r="F1910" i="1"/>
  <c r="F1911" i="1"/>
  <c r="F1912" i="1"/>
  <c r="F1913" i="1"/>
  <c r="F1914" i="1"/>
  <c r="F1916" i="1"/>
  <c r="F1917" i="1"/>
  <c r="F1918" i="1"/>
  <c r="F1919" i="1"/>
  <c r="F1920" i="1"/>
  <c r="F1921" i="1"/>
  <c r="F1922" i="1"/>
  <c r="F1924" i="1"/>
  <c r="F1925" i="1"/>
  <c r="F1926" i="1"/>
  <c r="F1927" i="1"/>
  <c r="F1928" i="1"/>
  <c r="F1929" i="1"/>
  <c r="F1930" i="1"/>
  <c r="F1932" i="1"/>
  <c r="F1933" i="1"/>
  <c r="F1934" i="1"/>
  <c r="F1935" i="1"/>
  <c r="F1936" i="1"/>
  <c r="F1937" i="1"/>
  <c r="F1938" i="1"/>
  <c r="F1940" i="1"/>
  <c r="F1941" i="1"/>
  <c r="F1942" i="1"/>
  <c r="F1943" i="1"/>
  <c r="F1944" i="1"/>
  <c r="F1945" i="1"/>
  <c r="F1946" i="1"/>
  <c r="F1948" i="1"/>
  <c r="F1949" i="1"/>
  <c r="F1950" i="1"/>
  <c r="F1951" i="1"/>
  <c r="F1952" i="1"/>
  <c r="F1953" i="1"/>
  <c r="F1954" i="1"/>
  <c r="F1956" i="1"/>
  <c r="F1957" i="1"/>
  <c r="F1958" i="1"/>
  <c r="F1959" i="1"/>
  <c r="F1960" i="1"/>
  <c r="F1961" i="1"/>
  <c r="F1962" i="1"/>
  <c r="F1964" i="1"/>
  <c r="F1965" i="1"/>
  <c r="F1966" i="1"/>
  <c r="F1967" i="1"/>
  <c r="F1968" i="1"/>
  <c r="F1969" i="1"/>
  <c r="F1970" i="1"/>
  <c r="F1972" i="1"/>
  <c r="F1973" i="1"/>
  <c r="F1974" i="1"/>
  <c r="F1975" i="1"/>
  <c r="F1976" i="1"/>
  <c r="F1977" i="1"/>
  <c r="F1978" i="1"/>
  <c r="F1980" i="1"/>
  <c r="F1981" i="1"/>
  <c r="F1982" i="1"/>
  <c r="F1983" i="1"/>
  <c r="F1984" i="1"/>
  <c r="F1985" i="1"/>
  <c r="F1986" i="1"/>
  <c r="F1988" i="1"/>
  <c r="F1989" i="1"/>
  <c r="F1990" i="1"/>
  <c r="F1991" i="1"/>
  <c r="F1992" i="1"/>
  <c r="F1993" i="1"/>
  <c r="F1994" i="1"/>
  <c r="F1996" i="1"/>
  <c r="F1997" i="1"/>
  <c r="F1998" i="1"/>
  <c r="F1999" i="1"/>
  <c r="F2000" i="1"/>
  <c r="F2001" i="1"/>
  <c r="F2002" i="1"/>
  <c r="F2004" i="1"/>
  <c r="F2005" i="1"/>
  <c r="F2006" i="1"/>
  <c r="F2007" i="1"/>
  <c r="F2008" i="1"/>
  <c r="F2009" i="1"/>
  <c r="F2010" i="1"/>
  <c r="F2012" i="1"/>
  <c r="F2013" i="1"/>
  <c r="F2014" i="1"/>
  <c r="F2015" i="1"/>
  <c r="F2016" i="1"/>
  <c r="F2017" i="1"/>
  <c r="F2018" i="1"/>
  <c r="F2020" i="1"/>
  <c r="F2021" i="1"/>
  <c r="F2022" i="1"/>
  <c r="F2023" i="1"/>
  <c r="F2024" i="1"/>
  <c r="F2025" i="1"/>
  <c r="F2026" i="1"/>
  <c r="F2028" i="1"/>
  <c r="F2029" i="1"/>
  <c r="F2030" i="1"/>
  <c r="F2031" i="1"/>
  <c r="F2032" i="1"/>
  <c r="F2033" i="1"/>
  <c r="F2034" i="1"/>
  <c r="F2036" i="1"/>
  <c r="F2037" i="1"/>
  <c r="F2038" i="1"/>
  <c r="F2039" i="1"/>
  <c r="F2040" i="1"/>
  <c r="F2041" i="1"/>
  <c r="F2042" i="1"/>
  <c r="F2044" i="1"/>
  <c r="F2045" i="1"/>
  <c r="F2046" i="1"/>
  <c r="F2047" i="1"/>
  <c r="F2048" i="1"/>
  <c r="F2049" i="1"/>
  <c r="F2050" i="1"/>
  <c r="F2052" i="1"/>
  <c r="F2053" i="1"/>
  <c r="F2054" i="1"/>
  <c r="F2055" i="1"/>
  <c r="F2056" i="1"/>
  <c r="F2057" i="1"/>
  <c r="F2058" i="1"/>
  <c r="F2060" i="1"/>
  <c r="F2061" i="1"/>
  <c r="F2062" i="1"/>
  <c r="F2063" i="1"/>
  <c r="F2064" i="1"/>
  <c r="F2065" i="1"/>
  <c r="F2066" i="1"/>
  <c r="F2068" i="1"/>
  <c r="F2069" i="1"/>
  <c r="F2070" i="1"/>
  <c r="F2071" i="1"/>
  <c r="F2072" i="1"/>
  <c r="F2073" i="1"/>
  <c r="F2074" i="1"/>
  <c r="F2076" i="1"/>
  <c r="F2077" i="1"/>
  <c r="F2078" i="1"/>
  <c r="F2079" i="1"/>
  <c r="F2080" i="1"/>
  <c r="F2081" i="1"/>
  <c r="F2082" i="1"/>
  <c r="F2084" i="1"/>
  <c r="F2085" i="1"/>
  <c r="F2086" i="1"/>
  <c r="F2087" i="1"/>
  <c r="F2088" i="1"/>
  <c r="F2089" i="1"/>
  <c r="F2090" i="1"/>
  <c r="F2092" i="1"/>
  <c r="F2093" i="1"/>
  <c r="F2094" i="1"/>
  <c r="F2095" i="1"/>
  <c r="F2096" i="1"/>
  <c r="F2097" i="1"/>
  <c r="F2098" i="1"/>
  <c r="F2100" i="1"/>
  <c r="F2101" i="1"/>
  <c r="F2102" i="1"/>
  <c r="F2103" i="1"/>
  <c r="F2104" i="1"/>
  <c r="F2105" i="1"/>
  <c r="F2106" i="1"/>
  <c r="F2108" i="1"/>
  <c r="F2109" i="1"/>
  <c r="F2110" i="1"/>
  <c r="F2111" i="1"/>
  <c r="F2112" i="1"/>
  <c r="F2113" i="1"/>
  <c r="F2114" i="1"/>
  <c r="F2116" i="1"/>
  <c r="F2117" i="1"/>
  <c r="F2118" i="1"/>
  <c r="F2119" i="1"/>
  <c r="F2120" i="1"/>
  <c r="F2121" i="1"/>
  <c r="F2122" i="1"/>
  <c r="F2124" i="1"/>
  <c r="F2125" i="1"/>
  <c r="F2126" i="1"/>
  <c r="F2127" i="1"/>
  <c r="F2128" i="1"/>
  <c r="F2129" i="1"/>
  <c r="F2130" i="1"/>
  <c r="F2132" i="1"/>
  <c r="F2133" i="1"/>
  <c r="F2134" i="1"/>
  <c r="F2135" i="1"/>
  <c r="F2136" i="1"/>
  <c r="F2137" i="1"/>
  <c r="F2138" i="1"/>
  <c r="F2140" i="1"/>
  <c r="F2141" i="1"/>
  <c r="F2142" i="1"/>
  <c r="F2143" i="1"/>
  <c r="F2144" i="1"/>
  <c r="F2145" i="1"/>
  <c r="F2146" i="1"/>
  <c r="F2148" i="1"/>
  <c r="F2149" i="1"/>
  <c r="F2150" i="1"/>
  <c r="F2151" i="1"/>
  <c r="F2152" i="1"/>
  <c r="F2153" i="1"/>
  <c r="F2154" i="1"/>
  <c r="F2156" i="1"/>
  <c r="F2157" i="1"/>
  <c r="F2158" i="1"/>
  <c r="F2159" i="1"/>
  <c r="F2160" i="1"/>
  <c r="F2161" i="1"/>
  <c r="F2162" i="1"/>
  <c r="F2164" i="1"/>
  <c r="F2165" i="1"/>
  <c r="F2166" i="1"/>
  <c r="F2167" i="1"/>
  <c r="F2168" i="1"/>
  <c r="F2169" i="1"/>
  <c r="F2170" i="1"/>
  <c r="F2172" i="1"/>
  <c r="F2173" i="1"/>
  <c r="F2174" i="1"/>
  <c r="F2175" i="1"/>
  <c r="F2176" i="1"/>
  <c r="F2177" i="1"/>
  <c r="F2178" i="1"/>
  <c r="F2180" i="1"/>
  <c r="F2181" i="1"/>
  <c r="F2182" i="1"/>
  <c r="F2183" i="1"/>
  <c r="F2184" i="1"/>
  <c r="F2185" i="1"/>
  <c r="F2186" i="1"/>
  <c r="F2188" i="1"/>
  <c r="F2189" i="1"/>
  <c r="F2190" i="1"/>
  <c r="F2191" i="1"/>
  <c r="F2192" i="1"/>
  <c r="F2193" i="1"/>
  <c r="F2194" i="1"/>
  <c r="F2196" i="1"/>
  <c r="F2197" i="1"/>
  <c r="F2198" i="1"/>
  <c r="F2199" i="1"/>
  <c r="F2200" i="1"/>
  <c r="F2201" i="1"/>
  <c r="F2202" i="1"/>
  <c r="F2204" i="1"/>
  <c r="F2205" i="1"/>
  <c r="F2206" i="1"/>
  <c r="F2207" i="1"/>
  <c r="F2208" i="1"/>
  <c r="F2209" i="1"/>
  <c r="F2210" i="1"/>
  <c r="F2212" i="1"/>
  <c r="F2213" i="1"/>
  <c r="F2214" i="1"/>
  <c r="F2215" i="1"/>
  <c r="F2216" i="1"/>
  <c r="F2217" i="1"/>
  <c r="F2218" i="1"/>
  <c r="F2220" i="1"/>
  <c r="F2221" i="1"/>
  <c r="F2222" i="1"/>
  <c r="F2223" i="1"/>
  <c r="F2224" i="1"/>
  <c r="F2225" i="1"/>
  <c r="F2226" i="1"/>
  <c r="F2228" i="1"/>
  <c r="F2229" i="1"/>
  <c r="F2230" i="1"/>
  <c r="F2231" i="1"/>
  <c r="F2232" i="1"/>
  <c r="F2233" i="1"/>
  <c r="F2234" i="1"/>
  <c r="F2236" i="1"/>
  <c r="F2237" i="1"/>
  <c r="F2238" i="1"/>
  <c r="F2239" i="1"/>
  <c r="F2240" i="1"/>
  <c r="F2241" i="1"/>
  <c r="F2242" i="1"/>
  <c r="H911" i="1"/>
  <c r="H912" i="1"/>
  <c r="H913" i="1"/>
  <c r="H914" i="1"/>
  <c r="H916" i="1"/>
  <c r="H918" i="1"/>
  <c r="H919" i="1"/>
  <c r="H920" i="1"/>
  <c r="H921" i="1"/>
  <c r="H922" i="1"/>
  <c r="H924" i="1"/>
  <c r="H926" i="1"/>
  <c r="H927" i="1"/>
  <c r="H928" i="1"/>
  <c r="H929" i="1"/>
  <c r="H930" i="1"/>
  <c r="H932" i="1"/>
  <c r="H934" i="1"/>
  <c r="H935" i="1"/>
  <c r="H936" i="1"/>
  <c r="H937" i="1"/>
  <c r="H938" i="1"/>
  <c r="H940" i="1"/>
  <c r="H942" i="1"/>
  <c r="H943" i="1"/>
  <c r="H944" i="1"/>
  <c r="H945" i="1"/>
  <c r="H946" i="1"/>
  <c r="H948" i="1"/>
  <c r="H950" i="1"/>
  <c r="H951" i="1"/>
  <c r="H952" i="1"/>
  <c r="H953" i="1"/>
  <c r="H954" i="1"/>
  <c r="H956" i="1"/>
  <c r="H958" i="1"/>
  <c r="H959" i="1"/>
  <c r="H960" i="1"/>
  <c r="H961" i="1"/>
  <c r="H962" i="1"/>
  <c r="H964" i="1"/>
  <c r="H966" i="1"/>
  <c r="H967" i="1"/>
  <c r="H968" i="1"/>
  <c r="H969" i="1"/>
  <c r="H970" i="1"/>
  <c r="H972" i="1"/>
  <c r="H974" i="1"/>
  <c r="H975" i="1"/>
  <c r="H976" i="1"/>
  <c r="H977" i="1"/>
  <c r="H978" i="1"/>
  <c r="H980" i="1"/>
  <c r="H982" i="1"/>
  <c r="H983" i="1"/>
  <c r="H984" i="1"/>
  <c r="H985" i="1"/>
  <c r="H986" i="1"/>
  <c r="H988" i="1"/>
  <c r="H990" i="1"/>
  <c r="H991" i="1"/>
  <c r="H992" i="1"/>
  <c r="H993" i="1"/>
  <c r="H994" i="1"/>
  <c r="H996" i="1"/>
  <c r="H998" i="1"/>
  <c r="H999" i="1"/>
  <c r="H1000" i="1"/>
  <c r="H1001" i="1"/>
  <c r="H1002" i="1"/>
  <c r="H1004" i="1"/>
  <c r="H1006" i="1"/>
  <c r="H1007" i="1"/>
  <c r="H1008" i="1"/>
  <c r="H1009" i="1"/>
  <c r="H1010" i="1"/>
  <c r="H1012" i="1"/>
  <c r="H1014" i="1"/>
  <c r="H1015" i="1"/>
  <c r="H1016" i="1"/>
  <c r="H1017" i="1"/>
  <c r="H1018" i="1"/>
  <c r="H1020" i="1"/>
  <c r="H1022" i="1"/>
  <c r="H1023" i="1"/>
  <c r="H1024" i="1"/>
  <c r="H1025" i="1"/>
  <c r="H1026" i="1"/>
  <c r="H1028" i="1"/>
  <c r="H1030" i="1"/>
  <c r="H1031" i="1"/>
  <c r="H1032" i="1"/>
  <c r="H1033" i="1"/>
  <c r="H1034" i="1"/>
  <c r="H1036" i="1"/>
  <c r="H1038" i="1"/>
  <c r="H1039" i="1"/>
  <c r="H1040" i="1"/>
  <c r="H1041" i="1"/>
  <c r="H1042" i="1"/>
  <c r="H1044" i="1"/>
  <c r="H1046" i="1"/>
  <c r="H1047" i="1"/>
  <c r="H1048" i="1"/>
  <c r="H1049" i="1"/>
  <c r="H1050" i="1"/>
  <c r="H1052" i="1"/>
  <c r="H1054" i="1"/>
  <c r="H1055" i="1"/>
  <c r="H1056" i="1"/>
  <c r="H1057" i="1"/>
  <c r="H1058" i="1"/>
  <c r="H1060" i="1"/>
  <c r="H1062" i="1"/>
  <c r="H1063" i="1"/>
  <c r="H1064" i="1"/>
  <c r="H1065" i="1"/>
  <c r="H1066" i="1"/>
  <c r="H1068" i="1"/>
  <c r="H1070" i="1"/>
  <c r="H1071" i="1"/>
  <c r="H1072" i="1"/>
  <c r="H1073" i="1"/>
  <c r="H1074" i="1"/>
  <c r="H1076" i="1"/>
  <c r="H1078" i="1"/>
  <c r="H1079" i="1"/>
  <c r="H1080" i="1"/>
  <c r="H1081" i="1"/>
  <c r="H1082" i="1"/>
  <c r="H1084" i="1"/>
  <c r="H1086" i="1"/>
  <c r="H1087" i="1"/>
  <c r="H1088" i="1"/>
  <c r="H1089" i="1"/>
  <c r="H1090" i="1"/>
  <c r="H1092" i="1"/>
  <c r="H1094" i="1"/>
  <c r="H1095" i="1"/>
  <c r="H1096" i="1"/>
  <c r="H1097" i="1"/>
  <c r="H1098" i="1"/>
  <c r="H1100" i="1"/>
  <c r="H1102" i="1"/>
  <c r="H1103" i="1"/>
  <c r="H1104" i="1"/>
  <c r="H1105" i="1"/>
  <c r="H1106" i="1"/>
  <c r="H1108" i="1"/>
  <c r="H1110" i="1"/>
  <c r="H1111" i="1"/>
  <c r="H1112" i="1"/>
  <c r="H1113" i="1"/>
  <c r="H1114" i="1"/>
  <c r="H1116" i="1"/>
  <c r="H1118" i="1"/>
  <c r="H1119" i="1"/>
  <c r="H1120" i="1"/>
  <c r="H1121" i="1"/>
  <c r="H1122" i="1"/>
  <c r="H1124" i="1"/>
  <c r="H1126" i="1"/>
  <c r="H1127" i="1"/>
  <c r="H1128" i="1"/>
  <c r="H1129" i="1"/>
  <c r="H1130" i="1"/>
  <c r="H1132" i="1"/>
  <c r="H1134" i="1"/>
  <c r="H1135" i="1"/>
  <c r="H1136" i="1"/>
  <c r="H1137" i="1"/>
  <c r="H1138" i="1"/>
  <c r="H1140" i="1"/>
  <c r="H1142" i="1"/>
  <c r="H1143" i="1"/>
  <c r="H1144" i="1"/>
  <c r="H1145" i="1"/>
  <c r="H1146" i="1"/>
  <c r="H1148" i="1"/>
  <c r="H1150" i="1"/>
  <c r="H1151" i="1"/>
  <c r="H1152" i="1"/>
  <c r="H1153" i="1"/>
  <c r="H1154" i="1"/>
  <c r="H1156" i="1"/>
  <c r="H1158" i="1"/>
  <c r="H1159" i="1"/>
  <c r="H1160" i="1"/>
  <c r="H1161" i="1"/>
  <c r="H1162" i="1"/>
  <c r="H1164" i="1"/>
  <c r="H1166" i="1"/>
  <c r="H1167" i="1"/>
  <c r="H1168" i="1"/>
  <c r="H1169" i="1"/>
  <c r="H1170" i="1"/>
  <c r="H1172" i="1"/>
  <c r="H1174" i="1"/>
  <c r="H1175" i="1"/>
  <c r="H1176" i="1"/>
  <c r="H1177" i="1"/>
  <c r="H1178" i="1"/>
  <c r="H1180" i="1"/>
  <c r="H1182" i="1"/>
  <c r="H1183" i="1"/>
  <c r="H1184" i="1"/>
  <c r="H1185" i="1"/>
  <c r="H1186" i="1"/>
  <c r="H1188" i="1"/>
  <c r="H1190" i="1"/>
  <c r="H1191" i="1"/>
  <c r="H1192" i="1"/>
  <c r="H1193" i="1"/>
  <c r="H1194" i="1"/>
  <c r="H1196" i="1"/>
  <c r="H1198" i="1"/>
  <c r="H1199" i="1"/>
  <c r="H1200" i="1"/>
  <c r="H1201" i="1"/>
  <c r="H1202" i="1"/>
  <c r="H1204" i="1"/>
  <c r="H1206" i="1"/>
  <c r="H1207" i="1"/>
  <c r="H1208" i="1"/>
  <c r="H1209" i="1"/>
  <c r="H1210" i="1"/>
  <c r="H1212" i="1"/>
  <c r="H1214" i="1"/>
  <c r="H1215" i="1"/>
  <c r="H1216" i="1"/>
  <c r="H1217" i="1"/>
  <c r="H1218" i="1"/>
  <c r="H1220" i="1"/>
  <c r="H1222" i="1"/>
  <c r="H1223" i="1"/>
  <c r="H1224" i="1"/>
  <c r="H1225" i="1"/>
  <c r="H1226" i="1"/>
  <c r="H1228" i="1"/>
  <c r="H1230" i="1"/>
  <c r="H1231" i="1"/>
  <c r="H1232" i="1"/>
  <c r="H1233" i="1"/>
  <c r="H1234" i="1"/>
  <c r="H1236" i="1"/>
  <c r="H1238" i="1"/>
  <c r="H1239" i="1"/>
  <c r="H1240" i="1"/>
  <c r="H1241" i="1"/>
  <c r="H1242" i="1"/>
  <c r="H1244" i="1"/>
  <c r="H1246" i="1"/>
  <c r="H1247" i="1"/>
  <c r="H1248" i="1"/>
  <c r="H1249" i="1"/>
  <c r="H1250" i="1"/>
  <c r="H1252" i="1"/>
  <c r="H1254" i="1"/>
  <c r="H1255" i="1"/>
  <c r="H1256" i="1"/>
  <c r="H1257" i="1"/>
  <c r="H1258" i="1"/>
  <c r="H1260" i="1"/>
  <c r="H1262" i="1"/>
  <c r="H1263" i="1"/>
  <c r="H1264" i="1"/>
  <c r="H1265" i="1"/>
  <c r="H1266" i="1"/>
  <c r="H1267" i="1"/>
  <c r="H1268" i="1"/>
  <c r="H1270" i="1"/>
  <c r="H1271" i="1"/>
  <c r="H1272" i="1"/>
  <c r="H1273" i="1"/>
  <c r="H1274" i="1"/>
  <c r="H1276" i="1"/>
  <c r="H1278" i="1"/>
  <c r="H1279" i="1"/>
  <c r="H1280" i="1"/>
  <c r="H1281" i="1"/>
  <c r="H1282" i="1"/>
  <c r="H1284" i="1"/>
  <c r="H1286" i="1"/>
  <c r="H1287" i="1"/>
  <c r="H1288" i="1"/>
  <c r="H1289" i="1"/>
  <c r="H1290" i="1"/>
  <c r="H1292" i="1"/>
  <c r="H1294" i="1"/>
  <c r="H1295" i="1"/>
  <c r="H1296" i="1"/>
  <c r="H1297" i="1"/>
  <c r="H1298" i="1"/>
  <c r="H1300" i="1"/>
  <c r="H1302" i="1"/>
  <c r="H1303" i="1"/>
  <c r="H1304" i="1"/>
  <c r="H1305" i="1"/>
  <c r="H1306" i="1"/>
  <c r="H1308" i="1"/>
  <c r="H1310" i="1"/>
  <c r="H1311" i="1"/>
  <c r="H1312" i="1"/>
  <c r="H1313" i="1"/>
  <c r="H1314" i="1"/>
  <c r="H1316" i="1"/>
  <c r="H1318" i="1"/>
  <c r="H1319" i="1"/>
  <c r="H1320" i="1"/>
  <c r="H1321" i="1"/>
  <c r="H1322" i="1"/>
  <c r="H1324" i="1"/>
  <c r="H1326" i="1"/>
  <c r="H1327" i="1"/>
  <c r="H1328" i="1"/>
  <c r="H1329" i="1"/>
  <c r="H1330" i="1"/>
  <c r="H1331" i="1"/>
  <c r="H1332" i="1"/>
  <c r="H1334" i="1"/>
  <c r="H1335" i="1"/>
  <c r="H1336" i="1"/>
  <c r="H1337" i="1"/>
  <c r="H1338" i="1"/>
  <c r="H1340" i="1"/>
  <c r="H1342" i="1"/>
  <c r="H1343" i="1"/>
  <c r="H1344" i="1"/>
  <c r="H1345" i="1"/>
  <c r="H1346" i="1"/>
  <c r="H1348" i="1"/>
  <c r="H1350" i="1"/>
  <c r="H1351" i="1"/>
  <c r="H1352" i="1"/>
  <c r="H1353" i="1"/>
  <c r="H1354" i="1"/>
  <c r="H1356" i="1"/>
  <c r="H1358" i="1"/>
  <c r="H1359" i="1"/>
  <c r="H1360" i="1"/>
  <c r="H1361" i="1"/>
  <c r="H1362" i="1"/>
  <c r="H1364" i="1"/>
  <c r="H1366" i="1"/>
  <c r="H1367" i="1"/>
  <c r="H1368" i="1"/>
  <c r="H1369" i="1"/>
  <c r="H1370" i="1"/>
  <c r="H1372" i="1"/>
  <c r="H1374" i="1"/>
  <c r="H1375" i="1"/>
  <c r="H1376" i="1"/>
  <c r="H1377" i="1"/>
  <c r="H1378" i="1"/>
  <c r="H1380" i="1"/>
  <c r="H1382" i="1"/>
  <c r="H1383" i="1"/>
  <c r="H1384" i="1"/>
  <c r="H1385" i="1"/>
  <c r="H1386" i="1"/>
  <c r="H1388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2243" i="1" l="1"/>
  <c r="H1339" i="1"/>
  <c r="H1275" i="1"/>
  <c r="F1307" i="1"/>
  <c r="F1085" i="1"/>
  <c r="H1091" i="1"/>
  <c r="H1155" i="1"/>
  <c r="H1347" i="1"/>
  <c r="H1283" i="1"/>
  <c r="F1387" i="1"/>
  <c r="F1227" i="1"/>
  <c r="F979" i="1"/>
  <c r="H1355" i="1"/>
  <c r="H1291" i="1"/>
  <c r="F1315" i="1"/>
  <c r="F1235" i="1"/>
  <c r="F1083" i="1"/>
  <c r="H1011" i="1"/>
  <c r="H1363" i="1"/>
  <c r="F1243" i="1"/>
  <c r="F1035" i="1"/>
  <c r="H1371" i="1"/>
  <c r="F1563" i="1"/>
  <c r="F1323" i="1"/>
  <c r="F1147" i="1"/>
  <c r="H1251" i="1"/>
  <c r="F1043" i="1"/>
  <c r="H1211" i="1"/>
  <c r="F1341" i="1"/>
  <c r="F1349" i="1"/>
  <c r="F1285" i="1"/>
  <c r="F1221" i="1"/>
  <c r="F1203" i="1"/>
  <c r="F1157" i="1"/>
  <c r="F1139" i="1"/>
  <c r="F1093" i="1"/>
  <c r="F1075" i="1"/>
  <c r="F947" i="1"/>
  <c r="H1389" i="1"/>
  <c r="H1381" i="1"/>
  <c r="H1373" i="1"/>
  <c r="H1333" i="1"/>
  <c r="H1325" i="1"/>
  <c r="H1317" i="1"/>
  <c r="H1309" i="1"/>
  <c r="H1269" i="1"/>
  <c r="H1261" i="1"/>
  <c r="H1253" i="1"/>
  <c r="H1245" i="1"/>
  <c r="H1205" i="1"/>
  <c r="H1197" i="1"/>
  <c r="H1189" i="1"/>
  <c r="H1181" i="1"/>
  <c r="H1141" i="1"/>
  <c r="H1133" i="1"/>
  <c r="H1125" i="1"/>
  <c r="H1117" i="1"/>
  <c r="H1077" i="1"/>
  <c r="H1069" i="1"/>
  <c r="H1061" i="1"/>
  <c r="H1053" i="1"/>
  <c r="H1045" i="1"/>
  <c r="H1037" i="1"/>
  <c r="H1029" i="1"/>
  <c r="H1021" i="1"/>
  <c r="H1013" i="1"/>
  <c r="H1005" i="1"/>
  <c r="H997" i="1"/>
  <c r="H989" i="1"/>
  <c r="H981" i="1"/>
  <c r="H973" i="1"/>
  <c r="H965" i="1"/>
  <c r="H957" i="1"/>
  <c r="H949" i="1"/>
  <c r="H941" i="1"/>
  <c r="H933" i="1"/>
  <c r="H925" i="1"/>
  <c r="H917" i="1"/>
  <c r="F1163" i="1"/>
  <c r="F1099" i="1"/>
  <c r="F1051" i="1"/>
  <c r="F1019" i="1"/>
  <c r="F987" i="1"/>
  <c r="F955" i="1"/>
  <c r="F923" i="1"/>
  <c r="F1171" i="1"/>
  <c r="F1107" i="1"/>
  <c r="F910" i="1"/>
  <c r="H1187" i="1"/>
  <c r="H1179" i="1"/>
  <c r="H1123" i="1"/>
  <c r="H1115" i="1"/>
  <c r="H1059" i="1"/>
  <c r="H1027" i="1"/>
  <c r="H995" i="1"/>
  <c r="H963" i="1"/>
  <c r="H931" i="1"/>
  <c r="H915" i="1"/>
  <c r="E5" i="1" l="1"/>
  <c r="I1449" i="1" s="1"/>
  <c r="J175" i="1"/>
  <c r="J445" i="1"/>
  <c r="J189" i="1"/>
  <c r="J553" i="1"/>
  <c r="J1424" i="1"/>
  <c r="J1168" i="1"/>
  <c r="J490" i="1"/>
  <c r="J234" i="1"/>
  <c r="J2236" i="1"/>
  <c r="I710" i="1"/>
  <c r="I257" i="1"/>
  <c r="J2022" i="1"/>
  <c r="J340" i="1"/>
  <c r="J637" i="1"/>
  <c r="J381" i="1"/>
  <c r="J621" i="1"/>
  <c r="J109" i="1"/>
  <c r="J19" i="1"/>
  <c r="J1056" i="1"/>
  <c r="J158" i="1"/>
  <c r="J768" i="1"/>
  <c r="J634" i="1"/>
  <c r="J378" i="1"/>
  <c r="J122" i="1"/>
  <c r="J252" i="1"/>
  <c r="J110" i="1"/>
  <c r="J659" i="1"/>
  <c r="J639" i="1"/>
  <c r="J496" i="1"/>
  <c r="J87" i="1"/>
  <c r="J992" i="1"/>
  <c r="J464" i="1"/>
  <c r="J704" i="1"/>
  <c r="J1446" i="1"/>
  <c r="J1702" i="1"/>
  <c r="J1958" i="1"/>
  <c r="J114" i="1"/>
  <c r="J306" i="1"/>
  <c r="J370" i="1"/>
  <c r="J181" i="1"/>
  <c r="J245" i="1"/>
  <c r="J309" i="1"/>
  <c r="J633" i="1"/>
  <c r="J367" i="1"/>
  <c r="J470" i="1"/>
  <c r="J572" i="1"/>
  <c r="J510" i="1"/>
  <c r="J241" i="1"/>
  <c r="J550" i="1"/>
  <c r="J652" i="1"/>
  <c r="J601" i="1"/>
  <c r="J350" i="1"/>
  <c r="J452" i="1"/>
  <c r="J44" i="1"/>
  <c r="J1240" i="1"/>
  <c r="J730" i="1"/>
  <c r="J1114" i="1"/>
  <c r="J1370" i="1"/>
  <c r="J958" i="1"/>
  <c r="J1661" i="1"/>
  <c r="J1917" i="1"/>
  <c r="J1494" i="1"/>
  <c r="J2220" i="1"/>
  <c r="I404" i="1"/>
  <c r="I229" i="1"/>
  <c r="I526" i="1"/>
  <c r="J148" i="1"/>
  <c r="J924" i="1"/>
  <c r="J188" i="1"/>
  <c r="J289" i="1"/>
  <c r="J23" i="1"/>
  <c r="J535" i="1"/>
  <c r="J718" i="1"/>
  <c r="J782" i="1"/>
  <c r="J575" i="1"/>
  <c r="J743" i="1"/>
  <c r="J807" i="1"/>
  <c r="J320" i="1"/>
  <c r="J712" i="1"/>
  <c r="J272" i="1"/>
  <c r="J375" i="1"/>
  <c r="J478" i="1"/>
  <c r="J936" i="1"/>
  <c r="J1064" i="1"/>
  <c r="J1192" i="1"/>
  <c r="J1384" i="1"/>
  <c r="J899" i="1"/>
  <c r="J54" i="1"/>
  <c r="J1011" i="1"/>
  <c r="J1267" i="1"/>
  <c r="J1100" i="1"/>
  <c r="J1189" i="1"/>
  <c r="J1022" i="1"/>
  <c r="J1278" i="1"/>
  <c r="J1450" i="1"/>
  <c r="J1803" i="1"/>
  <c r="J1469" i="1"/>
  <c r="J1981" i="1"/>
  <c r="J1558" i="1"/>
  <c r="J1814" i="1"/>
  <c r="J1647" i="1"/>
  <c r="J1480" i="1"/>
  <c r="J1992" i="1"/>
  <c r="J2028" i="1"/>
  <c r="I49" i="1"/>
  <c r="J2109" i="1"/>
  <c r="I370" i="1"/>
  <c r="J1610" i="1"/>
  <c r="I660" i="1"/>
  <c r="I485" i="1"/>
  <c r="I897" i="1"/>
  <c r="J258" i="1"/>
  <c r="J642" i="1"/>
  <c r="J171" i="1"/>
  <c r="J427" i="1"/>
  <c r="J261" i="1"/>
  <c r="J581" i="1"/>
  <c r="J796" i="1"/>
  <c r="J74" i="1"/>
  <c r="J138" i="1"/>
  <c r="J394" i="1"/>
  <c r="J586" i="1"/>
  <c r="J51" i="1"/>
  <c r="J115" i="1"/>
  <c r="J179" i="1"/>
  <c r="J307" i="1"/>
  <c r="J435" i="1"/>
  <c r="J563" i="1"/>
  <c r="J627" i="1"/>
  <c r="J13" i="1"/>
  <c r="J141" i="1"/>
  <c r="J269" i="1"/>
  <c r="J397" i="1"/>
  <c r="J461" i="1"/>
  <c r="J525" i="1"/>
  <c r="J653" i="1"/>
  <c r="J160" i="1"/>
  <c r="J366" i="1"/>
  <c r="J468" i="1"/>
  <c r="J569" i="1"/>
  <c r="J740" i="1"/>
  <c r="J868" i="1"/>
  <c r="J97" i="1"/>
  <c r="J200" i="1"/>
  <c r="J303" i="1"/>
  <c r="J508" i="1"/>
  <c r="J701" i="1"/>
  <c r="J829" i="1"/>
  <c r="J893" i="1"/>
  <c r="J36" i="1"/>
  <c r="J240" i="1"/>
  <c r="J446" i="1"/>
  <c r="J649" i="1"/>
  <c r="J726" i="1"/>
  <c r="J790" i="1"/>
  <c r="J918" i="1"/>
  <c r="J177" i="1"/>
  <c r="J383" i="1"/>
  <c r="J486" i="1"/>
  <c r="J588" i="1"/>
  <c r="J751" i="1"/>
  <c r="J879" i="1"/>
  <c r="J128" i="1"/>
  <c r="J231" i="1"/>
  <c r="J334" i="1"/>
  <c r="J537" i="1"/>
  <c r="J720" i="1"/>
  <c r="J848" i="1"/>
  <c r="J912" i="1"/>
  <c r="J80" i="1"/>
  <c r="J286" i="1"/>
  <c r="J489" i="1"/>
  <c r="J184" i="1"/>
  <c r="J287" i="1"/>
  <c r="J15" i="1"/>
  <c r="J580" i="1"/>
  <c r="J787" i="1"/>
  <c r="J1008" i="1"/>
  <c r="J1136" i="1"/>
  <c r="J1200" i="1"/>
  <c r="J1264" i="1"/>
  <c r="J1328" i="1"/>
  <c r="J1392" i="1"/>
  <c r="J793" i="1"/>
  <c r="J1361" i="1"/>
  <c r="J938" i="1"/>
  <c r="J1194" i="1"/>
  <c r="J257" i="1"/>
  <c r="J1027" i="1"/>
  <c r="J737" i="1"/>
  <c r="J1116" i="1"/>
  <c r="J1372" i="1"/>
  <c r="J949" i="1"/>
  <c r="J1205" i="1"/>
  <c r="J390" i="1"/>
  <c r="J1038" i="1"/>
  <c r="J1466" i="1"/>
  <c r="J1563" i="1"/>
  <c r="J1819" i="1"/>
  <c r="J1095" i="1"/>
  <c r="J1485" i="1"/>
  <c r="J1741" i="1"/>
  <c r="J1997" i="1"/>
  <c r="J1830" i="1"/>
  <c r="J1247" i="1"/>
  <c r="J1663" i="1"/>
  <c r="J1919" i="1"/>
  <c r="J1496" i="1"/>
  <c r="J1752" i="1"/>
  <c r="J2008" i="1"/>
  <c r="J2044" i="1"/>
  <c r="I65" i="1"/>
  <c r="J1604" i="1"/>
  <c r="J2125" i="1"/>
  <c r="I130" i="1"/>
  <c r="I386" i="1"/>
  <c r="I682" i="1"/>
  <c r="J1780" i="1"/>
  <c r="I724" i="1"/>
  <c r="I549" i="1"/>
  <c r="I199" i="1"/>
  <c r="I1916" i="1"/>
  <c r="I312" i="1"/>
  <c r="I2182" i="1"/>
  <c r="I2118" i="1"/>
  <c r="I2054" i="1"/>
  <c r="I1990" i="1"/>
  <c r="I1926" i="1"/>
  <c r="I1862" i="1"/>
  <c r="I1770" i="1"/>
  <c r="I1631" i="1"/>
  <c r="I1461" i="1"/>
  <c r="I1292" i="1"/>
  <c r="I941" i="1"/>
  <c r="I2156" i="1"/>
  <c r="I1541" i="1"/>
  <c r="I2237" i="1"/>
  <c r="I2173" i="1"/>
  <c r="I2109" i="1"/>
  <c r="I2045" i="1"/>
  <c r="I1981" i="1"/>
  <c r="I1917" i="1"/>
  <c r="I1853" i="1"/>
  <c r="I1751" i="1"/>
  <c r="I1607" i="1"/>
  <c r="I1437" i="1"/>
  <c r="I1268" i="1"/>
  <c r="I869" i="1"/>
  <c r="I925" i="1"/>
  <c r="I2179" i="1"/>
  <c r="I2115" i="1"/>
  <c r="I2051" i="1"/>
  <c r="I1987" i="1"/>
  <c r="I1923" i="1"/>
  <c r="I1859" i="1"/>
  <c r="I1764" i="1"/>
  <c r="I1623" i="1"/>
  <c r="I1453" i="1"/>
  <c r="I1284" i="1"/>
  <c r="I917" i="1"/>
  <c r="I2148" i="1"/>
  <c r="I1628" i="1"/>
  <c r="I2234" i="1"/>
  <c r="I2170" i="1"/>
  <c r="I2106" i="1"/>
  <c r="I2042" i="1"/>
  <c r="I1978" i="1"/>
  <c r="I1914" i="1"/>
  <c r="I1850" i="1"/>
  <c r="I1746" i="1"/>
  <c r="I1599" i="1"/>
  <c r="I1429" i="1"/>
  <c r="I1260" i="1"/>
  <c r="I845" i="1"/>
  <c r="I2132" i="1"/>
  <c r="I1717" i="1"/>
  <c r="I2225" i="1"/>
  <c r="I2161" i="1"/>
  <c r="I2097" i="1"/>
  <c r="I2033" i="1"/>
  <c r="I1969" i="1"/>
  <c r="I1905" i="1"/>
  <c r="I1841" i="1"/>
  <c r="I1727" i="1"/>
  <c r="I1575" i="1"/>
  <c r="I1405" i="1"/>
  <c r="I1236" i="1"/>
  <c r="I760" i="1"/>
  <c r="I2052" i="1"/>
  <c r="I1327" i="1"/>
  <c r="I2192" i="1"/>
  <c r="I2128" i="1"/>
  <c r="I2064" i="1"/>
  <c r="I2000" i="1"/>
  <c r="I1936" i="1"/>
  <c r="I1872" i="1"/>
  <c r="I1789" i="1"/>
  <c r="I1660" i="1"/>
  <c r="I1487" i="1"/>
  <c r="I1317" i="1"/>
  <c r="I1021" i="1"/>
  <c r="J1642" i="1"/>
  <c r="I1836" i="1"/>
  <c r="I2223" i="1"/>
  <c r="I2159" i="1"/>
  <c r="I2095" i="1"/>
  <c r="I2228" i="1"/>
  <c r="I1868" i="1"/>
  <c r="I2238" i="1"/>
  <c r="I2174" i="1"/>
  <c r="I2110" i="1"/>
  <c r="I2046" i="1"/>
  <c r="I1982" i="1"/>
  <c r="I1918" i="1"/>
  <c r="I1854" i="1"/>
  <c r="I1754" i="1"/>
  <c r="I1612" i="1"/>
  <c r="I1439" i="1"/>
  <c r="I1269" i="1"/>
  <c r="I877" i="1"/>
  <c r="I2084" i="1"/>
  <c r="I1413" i="1"/>
  <c r="I2229" i="1"/>
  <c r="I2165" i="1"/>
  <c r="I2101" i="1"/>
  <c r="I2037" i="1"/>
  <c r="I1973" i="1"/>
  <c r="I1909" i="1"/>
  <c r="I1845" i="1"/>
  <c r="I1735" i="1"/>
  <c r="I1588" i="1"/>
  <c r="I1415" i="1"/>
  <c r="I1245" i="1"/>
  <c r="I805" i="1"/>
  <c r="I2235" i="1"/>
  <c r="I2171" i="1"/>
  <c r="I2107" i="1"/>
  <c r="I2043" i="1"/>
  <c r="I1979" i="1"/>
  <c r="I1915" i="1"/>
  <c r="I1851" i="1"/>
  <c r="I1748" i="1"/>
  <c r="I1604" i="1"/>
  <c r="I1431" i="1"/>
  <c r="I1261" i="1"/>
  <c r="I853" i="1"/>
  <c r="I2092" i="1"/>
  <c r="I1477" i="1"/>
  <c r="I2226" i="1"/>
  <c r="I2162" i="1"/>
  <c r="I2098" i="1"/>
  <c r="I2034" i="1"/>
  <c r="I1970" i="1"/>
  <c r="I1906" i="1"/>
  <c r="I1842" i="1"/>
  <c r="I1730" i="1"/>
  <c r="I1580" i="1"/>
  <c r="I1407" i="1"/>
  <c r="I1237" i="1"/>
  <c r="I779" i="1"/>
  <c r="I2076" i="1"/>
  <c r="I1647" i="1"/>
  <c r="I2217" i="1"/>
  <c r="I2153" i="1"/>
  <c r="I2089" i="1"/>
  <c r="I2025" i="1"/>
  <c r="I1961" i="1"/>
  <c r="I1897" i="1"/>
  <c r="I1833" i="1"/>
  <c r="I1711" i="1"/>
  <c r="I1556" i="1"/>
  <c r="I1383" i="1"/>
  <c r="I1204" i="1"/>
  <c r="I587" i="1"/>
  <c r="I2004" i="1"/>
  <c r="J2139" i="1"/>
  <c r="I2184" i="1"/>
  <c r="I2120" i="1"/>
  <c r="I2056" i="1"/>
  <c r="I1992" i="1"/>
  <c r="I1928" i="1"/>
  <c r="I1864" i="1"/>
  <c r="I1773" i="1"/>
  <c r="I1637" i="1"/>
  <c r="I1468" i="1"/>
  <c r="I1295" i="1"/>
  <c r="I957" i="1"/>
  <c r="I2220" i="1"/>
  <c r="I1733" i="1"/>
  <c r="I2215" i="1"/>
  <c r="I2151" i="1"/>
  <c r="I2180" i="1"/>
  <c r="I1828" i="1"/>
  <c r="I2230" i="1"/>
  <c r="I2166" i="1"/>
  <c r="I2102" i="1"/>
  <c r="I2038" i="1"/>
  <c r="I1974" i="1"/>
  <c r="I1910" i="1"/>
  <c r="I1846" i="1"/>
  <c r="I1738" i="1"/>
  <c r="I1589" i="1"/>
  <c r="I1420" i="1"/>
  <c r="I1247" i="1"/>
  <c r="I813" i="1"/>
  <c r="I2028" i="1"/>
  <c r="I1285" i="1"/>
  <c r="I2221" i="1"/>
  <c r="I2157" i="1"/>
  <c r="I2093" i="1"/>
  <c r="I2029" i="1"/>
  <c r="I1965" i="1"/>
  <c r="I1901" i="1"/>
  <c r="I1837" i="1"/>
  <c r="I1719" i="1"/>
  <c r="I1565" i="1"/>
  <c r="I1396" i="1"/>
  <c r="I1220" i="1"/>
  <c r="I673" i="1"/>
  <c r="I2227" i="1"/>
  <c r="I2163" i="1"/>
  <c r="I2099" i="1"/>
  <c r="I2035" i="1"/>
  <c r="I1971" i="1"/>
  <c r="I1907" i="1"/>
  <c r="I1843" i="1"/>
  <c r="I1732" i="1"/>
  <c r="I1581" i="1"/>
  <c r="I1412" i="1"/>
  <c r="I1239" i="1"/>
  <c r="I789" i="1"/>
  <c r="I2036" i="1"/>
  <c r="I1372" i="1"/>
  <c r="I2218" i="1"/>
  <c r="I2154" i="1"/>
  <c r="I2090" i="1"/>
  <c r="I2026" i="1"/>
  <c r="I1962" i="1"/>
  <c r="I1898" i="1"/>
  <c r="I1834" i="1"/>
  <c r="I1714" i="1"/>
  <c r="I1557" i="1"/>
  <c r="I1388" i="1"/>
  <c r="I1205" i="1"/>
  <c r="I609" i="1"/>
  <c r="I2044" i="1"/>
  <c r="I1564" i="1"/>
  <c r="I2209" i="1"/>
  <c r="I2145" i="1"/>
  <c r="I2081" i="1"/>
  <c r="I2017" i="1"/>
  <c r="I1953" i="1"/>
  <c r="I1889" i="1"/>
  <c r="I1823" i="1"/>
  <c r="I1695" i="1"/>
  <c r="I1533" i="1"/>
  <c r="I1364" i="1"/>
  <c r="I1157" i="1"/>
  <c r="I417" i="1"/>
  <c r="I1956" i="1"/>
  <c r="I2240" i="1"/>
  <c r="I2176" i="1"/>
  <c r="I2112" i="1"/>
  <c r="I2048" i="1"/>
  <c r="I1984" i="1"/>
  <c r="I1920" i="1"/>
  <c r="I1856" i="1"/>
  <c r="I1757" i="1"/>
  <c r="I1615" i="1"/>
  <c r="I1445" i="1"/>
  <c r="I1276" i="1"/>
  <c r="I893" i="1"/>
  <c r="I2172" i="1"/>
  <c r="I1605" i="1"/>
  <c r="I2207" i="1"/>
  <c r="I2143" i="1"/>
  <c r="I2140" i="1"/>
  <c r="I1749" i="1"/>
  <c r="I2222" i="1"/>
  <c r="I2158" i="1"/>
  <c r="I2094" i="1"/>
  <c r="I2030" i="1"/>
  <c r="I1966" i="1"/>
  <c r="I1902" i="1"/>
  <c r="I1838" i="1"/>
  <c r="I1722" i="1"/>
  <c r="I1567" i="1"/>
  <c r="I1397" i="1"/>
  <c r="I1221" i="1"/>
  <c r="I696" i="1"/>
  <c r="I1980" i="1"/>
  <c r="I1244" i="1"/>
  <c r="I2213" i="1"/>
  <c r="I2149" i="1"/>
  <c r="I2085" i="1"/>
  <c r="I2021" i="1"/>
  <c r="I1957" i="1"/>
  <c r="I1893" i="1"/>
  <c r="I1829" i="1"/>
  <c r="I1703" i="1"/>
  <c r="I1543" i="1"/>
  <c r="I1373" i="1"/>
  <c r="I1188" i="1"/>
  <c r="I504" i="1"/>
  <c r="I2219" i="1"/>
  <c r="I2155" i="1"/>
  <c r="I2091" i="1"/>
  <c r="I2027" i="1"/>
  <c r="I1963" i="1"/>
  <c r="I1899" i="1"/>
  <c r="I1835" i="1"/>
  <c r="I1716" i="1"/>
  <c r="I1559" i="1"/>
  <c r="I1389" i="1"/>
  <c r="I1212" i="1"/>
  <c r="I632" i="1"/>
  <c r="I1988" i="1"/>
  <c r="I1263" i="1"/>
  <c r="I2210" i="1"/>
  <c r="I2146" i="1"/>
  <c r="I2082" i="1"/>
  <c r="I2018" i="1"/>
  <c r="I1954" i="1"/>
  <c r="I1890" i="1"/>
  <c r="I1825" i="1"/>
  <c r="I1698" i="1"/>
  <c r="I1535" i="1"/>
  <c r="I1365" i="1"/>
  <c r="I1165" i="1"/>
  <c r="I440" i="1"/>
  <c r="I2012" i="1"/>
  <c r="I1455" i="1"/>
  <c r="I2201" i="1"/>
  <c r="I2137" i="1"/>
  <c r="I2073" i="1"/>
  <c r="I2009" i="1"/>
  <c r="I1945" i="1"/>
  <c r="I1881" i="1"/>
  <c r="I1807" i="1"/>
  <c r="I1679" i="1"/>
  <c r="I1511" i="1"/>
  <c r="I1341" i="1"/>
  <c r="I1093" i="1"/>
  <c r="I224" i="1"/>
  <c r="I1391" i="1"/>
  <c r="I2126" i="1"/>
  <c r="I1998" i="1"/>
  <c r="I1870" i="1"/>
  <c r="I1653" i="1"/>
  <c r="I1311" i="1"/>
  <c r="I2204" i="1"/>
  <c r="I861" i="1"/>
  <c r="I2117" i="1"/>
  <c r="I1989" i="1"/>
  <c r="I1861" i="1"/>
  <c r="I1629" i="1"/>
  <c r="I1287" i="1"/>
  <c r="I1924" i="1"/>
  <c r="I2123" i="1"/>
  <c r="I1995" i="1"/>
  <c r="I1867" i="1"/>
  <c r="I1645" i="1"/>
  <c r="I1303" i="1"/>
  <c r="I2196" i="1"/>
  <c r="I2242" i="1"/>
  <c r="I2114" i="1"/>
  <c r="I1986" i="1"/>
  <c r="I1858" i="1"/>
  <c r="I1621" i="1"/>
  <c r="I1279" i="1"/>
  <c r="I2188" i="1"/>
  <c r="I2233" i="1"/>
  <c r="I2105" i="1"/>
  <c r="I1977" i="1"/>
  <c r="I1849" i="1"/>
  <c r="I1597" i="1"/>
  <c r="I1255" i="1"/>
  <c r="I2108" i="1"/>
  <c r="I2216" i="1"/>
  <c r="I2104" i="1"/>
  <c r="I2016" i="1"/>
  <c r="I1904" i="1"/>
  <c r="I1805" i="1"/>
  <c r="I1551" i="1"/>
  <c r="I1253" i="1"/>
  <c r="I395" i="1"/>
  <c r="I1308" i="1"/>
  <c r="I2167" i="1"/>
  <c r="I2071" i="1"/>
  <c r="I2007" i="1"/>
  <c r="I1943" i="1"/>
  <c r="I1879" i="1"/>
  <c r="I1804" i="1"/>
  <c r="I1676" i="1"/>
  <c r="I1508" i="1"/>
  <c r="I1335" i="1"/>
  <c r="I1077" i="1"/>
  <c r="I96" i="1"/>
  <c r="I1132" i="1"/>
  <c r="I1068" i="1"/>
  <c r="I1004" i="1"/>
  <c r="I940" i="1"/>
  <c r="I876" i="1"/>
  <c r="I812" i="1"/>
  <c r="I691" i="1"/>
  <c r="I521" i="1"/>
  <c r="I352" i="1"/>
  <c r="I24" i="1"/>
  <c r="I1819" i="1"/>
  <c r="I1755" i="1"/>
  <c r="I1691" i="1"/>
  <c r="I1627" i="1"/>
  <c r="I1563" i="1"/>
  <c r="I1499" i="1"/>
  <c r="I1435" i="1"/>
  <c r="I1371" i="1"/>
  <c r="I1307" i="1"/>
  <c r="I1243" i="1"/>
  <c r="I1179" i="1"/>
  <c r="I1115" i="1"/>
  <c r="I1051" i="1"/>
  <c r="I987" i="1"/>
  <c r="I923" i="1"/>
  <c r="I859" i="1"/>
  <c r="I795" i="1"/>
  <c r="I648" i="1"/>
  <c r="I475" i="1"/>
  <c r="I305" i="1"/>
  <c r="J2123" i="1"/>
  <c r="I2100" i="1"/>
  <c r="I2214" i="1"/>
  <c r="I2086" i="1"/>
  <c r="I1958" i="1"/>
  <c r="I1830" i="1"/>
  <c r="I1548" i="1"/>
  <c r="I1189" i="1"/>
  <c r="I1932" i="1"/>
  <c r="I2205" i="1"/>
  <c r="I2077" i="1"/>
  <c r="I1949" i="1"/>
  <c r="I1815" i="1"/>
  <c r="I1524" i="1"/>
  <c r="I1125" i="1"/>
  <c r="I2211" i="1"/>
  <c r="I2083" i="1"/>
  <c r="I1955" i="1"/>
  <c r="I1826" i="1"/>
  <c r="I1540" i="1"/>
  <c r="I1173" i="1"/>
  <c r="I1940" i="1"/>
  <c r="I2202" i="1"/>
  <c r="I2074" i="1"/>
  <c r="I1946" i="1"/>
  <c r="I1810" i="1"/>
  <c r="I1516" i="1"/>
  <c r="I1101" i="1"/>
  <c r="I1964" i="1"/>
  <c r="I2193" i="1"/>
  <c r="I2065" i="1"/>
  <c r="I1937" i="1"/>
  <c r="I1791" i="1"/>
  <c r="I1492" i="1"/>
  <c r="I1029" i="1"/>
  <c r="I1908" i="1"/>
  <c r="I2208" i="1"/>
  <c r="I2096" i="1"/>
  <c r="I2008" i="1"/>
  <c r="I1896" i="1"/>
  <c r="I1741" i="1"/>
  <c r="I1532" i="1"/>
  <c r="I1229" i="1"/>
  <c r="I160" i="1"/>
  <c r="I651" i="1"/>
  <c r="I2135" i="1"/>
  <c r="I2063" i="1"/>
  <c r="I1999" i="1"/>
  <c r="I1935" i="1"/>
  <c r="I1871" i="1"/>
  <c r="I1788" i="1"/>
  <c r="I1655" i="1"/>
  <c r="I1485" i="1"/>
  <c r="I1316" i="1"/>
  <c r="I1013" i="1"/>
  <c r="J1263" i="1"/>
  <c r="I1124" i="1"/>
  <c r="I1060" i="1"/>
  <c r="I996" i="1"/>
  <c r="I932" i="1"/>
  <c r="I868" i="1"/>
  <c r="I804" i="1"/>
  <c r="I672" i="1"/>
  <c r="I499" i="1"/>
  <c r="I329" i="1"/>
  <c r="J2195" i="1"/>
  <c r="I1811" i="1"/>
  <c r="I1747" i="1"/>
  <c r="I1683" i="1"/>
  <c r="I1619" i="1"/>
  <c r="I1555" i="1"/>
  <c r="I1491" i="1"/>
  <c r="I1427" i="1"/>
  <c r="I1363" i="1"/>
  <c r="I1299" i="1"/>
  <c r="I1235" i="1"/>
  <c r="I1171" i="1"/>
  <c r="I1107" i="1"/>
  <c r="I1043" i="1"/>
  <c r="I979" i="1"/>
  <c r="I915" i="1"/>
  <c r="I851" i="1"/>
  <c r="I787" i="1"/>
  <c r="I625" i="1"/>
  <c r="I456" i="1"/>
  <c r="I283" i="1"/>
  <c r="J2059" i="1"/>
  <c r="I1634" i="1"/>
  <c r="I2068" i="1"/>
  <c r="I2206" i="1"/>
  <c r="I2078" i="1"/>
  <c r="I1950" i="1"/>
  <c r="I1818" i="1"/>
  <c r="I1525" i="1"/>
  <c r="I1133" i="1"/>
  <c r="I1876" i="1"/>
  <c r="I2197" i="1"/>
  <c r="I2069" i="1"/>
  <c r="I1941" i="1"/>
  <c r="I1799" i="1"/>
  <c r="I1501" i="1"/>
  <c r="I1061" i="1"/>
  <c r="I2203" i="1"/>
  <c r="I2075" i="1"/>
  <c r="I1947" i="1"/>
  <c r="I1812" i="1"/>
  <c r="I1517" i="1"/>
  <c r="I1109" i="1"/>
  <c r="I1892" i="1"/>
  <c r="I2194" i="1"/>
  <c r="I2066" i="1"/>
  <c r="I1938" i="1"/>
  <c r="I1794" i="1"/>
  <c r="I1493" i="1"/>
  <c r="I1037" i="1"/>
  <c r="I1900" i="1"/>
  <c r="I2185" i="1"/>
  <c r="I2057" i="1"/>
  <c r="I1929" i="1"/>
  <c r="I1775" i="1"/>
  <c r="I1469" i="1"/>
  <c r="I965" i="1"/>
  <c r="I1860" i="1"/>
  <c r="I2200" i="1"/>
  <c r="I2088" i="1"/>
  <c r="I1976" i="1"/>
  <c r="I1888" i="1"/>
  <c r="I1725" i="1"/>
  <c r="I1509" i="1"/>
  <c r="I1197" i="1"/>
  <c r="I2116" i="1"/>
  <c r="I2239" i="1"/>
  <c r="I2127" i="1"/>
  <c r="I2055" i="1"/>
  <c r="I1991" i="1"/>
  <c r="I1927" i="1"/>
  <c r="I1863" i="1"/>
  <c r="I1772" i="1"/>
  <c r="I1636" i="1"/>
  <c r="I1463" i="1"/>
  <c r="I1293" i="1"/>
  <c r="I949" i="1"/>
  <c r="I1180" i="1"/>
  <c r="I1116" i="1"/>
  <c r="I1052" i="1"/>
  <c r="I988" i="1"/>
  <c r="I924" i="1"/>
  <c r="I860" i="1"/>
  <c r="I796" i="1"/>
  <c r="I649" i="1"/>
  <c r="I480" i="1"/>
  <c r="I307" i="1"/>
  <c r="J2131" i="1"/>
  <c r="I1803" i="1"/>
  <c r="I1739" i="1"/>
  <c r="I1675" i="1"/>
  <c r="I1611" i="1"/>
  <c r="I2020" i="1"/>
  <c r="I2198" i="1"/>
  <c r="I2070" i="1"/>
  <c r="I1942" i="1"/>
  <c r="I1802" i="1"/>
  <c r="I1503" i="1"/>
  <c r="I1069" i="1"/>
  <c r="I1813" i="1"/>
  <c r="I2189" i="1"/>
  <c r="I2061" i="1"/>
  <c r="I1933" i="1"/>
  <c r="I1783" i="1"/>
  <c r="I1479" i="1"/>
  <c r="I997" i="1"/>
  <c r="I2195" i="1"/>
  <c r="I2067" i="1"/>
  <c r="I1939" i="1"/>
  <c r="I1796" i="1"/>
  <c r="I1495" i="1"/>
  <c r="I1045" i="1"/>
  <c r="I1844" i="1"/>
  <c r="I2186" i="1"/>
  <c r="I2058" i="1"/>
  <c r="I1930" i="1"/>
  <c r="I1778" i="1"/>
  <c r="I1471" i="1"/>
  <c r="I973" i="1"/>
  <c r="I1852" i="1"/>
  <c r="I2177" i="1"/>
  <c r="I2049" i="1"/>
  <c r="I1921" i="1"/>
  <c r="I1759" i="1"/>
  <c r="I1447" i="1"/>
  <c r="I901" i="1"/>
  <c r="I1781" i="1"/>
  <c r="I2168" i="1"/>
  <c r="I2080" i="1"/>
  <c r="I1968" i="1"/>
  <c r="I1880" i="1"/>
  <c r="I1709" i="1"/>
  <c r="I1423" i="1"/>
  <c r="I1149" i="1"/>
  <c r="I2060" i="1"/>
  <c r="I2231" i="1"/>
  <c r="I2119" i="1"/>
  <c r="I2047" i="1"/>
  <c r="I1983" i="1"/>
  <c r="I1919" i="1"/>
  <c r="I1855" i="1"/>
  <c r="I1756" i="1"/>
  <c r="I1613" i="1"/>
  <c r="I1444" i="1"/>
  <c r="I1271" i="1"/>
  <c r="I885" i="1"/>
  <c r="I1172" i="1"/>
  <c r="I1108" i="1"/>
  <c r="I1044" i="1"/>
  <c r="I980" i="1"/>
  <c r="I916" i="1"/>
  <c r="I852" i="1"/>
  <c r="I788" i="1"/>
  <c r="I627" i="1"/>
  <c r="I457" i="1"/>
  <c r="I288" i="1"/>
  <c r="J2067" i="1"/>
  <c r="I1795" i="1"/>
  <c r="I1731" i="1"/>
  <c r="I1667" i="1"/>
  <c r="I1603" i="1"/>
  <c r="I2134" i="1"/>
  <c r="I1878" i="1"/>
  <c r="I1333" i="1"/>
  <c r="I989" i="1"/>
  <c r="I1997" i="1"/>
  <c r="I1652" i="1"/>
  <c r="I2124" i="1"/>
  <c r="I2003" i="1"/>
  <c r="I1668" i="1"/>
  <c r="J2075" i="1"/>
  <c r="I2122" i="1"/>
  <c r="I1866" i="1"/>
  <c r="I1301" i="1"/>
  <c r="I2241" i="1"/>
  <c r="I1985" i="1"/>
  <c r="I1620" i="1"/>
  <c r="I2164" i="1"/>
  <c r="I2136" i="1"/>
  <c r="I1912" i="1"/>
  <c r="I1573" i="1"/>
  <c r="I568" i="1"/>
  <c r="I2175" i="1"/>
  <c r="I2015" i="1"/>
  <c r="I1887" i="1"/>
  <c r="I1692" i="1"/>
  <c r="I1357" i="1"/>
  <c r="I376" i="1"/>
  <c r="I1076" i="1"/>
  <c r="I948" i="1"/>
  <c r="I820" i="1"/>
  <c r="I544" i="1"/>
  <c r="I88" i="1"/>
  <c r="I1763" i="1"/>
  <c r="I1635" i="1"/>
  <c r="I1523" i="1"/>
  <c r="I1443" i="1"/>
  <c r="I1347" i="1"/>
  <c r="I1267" i="1"/>
  <c r="I1187" i="1"/>
  <c r="I1091" i="1"/>
  <c r="I1011" i="1"/>
  <c r="I931" i="1"/>
  <c r="I835" i="1"/>
  <c r="I712" i="1"/>
  <c r="I497" i="1"/>
  <c r="I208" i="1"/>
  <c r="I1666" i="1"/>
  <c r="I1594" i="1"/>
  <c r="I1530" i="1"/>
  <c r="I1466" i="1"/>
  <c r="I1402" i="1"/>
  <c r="I1338" i="1"/>
  <c r="I1274" i="1"/>
  <c r="I1210" i="1"/>
  <c r="I1146" i="1"/>
  <c r="I1082" i="1"/>
  <c r="I1018" i="1"/>
  <c r="I954" i="1"/>
  <c r="I890" i="1"/>
  <c r="I826" i="1"/>
  <c r="I729" i="1"/>
  <c r="I560" i="1"/>
  <c r="I387" i="1"/>
  <c r="I136" i="1"/>
  <c r="I1817" i="1"/>
  <c r="I1753" i="1"/>
  <c r="I1689" i="1"/>
  <c r="I1625" i="1"/>
  <c r="I1561" i="1"/>
  <c r="I1497" i="1"/>
  <c r="I1433" i="1"/>
  <c r="I1369" i="1"/>
  <c r="I1305" i="1"/>
  <c r="I1241" i="1"/>
  <c r="I1177" i="1"/>
  <c r="I1113" i="1"/>
  <c r="I1049" i="1"/>
  <c r="I985" i="1"/>
  <c r="I921" i="1"/>
  <c r="I857" i="1"/>
  <c r="I1972" i="1"/>
  <c r="I2062" i="1"/>
  <c r="I1786" i="1"/>
  <c r="I1005" i="1"/>
  <c r="I2181" i="1"/>
  <c r="I1925" i="1"/>
  <c r="I1460" i="1"/>
  <c r="I2187" i="1"/>
  <c r="I1931" i="1"/>
  <c r="I1476" i="1"/>
  <c r="I1765" i="1"/>
  <c r="I2050" i="1"/>
  <c r="I1762" i="1"/>
  <c r="I909" i="1"/>
  <c r="I2169" i="1"/>
  <c r="I1913" i="1"/>
  <c r="I1428" i="1"/>
  <c r="I1669" i="1"/>
  <c r="I2072" i="1"/>
  <c r="I1848" i="1"/>
  <c r="I1404" i="1"/>
  <c r="I1996" i="1"/>
  <c r="I2111" i="1"/>
  <c r="I1975" i="1"/>
  <c r="I1847" i="1"/>
  <c r="I1591" i="1"/>
  <c r="I1252" i="1"/>
  <c r="I1164" i="1"/>
  <c r="I1036" i="1"/>
  <c r="I908" i="1"/>
  <c r="I777" i="1"/>
  <c r="I435" i="1"/>
  <c r="J1962" i="1"/>
  <c r="I1723" i="1"/>
  <c r="I1595" i="1"/>
  <c r="I1515" i="1"/>
  <c r="I1419" i="1"/>
  <c r="I1339" i="1"/>
  <c r="I1259" i="1"/>
  <c r="I1163" i="1"/>
  <c r="I1083" i="1"/>
  <c r="I1003" i="1"/>
  <c r="I907" i="1"/>
  <c r="I827" i="1"/>
  <c r="I689" i="1"/>
  <c r="I433" i="1"/>
  <c r="I144" i="1"/>
  <c r="I1658" i="1"/>
  <c r="I1586" i="1"/>
  <c r="I1522" i="1"/>
  <c r="I1458" i="1"/>
  <c r="I1394" i="1"/>
  <c r="I1330" i="1"/>
  <c r="I1266" i="1"/>
  <c r="I1202" i="1"/>
  <c r="I1138" i="1"/>
  <c r="I1074" i="1"/>
  <c r="I1010" i="1"/>
  <c r="I946" i="1"/>
  <c r="I882" i="1"/>
  <c r="I818" i="1"/>
  <c r="I707" i="1"/>
  <c r="I537" i="1"/>
  <c r="I368" i="1"/>
  <c r="I72" i="1"/>
  <c r="I1809" i="1"/>
  <c r="I1745" i="1"/>
  <c r="I1681" i="1"/>
  <c r="I1617" i="1"/>
  <c r="I1553" i="1"/>
  <c r="I1489" i="1"/>
  <c r="I1425" i="1"/>
  <c r="I1361" i="1"/>
  <c r="I1297" i="1"/>
  <c r="I1233" i="1"/>
  <c r="I1169" i="1"/>
  <c r="I1105" i="1"/>
  <c r="I1041" i="1"/>
  <c r="I977" i="1"/>
  <c r="I913" i="1"/>
  <c r="I849" i="1"/>
  <c r="I785" i="1"/>
  <c r="I619" i="1"/>
  <c r="I449" i="1"/>
  <c r="I280" i="1"/>
  <c r="J2043" i="1"/>
  <c r="I1685" i="1"/>
  <c r="I2022" i="1"/>
  <c r="I1706" i="1"/>
  <c r="I523" i="1"/>
  <c r="I2141" i="1"/>
  <c r="I1885" i="1"/>
  <c r="I1351" i="1"/>
  <c r="I2147" i="1"/>
  <c r="I1891" i="1"/>
  <c r="I1367" i="1"/>
  <c r="I1213" i="1"/>
  <c r="I2010" i="1"/>
  <c r="I1682" i="1"/>
  <c r="I267" i="1"/>
  <c r="I2129" i="1"/>
  <c r="I1873" i="1"/>
  <c r="I1319" i="1"/>
  <c r="I1500" i="1"/>
  <c r="I2040" i="1"/>
  <c r="I1840" i="1"/>
  <c r="I1381" i="1"/>
  <c r="I1948" i="1"/>
  <c r="I2103" i="1"/>
  <c r="I1967" i="1"/>
  <c r="I1839" i="1"/>
  <c r="I1572" i="1"/>
  <c r="I1228" i="1"/>
  <c r="I1156" i="1"/>
  <c r="I1028" i="1"/>
  <c r="I900" i="1"/>
  <c r="I755" i="1"/>
  <c r="I416" i="1"/>
  <c r="J1793" i="1"/>
  <c r="I1715" i="1"/>
  <c r="I1587" i="1"/>
  <c r="I1507" i="1"/>
  <c r="I1411" i="1"/>
  <c r="I1331" i="1"/>
  <c r="I1251" i="1"/>
  <c r="I1155" i="1"/>
  <c r="I1075" i="1"/>
  <c r="I995" i="1"/>
  <c r="I899" i="1"/>
  <c r="I819" i="1"/>
  <c r="I667" i="1"/>
  <c r="I411" i="1"/>
  <c r="I80" i="1"/>
  <c r="I1650" i="1"/>
  <c r="I1578" i="1"/>
  <c r="I1514" i="1"/>
  <c r="I1450" i="1"/>
  <c r="I1386" i="1"/>
  <c r="I1322" i="1"/>
  <c r="I1258" i="1"/>
  <c r="I1194" i="1"/>
  <c r="I1130" i="1"/>
  <c r="I1066" i="1"/>
  <c r="I1002" i="1"/>
  <c r="I938" i="1"/>
  <c r="I874" i="1"/>
  <c r="I810" i="1"/>
  <c r="I688" i="1"/>
  <c r="I515" i="1"/>
  <c r="I345" i="1"/>
  <c r="J2179" i="1"/>
  <c r="I1801" i="1"/>
  <c r="I1737" i="1"/>
  <c r="I1673" i="1"/>
  <c r="I1609" i="1"/>
  <c r="I1545" i="1"/>
  <c r="I1481" i="1"/>
  <c r="I1417" i="1"/>
  <c r="I1353" i="1"/>
  <c r="I1289" i="1"/>
  <c r="I1225" i="1"/>
  <c r="I1161" i="1"/>
  <c r="I1097" i="1"/>
  <c r="I1033" i="1"/>
  <c r="I969" i="1"/>
  <c r="I1519" i="1"/>
  <c r="I2006" i="1"/>
  <c r="I1674" i="1"/>
  <c r="I32" i="1"/>
  <c r="I2125" i="1"/>
  <c r="I1869" i="1"/>
  <c r="I1309" i="1"/>
  <c r="I2131" i="1"/>
  <c r="I1875" i="1"/>
  <c r="I1325" i="1"/>
  <c r="I481" i="1"/>
  <c r="I1994" i="1"/>
  <c r="I1644" i="1"/>
  <c r="I2236" i="1"/>
  <c r="I2113" i="1"/>
  <c r="I1857" i="1"/>
  <c r="I1277" i="1"/>
  <c r="I2224" i="1"/>
  <c r="I2024" i="1"/>
  <c r="I1821" i="1"/>
  <c r="I1340" i="1"/>
  <c r="I1436" i="1"/>
  <c r="I2079" i="1"/>
  <c r="I1951" i="1"/>
  <c r="I1820" i="1"/>
  <c r="I1527" i="1"/>
  <c r="I1141" i="1"/>
  <c r="I1140" i="1"/>
  <c r="I1012" i="1"/>
  <c r="I884" i="1"/>
  <c r="I713" i="1"/>
  <c r="I371" i="1"/>
  <c r="I1827" i="1"/>
  <c r="I1699" i="1"/>
  <c r="I1571" i="1"/>
  <c r="I1475" i="1"/>
  <c r="I1395" i="1"/>
  <c r="I1315" i="1"/>
  <c r="I1219" i="1"/>
  <c r="I1139" i="1"/>
  <c r="I1059" i="1"/>
  <c r="I963" i="1"/>
  <c r="I883" i="1"/>
  <c r="I803" i="1"/>
  <c r="I584" i="1"/>
  <c r="I369" i="1"/>
  <c r="J2187" i="1"/>
  <c r="I1626" i="1"/>
  <c r="I1562" i="1"/>
  <c r="I1498" i="1"/>
  <c r="I1434" i="1"/>
  <c r="I1370" i="1"/>
  <c r="I1306" i="1"/>
  <c r="I1242" i="1"/>
  <c r="I1178" i="1"/>
  <c r="I1114" i="1"/>
  <c r="I1050" i="1"/>
  <c r="I986" i="1"/>
  <c r="I922" i="1"/>
  <c r="I858" i="1"/>
  <c r="I794" i="1"/>
  <c r="I643" i="1"/>
  <c r="I473" i="1"/>
  <c r="I304" i="1"/>
  <c r="J2051" i="1"/>
  <c r="I1785" i="1"/>
  <c r="I1721" i="1"/>
  <c r="I1657" i="1"/>
  <c r="I1593" i="1"/>
  <c r="I1529" i="1"/>
  <c r="I1465" i="1"/>
  <c r="I1401" i="1"/>
  <c r="I1337" i="1"/>
  <c r="I1273" i="1"/>
  <c r="I1209" i="1"/>
  <c r="I1145" i="1"/>
  <c r="I1081" i="1"/>
  <c r="I1017" i="1"/>
  <c r="I953" i="1"/>
  <c r="I889" i="1"/>
  <c r="I825" i="1"/>
  <c r="I728" i="1"/>
  <c r="I555" i="1"/>
  <c r="I385" i="1"/>
  <c r="I128" i="1"/>
  <c r="I1886" i="1"/>
  <c r="I1117" i="1"/>
  <c r="I1671" i="1"/>
  <c r="I2011" i="1"/>
  <c r="I289" i="1"/>
  <c r="I1874" i="1"/>
  <c r="I797" i="1"/>
  <c r="I1639" i="1"/>
  <c r="I2144" i="1"/>
  <c r="I1596" i="1"/>
  <c r="I2183" i="1"/>
  <c r="I1895" i="1"/>
  <c r="I1380" i="1"/>
  <c r="I1084" i="1"/>
  <c r="I828" i="1"/>
  <c r="I152" i="1"/>
  <c r="I1643" i="1"/>
  <c r="I1451" i="1"/>
  <c r="I1275" i="1"/>
  <c r="I1099" i="1"/>
  <c r="I939" i="1"/>
  <c r="I731" i="1"/>
  <c r="I264" i="1"/>
  <c r="I1602" i="1"/>
  <c r="I1474" i="1"/>
  <c r="I1346" i="1"/>
  <c r="I1218" i="1"/>
  <c r="I1090" i="1"/>
  <c r="I962" i="1"/>
  <c r="I834" i="1"/>
  <c r="I579" i="1"/>
  <c r="I200" i="1"/>
  <c r="I1761" i="1"/>
  <c r="I1633" i="1"/>
  <c r="I1505" i="1"/>
  <c r="I1377" i="1"/>
  <c r="I1249" i="1"/>
  <c r="I1121" i="1"/>
  <c r="I993" i="1"/>
  <c r="I873" i="1"/>
  <c r="I769" i="1"/>
  <c r="I536" i="1"/>
  <c r="I321" i="1"/>
  <c r="J1898" i="1"/>
  <c r="I1784" i="1"/>
  <c r="I1720" i="1"/>
  <c r="I1656" i="1"/>
  <c r="I1592" i="1"/>
  <c r="I1528" i="1"/>
  <c r="I1464" i="1"/>
  <c r="I1400" i="1"/>
  <c r="I1336" i="1"/>
  <c r="I1272" i="1"/>
  <c r="I1208" i="1"/>
  <c r="I1144" i="1"/>
  <c r="I1080" i="1"/>
  <c r="I1016" i="1"/>
  <c r="I952" i="1"/>
  <c r="I888" i="1"/>
  <c r="I824" i="1"/>
  <c r="I723" i="1"/>
  <c r="I553" i="1"/>
  <c r="I384" i="1"/>
  <c r="I120" i="1"/>
  <c r="J1537" i="1"/>
  <c r="I1175" i="1"/>
  <c r="I1111" i="1"/>
  <c r="I1047" i="1"/>
  <c r="I983" i="1"/>
  <c r="I919" i="1"/>
  <c r="I855" i="1"/>
  <c r="I791" i="1"/>
  <c r="I635" i="1"/>
  <c r="I465" i="1"/>
  <c r="I296" i="1"/>
  <c r="J2091" i="1"/>
  <c r="I1798" i="1"/>
  <c r="I1734" i="1"/>
  <c r="I1670" i="1"/>
  <c r="I1606" i="1"/>
  <c r="I1542" i="1"/>
  <c r="I1478" i="1"/>
  <c r="I1414" i="1"/>
  <c r="I1350" i="1"/>
  <c r="I1286" i="1"/>
  <c r="I1222" i="1"/>
  <c r="I1158" i="1"/>
  <c r="I1094" i="1"/>
  <c r="I1030" i="1"/>
  <c r="I966" i="1"/>
  <c r="I902" i="1"/>
  <c r="I838" i="1"/>
  <c r="I761" i="1"/>
  <c r="I592" i="1"/>
  <c r="I1583" i="1"/>
  <c r="I1690" i="1"/>
  <c r="I2133" i="1"/>
  <c r="I1332" i="1"/>
  <c r="I1883" i="1"/>
  <c r="I1053" i="1"/>
  <c r="I1663" i="1"/>
  <c r="I2121" i="1"/>
  <c r="I1300" i="1"/>
  <c r="I2032" i="1"/>
  <c r="I1359" i="1"/>
  <c r="I2087" i="1"/>
  <c r="I1831" i="1"/>
  <c r="I1196" i="1"/>
  <c r="I1020" i="1"/>
  <c r="I736" i="1"/>
  <c r="J1620" i="1"/>
  <c r="I1579" i="1"/>
  <c r="I1403" i="1"/>
  <c r="I1227" i="1"/>
  <c r="I1067" i="1"/>
  <c r="I891" i="1"/>
  <c r="I603" i="1"/>
  <c r="I16" i="1"/>
  <c r="I1570" i="1"/>
  <c r="I1442" i="1"/>
  <c r="I1314" i="1"/>
  <c r="I1186" i="1"/>
  <c r="I1058" i="1"/>
  <c r="I930" i="1"/>
  <c r="I802" i="1"/>
  <c r="I496" i="1"/>
  <c r="J2115" i="1"/>
  <c r="I1729" i="1"/>
  <c r="I1601" i="1"/>
  <c r="I1473" i="1"/>
  <c r="I1345" i="1"/>
  <c r="I1217" i="1"/>
  <c r="I1089" i="1"/>
  <c r="I961" i="1"/>
  <c r="I865" i="1"/>
  <c r="I747" i="1"/>
  <c r="I513" i="1"/>
  <c r="I299" i="1"/>
  <c r="J1729" i="1"/>
  <c r="I1776" i="1"/>
  <c r="I1712" i="1"/>
  <c r="I1648" i="1"/>
  <c r="I1584" i="1"/>
  <c r="I1520" i="1"/>
  <c r="I1456" i="1"/>
  <c r="I1392" i="1"/>
  <c r="I1328" i="1"/>
  <c r="I1264" i="1"/>
  <c r="I1200" i="1"/>
  <c r="I1136" i="1"/>
  <c r="I1072" i="1"/>
  <c r="I1008" i="1"/>
  <c r="I944" i="1"/>
  <c r="I880" i="1"/>
  <c r="I816" i="1"/>
  <c r="I704" i="1"/>
  <c r="I531" i="1"/>
  <c r="I361" i="1"/>
  <c r="I56" i="1"/>
  <c r="I1231" i="1"/>
  <c r="I1167" i="1"/>
  <c r="I1103" i="1"/>
  <c r="I1039" i="1"/>
  <c r="I975" i="1"/>
  <c r="I911" i="1"/>
  <c r="I847" i="1"/>
  <c r="I783" i="1"/>
  <c r="I616" i="1"/>
  <c r="I443" i="1"/>
  <c r="I273" i="1"/>
  <c r="J2026" i="1"/>
  <c r="I1790" i="1"/>
  <c r="I1726" i="1"/>
  <c r="I1662" i="1"/>
  <c r="I1598" i="1"/>
  <c r="I1534" i="1"/>
  <c r="I1470" i="1"/>
  <c r="I1406" i="1"/>
  <c r="I1342" i="1"/>
  <c r="I1278" i="1"/>
  <c r="I1214" i="1"/>
  <c r="I1150" i="1"/>
  <c r="I1086" i="1"/>
  <c r="I1022" i="1"/>
  <c r="I958" i="1"/>
  <c r="I894" i="1"/>
  <c r="I830" i="1"/>
  <c r="I739" i="1"/>
  <c r="I569" i="1"/>
  <c r="I400" i="1"/>
  <c r="I168" i="1"/>
  <c r="I2190" i="1"/>
  <c r="I1484" i="1"/>
  <c r="I2053" i="1"/>
  <c r="I933" i="1"/>
  <c r="I1780" i="1"/>
  <c r="I2178" i="1"/>
  <c r="I1452" i="1"/>
  <c r="I2041" i="1"/>
  <c r="I837" i="1"/>
  <c r="I1960" i="1"/>
  <c r="I1085" i="1"/>
  <c r="I2039" i="1"/>
  <c r="I1740" i="1"/>
  <c r="I821" i="1"/>
  <c r="I972" i="1"/>
  <c r="I608" i="1"/>
  <c r="I1787" i="1"/>
  <c r="I1547" i="1"/>
  <c r="I1387" i="1"/>
  <c r="I1211" i="1"/>
  <c r="I1035" i="1"/>
  <c r="I875" i="1"/>
  <c r="I561" i="1"/>
  <c r="J1940" i="1"/>
  <c r="I1554" i="1"/>
  <c r="I1426" i="1"/>
  <c r="I1298" i="1"/>
  <c r="I1170" i="1"/>
  <c r="I1042" i="1"/>
  <c r="I914" i="1"/>
  <c r="I786" i="1"/>
  <c r="I451" i="1"/>
  <c r="J1921" i="1"/>
  <c r="I1713" i="1"/>
  <c r="I1585" i="1"/>
  <c r="I1457" i="1"/>
  <c r="I1329" i="1"/>
  <c r="I1201" i="1"/>
  <c r="I1073" i="1"/>
  <c r="I945" i="1"/>
  <c r="I841" i="1"/>
  <c r="I705" i="1"/>
  <c r="I491" i="1"/>
  <c r="I256" i="1"/>
  <c r="J1556" i="1"/>
  <c r="I1768" i="1"/>
  <c r="I1704" i="1"/>
  <c r="I1640" i="1"/>
  <c r="I1576" i="1"/>
  <c r="I1512" i="1"/>
  <c r="I1448" i="1"/>
  <c r="I1384" i="1"/>
  <c r="I1320" i="1"/>
  <c r="I1256" i="1"/>
  <c r="I1192" i="1"/>
  <c r="I1128" i="1"/>
  <c r="I1064" i="1"/>
  <c r="I1000" i="1"/>
  <c r="I936" i="1"/>
  <c r="I872" i="1"/>
  <c r="I808" i="1"/>
  <c r="I681" i="1"/>
  <c r="I512" i="1"/>
  <c r="I339" i="1"/>
  <c r="J2227" i="1"/>
  <c r="I1223" i="1"/>
  <c r="I1159" i="1"/>
  <c r="I1095" i="1"/>
  <c r="I1031" i="1"/>
  <c r="I967" i="1"/>
  <c r="I903" i="1"/>
  <c r="I839" i="1"/>
  <c r="I763" i="1"/>
  <c r="I593" i="1"/>
  <c r="I424" i="1"/>
  <c r="I240" i="1"/>
  <c r="J1857" i="1"/>
  <c r="I1782" i="1"/>
  <c r="I1718" i="1"/>
  <c r="I1654" i="1"/>
  <c r="I1590" i="1"/>
  <c r="I1526" i="1"/>
  <c r="I1462" i="1"/>
  <c r="I1398" i="1"/>
  <c r="I1334" i="1"/>
  <c r="I2142" i="1"/>
  <c r="I1356" i="1"/>
  <c r="I2005" i="1"/>
  <c r="J2203" i="1"/>
  <c r="I1684" i="1"/>
  <c r="I2130" i="1"/>
  <c r="I1324" i="1"/>
  <c r="I1993" i="1"/>
  <c r="I2212" i="1"/>
  <c r="I1944" i="1"/>
  <c r="I737" i="1"/>
  <c r="I2023" i="1"/>
  <c r="I1708" i="1"/>
  <c r="I545" i="1"/>
  <c r="I956" i="1"/>
  <c r="I563" i="1"/>
  <c r="I1771" i="1"/>
  <c r="I1531" i="1"/>
  <c r="I1355" i="1"/>
  <c r="I1195" i="1"/>
  <c r="I1019" i="1"/>
  <c r="I843" i="1"/>
  <c r="I520" i="1"/>
  <c r="J1601" i="1"/>
  <c r="I1538" i="1"/>
  <c r="I1410" i="1"/>
  <c r="I1282" i="1"/>
  <c r="I1154" i="1"/>
  <c r="I1026" i="1"/>
  <c r="I898" i="1"/>
  <c r="I752" i="1"/>
  <c r="I409" i="1"/>
  <c r="J1578" i="1"/>
  <c r="I1697" i="1"/>
  <c r="I1569" i="1"/>
  <c r="I1441" i="1"/>
  <c r="I1313" i="1"/>
  <c r="I1185" i="1"/>
  <c r="I1057" i="1"/>
  <c r="I929" i="1"/>
  <c r="I817" i="1"/>
  <c r="I664" i="1"/>
  <c r="I427" i="1"/>
  <c r="I64" i="1"/>
  <c r="I1816" i="1"/>
  <c r="I1752" i="1"/>
  <c r="I1688" i="1"/>
  <c r="I1624" i="1"/>
  <c r="I1560" i="1"/>
  <c r="I1496" i="1"/>
  <c r="I1432" i="1"/>
  <c r="I1368" i="1"/>
  <c r="I1304" i="1"/>
  <c r="I1240" i="1"/>
  <c r="I1176" i="1"/>
  <c r="I1112" i="1"/>
  <c r="I1048" i="1"/>
  <c r="I984" i="1"/>
  <c r="I920" i="1"/>
  <c r="I856" i="1"/>
  <c r="I792" i="1"/>
  <c r="I640" i="1"/>
  <c r="I467" i="1"/>
  <c r="I297" i="1"/>
  <c r="J2099" i="1"/>
  <c r="I1207" i="1"/>
  <c r="I1143" i="1"/>
  <c r="I1079" i="1"/>
  <c r="I1015" i="1"/>
  <c r="I951" i="1"/>
  <c r="I887" i="1"/>
  <c r="I823" i="1"/>
  <c r="I721" i="1"/>
  <c r="I552" i="1"/>
  <c r="I379" i="1"/>
  <c r="I112" i="1"/>
  <c r="J1514" i="1"/>
  <c r="I1766" i="1"/>
  <c r="I1702" i="1"/>
  <c r="I1638" i="1"/>
  <c r="I1574" i="1"/>
  <c r="I1510" i="1"/>
  <c r="I1446" i="1"/>
  <c r="I1382" i="1"/>
  <c r="I1318" i="1"/>
  <c r="I1254" i="1"/>
  <c r="I1190" i="1"/>
  <c r="I1126" i="1"/>
  <c r="I1062" i="1"/>
  <c r="I998" i="1"/>
  <c r="I934" i="1"/>
  <c r="I870" i="1"/>
  <c r="I806" i="1"/>
  <c r="I675" i="1"/>
  <c r="I505" i="1"/>
  <c r="I336" i="1"/>
  <c r="I1181" i="1"/>
  <c r="I2019" i="1"/>
  <c r="I1882" i="1"/>
  <c r="I1661" i="1"/>
  <c r="I1677" i="1"/>
  <c r="I1903" i="1"/>
  <c r="I1092" i="1"/>
  <c r="I216" i="1"/>
  <c r="I1459" i="1"/>
  <c r="I1123" i="1"/>
  <c r="I753" i="1"/>
  <c r="I1610" i="1"/>
  <c r="I1354" i="1"/>
  <c r="I1098" i="1"/>
  <c r="I842" i="1"/>
  <c r="I259" i="1"/>
  <c r="I1641" i="1"/>
  <c r="I1385" i="1"/>
  <c r="I1129" i="1"/>
  <c r="I881" i="1"/>
  <c r="I577" i="1"/>
  <c r="J2107" i="1"/>
  <c r="I1728" i="1"/>
  <c r="I1600" i="1"/>
  <c r="I1472" i="1"/>
  <c r="I1344" i="1"/>
  <c r="I1216" i="1"/>
  <c r="I1088" i="1"/>
  <c r="I960" i="1"/>
  <c r="I832" i="1"/>
  <c r="I576" i="1"/>
  <c r="I184" i="1"/>
  <c r="I1183" i="1"/>
  <c r="I1055" i="1"/>
  <c r="I927" i="1"/>
  <c r="I799" i="1"/>
  <c r="I488" i="1"/>
  <c r="J2155" i="1"/>
  <c r="I1742" i="1"/>
  <c r="I1614" i="1"/>
  <c r="I1486" i="1"/>
  <c r="I1358" i="1"/>
  <c r="I1238" i="1"/>
  <c r="I1134" i="1"/>
  <c r="I1038" i="1"/>
  <c r="I926" i="1"/>
  <c r="I822" i="1"/>
  <c r="I633" i="1"/>
  <c r="I377" i="1"/>
  <c r="J2211" i="1"/>
  <c r="I767" i="1"/>
  <c r="I703" i="1"/>
  <c r="I639" i="1"/>
  <c r="I575" i="1"/>
  <c r="I511" i="1"/>
  <c r="I447" i="1"/>
  <c r="I383" i="1"/>
  <c r="I319" i="1"/>
  <c r="I255" i="1"/>
  <c r="I191" i="1"/>
  <c r="I127" i="1"/>
  <c r="I63" i="1"/>
  <c r="J2234" i="1"/>
  <c r="J2170" i="1"/>
  <c r="J2106" i="1"/>
  <c r="J2042" i="1"/>
  <c r="J1897" i="1"/>
  <c r="J1724" i="1"/>
  <c r="J1554" i="1"/>
  <c r="I758" i="1"/>
  <c r="I694" i="1"/>
  <c r="I630" i="1"/>
  <c r="I566" i="1"/>
  <c r="I502" i="1"/>
  <c r="I438" i="1"/>
  <c r="I374" i="1"/>
  <c r="I310" i="1"/>
  <c r="I246" i="1"/>
  <c r="I182" i="1"/>
  <c r="I118" i="1"/>
  <c r="I54" i="1"/>
  <c r="J2225" i="1"/>
  <c r="J2161" i="1"/>
  <c r="J2097" i="1"/>
  <c r="J2033" i="1"/>
  <c r="J1873" i="1"/>
  <c r="I2150" i="1"/>
  <c r="I2013" i="1"/>
  <c r="I1700" i="1"/>
  <c r="I1343" i="1"/>
  <c r="J1812" i="1"/>
  <c r="I829" i="1"/>
  <c r="I1724" i="1"/>
  <c r="I964" i="1"/>
  <c r="I1779" i="1"/>
  <c r="I1379" i="1"/>
  <c r="I1027" i="1"/>
  <c r="I539" i="1"/>
  <c r="I1546" i="1"/>
  <c r="I1290" i="1"/>
  <c r="I1034" i="1"/>
  <c r="I771" i="1"/>
  <c r="J1748" i="1"/>
  <c r="I1577" i="1"/>
  <c r="I1321" i="1"/>
  <c r="I1065" i="1"/>
  <c r="I833" i="1"/>
  <c r="I472" i="1"/>
  <c r="I1824" i="1"/>
  <c r="I1696" i="1"/>
  <c r="I1568" i="1"/>
  <c r="I1440" i="1"/>
  <c r="I1312" i="1"/>
  <c r="I1184" i="1"/>
  <c r="I1056" i="1"/>
  <c r="I928" i="1"/>
  <c r="I800" i="1"/>
  <c r="I489" i="1"/>
  <c r="J2163" i="1"/>
  <c r="I1151" i="1"/>
  <c r="I1023" i="1"/>
  <c r="I895" i="1"/>
  <c r="I744" i="1"/>
  <c r="I401" i="1"/>
  <c r="J1684" i="1"/>
  <c r="I1710" i="1"/>
  <c r="I1582" i="1"/>
  <c r="I1454" i="1"/>
  <c r="I1326" i="1"/>
  <c r="I1230" i="1"/>
  <c r="I1118" i="1"/>
  <c r="I1014" i="1"/>
  <c r="I918" i="1"/>
  <c r="I814" i="1"/>
  <c r="I611" i="1"/>
  <c r="I355" i="1"/>
  <c r="J2147" i="1"/>
  <c r="I759" i="1"/>
  <c r="I695" i="1"/>
  <c r="I631" i="1"/>
  <c r="I567" i="1"/>
  <c r="I503" i="1"/>
  <c r="I439" i="1"/>
  <c r="I375" i="1"/>
  <c r="I311" i="1"/>
  <c r="I247" i="1"/>
  <c r="I183" i="1"/>
  <c r="I119" i="1"/>
  <c r="I55" i="1"/>
  <c r="J2226" i="1"/>
  <c r="J2162" i="1"/>
  <c r="J2098" i="1"/>
  <c r="J2034" i="1"/>
  <c r="J1874" i="1"/>
  <c r="J1705" i="1"/>
  <c r="J1532" i="1"/>
  <c r="I750" i="1"/>
  <c r="I686" i="1"/>
  <c r="I622" i="1"/>
  <c r="I558" i="1"/>
  <c r="I494" i="1"/>
  <c r="I430" i="1"/>
  <c r="I366" i="1"/>
  <c r="I302" i="1"/>
  <c r="I238" i="1"/>
  <c r="I174" i="1"/>
  <c r="I110" i="1"/>
  <c r="I46" i="1"/>
  <c r="J2217" i="1"/>
  <c r="J2153" i="1"/>
  <c r="J2089" i="1"/>
  <c r="J2020" i="1"/>
  <c r="I2014" i="1"/>
  <c r="I1877" i="1"/>
  <c r="I1348" i="1"/>
  <c r="J1985" i="1"/>
  <c r="I2232" i="1"/>
  <c r="I1884" i="1"/>
  <c r="I1549" i="1"/>
  <c r="I892" i="1"/>
  <c r="I1707" i="1"/>
  <c r="I1323" i="1"/>
  <c r="I971" i="1"/>
  <c r="I392" i="1"/>
  <c r="I1506" i="1"/>
  <c r="I1250" i="1"/>
  <c r="I994" i="1"/>
  <c r="I665" i="1"/>
  <c r="I1793" i="1"/>
  <c r="I1537" i="1"/>
  <c r="I1281" i="1"/>
  <c r="I1025" i="1"/>
  <c r="I809" i="1"/>
  <c r="I408" i="1"/>
  <c r="I1808" i="1"/>
  <c r="I1680" i="1"/>
  <c r="I1552" i="1"/>
  <c r="I1424" i="1"/>
  <c r="I1296" i="1"/>
  <c r="I1168" i="1"/>
  <c r="I1040" i="1"/>
  <c r="I912" i="1"/>
  <c r="I784" i="1"/>
  <c r="I448" i="1"/>
  <c r="J2035" i="1"/>
  <c r="I1135" i="1"/>
  <c r="I1007" i="1"/>
  <c r="I879" i="1"/>
  <c r="I699" i="1"/>
  <c r="I360" i="1"/>
  <c r="I1822" i="1"/>
  <c r="I1694" i="1"/>
  <c r="I1566" i="1"/>
  <c r="I1438" i="1"/>
  <c r="I1310" i="1"/>
  <c r="I1206" i="1"/>
  <c r="I1110" i="1"/>
  <c r="I1006" i="1"/>
  <c r="I910" i="1"/>
  <c r="I798" i="1"/>
  <c r="I547" i="1"/>
  <c r="I313" i="1"/>
  <c r="J2083" i="1"/>
  <c r="I751" i="1"/>
  <c r="I687" i="1"/>
  <c r="I623" i="1"/>
  <c r="I559" i="1"/>
  <c r="I495" i="1"/>
  <c r="I431" i="1"/>
  <c r="I367" i="1"/>
  <c r="I303" i="1"/>
  <c r="I239" i="1"/>
  <c r="I175" i="1"/>
  <c r="I111" i="1"/>
  <c r="I47" i="1"/>
  <c r="J2218" i="1"/>
  <c r="J2154" i="1"/>
  <c r="J2090" i="1"/>
  <c r="J2025" i="1"/>
  <c r="J1852" i="1"/>
  <c r="J1682" i="1"/>
  <c r="J1513" i="1"/>
  <c r="I742" i="1"/>
  <c r="I678" i="1"/>
  <c r="I614" i="1"/>
  <c r="I550" i="1"/>
  <c r="I486" i="1"/>
  <c r="I422" i="1"/>
  <c r="I358" i="1"/>
  <c r="I294" i="1"/>
  <c r="I230" i="1"/>
  <c r="I166" i="1"/>
  <c r="I102" i="1"/>
  <c r="I38" i="1"/>
  <c r="J2209" i="1"/>
  <c r="J2145" i="1"/>
  <c r="J2081" i="1"/>
  <c r="J2001" i="1"/>
  <c r="I1934" i="1"/>
  <c r="I1767" i="1"/>
  <c r="I981" i="1"/>
  <c r="I1797" i="1"/>
  <c r="I2160" i="1"/>
  <c r="I2199" i="1"/>
  <c r="I1421" i="1"/>
  <c r="I844" i="1"/>
  <c r="I1659" i="1"/>
  <c r="I1291" i="1"/>
  <c r="I955" i="1"/>
  <c r="I347" i="1"/>
  <c r="I1490" i="1"/>
  <c r="I1234" i="1"/>
  <c r="I978" i="1"/>
  <c r="I624" i="1"/>
  <c r="I1777" i="1"/>
  <c r="I1521" i="1"/>
  <c r="I1265" i="1"/>
  <c r="I1009" i="1"/>
  <c r="I801" i="1"/>
  <c r="I363" i="1"/>
  <c r="I1800" i="1"/>
  <c r="I1672" i="1"/>
  <c r="I1544" i="1"/>
  <c r="I1416" i="1"/>
  <c r="I1288" i="1"/>
  <c r="I1160" i="1"/>
  <c r="I1032" i="1"/>
  <c r="I904" i="1"/>
  <c r="I768" i="1"/>
  <c r="I425" i="1"/>
  <c r="J1876" i="1"/>
  <c r="I1127" i="1"/>
  <c r="I999" i="1"/>
  <c r="I871" i="1"/>
  <c r="I680" i="1"/>
  <c r="I337" i="1"/>
  <c r="I1814" i="1"/>
  <c r="I1686" i="1"/>
  <c r="I1558" i="1"/>
  <c r="I1430" i="1"/>
  <c r="I1302" i="1"/>
  <c r="I1198" i="1"/>
  <c r="I1102" i="1"/>
  <c r="I990" i="1"/>
  <c r="I886" i="1"/>
  <c r="I790" i="1"/>
  <c r="I528" i="1"/>
  <c r="I291" i="1"/>
  <c r="J2004" i="1"/>
  <c r="I743" i="1"/>
  <c r="I679" i="1"/>
  <c r="I615" i="1"/>
  <c r="I551" i="1"/>
  <c r="I487" i="1"/>
  <c r="I423" i="1"/>
  <c r="I359" i="1"/>
  <c r="I295" i="1"/>
  <c r="I231" i="1"/>
  <c r="I167" i="1"/>
  <c r="I103" i="1"/>
  <c r="I39" i="1"/>
  <c r="J2210" i="1"/>
  <c r="J2146" i="1"/>
  <c r="J2082" i="1"/>
  <c r="J2002" i="1"/>
  <c r="J1833" i="1"/>
  <c r="J1660" i="1"/>
  <c r="J1465" i="1"/>
  <c r="I734" i="1"/>
  <c r="I670" i="1"/>
  <c r="I606" i="1"/>
  <c r="I542" i="1"/>
  <c r="I478" i="1"/>
  <c r="I414" i="1"/>
  <c r="I350" i="1"/>
  <c r="I286" i="1"/>
  <c r="I222" i="1"/>
  <c r="I158" i="1"/>
  <c r="I94" i="1"/>
  <c r="I30" i="1"/>
  <c r="J2201" i="1"/>
  <c r="J2137" i="1"/>
  <c r="J2073" i="1"/>
  <c r="I1894" i="1"/>
  <c r="I1687" i="1"/>
  <c r="I459" i="1"/>
  <c r="I1349" i="1"/>
  <c r="I2152" i="1"/>
  <c r="I2191" i="1"/>
  <c r="I1399" i="1"/>
  <c r="I836" i="1"/>
  <c r="I1651" i="1"/>
  <c r="I1283" i="1"/>
  <c r="I947" i="1"/>
  <c r="I328" i="1"/>
  <c r="I1482" i="1"/>
  <c r="I1226" i="1"/>
  <c r="I970" i="1"/>
  <c r="I601" i="1"/>
  <c r="I1769" i="1"/>
  <c r="I1513" i="1"/>
  <c r="I1257" i="1"/>
  <c r="I1001" i="1"/>
  <c r="I793" i="1"/>
  <c r="I344" i="1"/>
  <c r="I1792" i="1"/>
  <c r="I1664" i="1"/>
  <c r="I1536" i="1"/>
  <c r="I1408" i="1"/>
  <c r="I1280" i="1"/>
  <c r="I1152" i="1"/>
  <c r="I1024" i="1"/>
  <c r="I896" i="1"/>
  <c r="I745" i="1"/>
  <c r="I403" i="1"/>
  <c r="J1706" i="1"/>
  <c r="I1119" i="1"/>
  <c r="I991" i="1"/>
  <c r="I863" i="1"/>
  <c r="I657" i="1"/>
  <c r="I315" i="1"/>
  <c r="I1806" i="1"/>
  <c r="I1678" i="1"/>
  <c r="I1550" i="1"/>
  <c r="I1422" i="1"/>
  <c r="I1294" i="1"/>
  <c r="I1182" i="1"/>
  <c r="I1078" i="1"/>
  <c r="I982" i="1"/>
  <c r="I878" i="1"/>
  <c r="I780" i="1"/>
  <c r="I483" i="1"/>
  <c r="I272" i="1"/>
  <c r="J1834" i="1"/>
  <c r="I735" i="1"/>
  <c r="I671" i="1"/>
  <c r="I607" i="1"/>
  <c r="I543" i="1"/>
  <c r="I479" i="1"/>
  <c r="I415" i="1"/>
  <c r="I351" i="1"/>
  <c r="I287" i="1"/>
  <c r="I223" i="1"/>
  <c r="I159" i="1"/>
  <c r="I95" i="1"/>
  <c r="I31" i="1"/>
  <c r="J2202" i="1"/>
  <c r="J2138" i="1"/>
  <c r="J2074" i="1"/>
  <c r="J1980" i="1"/>
  <c r="J1810" i="1"/>
  <c r="J1641" i="1"/>
  <c r="J1199" i="1"/>
  <c r="I726" i="1"/>
  <c r="I662" i="1"/>
  <c r="I598" i="1"/>
  <c r="I534" i="1"/>
  <c r="I470" i="1"/>
  <c r="I406" i="1"/>
  <c r="I342" i="1"/>
  <c r="I278" i="1"/>
  <c r="I214" i="1"/>
  <c r="I150" i="1"/>
  <c r="I86" i="1"/>
  <c r="I22" i="1"/>
  <c r="J2193" i="1"/>
  <c r="J2129" i="1"/>
  <c r="J2065" i="1"/>
  <c r="J1956" i="1"/>
  <c r="I2002" i="1"/>
  <c r="I2031" i="1"/>
  <c r="I265" i="1"/>
  <c r="I811" i="1"/>
  <c r="I1162" i="1"/>
  <c r="I281" i="1"/>
  <c r="I1153" i="1"/>
  <c r="I192" i="1"/>
  <c r="I1608" i="1"/>
  <c r="I1232" i="1"/>
  <c r="I864" i="1"/>
  <c r="I248" i="1"/>
  <c r="I943" i="1"/>
  <c r="I176" i="1"/>
  <c r="I1622" i="1"/>
  <c r="I1262" i="1"/>
  <c r="I974" i="1"/>
  <c r="I656" i="1"/>
  <c r="J1473" i="1"/>
  <c r="I599" i="1"/>
  <c r="I455" i="1"/>
  <c r="I271" i="1"/>
  <c r="I87" i="1"/>
  <c r="J2178" i="1"/>
  <c r="J1938" i="1"/>
  <c r="I782" i="1"/>
  <c r="I638" i="1"/>
  <c r="I454" i="1"/>
  <c r="I270" i="1"/>
  <c r="I126" i="1"/>
  <c r="J2177" i="1"/>
  <c r="J1978" i="1"/>
  <c r="J1764" i="1"/>
  <c r="J1594" i="1"/>
  <c r="I773" i="1"/>
  <c r="I709" i="1"/>
  <c r="I645" i="1"/>
  <c r="I581" i="1"/>
  <c r="I517" i="1"/>
  <c r="I453" i="1"/>
  <c r="I389" i="1"/>
  <c r="I325" i="1"/>
  <c r="I261" i="1"/>
  <c r="I197" i="1"/>
  <c r="I133" i="1"/>
  <c r="I69" i="1"/>
  <c r="J2240" i="1"/>
  <c r="J2176" i="1"/>
  <c r="J2112" i="1"/>
  <c r="J2048" i="1"/>
  <c r="J1913" i="1"/>
  <c r="J1740" i="1"/>
  <c r="J1570" i="1"/>
  <c r="I756" i="1"/>
  <c r="I692" i="1"/>
  <c r="I628" i="1"/>
  <c r="I564" i="1"/>
  <c r="I500" i="1"/>
  <c r="I436" i="1"/>
  <c r="I372" i="1"/>
  <c r="I308" i="1"/>
  <c r="I244" i="1"/>
  <c r="I180" i="1"/>
  <c r="I116" i="1"/>
  <c r="I52" i="1"/>
  <c r="J2223" i="1"/>
  <c r="J2159" i="1"/>
  <c r="J2095" i="1"/>
  <c r="J2031" i="1"/>
  <c r="J1866" i="1"/>
  <c r="J1697" i="1"/>
  <c r="J1524" i="1"/>
  <c r="I219" i="1"/>
  <c r="I155" i="1"/>
  <c r="I91" i="1"/>
  <c r="I27" i="1"/>
  <c r="J2198" i="1"/>
  <c r="J2134" i="1"/>
  <c r="J2070" i="1"/>
  <c r="J1970" i="1"/>
  <c r="J1801" i="1"/>
  <c r="J1628" i="1"/>
  <c r="J943" i="1"/>
  <c r="I722" i="1"/>
  <c r="I658" i="1"/>
  <c r="I1375" i="1"/>
  <c r="I1922" i="1"/>
  <c r="I1959" i="1"/>
  <c r="I1539" i="1"/>
  <c r="I776" i="1"/>
  <c r="I1122" i="1"/>
  <c r="I1705" i="1"/>
  <c r="I1137" i="1"/>
  <c r="J2235" i="1"/>
  <c r="I1504" i="1"/>
  <c r="I1224" i="1"/>
  <c r="I848" i="1"/>
  <c r="I1215" i="1"/>
  <c r="I935" i="1"/>
  <c r="I48" i="1"/>
  <c r="I1518" i="1"/>
  <c r="I1246" i="1"/>
  <c r="I950" i="1"/>
  <c r="I464" i="1"/>
  <c r="I775" i="1"/>
  <c r="I591" i="1"/>
  <c r="I407" i="1"/>
  <c r="I263" i="1"/>
  <c r="I79" i="1"/>
  <c r="J2130" i="1"/>
  <c r="J1916" i="1"/>
  <c r="I774" i="1"/>
  <c r="I590" i="1"/>
  <c r="I446" i="1"/>
  <c r="I262" i="1"/>
  <c r="I78" i="1"/>
  <c r="J2169" i="1"/>
  <c r="J1937" i="1"/>
  <c r="J1745" i="1"/>
  <c r="J1572" i="1"/>
  <c r="I765" i="1"/>
  <c r="I701" i="1"/>
  <c r="I637" i="1"/>
  <c r="I573" i="1"/>
  <c r="I509" i="1"/>
  <c r="I445" i="1"/>
  <c r="I381" i="1"/>
  <c r="I317" i="1"/>
  <c r="I253" i="1"/>
  <c r="I189" i="1"/>
  <c r="I125" i="1"/>
  <c r="I61" i="1"/>
  <c r="J2232" i="1"/>
  <c r="J2168" i="1"/>
  <c r="J2104" i="1"/>
  <c r="J2040" i="1"/>
  <c r="J1890" i="1"/>
  <c r="J1721" i="1"/>
  <c r="J1548" i="1"/>
  <c r="I748" i="1"/>
  <c r="I684" i="1"/>
  <c r="I620" i="1"/>
  <c r="I556" i="1"/>
  <c r="I492" i="1"/>
  <c r="I428" i="1"/>
  <c r="I364" i="1"/>
  <c r="I300" i="1"/>
  <c r="I236" i="1"/>
  <c r="I172" i="1"/>
  <c r="I108" i="1"/>
  <c r="I44" i="1"/>
  <c r="J2215" i="1"/>
  <c r="J2151" i="1"/>
  <c r="J2087" i="1"/>
  <c r="J2017" i="1"/>
  <c r="J1844" i="1"/>
  <c r="J1674" i="1"/>
  <c r="J1505" i="1"/>
  <c r="I211" i="1"/>
  <c r="I147" i="1"/>
  <c r="I83" i="1"/>
  <c r="I19" i="1"/>
  <c r="J2190" i="1"/>
  <c r="J2126" i="1"/>
  <c r="J2062" i="1"/>
  <c r="J1948" i="1"/>
  <c r="J1778" i="1"/>
  <c r="J1609" i="1"/>
  <c r="I778" i="1"/>
  <c r="I714" i="1"/>
  <c r="I650" i="1"/>
  <c r="I353" i="1"/>
  <c r="I2001" i="1"/>
  <c r="I1911" i="1"/>
  <c r="I1483" i="1"/>
  <c r="J1770" i="1"/>
  <c r="I1106" i="1"/>
  <c r="I1665" i="1"/>
  <c r="I937" i="1"/>
  <c r="J2171" i="1"/>
  <c r="I1488" i="1"/>
  <c r="I1120" i="1"/>
  <c r="I840" i="1"/>
  <c r="I1199" i="1"/>
  <c r="I831" i="1"/>
  <c r="J2219" i="1"/>
  <c r="I1502" i="1"/>
  <c r="I1174" i="1"/>
  <c r="I942" i="1"/>
  <c r="I441" i="1"/>
  <c r="I727" i="1"/>
  <c r="I583" i="1"/>
  <c r="I399" i="1"/>
  <c r="I215" i="1"/>
  <c r="I71" i="1"/>
  <c r="J2122" i="1"/>
  <c r="J1788" i="1"/>
  <c r="I766" i="1"/>
  <c r="I582" i="1"/>
  <c r="I398" i="1"/>
  <c r="I254" i="1"/>
  <c r="I70" i="1"/>
  <c r="J2121" i="1"/>
  <c r="J1914" i="1"/>
  <c r="J1722" i="1"/>
  <c r="J1553" i="1"/>
  <c r="I757" i="1"/>
  <c r="I693" i="1"/>
  <c r="I629" i="1"/>
  <c r="I565" i="1"/>
  <c r="I501" i="1"/>
  <c r="I437" i="1"/>
  <c r="I373" i="1"/>
  <c r="I309" i="1"/>
  <c r="I245" i="1"/>
  <c r="I181" i="1"/>
  <c r="I117" i="1"/>
  <c r="I53" i="1"/>
  <c r="J2224" i="1"/>
  <c r="J2160" i="1"/>
  <c r="J2096" i="1"/>
  <c r="J2032" i="1"/>
  <c r="J1868" i="1"/>
  <c r="J1698" i="1"/>
  <c r="J1529" i="1"/>
  <c r="I740" i="1"/>
  <c r="I676" i="1"/>
  <c r="I612" i="1"/>
  <c r="I548" i="1"/>
  <c r="I484" i="1"/>
  <c r="I420" i="1"/>
  <c r="I356" i="1"/>
  <c r="I292" i="1"/>
  <c r="I228" i="1"/>
  <c r="I164" i="1"/>
  <c r="I100" i="1"/>
  <c r="I36" i="1"/>
  <c r="J2207" i="1"/>
  <c r="J2143" i="1"/>
  <c r="J2079" i="1"/>
  <c r="J1994" i="1"/>
  <c r="J1825" i="1"/>
  <c r="J1652" i="1"/>
  <c r="J1441" i="1"/>
  <c r="I203" i="1"/>
  <c r="I139" i="1"/>
  <c r="I75" i="1"/>
  <c r="I11" i="1"/>
  <c r="J2182" i="1"/>
  <c r="J2118" i="1"/>
  <c r="J2054" i="1"/>
  <c r="J1929" i="1"/>
  <c r="J1756" i="1"/>
  <c r="J1586" i="1"/>
  <c r="I770" i="1"/>
  <c r="I706" i="1"/>
  <c r="I642" i="1"/>
  <c r="I1701" i="1"/>
  <c r="I1865" i="1"/>
  <c r="I715" i="1"/>
  <c r="I1467" i="1"/>
  <c r="I1642" i="1"/>
  <c r="I906" i="1"/>
  <c r="I1649" i="1"/>
  <c r="I905" i="1"/>
  <c r="I1760" i="1"/>
  <c r="I1480" i="1"/>
  <c r="I1104" i="1"/>
  <c r="I659" i="1"/>
  <c r="I1191" i="1"/>
  <c r="I815" i="1"/>
  <c r="I1774" i="1"/>
  <c r="I1494" i="1"/>
  <c r="I1166" i="1"/>
  <c r="I862" i="1"/>
  <c r="I419" i="1"/>
  <c r="I719" i="1"/>
  <c r="I535" i="1"/>
  <c r="I391" i="1"/>
  <c r="I207" i="1"/>
  <c r="I23" i="1"/>
  <c r="J2114" i="1"/>
  <c r="J1769" i="1"/>
  <c r="I718" i="1"/>
  <c r="I574" i="1"/>
  <c r="I390" i="1"/>
  <c r="I206" i="1"/>
  <c r="I62" i="1"/>
  <c r="J2113" i="1"/>
  <c r="J1892" i="1"/>
  <c r="J1700" i="1"/>
  <c r="J1530" i="1"/>
  <c r="I749" i="1"/>
  <c r="I685" i="1"/>
  <c r="I621" i="1"/>
  <c r="I557" i="1"/>
  <c r="I493" i="1"/>
  <c r="I429" i="1"/>
  <c r="I365" i="1"/>
  <c r="I301" i="1"/>
  <c r="I237" i="1"/>
  <c r="I173" i="1"/>
  <c r="I109" i="1"/>
  <c r="I45" i="1"/>
  <c r="J2216" i="1"/>
  <c r="J2152" i="1"/>
  <c r="J2088" i="1"/>
  <c r="J2018" i="1"/>
  <c r="J1849" i="1"/>
  <c r="J1676" i="1"/>
  <c r="J1506" i="1"/>
  <c r="I732" i="1"/>
  <c r="I668" i="1"/>
  <c r="I604" i="1"/>
  <c r="I540" i="1"/>
  <c r="I476" i="1"/>
  <c r="I412" i="1"/>
  <c r="I348" i="1"/>
  <c r="I284" i="1"/>
  <c r="I220" i="1"/>
  <c r="I156" i="1"/>
  <c r="I92" i="1"/>
  <c r="I28" i="1"/>
  <c r="J2199" i="1"/>
  <c r="J2135" i="1"/>
  <c r="J2071" i="1"/>
  <c r="J1972" i="1"/>
  <c r="J1802" i="1"/>
  <c r="J1633" i="1"/>
  <c r="J1007" i="1"/>
  <c r="I195" i="1"/>
  <c r="I131" i="1"/>
  <c r="I67" i="1"/>
  <c r="J2238" i="1"/>
  <c r="J2174" i="1"/>
  <c r="J2110" i="1"/>
  <c r="J2046" i="1"/>
  <c r="J1906" i="1"/>
  <c r="J1737" i="1"/>
  <c r="J1564" i="1"/>
  <c r="I762" i="1"/>
  <c r="I698" i="1"/>
  <c r="I634" i="1"/>
  <c r="I2059" i="1"/>
  <c r="I1832" i="1"/>
  <c r="I585" i="1"/>
  <c r="I1131" i="1"/>
  <c r="I1378" i="1"/>
  <c r="I432" i="1"/>
  <c r="I1393" i="1"/>
  <c r="I641" i="1"/>
  <c r="I1632" i="1"/>
  <c r="I1352" i="1"/>
  <c r="I976" i="1"/>
  <c r="I320" i="1"/>
  <c r="I1063" i="1"/>
  <c r="I529" i="1"/>
  <c r="I1646" i="1"/>
  <c r="I1366" i="1"/>
  <c r="I1054" i="1"/>
  <c r="I720" i="1"/>
  <c r="I40" i="1"/>
  <c r="I655" i="1"/>
  <c r="I471" i="1"/>
  <c r="I327" i="1"/>
  <c r="I143" i="1"/>
  <c r="J2194" i="1"/>
  <c r="J2050" i="1"/>
  <c r="J1596" i="1"/>
  <c r="I654" i="1"/>
  <c r="I510" i="1"/>
  <c r="I326" i="1"/>
  <c r="I142" i="1"/>
  <c r="J2233" i="1"/>
  <c r="J2049" i="1"/>
  <c r="J1809" i="1"/>
  <c r="J1636" i="1"/>
  <c r="J1135" i="1"/>
  <c r="I725" i="1"/>
  <c r="I661" i="1"/>
  <c r="I597" i="1"/>
  <c r="I533" i="1"/>
  <c r="I469" i="1"/>
  <c r="I405" i="1"/>
  <c r="I341" i="1"/>
  <c r="I277" i="1"/>
  <c r="I213" i="1"/>
  <c r="I149" i="1"/>
  <c r="I85" i="1"/>
  <c r="I21" i="1"/>
  <c r="J2192" i="1"/>
  <c r="J2128" i="1"/>
  <c r="J2064" i="1"/>
  <c r="J1954" i="1"/>
  <c r="J1785" i="1"/>
  <c r="J1612" i="1"/>
  <c r="I772" i="1"/>
  <c r="I708" i="1"/>
  <c r="I644" i="1"/>
  <c r="I580" i="1"/>
  <c r="I516" i="1"/>
  <c r="I452" i="1"/>
  <c r="I388" i="1"/>
  <c r="I324" i="1"/>
  <c r="I260" i="1"/>
  <c r="I196" i="1"/>
  <c r="I132" i="1"/>
  <c r="I68" i="1"/>
  <c r="J2239" i="1"/>
  <c r="J2175" i="1"/>
  <c r="J2111" i="1"/>
  <c r="J2047" i="1"/>
  <c r="J1908" i="1"/>
  <c r="J1738" i="1"/>
  <c r="J1569" i="1"/>
  <c r="I235" i="1"/>
  <c r="I171" i="1"/>
  <c r="I107" i="1"/>
  <c r="I43" i="1"/>
  <c r="J2214" i="1"/>
  <c r="J2150" i="1"/>
  <c r="J2086" i="1"/>
  <c r="J2012" i="1"/>
  <c r="J1842" i="1"/>
  <c r="J1673" i="1"/>
  <c r="J1497" i="1"/>
  <c r="I738" i="1"/>
  <c r="I674" i="1"/>
  <c r="I2138" i="1"/>
  <c r="I1693" i="1"/>
  <c r="I393" i="1"/>
  <c r="I867" i="1"/>
  <c r="I1362" i="1"/>
  <c r="I323" i="1"/>
  <c r="I1193" i="1"/>
  <c r="I600" i="1"/>
  <c r="I1616" i="1"/>
  <c r="I1248" i="1"/>
  <c r="I968" i="1"/>
  <c r="I275" i="1"/>
  <c r="I959" i="1"/>
  <c r="I507" i="1"/>
  <c r="I1630" i="1"/>
  <c r="I1270" i="1"/>
  <c r="I1046" i="1"/>
  <c r="I697" i="1"/>
  <c r="J1665" i="1"/>
  <c r="I647" i="1"/>
  <c r="I463" i="1"/>
  <c r="I279" i="1"/>
  <c r="I135" i="1"/>
  <c r="J2186" i="1"/>
  <c r="J1961" i="1"/>
  <c r="J1577" i="1"/>
  <c r="I646" i="1"/>
  <c r="I462" i="1"/>
  <c r="I318" i="1"/>
  <c r="I134" i="1"/>
  <c r="J2185" i="1"/>
  <c r="J2041" i="1"/>
  <c r="J1786" i="1"/>
  <c r="J1617" i="1"/>
  <c r="I781" i="1"/>
  <c r="I717" i="1"/>
  <c r="I653" i="1"/>
  <c r="I589" i="1"/>
  <c r="I525" i="1"/>
  <c r="I461" i="1"/>
  <c r="I397" i="1"/>
  <c r="I333" i="1"/>
  <c r="I269" i="1"/>
  <c r="I205" i="1"/>
  <c r="I141" i="1"/>
  <c r="I77" i="1"/>
  <c r="I13" i="1"/>
  <c r="J2184" i="1"/>
  <c r="J2120" i="1"/>
  <c r="J2056" i="1"/>
  <c r="J1932" i="1"/>
  <c r="J1762" i="1"/>
  <c r="J1593" i="1"/>
  <c r="I764" i="1"/>
  <c r="I700" i="1"/>
  <c r="I636" i="1"/>
  <c r="I572" i="1"/>
  <c r="I508" i="1"/>
  <c r="I444" i="1"/>
  <c r="I380" i="1"/>
  <c r="I316" i="1"/>
  <c r="I252" i="1"/>
  <c r="I188" i="1"/>
  <c r="I124" i="1"/>
  <c r="I60" i="1"/>
  <c r="J2231" i="1"/>
  <c r="J2167" i="1"/>
  <c r="J2103" i="1"/>
  <c r="J2039" i="1"/>
  <c r="J1889" i="1"/>
  <c r="J1716" i="1"/>
  <c r="J1546" i="1"/>
  <c r="I227" i="1"/>
  <c r="I163" i="1"/>
  <c r="I99" i="1"/>
  <c r="I35" i="1"/>
  <c r="J2206" i="1"/>
  <c r="J2142" i="1"/>
  <c r="J2078" i="1"/>
  <c r="J1993" i="1"/>
  <c r="J1820" i="1"/>
  <c r="I1147" i="1"/>
  <c r="I683" i="1"/>
  <c r="I595" i="1"/>
  <c r="I1374" i="1"/>
  <c r="I663" i="1"/>
  <c r="J2242" i="1"/>
  <c r="I518" i="1"/>
  <c r="J2057" i="1"/>
  <c r="I733" i="1"/>
  <c r="I477" i="1"/>
  <c r="I221" i="1"/>
  <c r="J2200" i="1"/>
  <c r="J1804" i="1"/>
  <c r="I652" i="1"/>
  <c r="I396" i="1"/>
  <c r="I140" i="1"/>
  <c r="J2119" i="1"/>
  <c r="J1588" i="1"/>
  <c r="I51" i="1"/>
  <c r="J2030" i="1"/>
  <c r="J1433" i="1"/>
  <c r="I618" i="1"/>
  <c r="I554" i="1"/>
  <c r="I490" i="1"/>
  <c r="I426" i="1"/>
  <c r="I362" i="1"/>
  <c r="I298" i="1"/>
  <c r="I234" i="1"/>
  <c r="I170" i="1"/>
  <c r="I106" i="1"/>
  <c r="I42" i="1"/>
  <c r="J2229" i="1"/>
  <c r="J2165" i="1"/>
  <c r="J2101" i="1"/>
  <c r="J2037" i="1"/>
  <c r="J1882" i="1"/>
  <c r="J1713" i="1"/>
  <c r="J1540" i="1"/>
  <c r="I233" i="1"/>
  <c r="I169" i="1"/>
  <c r="I105" i="1"/>
  <c r="I41" i="1"/>
  <c r="J2212" i="1"/>
  <c r="J2148" i="1"/>
  <c r="J2084" i="1"/>
  <c r="J2009" i="1"/>
  <c r="J1836" i="1"/>
  <c r="J1666" i="1"/>
  <c r="J1481" i="1"/>
  <c r="J1984" i="1"/>
  <c r="J1920" i="1"/>
  <c r="J1856" i="1"/>
  <c r="J1792" i="1"/>
  <c r="J1728" i="1"/>
  <c r="J1664" i="1"/>
  <c r="J1600" i="1"/>
  <c r="J1536" i="1"/>
  <c r="J1472" i="1"/>
  <c r="J1255" i="1"/>
  <c r="J2023" i="1"/>
  <c r="J1959" i="1"/>
  <c r="J1895" i="1"/>
  <c r="J1831" i="1"/>
  <c r="J1767" i="1"/>
  <c r="J1703" i="1"/>
  <c r="J1639" i="1"/>
  <c r="J1575" i="1"/>
  <c r="J1511" i="1"/>
  <c r="J1447" i="1"/>
  <c r="J1055" i="1"/>
  <c r="J1998" i="1"/>
  <c r="J1934" i="1"/>
  <c r="J1870" i="1"/>
  <c r="J1806" i="1"/>
  <c r="J1742" i="1"/>
  <c r="J1678" i="1"/>
  <c r="J1614" i="1"/>
  <c r="J1550" i="1"/>
  <c r="J1486" i="1"/>
  <c r="J1367" i="1"/>
  <c r="J722" i="1"/>
  <c r="J1973" i="1"/>
  <c r="J1909" i="1"/>
  <c r="J1845" i="1"/>
  <c r="J1781" i="1"/>
  <c r="J1717" i="1"/>
  <c r="J1653" i="1"/>
  <c r="J1589" i="1"/>
  <c r="J1525" i="1"/>
  <c r="J1461" i="1"/>
  <c r="J1167" i="1"/>
  <c r="J1492" i="1"/>
  <c r="J1415" i="1"/>
  <c r="J850" i="1"/>
  <c r="J1987" i="1"/>
  <c r="J1923" i="1"/>
  <c r="J1859" i="1"/>
  <c r="J1795" i="1"/>
  <c r="J1731" i="1"/>
  <c r="J1667" i="1"/>
  <c r="J1603" i="1"/>
  <c r="J1539" i="1"/>
  <c r="J1475" i="1"/>
  <c r="J1279" i="1"/>
  <c r="J207" i="1"/>
  <c r="J1442" i="1"/>
  <c r="J1015" i="1"/>
  <c r="J1398" i="1"/>
  <c r="J1334" i="1"/>
  <c r="J1270" i="1"/>
  <c r="J1206" i="1"/>
  <c r="J1142" i="1"/>
  <c r="J1078" i="1"/>
  <c r="J1014" i="1"/>
  <c r="J950" i="1"/>
  <c r="J803" i="1"/>
  <c r="J606" i="1"/>
  <c r="J92" i="1"/>
  <c r="J1373" i="1"/>
  <c r="J1309" i="1"/>
  <c r="J1245" i="1"/>
  <c r="J1181" i="1"/>
  <c r="J1117" i="1"/>
  <c r="J1053" i="1"/>
  <c r="J989" i="1"/>
  <c r="J907" i="1"/>
  <c r="J738" i="1"/>
  <c r="J488" i="1"/>
  <c r="J1412" i="1"/>
  <c r="J1348" i="1"/>
  <c r="J1284" i="1"/>
  <c r="J1220" i="1"/>
  <c r="J1156" i="1"/>
  <c r="J1092" i="1"/>
  <c r="J1028" i="1"/>
  <c r="J964" i="1"/>
  <c r="J842" i="1"/>
  <c r="J668" i="1"/>
  <c r="J271" i="1"/>
  <c r="J1387" i="1"/>
  <c r="J1323" i="1"/>
  <c r="J1259" i="1"/>
  <c r="J1195" i="1"/>
  <c r="J1131" i="1"/>
  <c r="J1067" i="1"/>
  <c r="J1003" i="1"/>
  <c r="J939" i="1"/>
  <c r="J777" i="1"/>
  <c r="J556" i="1"/>
  <c r="J1426" i="1"/>
  <c r="J1362" i="1"/>
  <c r="J1298" i="1"/>
  <c r="J1234" i="1"/>
  <c r="J1170" i="1"/>
  <c r="J1106" i="1"/>
  <c r="J1042" i="1"/>
  <c r="J978" i="1"/>
  <c r="J881" i="1"/>
  <c r="J707" i="1"/>
  <c r="J415" i="1"/>
  <c r="J1401" i="1"/>
  <c r="J1337" i="1"/>
  <c r="J1273" i="1"/>
  <c r="J1209" i="1"/>
  <c r="J1145" i="1"/>
  <c r="J1081" i="1"/>
  <c r="J1017" i="1"/>
  <c r="J953" i="1"/>
  <c r="J811" i="1"/>
  <c r="J617" i="1"/>
  <c r="I331" i="1"/>
  <c r="I1618" i="1"/>
  <c r="I1744" i="1"/>
  <c r="I1087" i="1"/>
  <c r="I1142" i="1"/>
  <c r="I527" i="1"/>
  <c r="J2066" i="1"/>
  <c r="I382" i="1"/>
  <c r="J1850" i="1"/>
  <c r="I677" i="1"/>
  <c r="I421" i="1"/>
  <c r="I165" i="1"/>
  <c r="J2144" i="1"/>
  <c r="J1657" i="1"/>
  <c r="I596" i="1"/>
  <c r="I340" i="1"/>
  <c r="I84" i="1"/>
  <c r="J2063" i="1"/>
  <c r="I251" i="1"/>
  <c r="J2230" i="1"/>
  <c r="J1884" i="1"/>
  <c r="I754" i="1"/>
  <c r="I610" i="1"/>
  <c r="I546" i="1"/>
  <c r="I482" i="1"/>
  <c r="I418" i="1"/>
  <c r="I354" i="1"/>
  <c r="I290" i="1"/>
  <c r="I226" i="1"/>
  <c r="I162" i="1"/>
  <c r="I98" i="1"/>
  <c r="I34" i="1"/>
  <c r="J2221" i="1"/>
  <c r="J2157" i="1"/>
  <c r="J2093" i="1"/>
  <c r="J2029" i="1"/>
  <c r="J1860" i="1"/>
  <c r="J1690" i="1"/>
  <c r="J1521" i="1"/>
  <c r="I225" i="1"/>
  <c r="I161" i="1"/>
  <c r="I97" i="1"/>
  <c r="I33" i="1"/>
  <c r="J2204" i="1"/>
  <c r="J2140" i="1"/>
  <c r="J2076" i="1"/>
  <c r="J1986" i="1"/>
  <c r="J1817" i="1"/>
  <c r="J1644" i="1"/>
  <c r="J1327" i="1"/>
  <c r="J1976" i="1"/>
  <c r="J1912" i="1"/>
  <c r="J1848" i="1"/>
  <c r="J1784" i="1"/>
  <c r="J1720" i="1"/>
  <c r="J1656" i="1"/>
  <c r="J1592" i="1"/>
  <c r="J1528" i="1"/>
  <c r="J1464" i="1"/>
  <c r="J1191" i="1"/>
  <c r="J2015" i="1"/>
  <c r="J1951" i="1"/>
  <c r="J1887" i="1"/>
  <c r="J1823" i="1"/>
  <c r="J1759" i="1"/>
  <c r="J1695" i="1"/>
  <c r="J1631" i="1"/>
  <c r="J1567" i="1"/>
  <c r="J1503" i="1"/>
  <c r="J1439" i="1"/>
  <c r="J991" i="1"/>
  <c r="J1990" i="1"/>
  <c r="J1926" i="1"/>
  <c r="J1862" i="1"/>
  <c r="J1798" i="1"/>
  <c r="J1734" i="1"/>
  <c r="J1670" i="1"/>
  <c r="J1606" i="1"/>
  <c r="J1542" i="1"/>
  <c r="J1478" i="1"/>
  <c r="J1303" i="1"/>
  <c r="J449" i="1"/>
  <c r="J1965" i="1"/>
  <c r="J1901" i="1"/>
  <c r="J1837" i="1"/>
  <c r="J1773" i="1"/>
  <c r="J1709" i="1"/>
  <c r="J1645" i="1"/>
  <c r="J1581" i="1"/>
  <c r="J1517" i="1"/>
  <c r="J1453" i="1"/>
  <c r="J1103" i="1"/>
  <c r="J1484" i="1"/>
  <c r="J1351" i="1"/>
  <c r="J679" i="1"/>
  <c r="J1979" i="1"/>
  <c r="J1915" i="1"/>
  <c r="J1851" i="1"/>
  <c r="J1787" i="1"/>
  <c r="J1723" i="1"/>
  <c r="J1659" i="1"/>
  <c r="J1595" i="1"/>
  <c r="J1531" i="1"/>
  <c r="J1467" i="1"/>
  <c r="J1215" i="1"/>
  <c r="J1498" i="1"/>
  <c r="J1434" i="1"/>
  <c r="J951" i="1"/>
  <c r="J1390" i="1"/>
  <c r="J1326" i="1"/>
  <c r="J1262" i="1"/>
  <c r="J1198" i="1"/>
  <c r="J1134" i="1"/>
  <c r="J1070" i="1"/>
  <c r="J1006" i="1"/>
  <c r="J942" i="1"/>
  <c r="J785" i="1"/>
  <c r="J568" i="1"/>
  <c r="J1429" i="1"/>
  <c r="J1365" i="1"/>
  <c r="J1301" i="1"/>
  <c r="J1237" i="1"/>
  <c r="J1173" i="1"/>
  <c r="J1109" i="1"/>
  <c r="J1045" i="1"/>
  <c r="J981" i="1"/>
  <c r="J889" i="1"/>
  <c r="J715" i="1"/>
  <c r="J438" i="1"/>
  <c r="J1404" i="1"/>
  <c r="J1340" i="1"/>
  <c r="J1276" i="1"/>
  <c r="J1212" i="1"/>
  <c r="J1148" i="1"/>
  <c r="J1084" i="1"/>
  <c r="J1020" i="1"/>
  <c r="J956" i="1"/>
  <c r="J819" i="1"/>
  <c r="J631" i="1"/>
  <c r="J168" i="1"/>
  <c r="J1379" i="1"/>
  <c r="J1315" i="1"/>
  <c r="J1251" i="1"/>
  <c r="J1187" i="1"/>
  <c r="J1123" i="1"/>
  <c r="J1059" i="1"/>
  <c r="J995" i="1"/>
  <c r="J923" i="1"/>
  <c r="J754" i="1"/>
  <c r="J527" i="1"/>
  <c r="J1418" i="1"/>
  <c r="J1354" i="1"/>
  <c r="J1290" i="1"/>
  <c r="J1226" i="1"/>
  <c r="J1162" i="1"/>
  <c r="J1098" i="1"/>
  <c r="J1034" i="1"/>
  <c r="J970" i="1"/>
  <c r="J858" i="1"/>
  <c r="J689" i="1"/>
  <c r="J348" i="1"/>
  <c r="J1393" i="1"/>
  <c r="J1329" i="1"/>
  <c r="J1265" i="1"/>
  <c r="J1201" i="1"/>
  <c r="J1137" i="1"/>
  <c r="J1073" i="1"/>
  <c r="J1009" i="1"/>
  <c r="J945" i="1"/>
  <c r="I2139" i="1"/>
  <c r="I1418" i="1"/>
  <c r="I1736" i="1"/>
  <c r="I1071" i="1"/>
  <c r="I1070" i="1"/>
  <c r="I519" i="1"/>
  <c r="J2058" i="1"/>
  <c r="I334" i="1"/>
  <c r="J1828" i="1"/>
  <c r="I669" i="1"/>
  <c r="I413" i="1"/>
  <c r="I157" i="1"/>
  <c r="J2136" i="1"/>
  <c r="J1634" i="1"/>
  <c r="I588" i="1"/>
  <c r="I332" i="1"/>
  <c r="I76" i="1"/>
  <c r="J2055" i="1"/>
  <c r="I243" i="1"/>
  <c r="J2222" i="1"/>
  <c r="J1865" i="1"/>
  <c r="I746" i="1"/>
  <c r="I602" i="1"/>
  <c r="I538" i="1"/>
  <c r="I474" i="1"/>
  <c r="I410" i="1"/>
  <c r="I346" i="1"/>
  <c r="I282" i="1"/>
  <c r="I218" i="1"/>
  <c r="I154" i="1"/>
  <c r="I90" i="1"/>
  <c r="I26" i="1"/>
  <c r="J2213" i="1"/>
  <c r="J2149" i="1"/>
  <c r="J2085" i="1"/>
  <c r="J2010" i="1"/>
  <c r="J1841" i="1"/>
  <c r="J1668" i="1"/>
  <c r="J1489" i="1"/>
  <c r="I217" i="1"/>
  <c r="I153" i="1"/>
  <c r="I89" i="1"/>
  <c r="I25" i="1"/>
  <c r="J2196" i="1"/>
  <c r="J2132" i="1"/>
  <c r="J2068" i="1"/>
  <c r="J1964" i="1"/>
  <c r="J1794" i="1"/>
  <c r="J1625" i="1"/>
  <c r="J577" i="1"/>
  <c r="J1968" i="1"/>
  <c r="J1904" i="1"/>
  <c r="J1840" i="1"/>
  <c r="J1776" i="1"/>
  <c r="J1712" i="1"/>
  <c r="J1648" i="1"/>
  <c r="J1584" i="1"/>
  <c r="J1520" i="1"/>
  <c r="J1456" i="1"/>
  <c r="J1127" i="1"/>
  <c r="J2007" i="1"/>
  <c r="J1943" i="1"/>
  <c r="J1879" i="1"/>
  <c r="J1815" i="1"/>
  <c r="J1751" i="1"/>
  <c r="J1687" i="1"/>
  <c r="J1623" i="1"/>
  <c r="J1559" i="1"/>
  <c r="J1495" i="1"/>
  <c r="J1431" i="1"/>
  <c r="J914" i="1"/>
  <c r="J1982" i="1"/>
  <c r="J1918" i="1"/>
  <c r="J1854" i="1"/>
  <c r="J1790" i="1"/>
  <c r="J1726" i="1"/>
  <c r="J1662" i="1"/>
  <c r="J1598" i="1"/>
  <c r="J1534" i="1"/>
  <c r="J1470" i="1"/>
  <c r="J1239" i="1"/>
  <c r="J2021" i="1"/>
  <c r="J1957" i="1"/>
  <c r="J1893" i="1"/>
  <c r="J1829" i="1"/>
  <c r="J1765" i="1"/>
  <c r="J1701" i="1"/>
  <c r="J1637" i="1"/>
  <c r="J1573" i="1"/>
  <c r="J1509" i="1"/>
  <c r="J1445" i="1"/>
  <c r="J1039" i="1"/>
  <c r="J1476" i="1"/>
  <c r="J1287" i="1"/>
  <c r="J310" i="1"/>
  <c r="J1971" i="1"/>
  <c r="J1907" i="1"/>
  <c r="J1843" i="1"/>
  <c r="J1779" i="1"/>
  <c r="J1715" i="1"/>
  <c r="J1651" i="1"/>
  <c r="J1587" i="1"/>
  <c r="J1523" i="1"/>
  <c r="J1459" i="1"/>
  <c r="J1151" i="1"/>
  <c r="J1490" i="1"/>
  <c r="J1399" i="1"/>
  <c r="J809" i="1"/>
  <c r="J1382" i="1"/>
  <c r="J1318" i="1"/>
  <c r="J1254" i="1"/>
  <c r="J1190" i="1"/>
  <c r="J1126" i="1"/>
  <c r="J1062" i="1"/>
  <c r="J998" i="1"/>
  <c r="J931" i="1"/>
  <c r="J762" i="1"/>
  <c r="J540" i="1"/>
  <c r="J1421" i="1"/>
  <c r="J1357" i="1"/>
  <c r="J1293" i="1"/>
  <c r="J1229" i="1"/>
  <c r="J1165" i="1"/>
  <c r="J1101" i="1"/>
  <c r="J1037" i="1"/>
  <c r="J973" i="1"/>
  <c r="J866" i="1"/>
  <c r="J697" i="1"/>
  <c r="J385" i="1"/>
  <c r="J1396" i="1"/>
  <c r="J1332" i="1"/>
  <c r="J1268" i="1"/>
  <c r="J1204" i="1"/>
  <c r="J1140" i="1"/>
  <c r="J1076" i="1"/>
  <c r="J1012" i="1"/>
  <c r="J948" i="1"/>
  <c r="J801" i="1"/>
  <c r="J593" i="1"/>
  <c r="J65" i="1"/>
  <c r="J1371" i="1"/>
  <c r="J1307" i="1"/>
  <c r="J1243" i="1"/>
  <c r="J1179" i="1"/>
  <c r="J1115" i="1"/>
  <c r="J1051" i="1"/>
  <c r="J987" i="1"/>
  <c r="J905" i="1"/>
  <c r="J731" i="1"/>
  <c r="J476" i="1"/>
  <c r="J1410" i="1"/>
  <c r="J1346" i="1"/>
  <c r="J1282" i="1"/>
  <c r="J1218" i="1"/>
  <c r="J1154" i="1"/>
  <c r="J1090" i="1"/>
  <c r="J1026" i="1"/>
  <c r="J962" i="1"/>
  <c r="J835" i="1"/>
  <c r="J656" i="1"/>
  <c r="J246" i="1"/>
  <c r="J1385" i="1"/>
  <c r="J1321" i="1"/>
  <c r="J1257" i="1"/>
  <c r="J1193" i="1"/>
  <c r="J1129" i="1"/>
  <c r="J1065" i="1"/>
  <c r="J1001" i="1"/>
  <c r="J937" i="1"/>
  <c r="J770" i="1"/>
  <c r="I1743" i="1"/>
  <c r="I866" i="1"/>
  <c r="I1376" i="1"/>
  <c r="I807" i="1"/>
  <c r="I854" i="1"/>
  <c r="I343" i="1"/>
  <c r="J1746" i="1"/>
  <c r="I198" i="1"/>
  <c r="J1681" i="1"/>
  <c r="I613" i="1"/>
  <c r="I357" i="1"/>
  <c r="I101" i="1"/>
  <c r="J2080" i="1"/>
  <c r="J1449" i="1"/>
  <c r="I532" i="1"/>
  <c r="I276" i="1"/>
  <c r="I20" i="1"/>
  <c r="J1953" i="1"/>
  <c r="I187" i="1"/>
  <c r="J2166" i="1"/>
  <c r="J1714" i="1"/>
  <c r="I730" i="1"/>
  <c r="I594" i="1"/>
  <c r="I530" i="1"/>
  <c r="I466" i="1"/>
  <c r="I402" i="1"/>
  <c r="I338" i="1"/>
  <c r="I274" i="1"/>
  <c r="I210" i="1"/>
  <c r="I146" i="1"/>
  <c r="I82" i="1"/>
  <c r="I18" i="1"/>
  <c r="J2205" i="1"/>
  <c r="J2141" i="1"/>
  <c r="J2077" i="1"/>
  <c r="J1988" i="1"/>
  <c r="J1818" i="1"/>
  <c r="J1649" i="1"/>
  <c r="J1391" i="1"/>
  <c r="I209" i="1"/>
  <c r="I145" i="1"/>
  <c r="I81" i="1"/>
  <c r="I17" i="1"/>
  <c r="J2188" i="1"/>
  <c r="J2124" i="1"/>
  <c r="J2060" i="1"/>
  <c r="J1945" i="1"/>
  <c r="J1772" i="1"/>
  <c r="J1602" i="1"/>
  <c r="J2024" i="1"/>
  <c r="J1960" i="1"/>
  <c r="J1896" i="1"/>
  <c r="J1832" i="1"/>
  <c r="J1768" i="1"/>
  <c r="J1704" i="1"/>
  <c r="J1640" i="1"/>
  <c r="J1576" i="1"/>
  <c r="J1512" i="1"/>
  <c r="J1448" i="1"/>
  <c r="J1063" i="1"/>
  <c r="J1999" i="1"/>
  <c r="J1935" i="1"/>
  <c r="J1871" i="1"/>
  <c r="J1807" i="1"/>
  <c r="J1743" i="1"/>
  <c r="J1679" i="1"/>
  <c r="J1615" i="1"/>
  <c r="J1551" i="1"/>
  <c r="J1487" i="1"/>
  <c r="J1375" i="1"/>
  <c r="J745" i="1"/>
  <c r="J1974" i="1"/>
  <c r="J1910" i="1"/>
  <c r="J1846" i="1"/>
  <c r="J1782" i="1"/>
  <c r="J1718" i="1"/>
  <c r="J1654" i="1"/>
  <c r="J1590" i="1"/>
  <c r="J1526" i="1"/>
  <c r="J1462" i="1"/>
  <c r="J1175" i="1"/>
  <c r="J2013" i="1"/>
  <c r="J1949" i="1"/>
  <c r="J1885" i="1"/>
  <c r="J1821" i="1"/>
  <c r="J1757" i="1"/>
  <c r="J1693" i="1"/>
  <c r="J1629" i="1"/>
  <c r="J1565" i="1"/>
  <c r="J1501" i="1"/>
  <c r="J1437" i="1"/>
  <c r="J975" i="1"/>
  <c r="J1468" i="1"/>
  <c r="J1223" i="1"/>
  <c r="J2027" i="1"/>
  <c r="J1963" i="1"/>
  <c r="J1899" i="1"/>
  <c r="J1835" i="1"/>
  <c r="J1771" i="1"/>
  <c r="J1707" i="1"/>
  <c r="J1643" i="1"/>
  <c r="J1579" i="1"/>
  <c r="J1515" i="1"/>
  <c r="J1451" i="1"/>
  <c r="J1087" i="1"/>
  <c r="J1482" i="1"/>
  <c r="J1335" i="1"/>
  <c r="J607" i="1"/>
  <c r="J1374" i="1"/>
  <c r="J1310" i="1"/>
  <c r="J1246" i="1"/>
  <c r="J1182" i="1"/>
  <c r="J1118" i="1"/>
  <c r="J1054" i="1"/>
  <c r="J990" i="1"/>
  <c r="J913" i="1"/>
  <c r="J739" i="1"/>
  <c r="J492" i="1"/>
  <c r="J1413" i="1"/>
  <c r="J1349" i="1"/>
  <c r="J1285" i="1"/>
  <c r="J1221" i="1"/>
  <c r="J1157" i="1"/>
  <c r="J1093" i="1"/>
  <c r="J1029" i="1"/>
  <c r="J965" i="1"/>
  <c r="J843" i="1"/>
  <c r="J670" i="1"/>
  <c r="J284" i="1"/>
  <c r="J1388" i="1"/>
  <c r="J1324" i="1"/>
  <c r="J1260" i="1"/>
  <c r="J1196" i="1"/>
  <c r="J1132" i="1"/>
  <c r="J1068" i="1"/>
  <c r="J1004" i="1"/>
  <c r="J940" i="1"/>
  <c r="J778" i="1"/>
  <c r="J566" i="1"/>
  <c r="J1427" i="1"/>
  <c r="J1363" i="1"/>
  <c r="J1299" i="1"/>
  <c r="J1235" i="1"/>
  <c r="J1171" i="1"/>
  <c r="J1107" i="1"/>
  <c r="J1043" i="1"/>
  <c r="J979" i="1"/>
  <c r="J882" i="1"/>
  <c r="J713" i="1"/>
  <c r="J424" i="1"/>
  <c r="J1402" i="1"/>
  <c r="J1338" i="1"/>
  <c r="J1274" i="1"/>
  <c r="J1210" i="1"/>
  <c r="J1146" i="1"/>
  <c r="J1082" i="1"/>
  <c r="J1018" i="1"/>
  <c r="J954" i="1"/>
  <c r="J817" i="1"/>
  <c r="J620" i="1"/>
  <c r="J143" i="1"/>
  <c r="J1377" i="1"/>
  <c r="J1313" i="1"/>
  <c r="J1249" i="1"/>
  <c r="J1185" i="1"/>
  <c r="J1121" i="1"/>
  <c r="J1057" i="1"/>
  <c r="J993" i="1"/>
  <c r="J921" i="1"/>
  <c r="J747" i="1"/>
  <c r="I1952" i="1"/>
  <c r="I850" i="1"/>
  <c r="I1360" i="1"/>
  <c r="I571" i="1"/>
  <c r="I846" i="1"/>
  <c r="I335" i="1"/>
  <c r="J1618" i="1"/>
  <c r="I190" i="1"/>
  <c r="J1658" i="1"/>
  <c r="I605" i="1"/>
  <c r="I349" i="1"/>
  <c r="I93" i="1"/>
  <c r="J2072" i="1"/>
  <c r="J1071" i="1"/>
  <c r="I524" i="1"/>
  <c r="I268" i="1"/>
  <c r="I12" i="1"/>
  <c r="J1930" i="1"/>
  <c r="I179" i="1"/>
  <c r="J2158" i="1"/>
  <c r="J1692" i="1"/>
  <c r="I690" i="1"/>
  <c r="I586" i="1"/>
  <c r="I522" i="1"/>
  <c r="I458" i="1"/>
  <c r="I394" i="1"/>
  <c r="I330" i="1"/>
  <c r="I266" i="1"/>
  <c r="I202" i="1"/>
  <c r="I138" i="1"/>
  <c r="I74" i="1"/>
  <c r="I8" i="1"/>
  <c r="J2197" i="1"/>
  <c r="J2133" i="1"/>
  <c r="J2069" i="1"/>
  <c r="J1969" i="1"/>
  <c r="J1796" i="1"/>
  <c r="J1626" i="1"/>
  <c r="J786" i="1"/>
  <c r="I201" i="1"/>
  <c r="I137" i="1"/>
  <c r="I73" i="1"/>
  <c r="I9" i="1"/>
  <c r="J2180" i="1"/>
  <c r="J2116" i="1"/>
  <c r="J2052" i="1"/>
  <c r="J1922" i="1"/>
  <c r="J1753" i="1"/>
  <c r="J1580" i="1"/>
  <c r="J2016" i="1"/>
  <c r="J1952" i="1"/>
  <c r="J1888" i="1"/>
  <c r="J1824" i="1"/>
  <c r="J1760" i="1"/>
  <c r="J1696" i="1"/>
  <c r="J1632" i="1"/>
  <c r="J1568" i="1"/>
  <c r="J1504" i="1"/>
  <c r="J1440" i="1"/>
  <c r="J999" i="1"/>
  <c r="J1991" i="1"/>
  <c r="J1927" i="1"/>
  <c r="J1863" i="1"/>
  <c r="J1799" i="1"/>
  <c r="J1735" i="1"/>
  <c r="J1671" i="1"/>
  <c r="J1607" i="1"/>
  <c r="J1543" i="1"/>
  <c r="J1479" i="1"/>
  <c r="J1311" i="1"/>
  <c r="J502" i="1"/>
  <c r="J1966" i="1"/>
  <c r="J1902" i="1"/>
  <c r="J1838" i="1"/>
  <c r="J1774" i="1"/>
  <c r="J1710" i="1"/>
  <c r="J1646" i="1"/>
  <c r="J1582" i="1"/>
  <c r="J1518" i="1"/>
  <c r="J1454" i="1"/>
  <c r="J1111" i="1"/>
  <c r="J2005" i="1"/>
  <c r="J1941" i="1"/>
  <c r="J1877" i="1"/>
  <c r="J1813" i="1"/>
  <c r="J1749" i="1"/>
  <c r="J1685" i="1"/>
  <c r="J1621" i="1"/>
  <c r="J1557" i="1"/>
  <c r="J1493" i="1"/>
  <c r="J1423" i="1"/>
  <c r="J873" i="1"/>
  <c r="J1460" i="1"/>
  <c r="J1159" i="1"/>
  <c r="J2019" i="1"/>
  <c r="J1955" i="1"/>
  <c r="J1891" i="1"/>
  <c r="J1827" i="1"/>
  <c r="J1763" i="1"/>
  <c r="J1699" i="1"/>
  <c r="J1635" i="1"/>
  <c r="J1571" i="1"/>
  <c r="J1507" i="1"/>
  <c r="J1443" i="1"/>
  <c r="J1023" i="1"/>
  <c r="J1474" i="1"/>
  <c r="J1271" i="1"/>
  <c r="J104" i="1"/>
  <c r="J1366" i="1"/>
  <c r="J1302" i="1"/>
  <c r="J1238" i="1"/>
  <c r="J1174" i="1"/>
  <c r="J1110" i="1"/>
  <c r="J1046" i="1"/>
  <c r="J982" i="1"/>
  <c r="J890" i="1"/>
  <c r="J721" i="1"/>
  <c r="J440" i="1"/>
  <c r="J1405" i="1"/>
  <c r="J1341" i="1"/>
  <c r="J1277" i="1"/>
  <c r="J1213" i="1"/>
  <c r="J1149" i="1"/>
  <c r="J1085" i="1"/>
  <c r="J1021" i="1"/>
  <c r="J957" i="1"/>
  <c r="J825" i="1"/>
  <c r="J632" i="1"/>
  <c r="J182" i="1"/>
  <c r="J1380" i="1"/>
  <c r="J1316" i="1"/>
  <c r="J1252" i="1"/>
  <c r="J1188" i="1"/>
  <c r="J1124" i="1"/>
  <c r="J1060" i="1"/>
  <c r="J996" i="1"/>
  <c r="J929" i="1"/>
  <c r="J755" i="1"/>
  <c r="J528" i="1"/>
  <c r="J1419" i="1"/>
  <c r="J1355" i="1"/>
  <c r="J1291" i="1"/>
  <c r="J1227" i="1"/>
  <c r="J1163" i="1"/>
  <c r="J1099" i="1"/>
  <c r="J1035" i="1"/>
  <c r="J971" i="1"/>
  <c r="J859" i="1"/>
  <c r="J690" i="1"/>
  <c r="J360" i="1"/>
  <c r="J1394" i="1"/>
  <c r="J1330" i="1"/>
  <c r="J1266" i="1"/>
  <c r="J1202" i="1"/>
  <c r="J1138" i="1"/>
  <c r="J1074" i="1"/>
  <c r="J1010" i="1"/>
  <c r="J946" i="1"/>
  <c r="J794" i="1"/>
  <c r="J591" i="1"/>
  <c r="J40" i="1"/>
  <c r="J1369" i="1"/>
  <c r="J1305" i="1"/>
  <c r="J1241" i="1"/>
  <c r="J1177" i="1"/>
  <c r="J1113" i="1"/>
  <c r="J1049" i="1"/>
  <c r="J985" i="1"/>
  <c r="J898" i="1"/>
  <c r="J729" i="1"/>
  <c r="I1100" i="1"/>
  <c r="I1409" i="1"/>
  <c r="I992" i="1"/>
  <c r="I1750" i="1"/>
  <c r="I104" i="1"/>
  <c r="I151" i="1"/>
  <c r="I702" i="1"/>
  <c r="J2241" i="1"/>
  <c r="J1457" i="1"/>
  <c r="I541" i="1"/>
  <c r="I285" i="1"/>
  <c r="I29" i="1"/>
  <c r="J1977" i="1"/>
  <c r="I716" i="1"/>
  <c r="I460" i="1"/>
  <c r="I204" i="1"/>
  <c r="J2183" i="1"/>
  <c r="J1761" i="1"/>
  <c r="I115" i="1"/>
  <c r="J2094" i="1"/>
  <c r="J1545" i="1"/>
  <c r="I666" i="1"/>
  <c r="I570" i="1"/>
  <c r="I506" i="1"/>
  <c r="I442" i="1"/>
  <c r="I378" i="1"/>
  <c r="I314" i="1"/>
  <c r="I250" i="1"/>
  <c r="I186" i="1"/>
  <c r="I122" i="1"/>
  <c r="I58" i="1"/>
  <c r="I10" i="1"/>
  <c r="J2181" i="1"/>
  <c r="J2117" i="1"/>
  <c r="J2053" i="1"/>
  <c r="J1924" i="1"/>
  <c r="J1754" i="1"/>
  <c r="J1585" i="1"/>
  <c r="I249" i="1"/>
  <c r="I185" i="1"/>
  <c r="I121" i="1"/>
  <c r="I57" i="1"/>
  <c r="J2228" i="1"/>
  <c r="J2164" i="1"/>
  <c r="J2100" i="1"/>
  <c r="J2036" i="1"/>
  <c r="J1881" i="1"/>
  <c r="J1708" i="1"/>
  <c r="J1538" i="1"/>
  <c r="J2000" i="1"/>
  <c r="J1936" i="1"/>
  <c r="J1872" i="1"/>
  <c r="J1808" i="1"/>
  <c r="J1744" i="1"/>
  <c r="J1680" i="1"/>
  <c r="J1616" i="1"/>
  <c r="J1552" i="1"/>
  <c r="J1488" i="1"/>
  <c r="J1383" i="1"/>
  <c r="J763" i="1"/>
  <c r="J1975" i="1"/>
  <c r="J1911" i="1"/>
  <c r="J1847" i="1"/>
  <c r="J1783" i="1"/>
  <c r="J1719" i="1"/>
  <c r="J1655" i="1"/>
  <c r="J1591" i="1"/>
  <c r="J1527" i="1"/>
  <c r="J1463" i="1"/>
  <c r="J1183" i="1"/>
  <c r="J2014" i="1"/>
  <c r="J1950" i="1"/>
  <c r="J1886" i="1"/>
  <c r="J1822" i="1"/>
  <c r="J1758" i="1"/>
  <c r="J1694" i="1"/>
  <c r="J1630" i="1"/>
  <c r="J1566" i="1"/>
  <c r="J1502" i="1"/>
  <c r="J1438" i="1"/>
  <c r="J983" i="1"/>
  <c r="J1989" i="1"/>
  <c r="J1925" i="1"/>
  <c r="J1861" i="1"/>
  <c r="J1797" i="1"/>
  <c r="J1733" i="1"/>
  <c r="J1669" i="1"/>
  <c r="J1605" i="1"/>
  <c r="J1541" i="1"/>
  <c r="J1477" i="1"/>
  <c r="J1295" i="1"/>
  <c r="J399" i="1"/>
  <c r="J1444" i="1"/>
  <c r="J1031" i="1"/>
  <c r="J2003" i="1"/>
  <c r="J1939" i="1"/>
  <c r="J1875" i="1"/>
  <c r="J1811" i="1"/>
  <c r="J1747" i="1"/>
  <c r="J1683" i="1"/>
  <c r="J1619" i="1"/>
  <c r="J1555" i="1"/>
  <c r="J1491" i="1"/>
  <c r="J1407" i="1"/>
  <c r="J827" i="1"/>
  <c r="J1458" i="1"/>
  <c r="J1143" i="1"/>
  <c r="J1414" i="1"/>
  <c r="J1350" i="1"/>
  <c r="J1286" i="1"/>
  <c r="J1222" i="1"/>
  <c r="J1158" i="1"/>
  <c r="J1094" i="1"/>
  <c r="J1030" i="1"/>
  <c r="J966" i="1"/>
  <c r="J849" i="1"/>
  <c r="J671" i="1"/>
  <c r="J296" i="1"/>
  <c r="J1389" i="1"/>
  <c r="J1325" i="1"/>
  <c r="J1261" i="1"/>
  <c r="J1197" i="1"/>
  <c r="J1133" i="1"/>
  <c r="J1069" i="1"/>
  <c r="J1005" i="1"/>
  <c r="J941" i="1"/>
  <c r="J779" i="1"/>
  <c r="J567" i="1"/>
  <c r="J1428" i="1"/>
  <c r="J1364" i="1"/>
  <c r="J1300" i="1"/>
  <c r="J1236" i="1"/>
  <c r="J1172" i="1"/>
  <c r="J1108" i="1"/>
  <c r="J1044" i="1"/>
  <c r="J980" i="1"/>
  <c r="J883" i="1"/>
  <c r="J714" i="1"/>
  <c r="J428" i="1"/>
  <c r="J1403" i="1"/>
  <c r="J1339" i="1"/>
  <c r="J1275" i="1"/>
  <c r="J1211" i="1"/>
  <c r="J1147" i="1"/>
  <c r="J1083" i="1"/>
  <c r="J1019" i="1"/>
  <c r="J955" i="1"/>
  <c r="J818" i="1"/>
  <c r="J630" i="1"/>
  <c r="J156" i="1"/>
  <c r="J1378" i="1"/>
  <c r="J1314" i="1"/>
  <c r="J1250" i="1"/>
  <c r="J1186" i="1"/>
  <c r="J1122" i="1"/>
  <c r="J1058" i="1"/>
  <c r="J994" i="1"/>
  <c r="J922" i="1"/>
  <c r="J753" i="1"/>
  <c r="J518" i="1"/>
  <c r="J1417" i="1"/>
  <c r="J1353" i="1"/>
  <c r="J1289" i="1"/>
  <c r="J1225" i="1"/>
  <c r="J1161" i="1"/>
  <c r="J1097" i="1"/>
  <c r="J1033" i="1"/>
  <c r="J969" i="1"/>
  <c r="J857" i="1"/>
  <c r="J681" i="1"/>
  <c r="J202" i="1"/>
  <c r="J330" i="1"/>
  <c r="J458" i="1"/>
  <c r="J18" i="1"/>
  <c r="J82" i="1"/>
  <c r="J146" i="1"/>
  <c r="J210" i="1"/>
  <c r="J274" i="1"/>
  <c r="J338" i="1"/>
  <c r="J402" i="1"/>
  <c r="J466" i="1"/>
  <c r="J530" i="1"/>
  <c r="J594" i="1"/>
  <c r="J658" i="1"/>
  <c r="J59" i="1"/>
  <c r="J123" i="1"/>
  <c r="J187" i="1"/>
  <c r="J251" i="1"/>
  <c r="J315" i="1"/>
  <c r="J379" i="1"/>
  <c r="J443" i="1"/>
  <c r="J507" i="1"/>
  <c r="J571" i="1"/>
  <c r="J635" i="1"/>
  <c r="J21" i="1"/>
  <c r="J85" i="1"/>
  <c r="J149" i="1"/>
  <c r="J213" i="1"/>
  <c r="J277" i="1"/>
  <c r="J341" i="1"/>
  <c r="J405" i="1"/>
  <c r="J469" i="1"/>
  <c r="J533" i="1"/>
  <c r="J597" i="1"/>
  <c r="J661" i="1"/>
  <c r="J71" i="1"/>
  <c r="J174" i="1"/>
  <c r="J276" i="1"/>
  <c r="J377" i="1"/>
  <c r="J480" i="1"/>
  <c r="J583" i="1"/>
  <c r="J682" i="1"/>
  <c r="J748" i="1"/>
  <c r="J812" i="1"/>
  <c r="J876" i="1"/>
  <c r="J8" i="1"/>
  <c r="J111" i="1"/>
  <c r="J214" i="1"/>
  <c r="J316" i="1"/>
  <c r="J417" i="1"/>
  <c r="J520" i="1"/>
  <c r="J623" i="1"/>
  <c r="J709" i="1"/>
  <c r="J773" i="1"/>
  <c r="J837" i="1"/>
  <c r="J901" i="1"/>
  <c r="J48" i="1"/>
  <c r="J151" i="1"/>
  <c r="J254" i="1"/>
  <c r="J356" i="1"/>
  <c r="J457" i="1"/>
  <c r="J560" i="1"/>
  <c r="J663" i="1"/>
  <c r="J734" i="1"/>
  <c r="J798" i="1"/>
  <c r="J862" i="1"/>
  <c r="J926" i="1"/>
  <c r="J88" i="1"/>
  <c r="J191" i="1"/>
  <c r="J294" i="1"/>
  <c r="J396" i="1"/>
  <c r="J497" i="1"/>
  <c r="J600" i="1"/>
  <c r="J695" i="1"/>
  <c r="J759" i="1"/>
  <c r="J823" i="1"/>
  <c r="J887" i="1"/>
  <c r="J39" i="1"/>
  <c r="J142" i="1"/>
  <c r="J244" i="1"/>
  <c r="J345" i="1"/>
  <c r="J448" i="1"/>
  <c r="J551" i="1"/>
  <c r="J654" i="1"/>
  <c r="J728" i="1"/>
  <c r="J792" i="1"/>
  <c r="J856" i="1"/>
  <c r="J920" i="1"/>
  <c r="J94" i="1"/>
  <c r="J196" i="1"/>
  <c r="J297" i="1"/>
  <c r="J400" i="1"/>
  <c r="J503" i="1"/>
  <c r="J95" i="1"/>
  <c r="J198" i="1"/>
  <c r="J300" i="1"/>
  <c r="J118" i="1"/>
  <c r="J616" i="1"/>
  <c r="J810" i="1"/>
  <c r="J952" i="1"/>
  <c r="J1016" i="1"/>
  <c r="J1080" i="1"/>
  <c r="J1144" i="1"/>
  <c r="J1208" i="1"/>
  <c r="J1272" i="1"/>
  <c r="J1336" i="1"/>
  <c r="J1400" i="1"/>
  <c r="J412" i="1"/>
  <c r="J834" i="1"/>
  <c r="J1153" i="1"/>
  <c r="J1409" i="1"/>
  <c r="J986" i="1"/>
  <c r="J1242" i="1"/>
  <c r="J592" i="1"/>
  <c r="J1075" i="1"/>
  <c r="J1331" i="1"/>
  <c r="J865" i="1"/>
  <c r="J1164" i="1"/>
  <c r="J1420" i="1"/>
  <c r="J997" i="1"/>
  <c r="J1253" i="1"/>
  <c r="J641" i="1"/>
  <c r="J1086" i="1"/>
  <c r="J1342" i="1"/>
  <c r="J644" i="1"/>
  <c r="J1611" i="1"/>
  <c r="J1867" i="1"/>
  <c r="J1436" i="1"/>
  <c r="J1533" i="1"/>
  <c r="J1789" i="1"/>
  <c r="J891" i="1"/>
  <c r="J1622" i="1"/>
  <c r="J1878" i="1"/>
  <c r="J1455" i="1"/>
  <c r="J1711" i="1"/>
  <c r="J1967" i="1"/>
  <c r="J1544" i="1"/>
  <c r="J1800" i="1"/>
  <c r="J1516" i="1"/>
  <c r="J2092" i="1"/>
  <c r="I113" i="1"/>
  <c r="J1732" i="1"/>
  <c r="J2173" i="1"/>
  <c r="I178" i="1"/>
  <c r="I434" i="1"/>
  <c r="J1522" i="1"/>
  <c r="J2127" i="1"/>
  <c r="J1826" i="1"/>
  <c r="I741" i="1"/>
  <c r="I711" i="1"/>
  <c r="I1203" i="1"/>
  <c r="J194" i="1"/>
  <c r="J514" i="1"/>
  <c r="J107" i="1"/>
  <c r="J363" i="1"/>
  <c r="J619" i="1"/>
  <c r="J197" i="1"/>
  <c r="J453" i="1"/>
  <c r="J645" i="1"/>
  <c r="J455" i="1"/>
  <c r="J26" i="1"/>
  <c r="J90" i="1"/>
  <c r="J154" i="1"/>
  <c r="J218" i="1"/>
  <c r="J282" i="1"/>
  <c r="J346" i="1"/>
  <c r="J410" i="1"/>
  <c r="J474" i="1"/>
  <c r="J538" i="1"/>
  <c r="J602" i="1"/>
  <c r="J666" i="1"/>
  <c r="J67" i="1"/>
  <c r="J131" i="1"/>
  <c r="J195" i="1"/>
  <c r="J259" i="1"/>
  <c r="J323" i="1"/>
  <c r="J387" i="1"/>
  <c r="J451" i="1"/>
  <c r="J515" i="1"/>
  <c r="J579" i="1"/>
  <c r="J643" i="1"/>
  <c r="J29" i="1"/>
  <c r="J93" i="1"/>
  <c r="J157" i="1"/>
  <c r="J221" i="1"/>
  <c r="J285" i="1"/>
  <c r="J349" i="1"/>
  <c r="J413" i="1"/>
  <c r="J477" i="1"/>
  <c r="J541" i="1"/>
  <c r="J605" i="1"/>
  <c r="J669" i="1"/>
  <c r="J84" i="1"/>
  <c r="J185" i="1"/>
  <c r="J288" i="1"/>
  <c r="J391" i="1"/>
  <c r="J494" i="1"/>
  <c r="J596" i="1"/>
  <c r="J692" i="1"/>
  <c r="J756" i="1"/>
  <c r="J820" i="1"/>
  <c r="J884" i="1"/>
  <c r="J22" i="1"/>
  <c r="J124" i="1"/>
  <c r="J225" i="1"/>
  <c r="J328" i="1"/>
  <c r="J431" i="1"/>
  <c r="J534" i="1"/>
  <c r="J636" i="1"/>
  <c r="J717" i="1"/>
  <c r="J781" i="1"/>
  <c r="J845" i="1"/>
  <c r="J909" i="1"/>
  <c r="J62" i="1"/>
  <c r="J164" i="1"/>
  <c r="J265" i="1"/>
  <c r="J368" i="1"/>
  <c r="J471" i="1"/>
  <c r="J574" i="1"/>
  <c r="J674" i="1"/>
  <c r="J742" i="1"/>
  <c r="J806" i="1"/>
  <c r="J870" i="1"/>
  <c r="J934" i="1"/>
  <c r="J102" i="1"/>
  <c r="J204" i="1"/>
  <c r="J305" i="1"/>
  <c r="J408" i="1"/>
  <c r="J511" i="1"/>
  <c r="J614" i="1"/>
  <c r="J703" i="1"/>
  <c r="J767" i="1"/>
  <c r="J831" i="1"/>
  <c r="J895" i="1"/>
  <c r="J52" i="1"/>
  <c r="J153" i="1"/>
  <c r="J256" i="1"/>
  <c r="J359" i="1"/>
  <c r="J462" i="1"/>
  <c r="J564" i="1"/>
  <c r="J665" i="1"/>
  <c r="J736" i="1"/>
  <c r="J800" i="1"/>
  <c r="J864" i="1"/>
  <c r="J928" i="1"/>
  <c r="J105" i="1"/>
  <c r="J208" i="1"/>
  <c r="J311" i="1"/>
  <c r="J414" i="1"/>
  <c r="J516" i="1"/>
  <c r="J108" i="1"/>
  <c r="J209" i="1"/>
  <c r="J312" i="1"/>
  <c r="J220" i="1"/>
  <c r="J646" i="1"/>
  <c r="J833" i="1"/>
  <c r="J960" i="1"/>
  <c r="J1024" i="1"/>
  <c r="J1088" i="1"/>
  <c r="J1152" i="1"/>
  <c r="J1216" i="1"/>
  <c r="J1280" i="1"/>
  <c r="J1344" i="1"/>
  <c r="J1408" i="1"/>
  <c r="J463" i="1"/>
  <c r="J875" i="1"/>
  <c r="J1169" i="1"/>
  <c r="J1425" i="1"/>
  <c r="J1002" i="1"/>
  <c r="J1258" i="1"/>
  <c r="J657" i="1"/>
  <c r="J1091" i="1"/>
  <c r="J1347" i="1"/>
  <c r="J906" i="1"/>
  <c r="J1180" i="1"/>
  <c r="J79" i="1"/>
  <c r="J1013" i="1"/>
  <c r="J1269" i="1"/>
  <c r="J698" i="1"/>
  <c r="J1102" i="1"/>
  <c r="J1358" i="1"/>
  <c r="J959" i="1"/>
  <c r="J1627" i="1"/>
  <c r="J1883" i="1"/>
  <c r="J1452" i="1"/>
  <c r="J1549" i="1"/>
  <c r="J1805" i="1"/>
  <c r="J1047" i="1"/>
  <c r="J1638" i="1"/>
  <c r="J1894" i="1"/>
  <c r="J1471" i="1"/>
  <c r="J1727" i="1"/>
  <c r="J1983" i="1"/>
  <c r="J1560" i="1"/>
  <c r="J1816" i="1"/>
  <c r="J1561" i="1"/>
  <c r="J2108" i="1"/>
  <c r="I129" i="1"/>
  <c r="J1777" i="1"/>
  <c r="J2189" i="1"/>
  <c r="I194" i="1"/>
  <c r="I450" i="1"/>
  <c r="J1650" i="1"/>
  <c r="J2191" i="1"/>
  <c r="J1996" i="1"/>
  <c r="J1508" i="1"/>
  <c r="I232" i="1"/>
  <c r="I1148" i="1"/>
  <c r="J130" i="1"/>
  <c r="J386" i="1"/>
  <c r="J43" i="1"/>
  <c r="J299" i="1"/>
  <c r="J555" i="1"/>
  <c r="J133" i="1"/>
  <c r="J46" i="1"/>
  <c r="J34" i="1"/>
  <c r="J98" i="1"/>
  <c r="J162" i="1"/>
  <c r="J226" i="1"/>
  <c r="J290" i="1"/>
  <c r="J354" i="1"/>
  <c r="J418" i="1"/>
  <c r="J482" i="1"/>
  <c r="J546" i="1"/>
  <c r="J610" i="1"/>
  <c r="J11" i="1"/>
  <c r="J75" i="1"/>
  <c r="J139" i="1"/>
  <c r="J203" i="1"/>
  <c r="J267" i="1"/>
  <c r="J331" i="1"/>
  <c r="J395" i="1"/>
  <c r="J459" i="1"/>
  <c r="J523" i="1"/>
  <c r="J587" i="1"/>
  <c r="J651" i="1"/>
  <c r="J37" i="1"/>
  <c r="J101" i="1"/>
  <c r="J165" i="1"/>
  <c r="J229" i="1"/>
  <c r="J293" i="1"/>
  <c r="J357" i="1"/>
  <c r="J421" i="1"/>
  <c r="J485" i="1"/>
  <c r="J549" i="1"/>
  <c r="J613" i="1"/>
  <c r="J677" i="1"/>
  <c r="J96" i="1"/>
  <c r="J199" i="1"/>
  <c r="J302" i="1"/>
  <c r="J404" i="1"/>
  <c r="J505" i="1"/>
  <c r="J608" i="1"/>
  <c r="J700" i="1"/>
  <c r="J764" i="1"/>
  <c r="J828" i="1"/>
  <c r="J892" i="1"/>
  <c r="J33" i="1"/>
  <c r="J136" i="1"/>
  <c r="J239" i="1"/>
  <c r="J342" i="1"/>
  <c r="J444" i="1"/>
  <c r="J545" i="1"/>
  <c r="J648" i="1"/>
  <c r="J725" i="1"/>
  <c r="J789" i="1"/>
  <c r="J853" i="1"/>
  <c r="J917" i="1"/>
  <c r="J73" i="1"/>
  <c r="J176" i="1"/>
  <c r="J279" i="1"/>
  <c r="J382" i="1"/>
  <c r="J484" i="1"/>
  <c r="J585" i="1"/>
  <c r="J686" i="1"/>
  <c r="J750" i="1"/>
  <c r="J814" i="1"/>
  <c r="J878" i="1"/>
  <c r="J12" i="1"/>
  <c r="J113" i="1"/>
  <c r="J216" i="1"/>
  <c r="J319" i="1"/>
  <c r="J422" i="1"/>
  <c r="J524" i="1"/>
  <c r="J625" i="1"/>
  <c r="J711" i="1"/>
  <c r="J775" i="1"/>
  <c r="J839" i="1"/>
  <c r="J903" i="1"/>
  <c r="J64" i="1"/>
  <c r="J167" i="1"/>
  <c r="J270" i="1"/>
  <c r="J372" i="1"/>
  <c r="J473" i="1"/>
  <c r="J576" i="1"/>
  <c r="J678" i="1"/>
  <c r="J744" i="1"/>
  <c r="J808" i="1"/>
  <c r="J872" i="1"/>
  <c r="J16" i="1"/>
  <c r="J119" i="1"/>
  <c r="J222" i="1"/>
  <c r="J324" i="1"/>
  <c r="J425" i="1"/>
  <c r="J17" i="1"/>
  <c r="J120" i="1"/>
  <c r="J223" i="1"/>
  <c r="J326" i="1"/>
  <c r="J321" i="1"/>
  <c r="J680" i="1"/>
  <c r="J851" i="1"/>
  <c r="J968" i="1"/>
  <c r="J1032" i="1"/>
  <c r="J1096" i="1"/>
  <c r="J1160" i="1"/>
  <c r="J1224" i="1"/>
  <c r="J1288" i="1"/>
  <c r="J1352" i="1"/>
  <c r="J1416" i="1"/>
  <c r="J513" i="1"/>
  <c r="J961" i="1"/>
  <c r="J1217" i="1"/>
  <c r="J465" i="1"/>
  <c r="J1050" i="1"/>
  <c r="J1306" i="1"/>
  <c r="J795" i="1"/>
  <c r="J1139" i="1"/>
  <c r="J1395" i="1"/>
  <c r="J972" i="1"/>
  <c r="J1228" i="1"/>
  <c r="J529" i="1"/>
  <c r="J1061" i="1"/>
  <c r="J1317" i="1"/>
  <c r="J826" i="1"/>
  <c r="J1150" i="1"/>
  <c r="J1406" i="1"/>
  <c r="J1343" i="1"/>
  <c r="J1675" i="1"/>
  <c r="J1931" i="1"/>
  <c r="J1500" i="1"/>
  <c r="J1597" i="1"/>
  <c r="J1853" i="1"/>
  <c r="J1430" i="1"/>
  <c r="J1686" i="1"/>
  <c r="J1942" i="1"/>
  <c r="J1519" i="1"/>
  <c r="J1775" i="1"/>
  <c r="J542" i="1"/>
  <c r="J1608" i="1"/>
  <c r="J1864" i="1"/>
  <c r="J1689" i="1"/>
  <c r="J2156" i="1"/>
  <c r="I177" i="1"/>
  <c r="J1905" i="1"/>
  <c r="J2237" i="1"/>
  <c r="I242" i="1"/>
  <c r="I498" i="1"/>
  <c r="J2038" i="1"/>
  <c r="I148" i="1"/>
  <c r="J2208" i="1"/>
  <c r="J2105" i="1"/>
  <c r="I1390" i="1"/>
  <c r="J1105" i="1" l="1"/>
  <c r="J1072" i="1"/>
  <c r="J81" i="1"/>
  <c r="J784" i="1"/>
  <c r="J25" i="1"/>
  <c r="J280" i="1"/>
  <c r="J548" i="1"/>
  <c r="J765" i="1"/>
  <c r="J932" i="1"/>
  <c r="J263" i="1"/>
  <c r="J333" i="1"/>
  <c r="J499" i="1"/>
  <c r="J650" i="1"/>
  <c r="J249" i="1"/>
  <c r="J450" i="1"/>
  <c r="I626" i="1"/>
  <c r="J1736" i="1"/>
  <c r="J1725" i="1"/>
  <c r="J193" i="1"/>
  <c r="J1178" i="1"/>
  <c r="J1000" i="1"/>
  <c r="J169" i="1"/>
  <c r="J676" i="1"/>
  <c r="J126" i="1"/>
  <c r="J860" i="1"/>
  <c r="I59" i="1"/>
  <c r="J1231" i="1"/>
  <c r="J1025" i="1"/>
  <c r="J247" i="1"/>
  <c r="J140" i="1"/>
  <c r="J264" i="1"/>
  <c r="J117" i="1"/>
  <c r="J50" i="1"/>
  <c r="J1869" i="1"/>
  <c r="J655" i="1"/>
  <c r="J911" i="1"/>
  <c r="J127" i="1"/>
  <c r="J227" i="1"/>
  <c r="J1312" i="1"/>
  <c r="J708" i="1"/>
  <c r="J724" i="1"/>
  <c r="J403" i="1"/>
  <c r="J83" i="1"/>
  <c r="J1947" i="1"/>
  <c r="J584" i="1"/>
  <c r="J347" i="1"/>
  <c r="I258" i="1"/>
  <c r="J536" i="1"/>
  <c r="J211" i="1"/>
  <c r="J1296" i="1"/>
  <c r="J278" i="1"/>
  <c r="J916" i="1"/>
  <c r="J1900" i="1"/>
  <c r="J705" i="1"/>
  <c r="J358" i="1"/>
  <c r="J531" i="1"/>
  <c r="J150" i="1"/>
  <c r="J976" i="1"/>
  <c r="J615" i="1"/>
  <c r="J1574" i="1"/>
  <c r="J1294" i="1"/>
  <c r="J1283" i="1"/>
  <c r="J335" i="1"/>
  <c r="J944" i="1"/>
  <c r="J388" i="1"/>
  <c r="J640" i="1"/>
  <c r="J815" i="1"/>
  <c r="J76" i="1"/>
  <c r="J343" i="1"/>
  <c r="J609" i="1"/>
  <c r="J804" i="1"/>
  <c r="J57" i="1"/>
  <c r="J205" i="1"/>
  <c r="J371" i="1"/>
  <c r="J522" i="1"/>
  <c r="J389" i="1"/>
  <c r="J10" i="1"/>
  <c r="I114" i="1"/>
  <c r="J1903" i="1"/>
  <c r="J967" i="1"/>
  <c r="J930" i="1"/>
  <c r="J1089" i="1"/>
  <c r="J769" i="1"/>
  <c r="J628" i="1"/>
  <c r="J472" i="1"/>
  <c r="J885" i="1"/>
  <c r="J325" i="1"/>
  <c r="J1858" i="1"/>
  <c r="J1381" i="1"/>
  <c r="J1176" i="1"/>
  <c r="J500" i="1"/>
  <c r="J407" i="1"/>
  <c r="J532" i="1"/>
  <c r="J283" i="1"/>
  <c r="J1946" i="1"/>
  <c r="J439" i="1"/>
  <c r="J467" i="1"/>
  <c r="J977" i="1"/>
  <c r="J9" i="1"/>
  <c r="J380" i="1"/>
  <c r="I468" i="1"/>
  <c r="J1360" i="1"/>
  <c r="J735" i="1"/>
  <c r="J365" i="1"/>
  <c r="J694" i="1"/>
  <c r="J1411" i="1"/>
  <c r="J896" i="1"/>
  <c r="J706" i="1"/>
  <c r="J543" i="1"/>
  <c r="J526" i="1"/>
  <c r="J910" i="1"/>
  <c r="J757" i="1"/>
  <c r="J69" i="1"/>
  <c r="J1928" i="1"/>
  <c r="J1125" i="1"/>
  <c r="J1048" i="1"/>
  <c r="J398" i="1"/>
  <c r="J304" i="1"/>
  <c r="J224" i="1"/>
  <c r="J219" i="1"/>
  <c r="I193" i="1"/>
  <c r="J58" i="1"/>
  <c r="J45" i="1"/>
  <c r="J1322" i="1"/>
  <c r="J308" i="1"/>
  <c r="J749" i="1"/>
  <c r="J298" i="1"/>
  <c r="J1766" i="1"/>
  <c r="J103" i="1"/>
  <c r="J599" i="1"/>
  <c r="J24" i="1"/>
  <c r="I322" i="1"/>
  <c r="J361" i="1"/>
  <c r="J183" i="1"/>
  <c r="J436" i="1"/>
  <c r="J687" i="1"/>
  <c r="J854" i="1"/>
  <c r="J137" i="1"/>
  <c r="J406" i="1"/>
  <c r="J672" i="1"/>
  <c r="J589" i="1"/>
  <c r="J77" i="1"/>
  <c r="J243" i="1"/>
  <c r="J266" i="1"/>
  <c r="J683" i="1"/>
  <c r="I15" i="1"/>
  <c r="J1562" i="1"/>
  <c r="J1119" i="1"/>
  <c r="J1547" i="1"/>
  <c r="J691" i="1"/>
  <c r="J232" i="1"/>
  <c r="J70" i="1"/>
  <c r="J423" i="1"/>
  <c r="J846" i="1"/>
  <c r="J693" i="1"/>
  <c r="J491" i="1"/>
  <c r="J1672" i="1"/>
  <c r="J761" i="1"/>
  <c r="J984" i="1"/>
  <c r="J295" i="1"/>
  <c r="J201" i="1"/>
  <c r="J121" i="1"/>
  <c r="J155" i="1"/>
  <c r="J2172" i="1"/>
  <c r="J675" i="1"/>
  <c r="J301" i="1"/>
  <c r="J988" i="1"/>
  <c r="J55" i="1"/>
  <c r="J112" i="1"/>
  <c r="J237" i="1"/>
  <c r="I293" i="1"/>
  <c r="J159" i="1"/>
  <c r="J332" i="1"/>
  <c r="J433" i="1"/>
  <c r="J570" i="1"/>
  <c r="J262" i="1"/>
  <c r="J732" i="1"/>
  <c r="J235" i="1"/>
  <c r="I562" i="1"/>
  <c r="J1319" i="1"/>
  <c r="J1995" i="1"/>
  <c r="J1036" i="1"/>
  <c r="J582" i="1"/>
  <c r="J897" i="1"/>
  <c r="J144" i="1"/>
  <c r="J919" i="1"/>
  <c r="J38" i="1"/>
  <c r="J100" i="1"/>
  <c r="J908" i="1"/>
  <c r="J20" i="1"/>
  <c r="J53" i="1"/>
  <c r="J626" i="1"/>
  <c r="I1758" i="1"/>
  <c r="J1730" i="1"/>
  <c r="J963" i="1"/>
  <c r="J509" i="1"/>
  <c r="J479" i="1"/>
  <c r="J622" i="1"/>
  <c r="J384" i="1"/>
  <c r="J1333" i="1"/>
  <c r="J419" i="1"/>
  <c r="J364" i="1"/>
  <c r="J483" i="1"/>
  <c r="J255" i="1"/>
  <c r="J1041" i="1"/>
  <c r="J925" i="1"/>
  <c r="J886" i="1"/>
  <c r="J186" i="1"/>
  <c r="J72" i="1"/>
  <c r="J746" i="1"/>
  <c r="J836" i="1"/>
  <c r="J78" i="1"/>
  <c r="J429" i="1"/>
  <c r="J783" i="1"/>
  <c r="J1599" i="1"/>
  <c r="J426" i="1"/>
  <c r="J877" i="1"/>
  <c r="J771" i="1"/>
  <c r="J68" i="1"/>
  <c r="J217" i="1"/>
  <c r="J268" i="1"/>
  <c r="J432" i="1"/>
  <c r="J598" i="1"/>
  <c r="J660" i="1"/>
  <c r="J578" i="1"/>
  <c r="I306" i="1"/>
  <c r="J1839" i="1"/>
  <c r="J1483" i="1"/>
  <c r="J374" i="1"/>
  <c r="J28" i="1"/>
  <c r="J723" i="1"/>
  <c r="J41" i="1"/>
  <c r="J855" i="1"/>
  <c r="J894" i="1"/>
  <c r="J933" i="1"/>
  <c r="J844" i="1"/>
  <c r="J629" i="1"/>
  <c r="J667" i="1"/>
  <c r="J562" i="1"/>
  <c r="I14" i="1"/>
  <c r="J1880" i="1"/>
  <c r="J554" i="1"/>
  <c r="J852" i="1"/>
  <c r="J1207" i="1"/>
  <c r="J900" i="1"/>
  <c r="J752" i="1"/>
  <c r="J1435" i="1"/>
  <c r="J253" i="1"/>
  <c r="J1248" i="1"/>
  <c r="J61" i="1"/>
  <c r="J664" i="1"/>
  <c r="J1386" i="1"/>
  <c r="J847" i="1"/>
  <c r="J719" i="1"/>
  <c r="J442" i="1"/>
  <c r="J481" i="1"/>
  <c r="J1120" i="1"/>
  <c r="J1422" i="1"/>
  <c r="J816" i="1"/>
  <c r="J685" i="1"/>
  <c r="J180" i="1"/>
  <c r="J2061" i="1"/>
  <c r="J99" i="1"/>
  <c r="J318" i="1"/>
  <c r="J1219" i="1"/>
  <c r="J1320" i="1"/>
  <c r="J376" i="1"/>
  <c r="J904" i="1"/>
  <c r="J14" i="1"/>
  <c r="J166" i="1"/>
  <c r="J329" i="1"/>
  <c r="J495" i="1"/>
  <c r="J558" i="1"/>
  <c r="J322" i="1"/>
  <c r="I50" i="1"/>
  <c r="J2006" i="1"/>
  <c r="J1079" i="1"/>
  <c r="J1203" i="1"/>
  <c r="J1368" i="1"/>
  <c r="J454" i="1"/>
  <c r="J760" i="1"/>
  <c r="J791" i="1"/>
  <c r="J830" i="1"/>
  <c r="J741" i="1"/>
  <c r="J780" i="1"/>
  <c r="J565" i="1"/>
  <c r="J475" i="1"/>
  <c r="J498" i="1"/>
  <c r="I37" i="1"/>
  <c r="J1791" i="1"/>
  <c r="J493" i="1"/>
  <c r="J684" i="1"/>
  <c r="J362" i="1"/>
  <c r="J353" i="1"/>
  <c r="J132" i="1"/>
  <c r="I123" i="1"/>
  <c r="J135" i="1"/>
  <c r="J1130" i="1"/>
  <c r="J238" i="1"/>
  <c r="J927" i="1"/>
  <c r="J1052" i="1"/>
  <c r="J1432" i="1"/>
  <c r="J487" i="1"/>
  <c r="J35" i="1"/>
  <c r="J624" i="1"/>
  <c r="J1376" i="1"/>
  <c r="J314" i="1"/>
  <c r="J134" i="1"/>
  <c r="J416" i="1"/>
  <c r="J236" i="1"/>
  <c r="I1096" i="1"/>
  <c r="J355" i="1"/>
  <c r="J710" i="1"/>
  <c r="J802" i="1"/>
  <c r="J1256" i="1"/>
  <c r="J273" i="1"/>
  <c r="J776" i="1"/>
  <c r="J871" i="1"/>
  <c r="J63" i="1"/>
  <c r="J228" i="1"/>
  <c r="J392" i="1"/>
  <c r="J352" i="1"/>
  <c r="J66" i="1"/>
  <c r="I241" i="1"/>
  <c r="J1750" i="1"/>
  <c r="J1214" i="1"/>
  <c r="J947" i="1"/>
  <c r="J1304" i="1"/>
  <c r="J351" i="1"/>
  <c r="J696" i="1"/>
  <c r="J727" i="1"/>
  <c r="J766" i="1"/>
  <c r="J673" i="1"/>
  <c r="J716" i="1"/>
  <c r="J501" i="1"/>
  <c r="J411" i="1"/>
  <c r="J434" i="1"/>
  <c r="I212" i="1"/>
  <c r="J1535" i="1"/>
  <c r="J662" i="1"/>
  <c r="J420" i="1"/>
  <c r="J618" i="1"/>
  <c r="J733" i="1"/>
  <c r="J31" i="1"/>
  <c r="J42" i="1"/>
  <c r="J544" i="1"/>
  <c r="J1141" i="1"/>
  <c r="J647" i="1"/>
  <c r="J409" i="1"/>
  <c r="J1397" i="1"/>
  <c r="J163" i="1"/>
  <c r="J233" i="1"/>
  <c r="J291" i="1"/>
  <c r="J902" i="1"/>
  <c r="J1297" i="1"/>
  <c r="J170" i="1"/>
  <c r="J1691" i="1"/>
  <c r="J772" i="1"/>
  <c r="J874" i="1"/>
  <c r="J147" i="1"/>
  <c r="J611" i="1"/>
  <c r="J206" i="1"/>
  <c r="J1230" i="1"/>
  <c r="J2011" i="1"/>
  <c r="J512" i="1"/>
  <c r="J1308" i="1"/>
  <c r="J758" i="1"/>
  <c r="J313" i="1"/>
  <c r="J1104" i="1"/>
  <c r="J339" i="1"/>
  <c r="J559" i="1"/>
  <c r="J590" i="1"/>
  <c r="J1155" i="1"/>
  <c r="J519" i="1"/>
  <c r="J275" i="1"/>
  <c r="J32" i="1"/>
  <c r="J49" i="1"/>
  <c r="J915" i="1"/>
  <c r="J1855" i="1"/>
  <c r="J248" i="1"/>
  <c r="J888" i="1"/>
  <c r="J192" i="1"/>
  <c r="J447" i="1"/>
  <c r="J702" i="1"/>
  <c r="J869" i="1"/>
  <c r="J161" i="1"/>
  <c r="J430" i="1"/>
  <c r="J437" i="1"/>
  <c r="J603" i="1"/>
  <c r="J91" i="1"/>
  <c r="J242" i="1"/>
  <c r="J2102" i="1"/>
  <c r="J1624" i="1"/>
  <c r="J1613" i="1"/>
  <c r="J552" i="1"/>
  <c r="J152" i="1"/>
  <c r="J1688" i="1"/>
  <c r="J557" i="1"/>
  <c r="J822" i="1"/>
  <c r="J401" i="1"/>
  <c r="J1933" i="1"/>
  <c r="J30" i="1"/>
  <c r="J774" i="1"/>
  <c r="J1677" i="1"/>
  <c r="J317" i="1"/>
  <c r="J521" i="1"/>
  <c r="J56" i="1"/>
  <c r="J1499" i="1"/>
  <c r="J337" i="1"/>
  <c r="J456" i="1"/>
  <c r="J841" i="1"/>
  <c r="J547" i="1"/>
  <c r="J813" i="1"/>
  <c r="J832" i="1"/>
  <c r="J974" i="1"/>
  <c r="J688" i="1"/>
  <c r="J47" i="1"/>
  <c r="J1233" i="1"/>
  <c r="J595" i="1"/>
  <c r="J861" i="1"/>
  <c r="J880" i="1"/>
  <c r="J604" i="1"/>
  <c r="J393" i="1"/>
  <c r="J250" i="1"/>
  <c r="J441" i="1"/>
  <c r="J460" i="1"/>
  <c r="J1184" i="1"/>
  <c r="I66" i="1"/>
  <c r="J1356" i="1"/>
  <c r="J1345" i="1"/>
  <c r="J1128" i="1"/>
  <c r="J172" i="1"/>
  <c r="J840" i="1"/>
  <c r="J116" i="1"/>
  <c r="J369" i="1"/>
  <c r="J638" i="1"/>
  <c r="J821" i="1"/>
  <c r="J86" i="1"/>
  <c r="J517" i="1"/>
  <c r="I617" i="1"/>
  <c r="J2045" i="1"/>
  <c r="J1583" i="1"/>
  <c r="J1739" i="1"/>
  <c r="J1292" i="1"/>
  <c r="J1281" i="1"/>
  <c r="J1112" i="1"/>
  <c r="J145" i="1"/>
  <c r="J824" i="1"/>
  <c r="J89" i="1"/>
  <c r="J344" i="1"/>
  <c r="J612" i="1"/>
  <c r="J805" i="1"/>
  <c r="J60" i="1"/>
  <c r="J327" i="1"/>
  <c r="J373" i="1"/>
  <c r="J539" i="1"/>
  <c r="J27" i="1"/>
  <c r="J178" i="1"/>
  <c r="I514" i="1"/>
  <c r="J935" i="1"/>
  <c r="J699" i="1"/>
  <c r="J1359" i="1"/>
  <c r="J863" i="1"/>
  <c r="J106" i="1"/>
  <c r="J212" i="1"/>
  <c r="J230" i="1"/>
  <c r="J1040" i="1"/>
  <c r="J1944" i="1"/>
  <c r="J1077" i="1"/>
  <c r="J561" i="1"/>
  <c r="I578" i="1"/>
  <c r="J573" i="1"/>
  <c r="J838" i="1"/>
  <c r="J504" i="1"/>
  <c r="J1510" i="1"/>
  <c r="J1066" i="1"/>
  <c r="J190" i="1"/>
  <c r="J867" i="1"/>
  <c r="J125" i="1"/>
  <c r="J215" i="1"/>
  <c r="J260" i="1"/>
  <c r="J1755" i="1"/>
  <c r="J1232" i="1"/>
  <c r="J797" i="1"/>
  <c r="J1244" i="1"/>
  <c r="J173" i="1"/>
  <c r="J292" i="1"/>
  <c r="J336" i="1"/>
  <c r="J1166" i="1"/>
  <c r="J281" i="1"/>
  <c r="J506" i="1"/>
  <c r="J788" i="1"/>
  <c r="J799" i="1"/>
  <c r="J129" i="1"/>
  <c r="I2243" i="1"/>
  <c r="J2243" i="1" l="1"/>
</calcChain>
</file>

<file path=xl/sharedStrings.xml><?xml version="1.0" encoding="utf-8"?>
<sst xmlns="http://schemas.openxmlformats.org/spreadsheetml/2006/main" count="8525" uniqueCount="3307">
  <si>
    <t>Call Center</t>
  </si>
  <si>
    <t>Billing Year</t>
  </si>
  <si>
    <t>2023-Jul - 2024Jun</t>
  </si>
  <si>
    <t>Billing/Account Code</t>
  </si>
  <si>
    <t>Member Codes</t>
  </si>
  <si>
    <t>Company Name</t>
  </si>
  <si>
    <t>Billed</t>
  </si>
  <si>
    <t>New Tickets</t>
  </si>
  <si>
    <t>Billed Tickets</t>
  </si>
  <si>
    <t>DigAlert</t>
  </si>
  <si>
    <t>4SRNCHHOA</t>
  </si>
  <si>
    <t>ABAENERGY</t>
  </si>
  <si>
    <t>ADE01</t>
  </si>
  <si>
    <t>AERA01</t>
  </si>
  <si>
    <t>AERAVN</t>
  </si>
  <si>
    <t>AES</t>
  </si>
  <si>
    <t>AESALAMNRG</t>
  </si>
  <si>
    <t>AGRH</t>
  </si>
  <si>
    <t>AGUACALIEN</t>
  </si>
  <si>
    <t>AIRCEL</t>
  </si>
  <si>
    <t>AIRFORCE</t>
  </si>
  <si>
    <t>AIRPRO</t>
  </si>
  <si>
    <t>AKZO01</t>
  </si>
  <si>
    <t>ALH01DIST</t>
  </si>
  <si>
    <t>ALHSTLI</t>
  </si>
  <si>
    <t>ALHSWR</t>
  </si>
  <si>
    <t>ALISOVIEJO</t>
  </si>
  <si>
    <t>ALP01</t>
  </si>
  <si>
    <t>ALPVLGWTR</t>
  </si>
  <si>
    <t>ALTAMW</t>
  </si>
  <si>
    <t>AMERDRKFIB</t>
  </si>
  <si>
    <t>AMERGS</t>
  </si>
  <si>
    <t>AMERPROSM</t>
  </si>
  <si>
    <t>AMGEN</t>
  </si>
  <si>
    <t>ANA</t>
  </si>
  <si>
    <t>ANARES</t>
  </si>
  <si>
    <t>ANZ01</t>
  </si>
  <si>
    <t>APPMEDRES</t>
  </si>
  <si>
    <t>ARGUELLO</t>
  </si>
  <si>
    <t>ARIJET</t>
  </si>
  <si>
    <t>ARRPKW</t>
  </si>
  <si>
    <t>ATT01</t>
  </si>
  <si>
    <t>ATTNAV</t>
  </si>
  <si>
    <t>AVALON</t>
  </si>
  <si>
    <t>AVANGRID</t>
  </si>
  <si>
    <t>AVERY</t>
  </si>
  <si>
    <t>AVF01</t>
  </si>
  <si>
    <t>AVH01</t>
  </si>
  <si>
    <t>AVLY01</t>
  </si>
  <si>
    <t>AVMSC</t>
  </si>
  <si>
    <t>AVR01</t>
  </si>
  <si>
    <t>AVW01</t>
  </si>
  <si>
    <t>BAKERDIST</t>
  </si>
  <si>
    <t>BAN01</t>
  </si>
  <si>
    <t>BAR61</t>
  </si>
  <si>
    <t>BBARWA</t>
  </si>
  <si>
    <t>BBC01DIST</t>
  </si>
  <si>
    <t>BBEC</t>
  </si>
  <si>
    <t>BBL01</t>
  </si>
  <si>
    <t>BCO</t>
  </si>
  <si>
    <t>BCV01</t>
  </si>
  <si>
    <t>BDVDIST</t>
  </si>
  <si>
    <t>BEACONWEST</t>
  </si>
  <si>
    <t>BEAU01</t>
  </si>
  <si>
    <t>BEL01</t>
  </si>
  <si>
    <t>BERGER</t>
  </si>
  <si>
    <t>BERLWDWTR</t>
  </si>
  <si>
    <t>BETAOFFSHR</t>
  </si>
  <si>
    <t>BG01</t>
  </si>
  <si>
    <t>BHARRIS</t>
  </si>
  <si>
    <t>BHC01DIST</t>
  </si>
  <si>
    <t>BHMWC</t>
  </si>
  <si>
    <t>BHUSD</t>
  </si>
  <si>
    <t>BIS01</t>
  </si>
  <si>
    <t>BISPAITRPW</t>
  </si>
  <si>
    <t>BLF01</t>
  </si>
  <si>
    <t>BLFMUNWTR</t>
  </si>
  <si>
    <t>BLY01</t>
  </si>
  <si>
    <t>BOEINGCO</t>
  </si>
  <si>
    <t>BORWTR</t>
  </si>
  <si>
    <t>BPCSD</t>
  </si>
  <si>
    <t>BRA01</t>
  </si>
  <si>
    <t>BREA</t>
  </si>
  <si>
    <t>BREWTRDIST</t>
  </si>
  <si>
    <t>BRGMRK</t>
  </si>
  <si>
    <t>BSW01</t>
  </si>
  <si>
    <t>BUE01</t>
  </si>
  <si>
    <t>BUP01</t>
  </si>
  <si>
    <t>BUR</t>
  </si>
  <si>
    <t>BURAIR</t>
  </si>
  <si>
    <t>BURTRF</t>
  </si>
  <si>
    <t>BURWTR</t>
  </si>
  <si>
    <t>BVESER</t>
  </si>
  <si>
    <t>BVW01</t>
  </si>
  <si>
    <t>CRAWTR</t>
  </si>
  <si>
    <t>LUGWTR</t>
  </si>
  <si>
    <t>BXSPRW</t>
  </si>
  <si>
    <t>BZALHAM</t>
  </si>
  <si>
    <t>CABRBNDCOP</t>
  </si>
  <si>
    <t>CABWD</t>
  </si>
  <si>
    <t>CADIZ</t>
  </si>
  <si>
    <t>CAL01</t>
  </si>
  <si>
    <t>CALB01</t>
  </si>
  <si>
    <t>CALDWR</t>
  </si>
  <si>
    <t>CALMSA</t>
  </si>
  <si>
    <t>CALNEVW</t>
  </si>
  <si>
    <t>CALNRG</t>
  </si>
  <si>
    <t>CAM</t>
  </si>
  <si>
    <t>CAPKRC</t>
  </si>
  <si>
    <t>CAPOLYUTL</t>
  </si>
  <si>
    <t>CAR</t>
  </si>
  <si>
    <t>CARBONCOC</t>
  </si>
  <si>
    <t>CARMWD</t>
  </si>
  <si>
    <t>CAS01</t>
  </si>
  <si>
    <t>CASMITE</t>
  </si>
  <si>
    <t>CAT01</t>
  </si>
  <si>
    <t>CATCATV</t>
  </si>
  <si>
    <t>CAW01</t>
  </si>
  <si>
    <t>CAW02</t>
  </si>
  <si>
    <t>CAW03</t>
  </si>
  <si>
    <t>CAWSTRN</t>
  </si>
  <si>
    <t>CAX01</t>
  </si>
  <si>
    <t>CAZ01DIST</t>
  </si>
  <si>
    <t>CAZ02</t>
  </si>
  <si>
    <t>CAZ03</t>
  </si>
  <si>
    <t>CBLCOM</t>
  </si>
  <si>
    <t>CBMWD</t>
  </si>
  <si>
    <t>CBSINC</t>
  </si>
  <si>
    <t>CCGOV</t>
  </si>
  <si>
    <t>CCH01</t>
  </si>
  <si>
    <t>CCOSB</t>
  </si>
  <si>
    <t>CCTV</t>
  </si>
  <si>
    <t>CCWATRNSFO</t>
  </si>
  <si>
    <t>CCX</t>
  </si>
  <si>
    <t>CDHY</t>
  </si>
  <si>
    <t>CDW01</t>
  </si>
  <si>
    <t>CEMEX</t>
  </si>
  <si>
    <t>CENIC</t>
  </si>
  <si>
    <t>CER86DIST</t>
  </si>
  <si>
    <t>CHAPMAN</t>
  </si>
  <si>
    <t>CHARTER01</t>
  </si>
  <si>
    <t>CHATHAM</t>
  </si>
  <si>
    <t>CHE01</t>
  </si>
  <si>
    <t>CHEHOA</t>
  </si>
  <si>
    <t>CHEMC</t>
  </si>
  <si>
    <t>CHESJ</t>
  </si>
  <si>
    <t>CHI01</t>
  </si>
  <si>
    <t>CHIHLS</t>
  </si>
  <si>
    <t>CHOSLA</t>
  </si>
  <si>
    <t>CHP01</t>
  </si>
  <si>
    <t>CHRCMSLO</t>
  </si>
  <si>
    <t>CHU01</t>
  </si>
  <si>
    <t>CIB01</t>
  </si>
  <si>
    <t>CICH2O</t>
  </si>
  <si>
    <t>CINGULAR</t>
  </si>
  <si>
    <t>CITYLADOT</t>
  </si>
  <si>
    <t>CITYLAITA</t>
  </si>
  <si>
    <t>CITYLASTLI</t>
  </si>
  <si>
    <t>CITYLP</t>
  </si>
  <si>
    <t>CITYOFSM</t>
  </si>
  <si>
    <t>CIW</t>
  </si>
  <si>
    <t>CLA01</t>
  </si>
  <si>
    <t>CLEANNRG</t>
  </si>
  <si>
    <t>CLEARCHAN</t>
  </si>
  <si>
    <t>CLL01</t>
  </si>
  <si>
    <t>CLOVER</t>
  </si>
  <si>
    <t>CLU01</t>
  </si>
  <si>
    <t>CMCDISTFO</t>
  </si>
  <si>
    <t>CMS03</t>
  </si>
  <si>
    <t>CMW52</t>
  </si>
  <si>
    <t>CMWC01</t>
  </si>
  <si>
    <t>CMWCIDIST</t>
  </si>
  <si>
    <t>COA01</t>
  </si>
  <si>
    <t>COC01</t>
  </si>
  <si>
    <t>COC02</t>
  </si>
  <si>
    <t>COCARPIN</t>
  </si>
  <si>
    <t>COCOLA</t>
  </si>
  <si>
    <t>COE01</t>
  </si>
  <si>
    <t>COG02</t>
  </si>
  <si>
    <t>COGENTCOM</t>
  </si>
  <si>
    <t>COGPW</t>
  </si>
  <si>
    <t>COGWTR</t>
  </si>
  <si>
    <t>COINDUSTRY</t>
  </si>
  <si>
    <t>COL01</t>
  </si>
  <si>
    <t>COL15</t>
  </si>
  <si>
    <t>COMMEMHOSP</t>
  </si>
  <si>
    <t>COMMERCE</t>
  </si>
  <si>
    <t>CON01</t>
  </si>
  <si>
    <t>CONTERRA</t>
  </si>
  <si>
    <t>COOPBRN</t>
  </si>
  <si>
    <t>COR19</t>
  </si>
  <si>
    <t>CORDWP</t>
  </si>
  <si>
    <t>COSDSD</t>
  </si>
  <si>
    <t>COSDTS</t>
  </si>
  <si>
    <t>COSDWM</t>
  </si>
  <si>
    <t>COTTRFSIG</t>
  </si>
  <si>
    <t>COV66</t>
  </si>
  <si>
    <t>COX01</t>
  </si>
  <si>
    <t>COX04</t>
  </si>
  <si>
    <t>COXRSM</t>
  </si>
  <si>
    <t>CPM01</t>
  </si>
  <si>
    <t>CPNPIPE</t>
  </si>
  <si>
    <t>CRC01</t>
  </si>
  <si>
    <t>CRCHB</t>
  </si>
  <si>
    <t>CRE01</t>
  </si>
  <si>
    <t>CREVIER</t>
  </si>
  <si>
    <t>CRIMSON</t>
  </si>
  <si>
    <t>CRMSNPIPE</t>
  </si>
  <si>
    <t>CROSSRDS</t>
  </si>
  <si>
    <t>CRV01</t>
  </si>
  <si>
    <t>CSA01</t>
  </si>
  <si>
    <t>CSA12</t>
  </si>
  <si>
    <t>CSD01</t>
  </si>
  <si>
    <t>CSD91</t>
  </si>
  <si>
    <t>CSG45</t>
  </si>
  <si>
    <t>CSLNSD</t>
  </si>
  <si>
    <t>CSM01</t>
  </si>
  <si>
    <t>CSMSLTS</t>
  </si>
  <si>
    <t>CSP90</t>
  </si>
  <si>
    <t>CSUFULL</t>
  </si>
  <si>
    <t>CTRWTRDIST</t>
  </si>
  <si>
    <t>CTVUSA</t>
  </si>
  <si>
    <t>CTWS</t>
  </si>
  <si>
    <t>CUC01</t>
  </si>
  <si>
    <t>CUL01</t>
  </si>
  <si>
    <t>CVI01</t>
  </si>
  <si>
    <t>CVW85</t>
  </si>
  <si>
    <t>CVWDDIST</t>
  </si>
  <si>
    <t>CVXEMCPCPL</t>
  </si>
  <si>
    <t>CWC01</t>
  </si>
  <si>
    <t>CWD01</t>
  </si>
  <si>
    <t>CWS01</t>
  </si>
  <si>
    <t>CWS02</t>
  </si>
  <si>
    <t>CWS04</t>
  </si>
  <si>
    <t>CWSAPVLY</t>
  </si>
  <si>
    <t>CYP01</t>
  </si>
  <si>
    <t>DAGCSDDIST</t>
  </si>
  <si>
    <t>DCOR</t>
  </si>
  <si>
    <t>DEL01</t>
  </si>
  <si>
    <t>DELTALIQ</t>
  </si>
  <si>
    <t>DESGRDNS</t>
  </si>
  <si>
    <t>DHARO</t>
  </si>
  <si>
    <t>DHCD</t>
  </si>
  <si>
    <t>DIAMBAR</t>
  </si>
  <si>
    <t>DIGITAL</t>
  </si>
  <si>
    <t>DISNEY</t>
  </si>
  <si>
    <t>DLDIOSWTR</t>
  </si>
  <si>
    <t>DLFMS</t>
  </si>
  <si>
    <t>DOW36</t>
  </si>
  <si>
    <t>DPT01</t>
  </si>
  <si>
    <t>DRMWC1</t>
  </si>
  <si>
    <t>DUKENRG</t>
  </si>
  <si>
    <t>DWA16</t>
  </si>
  <si>
    <t>DWC01</t>
  </si>
  <si>
    <t>DWN01</t>
  </si>
  <si>
    <t>DWP01</t>
  </si>
  <si>
    <t>EAS01SWR</t>
  </si>
  <si>
    <t>EASTRNPROP</t>
  </si>
  <si>
    <t>EASTSIDWTR</t>
  </si>
  <si>
    <t>EBNATRES</t>
  </si>
  <si>
    <t>ECSDSWR</t>
  </si>
  <si>
    <t>ECW01</t>
  </si>
  <si>
    <t>EDMWC</t>
  </si>
  <si>
    <t>ELC01</t>
  </si>
  <si>
    <t>ELCJ01</t>
  </si>
  <si>
    <t>ELKVLG</t>
  </si>
  <si>
    <t>ELM01</t>
  </si>
  <si>
    <t>ELS01DIST</t>
  </si>
  <si>
    <t>ELSPWR</t>
  </si>
  <si>
    <t>ELWOOD</t>
  </si>
  <si>
    <t>EMHART</t>
  </si>
  <si>
    <t>EMSUSA</t>
  </si>
  <si>
    <t>EMW01</t>
  </si>
  <si>
    <t>ENC01</t>
  </si>
  <si>
    <t>EOCDISTSO</t>
  </si>
  <si>
    <t>EPM01</t>
  </si>
  <si>
    <t>EPNG</t>
  </si>
  <si>
    <t>ESC01</t>
  </si>
  <si>
    <t>ESRIFO</t>
  </si>
  <si>
    <t>ETICENG</t>
  </si>
  <si>
    <t>ETLLC</t>
  </si>
  <si>
    <t>ETW01</t>
  </si>
  <si>
    <t>EVA01</t>
  </si>
  <si>
    <t>EVFMWC</t>
  </si>
  <si>
    <t>EVW37</t>
  </si>
  <si>
    <t>EXELPIPE</t>
  </si>
  <si>
    <t>EXTENET</t>
  </si>
  <si>
    <t>EXX02</t>
  </si>
  <si>
    <t>FAALAX</t>
  </si>
  <si>
    <t>FAIRRH</t>
  </si>
  <si>
    <t>FAL01</t>
  </si>
  <si>
    <t>FALLSVALE</t>
  </si>
  <si>
    <t>FARMDIST</t>
  </si>
  <si>
    <t>FERRELLGAS</t>
  </si>
  <si>
    <t>FIC</t>
  </si>
  <si>
    <t>FILM01</t>
  </si>
  <si>
    <t>FIRELINE</t>
  </si>
  <si>
    <t>FITBMW</t>
  </si>
  <si>
    <t>FMW01</t>
  </si>
  <si>
    <t>FON01</t>
  </si>
  <si>
    <t>FORHOM</t>
  </si>
  <si>
    <t>FORTMOJAVE</t>
  </si>
  <si>
    <t>FOTOKM</t>
  </si>
  <si>
    <t>FOURSEASON</t>
  </si>
  <si>
    <t>FRHLCC</t>
  </si>
  <si>
    <t>FRODRIGUEZ</t>
  </si>
  <si>
    <t>FRUTAROM</t>
  </si>
  <si>
    <t>FUL01</t>
  </si>
  <si>
    <t>FVA01</t>
  </si>
  <si>
    <t>FVW01</t>
  </si>
  <si>
    <t>GAGECN</t>
  </si>
  <si>
    <t>GAR01</t>
  </si>
  <si>
    <t>GARACR</t>
  </si>
  <si>
    <t>GARDNA</t>
  </si>
  <si>
    <t>GASCONTTEC</t>
  </si>
  <si>
    <t>GCPIPE</t>
  </si>
  <si>
    <t>GEOSYNTEC</t>
  </si>
  <si>
    <t>GIGGLEFIBR</t>
  </si>
  <si>
    <t>GLDNVLYCC</t>
  </si>
  <si>
    <t>GLE94</t>
  </si>
  <si>
    <t>GOL</t>
  </si>
  <si>
    <t>GOOGLEFIB</t>
  </si>
  <si>
    <t>GRFLH</t>
  </si>
  <si>
    <t>GSD01</t>
  </si>
  <si>
    <t>GSW02G</t>
  </si>
  <si>
    <t>GSW2H</t>
  </si>
  <si>
    <t>GSW2N</t>
  </si>
  <si>
    <t>GSWSTAMAR</t>
  </si>
  <si>
    <t>GSWTRAPV</t>
  </si>
  <si>
    <t>GSWTRCLA</t>
  </si>
  <si>
    <t>GSWTRSDI</t>
  </si>
  <si>
    <t>GSWTRSIM</t>
  </si>
  <si>
    <t>GT01</t>
  </si>
  <si>
    <t>GVMWC1</t>
  </si>
  <si>
    <t>GVW01</t>
  </si>
  <si>
    <t>GWD01WTR</t>
  </si>
  <si>
    <t>GWSDTRNS</t>
  </si>
  <si>
    <t>HACFUL</t>
  </si>
  <si>
    <t>HBFD</t>
  </si>
  <si>
    <t>HCOA</t>
  </si>
  <si>
    <t>HEB01</t>
  </si>
  <si>
    <t>HELNDALCSD</t>
  </si>
  <si>
    <t>HEM01</t>
  </si>
  <si>
    <t>HES01</t>
  </si>
  <si>
    <t>HGCWDDIST</t>
  </si>
  <si>
    <t>HGD01</t>
  </si>
  <si>
    <t>HID96</t>
  </si>
  <si>
    <t>HIG01</t>
  </si>
  <si>
    <t>HIGHTECH</t>
  </si>
  <si>
    <t>HIVLY</t>
  </si>
  <si>
    <t>HMBCH</t>
  </si>
  <si>
    <t>HOLFWR</t>
  </si>
  <si>
    <t>HOLT01</t>
  </si>
  <si>
    <t>HPCOMFON</t>
  </si>
  <si>
    <t>HPCOMM</t>
  </si>
  <si>
    <t>HPCOMMGARD</t>
  </si>
  <si>
    <t>HPCOMMOC</t>
  </si>
  <si>
    <t>HPCOMMSD</t>
  </si>
  <si>
    <t>HUN01</t>
  </si>
  <si>
    <t>HUNTLIB</t>
  </si>
  <si>
    <t>HWD01</t>
  </si>
  <si>
    <t>ICCSDDIST</t>
  </si>
  <si>
    <t>IHCC01</t>
  </si>
  <si>
    <t>IID01DIST</t>
  </si>
  <si>
    <t>IMP01</t>
  </si>
  <si>
    <t>IMPB01</t>
  </si>
  <si>
    <t>IMPSWR</t>
  </si>
  <si>
    <t>IMPVLYTELE</t>
  </si>
  <si>
    <t>IND01</t>
  </si>
  <si>
    <t>ING</t>
  </si>
  <si>
    <t>INLEMPUTA</t>
  </si>
  <si>
    <t>INYOCNDIST</t>
  </si>
  <si>
    <t>IRVTS</t>
  </si>
  <si>
    <t>IRW01</t>
  </si>
  <si>
    <t>IWA</t>
  </si>
  <si>
    <t>IWD01</t>
  </si>
  <si>
    <t>IWV01</t>
  </si>
  <si>
    <t>JBW60</t>
  </si>
  <si>
    <t>JCS01</t>
  </si>
  <si>
    <t>JENKINS</t>
  </si>
  <si>
    <t>JROCHA</t>
  </si>
  <si>
    <t>JRW01</t>
  </si>
  <si>
    <t>JUBWTR</t>
  </si>
  <si>
    <t>JVPCIT</t>
  </si>
  <si>
    <t>KAMPSPRO</t>
  </si>
  <si>
    <t>KAPCO</t>
  </si>
  <si>
    <t>KID01DIST</t>
  </si>
  <si>
    <t>KINDER</t>
  </si>
  <si>
    <t>KINDER24</t>
  </si>
  <si>
    <t>KINGSTON</t>
  </si>
  <si>
    <t>KRGAS</t>
  </si>
  <si>
    <t>KUMEYAAY</t>
  </si>
  <si>
    <t>LAAQUEDUCT</t>
  </si>
  <si>
    <t>LAC01</t>
  </si>
  <si>
    <t>LAC33</t>
  </si>
  <si>
    <t>LACMTA</t>
  </si>
  <si>
    <t>LACMTABLU</t>
  </si>
  <si>
    <t>LACMTAGRN</t>
  </si>
  <si>
    <t>LACMTAORG</t>
  </si>
  <si>
    <t>LACMTARED</t>
  </si>
  <si>
    <t>LACMTAWSAB</t>
  </si>
  <si>
    <t>LACOISD</t>
  </si>
  <si>
    <t>LACOTS</t>
  </si>
  <si>
    <t>LADWP</t>
  </si>
  <si>
    <t>LAF54</t>
  </si>
  <si>
    <t>LAG01</t>
  </si>
  <si>
    <t>LAGHILLS</t>
  </si>
  <si>
    <t>LAGN01</t>
  </si>
  <si>
    <t>LAK01</t>
  </si>
  <si>
    <t>LAKEFOREST</t>
  </si>
  <si>
    <t>LAM01</t>
  </si>
  <si>
    <t>LAN01</t>
  </si>
  <si>
    <t>LANMWC</t>
  </si>
  <si>
    <t>LAPALM</t>
  </si>
  <si>
    <t>LAQ01</t>
  </si>
  <si>
    <t>LAUSD</t>
  </si>
  <si>
    <t>LBC01</t>
  </si>
  <si>
    <t>LBG01</t>
  </si>
  <si>
    <t>LBGEN</t>
  </si>
  <si>
    <t>LCDPWS</t>
  </si>
  <si>
    <t>LCI01</t>
  </si>
  <si>
    <t>LCMH2ODIST</t>
  </si>
  <si>
    <t>LCS01</t>
  </si>
  <si>
    <t>LCW</t>
  </si>
  <si>
    <t>LDRWC</t>
  </si>
  <si>
    <t>LEELAK</t>
  </si>
  <si>
    <t>LEM01</t>
  </si>
  <si>
    <t>LEU01</t>
  </si>
  <si>
    <t>LEW01</t>
  </si>
  <si>
    <t>LFW01</t>
  </si>
  <si>
    <t>LGC40</t>
  </si>
  <si>
    <t>TOPKO</t>
  </si>
  <si>
    <t>LHH01</t>
  </si>
  <si>
    <t>LHM01</t>
  </si>
  <si>
    <t>LHW</t>
  </si>
  <si>
    <t>LIBERMN</t>
  </si>
  <si>
    <t>LIN01</t>
  </si>
  <si>
    <t>LINNPLAC</t>
  </si>
  <si>
    <t>LINNWSTRN</t>
  </si>
  <si>
    <t>LLU01</t>
  </si>
  <si>
    <t>LMWC</t>
  </si>
  <si>
    <t>LNDL</t>
  </si>
  <si>
    <t>LOM01</t>
  </si>
  <si>
    <t>LOM02</t>
  </si>
  <si>
    <t>LOWESPLMSP</t>
  </si>
  <si>
    <t>LPCSD</t>
  </si>
  <si>
    <t>LPMWC</t>
  </si>
  <si>
    <t>LPTV01</t>
  </si>
  <si>
    <t>LPV01</t>
  </si>
  <si>
    <t>LRC01</t>
  </si>
  <si>
    <t>LSA01</t>
  </si>
  <si>
    <t>LTPIPE</t>
  </si>
  <si>
    <t>LVL3CM</t>
  </si>
  <si>
    <t>LVRN</t>
  </si>
  <si>
    <t>LVW23</t>
  </si>
  <si>
    <t>LVWTRDIST</t>
  </si>
  <si>
    <t>LYN01</t>
  </si>
  <si>
    <t>MAJESTIC</t>
  </si>
  <si>
    <t>MAL01</t>
  </si>
  <si>
    <t>MAN01DIST</t>
  </si>
  <si>
    <t>MARCHJPA</t>
  </si>
  <si>
    <t>MARCHMSC</t>
  </si>
  <si>
    <t>MARGLD</t>
  </si>
  <si>
    <t>MATCOCLHH</t>
  </si>
  <si>
    <t>MATRIXWH</t>
  </si>
  <si>
    <t>MAYJACK</t>
  </si>
  <si>
    <t>MCC01</t>
  </si>
  <si>
    <t>MCCOC</t>
  </si>
  <si>
    <t>MCINSRNCH</t>
  </si>
  <si>
    <t>MCISOCAL</t>
  </si>
  <si>
    <t>MCMWTRCO</t>
  </si>
  <si>
    <t>MCSDDIST</t>
  </si>
  <si>
    <t>MCW07</t>
  </si>
  <si>
    <t>MCWC01DIST</t>
  </si>
  <si>
    <t>MDACM1</t>
  </si>
  <si>
    <t>MDW92</t>
  </si>
  <si>
    <t>MDWCRKWTR</t>
  </si>
  <si>
    <t>MEDIA3COM</t>
  </si>
  <si>
    <t>MEI01DIST</t>
  </si>
  <si>
    <t>METFIBNET</t>
  </si>
  <si>
    <t>MHC01DIST</t>
  </si>
  <si>
    <t>MLW01</t>
  </si>
  <si>
    <t>MMW01</t>
  </si>
  <si>
    <t>MMW02DIST</t>
  </si>
  <si>
    <t>MMW03DIST</t>
  </si>
  <si>
    <t>MNW01</t>
  </si>
  <si>
    <t>MOB01</t>
  </si>
  <si>
    <t>MOBILITIE</t>
  </si>
  <si>
    <t>MOJWTR</t>
  </si>
  <si>
    <t>MON01WTR</t>
  </si>
  <si>
    <t>MOR01</t>
  </si>
  <si>
    <t>MOR02</t>
  </si>
  <si>
    <t>MORGANTI</t>
  </si>
  <si>
    <t>MORONGO</t>
  </si>
  <si>
    <t>MPK01</t>
  </si>
  <si>
    <t>MPW01</t>
  </si>
  <si>
    <t>MPWRLA</t>
  </si>
  <si>
    <t>MRC01DIST</t>
  </si>
  <si>
    <t>MSD01</t>
  </si>
  <si>
    <t>MSW01</t>
  </si>
  <si>
    <t>MTBSWR</t>
  </si>
  <si>
    <t>MTC01</t>
  </si>
  <si>
    <t>MTNVWGENST</t>
  </si>
  <si>
    <t>MUSCOYWTR</t>
  </si>
  <si>
    <t>MV01</t>
  </si>
  <si>
    <t>MVJO01</t>
  </si>
  <si>
    <t>MVW16</t>
  </si>
  <si>
    <t>MWD01</t>
  </si>
  <si>
    <t>MWSTP</t>
  </si>
  <si>
    <t>MYOMAW</t>
  </si>
  <si>
    <t>NASCO</t>
  </si>
  <si>
    <t>NAT01</t>
  </si>
  <si>
    <t>NAVMWC</t>
  </si>
  <si>
    <t>NCTD</t>
  </si>
  <si>
    <t>NEE03</t>
  </si>
  <si>
    <t>NEWPKADV</t>
  </si>
  <si>
    <t>NEWSTLI</t>
  </si>
  <si>
    <t>NEWSWR</t>
  </si>
  <si>
    <t>NEWWTR</t>
  </si>
  <si>
    <t>NEXTERA</t>
  </si>
  <si>
    <t>NEXTG</t>
  </si>
  <si>
    <t>NGELSEG</t>
  </si>
  <si>
    <t>NINYOHOS</t>
  </si>
  <si>
    <t>NMUSD</t>
  </si>
  <si>
    <t>NOR01</t>
  </si>
  <si>
    <t>NRGSD</t>
  </si>
  <si>
    <t>NWC01</t>
  </si>
  <si>
    <t>OAKPKW</t>
  </si>
  <si>
    <t>OAKTRLEST</t>
  </si>
  <si>
    <t>OAKTRLWTR</t>
  </si>
  <si>
    <t>OCE01</t>
  </si>
  <si>
    <t>OCE02</t>
  </si>
  <si>
    <t>OCW01</t>
  </si>
  <si>
    <t>ODW01</t>
  </si>
  <si>
    <t>OGD01</t>
  </si>
  <si>
    <t>OLBI</t>
  </si>
  <si>
    <t>OMEGAOU2</t>
  </si>
  <si>
    <t>OMW62</t>
  </si>
  <si>
    <t>ONTARIONET</t>
  </si>
  <si>
    <t>ONTWTRSWR</t>
  </si>
  <si>
    <t>OOI01</t>
  </si>
  <si>
    <t>ORA01</t>
  </si>
  <si>
    <t>ORINTV</t>
  </si>
  <si>
    <t>OTAYWTRSWR</t>
  </si>
  <si>
    <t>OVS04</t>
  </si>
  <si>
    <t>OWDDIST</t>
  </si>
  <si>
    <t>OXN02</t>
  </si>
  <si>
    <t>OXN03</t>
  </si>
  <si>
    <t>P66SM</t>
  </si>
  <si>
    <t>PACPIP</t>
  </si>
  <si>
    <t>PACPIPBAK</t>
  </si>
  <si>
    <t>PALMSMHP</t>
  </si>
  <si>
    <t>PAR63</t>
  </si>
  <si>
    <t>PARPIPE</t>
  </si>
  <si>
    <t>PAS01</t>
  </si>
  <si>
    <t>PAU01</t>
  </si>
  <si>
    <t>PAUMAVLYMW</t>
  </si>
  <si>
    <t>PCECPICO</t>
  </si>
  <si>
    <t>PDM01</t>
  </si>
  <si>
    <t>PEPPERDINE</t>
  </si>
  <si>
    <t>PETRO1</t>
  </si>
  <si>
    <t>PGE01</t>
  </si>
  <si>
    <t>PHENOM</t>
  </si>
  <si>
    <t>PIC01</t>
  </si>
  <si>
    <t>PIN01</t>
  </si>
  <si>
    <t>PINCVWTR</t>
  </si>
  <si>
    <t>PINHLSMWC</t>
  </si>
  <si>
    <t>PINYONCRST</t>
  </si>
  <si>
    <t>PIR01</t>
  </si>
  <si>
    <t>PIRUMWC</t>
  </si>
  <si>
    <t>PLACENTIA</t>
  </si>
  <si>
    <t>PLEGOIL</t>
  </si>
  <si>
    <t>PLFUEL</t>
  </si>
  <si>
    <t>PLNUDISTFO</t>
  </si>
  <si>
    <t>PMDL</t>
  </si>
  <si>
    <t>PMT01DIST</t>
  </si>
  <si>
    <t>PNDROS</t>
  </si>
  <si>
    <t>PNTCAVMW</t>
  </si>
  <si>
    <t>POM01</t>
  </si>
  <si>
    <t>POM02</t>
  </si>
  <si>
    <t>POR01</t>
  </si>
  <si>
    <t>PORTLB</t>
  </si>
  <si>
    <t>POW47</t>
  </si>
  <si>
    <t>PPC01</t>
  </si>
  <si>
    <t>PPCWDTRNS</t>
  </si>
  <si>
    <t>PPHCSD</t>
  </si>
  <si>
    <t>PPSMA1</t>
  </si>
  <si>
    <t>PRAX01</t>
  </si>
  <si>
    <t>PRI01</t>
  </si>
  <si>
    <t>PRLAMR</t>
  </si>
  <si>
    <t>PROFLAME</t>
  </si>
  <si>
    <t>PSP01</t>
  </si>
  <si>
    <t>PTT</t>
  </si>
  <si>
    <t>PVC01WTR</t>
  </si>
  <si>
    <t>PVCWD</t>
  </si>
  <si>
    <t>PVID</t>
  </si>
  <si>
    <t>PVMWC</t>
  </si>
  <si>
    <t>PWD70</t>
  </si>
  <si>
    <t>PWRRUNOIL</t>
  </si>
  <si>
    <t>PXPSTM</t>
  </si>
  <si>
    <t>QHW87DIST</t>
  </si>
  <si>
    <t>QUALCM</t>
  </si>
  <si>
    <t>RACETELE</t>
  </si>
  <si>
    <t>RAI88</t>
  </si>
  <si>
    <t>RAM01</t>
  </si>
  <si>
    <t>RAYTHEON</t>
  </si>
  <si>
    <t>RBCH</t>
  </si>
  <si>
    <t>RBSINC</t>
  </si>
  <si>
    <t>RCKRNCHWTR</t>
  </si>
  <si>
    <t>RCLTRNDIST</t>
  </si>
  <si>
    <t>RCMWC</t>
  </si>
  <si>
    <t>RCS01</t>
  </si>
  <si>
    <t>RCW01</t>
  </si>
  <si>
    <t>RDD46</t>
  </si>
  <si>
    <t>REDFLEXTRF</t>
  </si>
  <si>
    <t>REDSTR</t>
  </si>
  <si>
    <t>REDU</t>
  </si>
  <si>
    <t>REDWTR</t>
  </si>
  <si>
    <t>RENAISSANC</t>
  </si>
  <si>
    <t>RHCCD1</t>
  </si>
  <si>
    <t>RHE01</t>
  </si>
  <si>
    <t>RHEINGANS</t>
  </si>
  <si>
    <t>RHM01</t>
  </si>
  <si>
    <t>RHW01</t>
  </si>
  <si>
    <t>RIA01</t>
  </si>
  <si>
    <t>RIBOSTOIL</t>
  </si>
  <si>
    <t>RIV39</t>
  </si>
  <si>
    <t>RLGRNU</t>
  </si>
  <si>
    <t>RMIR</t>
  </si>
  <si>
    <t>RMMWC</t>
  </si>
  <si>
    <t>RMWC01</t>
  </si>
  <si>
    <t>RNCHDELSOL</t>
  </si>
  <si>
    <t>RNCHMR</t>
  </si>
  <si>
    <t>RNCHOESTMW</t>
  </si>
  <si>
    <t>RNDCSD</t>
  </si>
  <si>
    <t>RNRITODIST</t>
  </si>
  <si>
    <t>ROCKY</t>
  </si>
  <si>
    <t>ROCMGA</t>
  </si>
  <si>
    <t>RONS</t>
  </si>
  <si>
    <t>ROS01</t>
  </si>
  <si>
    <t>ROW01</t>
  </si>
  <si>
    <t>RPV</t>
  </si>
  <si>
    <t>RRCSD</t>
  </si>
  <si>
    <t>RSFCSD</t>
  </si>
  <si>
    <t>RSM</t>
  </si>
  <si>
    <t>RSW01</t>
  </si>
  <si>
    <t>RTIINFRA</t>
  </si>
  <si>
    <t>SAC95DEWS</t>
  </si>
  <si>
    <t>SAKS5</t>
  </si>
  <si>
    <t>SAMPSON</t>
  </si>
  <si>
    <t>SAN02</t>
  </si>
  <si>
    <t>SANANTDIST</t>
  </si>
  <si>
    <t>SANMANUEL</t>
  </si>
  <si>
    <t>SARWCDIST</t>
  </si>
  <si>
    <t>SAVIERS</t>
  </si>
  <si>
    <t>SAW01</t>
  </si>
  <si>
    <t>SBA01</t>
  </si>
  <si>
    <t>SBAUTOGRP</t>
  </si>
  <si>
    <t>SBC01</t>
  </si>
  <si>
    <t>SBC09</t>
  </si>
  <si>
    <t>SBCNTY</t>
  </si>
  <si>
    <t>SBDOIAA</t>
  </si>
  <si>
    <t>SBE01</t>
  </si>
  <si>
    <t>SBGASPRO</t>
  </si>
  <si>
    <t>SBMWDSWR</t>
  </si>
  <si>
    <t>SBVMWD</t>
  </si>
  <si>
    <t>SBW01</t>
  </si>
  <si>
    <t>SBW02</t>
  </si>
  <si>
    <t>SCANTILAB</t>
  </si>
  <si>
    <t>SCC01DIST</t>
  </si>
  <si>
    <t>SCCTRNSWTR</t>
  </si>
  <si>
    <t>SCE05</t>
  </si>
  <si>
    <t>SCE11</t>
  </si>
  <si>
    <t>SCE12</t>
  </si>
  <si>
    <t>SCE13</t>
  </si>
  <si>
    <t>SCE14</t>
  </si>
  <si>
    <t>SCE17</t>
  </si>
  <si>
    <t>SCE18</t>
  </si>
  <si>
    <t>SCE83</t>
  </si>
  <si>
    <t>SCECAT</t>
  </si>
  <si>
    <t>SCEDISON</t>
  </si>
  <si>
    <t>SCEEEHYDRO</t>
  </si>
  <si>
    <t>SCG</t>
  </si>
  <si>
    <t>SCIAIR</t>
  </si>
  <si>
    <t>SCSDIST</t>
  </si>
  <si>
    <t>SCTA</t>
  </si>
  <si>
    <t>SCVWA</t>
  </si>
  <si>
    <t>SCW02F</t>
  </si>
  <si>
    <t>SCW2J</t>
  </si>
  <si>
    <t>SCW2K</t>
  </si>
  <si>
    <t>SCW2L</t>
  </si>
  <si>
    <t>SCW2M</t>
  </si>
  <si>
    <t>SCW2P</t>
  </si>
  <si>
    <t>SCWDJRWSS</t>
  </si>
  <si>
    <t>SCWW01</t>
  </si>
  <si>
    <t>SCYNOAKWTR</t>
  </si>
  <si>
    <t>SDC01</t>
  </si>
  <si>
    <t>SDCLRCHN</t>
  </si>
  <si>
    <t>SDFAMHOUS</t>
  </si>
  <si>
    <t>SDGE</t>
  </si>
  <si>
    <t>SDI01</t>
  </si>
  <si>
    <t>SDPUDSWR</t>
  </si>
  <si>
    <t>SDSU</t>
  </si>
  <si>
    <t>SDSUFD</t>
  </si>
  <si>
    <t>SDTSWSIG</t>
  </si>
  <si>
    <t>SDTSWSW</t>
  </si>
  <si>
    <t>SDW01</t>
  </si>
  <si>
    <t>SEA01</t>
  </si>
  <si>
    <t>SEC01</t>
  </si>
  <si>
    <t>SED01DIST</t>
  </si>
  <si>
    <t>SEESCAN</t>
  </si>
  <si>
    <t>SEJDIST</t>
  </si>
  <si>
    <t>SFI01</t>
  </si>
  <si>
    <t>SFSDIST</t>
  </si>
  <si>
    <t>SGAB01</t>
  </si>
  <si>
    <t>SGCWD</t>
  </si>
  <si>
    <t>SGPWA</t>
  </si>
  <si>
    <t>SGV01TRNS</t>
  </si>
  <si>
    <t>FWC</t>
  </si>
  <si>
    <t>SGV30</t>
  </si>
  <si>
    <t>SGVMTB</t>
  </si>
  <si>
    <t>SGVWCPW</t>
  </si>
  <si>
    <t>SHA01</t>
  </si>
  <si>
    <t>SHC01</t>
  </si>
  <si>
    <t>SHCSDDIST</t>
  </si>
  <si>
    <t>SHELL</t>
  </si>
  <si>
    <t>SHELOLPROD</t>
  </si>
  <si>
    <t>SHPTRNS</t>
  </si>
  <si>
    <t>SHRTRM</t>
  </si>
  <si>
    <t>SIETEWTR</t>
  </si>
  <si>
    <t>SIFINETWRK</t>
  </si>
  <si>
    <t>SIFIPLACE</t>
  </si>
  <si>
    <t>SIFISIMI</t>
  </si>
  <si>
    <t>SIGWTR</t>
  </si>
  <si>
    <t>SISARMWC</t>
  </si>
  <si>
    <t>SJAC01</t>
  </si>
  <si>
    <t>SJC02</t>
  </si>
  <si>
    <t>SKYFORSTMW</t>
  </si>
  <si>
    <t>SLMSWC</t>
  </si>
  <si>
    <t>SMA01</t>
  </si>
  <si>
    <t>SMDWYWTR</t>
  </si>
  <si>
    <t>SMI01</t>
  </si>
  <si>
    <t>SMO15DIST</t>
  </si>
  <si>
    <t>SMRO</t>
  </si>
  <si>
    <t>SMW84</t>
  </si>
  <si>
    <t>SND01</t>
  </si>
  <si>
    <t>SNF01</t>
  </si>
  <si>
    <t>SNOSUM</t>
  </si>
  <si>
    <t>SNT01</t>
  </si>
  <si>
    <t>SNTYNEZWTR</t>
  </si>
  <si>
    <t>SOBOBA</t>
  </si>
  <si>
    <t>SOCALCENTR</t>
  </si>
  <si>
    <t>SOCALNORTH</t>
  </si>
  <si>
    <t>SOCALSOUTH</t>
  </si>
  <si>
    <t>SOCWWTR</t>
  </si>
  <si>
    <t>SOL01</t>
  </si>
  <si>
    <t>SOM25</t>
  </si>
  <si>
    <t>SOMISUSD</t>
  </si>
  <si>
    <t>SOPUS</t>
  </si>
  <si>
    <t>SOWSTWTRCO</t>
  </si>
  <si>
    <t>SPA01</t>
  </si>
  <si>
    <t>SPRINT</t>
  </si>
  <si>
    <t>SPRLAS</t>
  </si>
  <si>
    <t>SPRSTM</t>
  </si>
  <si>
    <t>SPVWATER</t>
  </si>
  <si>
    <t>SRCYNMUTWT</t>
  </si>
  <si>
    <t>SRF01</t>
  </si>
  <si>
    <t>SSD01</t>
  </si>
  <si>
    <t>SSFMWC</t>
  </si>
  <si>
    <t>SSW18</t>
  </si>
  <si>
    <t>STABARAIR</t>
  </si>
  <si>
    <t>STABARBGRD</t>
  </si>
  <si>
    <t>STATEST</t>
  </si>
  <si>
    <t>STB01</t>
  </si>
  <si>
    <t>SUDDENLINK</t>
  </si>
  <si>
    <t>SUDLNKBLY</t>
  </si>
  <si>
    <t>SUNMWC</t>
  </si>
  <si>
    <t>SUNSETBCHS</t>
  </si>
  <si>
    <t>SUSTPWR</t>
  </si>
  <si>
    <t>SVLYMIN</t>
  </si>
  <si>
    <t>SVMWCDIST</t>
  </si>
  <si>
    <t>SVWTRCO</t>
  </si>
  <si>
    <t>SWD</t>
  </si>
  <si>
    <t>SWG</t>
  </si>
  <si>
    <t>SWGSN</t>
  </si>
  <si>
    <t>SATIVAWTR</t>
  </si>
  <si>
    <t>SWS22</t>
  </si>
  <si>
    <t>SWT49</t>
  </si>
  <si>
    <t>SYCSD1</t>
  </si>
  <si>
    <t>SYR01DIST</t>
  </si>
  <si>
    <t>TATACOMM</t>
  </si>
  <si>
    <t>TBW01</t>
  </si>
  <si>
    <t>TCAFO</t>
  </si>
  <si>
    <t>TCC01</t>
  </si>
  <si>
    <t>TCG</t>
  </si>
  <si>
    <t>TCW01</t>
  </si>
  <si>
    <t>TDSTEL</t>
  </si>
  <si>
    <t>TELEKENEX</t>
  </si>
  <si>
    <t>TEM</t>
  </si>
  <si>
    <t>TEM01</t>
  </si>
  <si>
    <t>TERRADEX</t>
  </si>
  <si>
    <t>TERWTR</t>
  </si>
  <si>
    <t>TESORO</t>
  </si>
  <si>
    <t>THO41</t>
  </si>
  <si>
    <t>TIC01</t>
  </si>
  <si>
    <t>TIKVILMHP</t>
  </si>
  <si>
    <t>TINGFIBER</t>
  </si>
  <si>
    <t>TLB01</t>
  </si>
  <si>
    <t>TLC</t>
  </si>
  <si>
    <t>TMOBILE</t>
  </si>
  <si>
    <t>TNAVELLC</t>
  </si>
  <si>
    <t>TOCS</t>
  </si>
  <si>
    <t>TORWTRDIST</t>
  </si>
  <si>
    <t>TOXSB1</t>
  </si>
  <si>
    <t>TPW01</t>
  </si>
  <si>
    <t>TRA01DIST</t>
  </si>
  <si>
    <t>TRA02</t>
  </si>
  <si>
    <t>TRNSCANADA</t>
  </si>
  <si>
    <t>TSOCLTN</t>
  </si>
  <si>
    <t>TSOSD</t>
  </si>
  <si>
    <t>TTICA</t>
  </si>
  <si>
    <t>TULEWIND</t>
  </si>
  <si>
    <t>TVM01TRNS</t>
  </si>
  <si>
    <t>TWPLC</t>
  </si>
  <si>
    <t>UBIQUITY</t>
  </si>
  <si>
    <t>UCIMEDCTR</t>
  </si>
  <si>
    <t>UCLA</t>
  </si>
  <si>
    <t>UCRIV</t>
  </si>
  <si>
    <t>UCSB</t>
  </si>
  <si>
    <t>ULR01</t>
  </si>
  <si>
    <t>ULTIMATE</t>
  </si>
  <si>
    <t>UNIFPORTSD</t>
  </si>
  <si>
    <t>UNIRED</t>
  </si>
  <si>
    <t>UPW01</t>
  </si>
  <si>
    <t>USCTEL</t>
  </si>
  <si>
    <t>UWC01</t>
  </si>
  <si>
    <t>VAE01</t>
  </si>
  <si>
    <t>VALERO</t>
  </si>
  <si>
    <t>VAN02</t>
  </si>
  <si>
    <t>VCICAL</t>
  </si>
  <si>
    <t>VCISD</t>
  </si>
  <si>
    <t>VCM01</t>
  </si>
  <si>
    <t>VCW01</t>
  </si>
  <si>
    <t>VDMUSD</t>
  </si>
  <si>
    <t>VEN45</t>
  </si>
  <si>
    <t>VENDOT</t>
  </si>
  <si>
    <t>VEOLIA</t>
  </si>
  <si>
    <t>VER01</t>
  </si>
  <si>
    <t>VEW01</t>
  </si>
  <si>
    <t>VHWCDIST</t>
  </si>
  <si>
    <t>VIC01</t>
  </si>
  <si>
    <t>VICTMUNUS</t>
  </si>
  <si>
    <t>VID01</t>
  </si>
  <si>
    <t>VILLASPMDL</t>
  </si>
  <si>
    <t>VIS01</t>
  </si>
  <si>
    <t>VISHILWTR</t>
  </si>
  <si>
    <t>VOPAK</t>
  </si>
  <si>
    <t>VRC01DIST</t>
  </si>
  <si>
    <t>VRSDWTRSWR</t>
  </si>
  <si>
    <t>VSD01</t>
  </si>
  <si>
    <t>VTA01</t>
  </si>
  <si>
    <t>VVMWC</t>
  </si>
  <si>
    <t>VVP01</t>
  </si>
  <si>
    <t>VVWD</t>
  </si>
  <si>
    <t>VVWRA</t>
  </si>
  <si>
    <t>VWC98</t>
  </si>
  <si>
    <t>VWD01</t>
  </si>
  <si>
    <t>VWW01</t>
  </si>
  <si>
    <t>VZ</t>
  </si>
  <si>
    <t>WARBRO</t>
  </si>
  <si>
    <t>WARRENEP</t>
  </si>
  <si>
    <t>WARRENNWU</t>
  </si>
  <si>
    <t>WAVEBRDBND</t>
  </si>
  <si>
    <t>WBMWD</t>
  </si>
  <si>
    <t>WCIU</t>
  </si>
  <si>
    <t>WESPACPL</t>
  </si>
  <si>
    <t>WESTLAKE</t>
  </si>
  <si>
    <t>WESTMORLND</t>
  </si>
  <si>
    <t>WESTTECH</t>
  </si>
  <si>
    <t>WFA01</t>
  </si>
  <si>
    <t>WFF01</t>
  </si>
  <si>
    <t>WFF03</t>
  </si>
  <si>
    <t>WHI01</t>
  </si>
  <si>
    <t>WHI88</t>
  </si>
  <si>
    <t>WHISPM</t>
  </si>
  <si>
    <t>WHITTAKER</t>
  </si>
  <si>
    <t>WHW01</t>
  </si>
  <si>
    <t>WICKLAND</t>
  </si>
  <si>
    <t>WINTERNRG</t>
  </si>
  <si>
    <t>WISIMN</t>
  </si>
  <si>
    <t>WLKV</t>
  </si>
  <si>
    <t>WMTCOL</t>
  </si>
  <si>
    <t>WMW01</t>
  </si>
  <si>
    <t>WPOADIST</t>
  </si>
  <si>
    <t>WRLDOLGWD</t>
  </si>
  <si>
    <t>WSPMWC</t>
  </si>
  <si>
    <t>WSPUSA</t>
  </si>
  <si>
    <t>WSTM01</t>
  </si>
  <si>
    <t>WUHSD</t>
  </si>
  <si>
    <t>WVC01DIST</t>
  </si>
  <si>
    <t>WVLYWTR</t>
  </si>
  <si>
    <t>WVW48</t>
  </si>
  <si>
    <t>WWS01</t>
  </si>
  <si>
    <t>WYNPRY</t>
  </si>
  <si>
    <t>YBLN01</t>
  </si>
  <si>
    <t>YBLNIRRIG</t>
  </si>
  <si>
    <t>YLWDIST</t>
  </si>
  <si>
    <t>YUCAIPA</t>
  </si>
  <si>
    <t>YUI01</t>
  </si>
  <si>
    <t>YVC01</t>
  </si>
  <si>
    <t>ZENITH</t>
  </si>
  <si>
    <t>ZONWTR</t>
  </si>
  <si>
    <t>4S Ranch Master HOA</t>
  </si>
  <si>
    <t>ABA Energy</t>
  </si>
  <si>
    <t>City of Adelanto</t>
  </si>
  <si>
    <t>Aera Energy LLC</t>
  </si>
  <si>
    <t>Aes Wind Generation, LLC</t>
  </si>
  <si>
    <t>Aes Alamitos Energy</t>
  </si>
  <si>
    <t>City of Agoura Hills</t>
  </si>
  <si>
    <t>Agua Caliente Band of Cahuilla Indians</t>
  </si>
  <si>
    <t>Airtouch Cellular</t>
  </si>
  <si>
    <t>The Air Force Base Conv Agency</t>
  </si>
  <si>
    <t>Air Products &amp; Chemicals Inc</t>
  </si>
  <si>
    <t>Akzo Coatings Division</t>
  </si>
  <si>
    <t>City of Alhambra</t>
  </si>
  <si>
    <t>City of Aliso Viejo</t>
  </si>
  <si>
    <t>Alpine Water Users Assoc.</t>
  </si>
  <si>
    <t>Alpine Village Water Company</t>
  </si>
  <si>
    <t>Alta Mutual Water Company</t>
  </si>
  <si>
    <t>American Dark Fiber</t>
  </si>
  <si>
    <t>Amerigas 1070</t>
  </si>
  <si>
    <t>Amerigas Propane - San Marcos</t>
  </si>
  <si>
    <t>Amgen</t>
  </si>
  <si>
    <t xml:space="preserve">City of Anaheim </t>
  </si>
  <si>
    <t>Anaheim Resort Maintenance District</t>
  </si>
  <si>
    <t>Anza Electric Cooperative</t>
  </si>
  <si>
    <t>Applied Medical Resources</t>
  </si>
  <si>
    <t>Arguello, Inc (Freeport-McMoran Oil/gas)</t>
  </si>
  <si>
    <t>Arijet Communications</t>
  </si>
  <si>
    <t>Arrowbear Park Co Water District</t>
  </si>
  <si>
    <t>Att Transmission</t>
  </si>
  <si>
    <t>AT&amp;T on Bases</t>
  </si>
  <si>
    <t>City of Avalon</t>
  </si>
  <si>
    <t>Avangrid Renewables</t>
  </si>
  <si>
    <t>Averydale Mutual Water Company</t>
  </si>
  <si>
    <t>Apple Valley Foothill Co Water</t>
  </si>
  <si>
    <t>Apple Valley Hgts Co Water</t>
  </si>
  <si>
    <t>Town of Apple Valley</t>
  </si>
  <si>
    <t>Apple Valley Ranchos Water/Liberty Utilities</t>
  </si>
  <si>
    <t>Antelope Valley-East Kern Water</t>
  </si>
  <si>
    <t>Baker Community Services District</t>
  </si>
  <si>
    <t>City of Banning</t>
  </si>
  <si>
    <t>City of Barstow</t>
  </si>
  <si>
    <t>Big Bear Area Regional Wastewater Agency</t>
  </si>
  <si>
    <t>Big Bear City Community Service District</t>
  </si>
  <si>
    <t>WG Holdings</t>
  </si>
  <si>
    <t>City of Big Bear Lake</t>
  </si>
  <si>
    <t>Brea Canon Oil Co</t>
  </si>
  <si>
    <t>Beaumont-Cherry Valley Water District</t>
  </si>
  <si>
    <t>Bighorn-Desert View Water Agency</t>
  </si>
  <si>
    <t>Beacon West Energy Group</t>
  </si>
  <si>
    <t>City of Beaumont</t>
  </si>
  <si>
    <t>City of Bell</t>
  </si>
  <si>
    <t>H N &amp; Frances Berger Foundation</t>
  </si>
  <si>
    <t>Berylwood Heights Mut Water Co</t>
  </si>
  <si>
    <t>Beta Offshore</t>
  </si>
  <si>
    <t>City of Bell Gardens</t>
  </si>
  <si>
    <t>Bill Harris</t>
  </si>
  <si>
    <t>City of Beverly Hills</t>
  </si>
  <si>
    <t>Banning Heights Mutual Water Co</t>
  </si>
  <si>
    <t>Beverly Hills Unified School District</t>
  </si>
  <si>
    <t>City of Bishop</t>
  </si>
  <si>
    <t>Bishop Paiute Tribe Public Works Dept</t>
  </si>
  <si>
    <t>City of Bellflower</t>
  </si>
  <si>
    <t>Bellflower Municipal Water System</t>
  </si>
  <si>
    <t>City of Blythe</t>
  </si>
  <si>
    <t>The Boeing Company</t>
  </si>
  <si>
    <t>Borrego Water District</t>
  </si>
  <si>
    <t>Big Pine Community Service District</t>
  </si>
  <si>
    <t>City of Brawley</t>
  </si>
  <si>
    <t>City of Brea</t>
  </si>
  <si>
    <t>Eagle Petroleum</t>
  </si>
  <si>
    <t>Bellflower Somerset Mutual Water</t>
  </si>
  <si>
    <t>City of Buellton</t>
  </si>
  <si>
    <t>City of Buena Park</t>
  </si>
  <si>
    <t>City of Burbank</t>
  </si>
  <si>
    <t>Burbank Glendale Pasadena Airport Auth</t>
  </si>
  <si>
    <t>City of Burbank - Water</t>
  </si>
  <si>
    <t>Bear Valley Mutual Water Co</t>
  </si>
  <si>
    <t>Crafton Water Company</t>
  </si>
  <si>
    <t>Lugonia Water Company</t>
  </si>
  <si>
    <t>Box Springs Mutual Water Co</t>
  </si>
  <si>
    <t>Booz/Allen/Hamilton</t>
  </si>
  <si>
    <t>California Broadband Cooperative</t>
  </si>
  <si>
    <t>Cabazon Water District</t>
  </si>
  <si>
    <t>Cadiz Inc</t>
  </si>
  <si>
    <t>City of Calipatria</t>
  </si>
  <si>
    <t>City of Calabasas</t>
  </si>
  <si>
    <t>State of California, Dept Water Resources</t>
  </si>
  <si>
    <t>City of Calimesa</t>
  </si>
  <si>
    <t>Kinder Morgan</t>
  </si>
  <si>
    <t>Calnrg Operating LLC</t>
  </si>
  <si>
    <t>City of Camarillo</t>
  </si>
  <si>
    <t>California Dept of Parks &amp; Recreation</t>
  </si>
  <si>
    <t>Cal Poly University, Pomona</t>
  </si>
  <si>
    <t>City of Carlsbad</t>
  </si>
  <si>
    <t>Carbon California Operating Co</t>
  </si>
  <si>
    <t>Carlsbad MWD</t>
  </si>
  <si>
    <t>Casitas Municipal Water District</t>
  </si>
  <si>
    <t>Chevron/The Casmite Corporation</t>
  </si>
  <si>
    <t>City of Cathedral City</t>
  </si>
  <si>
    <t>Catalina Broadband Solutions LLC</t>
  </si>
  <si>
    <t>California American Water Co</t>
  </si>
  <si>
    <t>California American Water Co - LA Co Div</t>
  </si>
  <si>
    <t>California American Water - Ventura Co Div</t>
  </si>
  <si>
    <t>California Western School of Law</t>
  </si>
  <si>
    <t>City of Calexico</t>
  </si>
  <si>
    <t>City of Azusa</t>
  </si>
  <si>
    <t>City of Azusa - Public Works</t>
  </si>
  <si>
    <t>Cable Com LLC</t>
  </si>
  <si>
    <t>Central Basin MWD</t>
  </si>
  <si>
    <t>Television City Studios</t>
  </si>
  <si>
    <t>City of Culver City - Gov</t>
  </si>
  <si>
    <t>City of Coachella</t>
  </si>
  <si>
    <t>Cancer Center of Santa Barbara</t>
  </si>
  <si>
    <t>City of Culver City - TV &amp; Signal</t>
  </si>
  <si>
    <t>Central Coast Water Authority</t>
  </si>
  <si>
    <t>City of Culver City - Connect</t>
  </si>
  <si>
    <t>City of Cudahy</t>
  </si>
  <si>
    <t>California Domestic Water</t>
  </si>
  <si>
    <t>Cemex</t>
  </si>
  <si>
    <t>Cenic</t>
  </si>
  <si>
    <t>City of Cerritos</t>
  </si>
  <si>
    <t>Chapman University - Fac Mgnt</t>
  </si>
  <si>
    <t>Charter Communications - Fiber Optics</t>
  </si>
  <si>
    <t>Chatham Prp Group</t>
  </si>
  <si>
    <t>Chevron</t>
  </si>
  <si>
    <t>Country Hills East HOA</t>
  </si>
  <si>
    <t>Chevron Environmental Management Company</t>
  </si>
  <si>
    <t>Chevron - San Joaquin</t>
  </si>
  <si>
    <t>City of Chino Public Works</t>
  </si>
  <si>
    <t>City of Chino Hills</t>
  </si>
  <si>
    <t>Children's Hospital Los Angeles</t>
  </si>
  <si>
    <t>City of Huntington Park</t>
  </si>
  <si>
    <t>Charter Communications - San Luis Obispo</t>
  </si>
  <si>
    <t>City of Chula Vista</t>
  </si>
  <si>
    <t>Channel Islands Beach Community</t>
  </si>
  <si>
    <t>Covina Irrigating Co</t>
  </si>
  <si>
    <t>Cingular</t>
  </si>
  <si>
    <t>City of Los Angeles Dept of Transp</t>
  </si>
  <si>
    <t>City of Los Angeles</t>
  </si>
  <si>
    <t>City of Lakewood</t>
  </si>
  <si>
    <t xml:space="preserve">City of San Marcos </t>
  </si>
  <si>
    <t>California Institute for Women</t>
  </si>
  <si>
    <t>Crestline Lake Arrowhead Water</t>
  </si>
  <si>
    <t>Clean Energy</t>
  </si>
  <si>
    <t>Clear Channel Outdoor</t>
  </si>
  <si>
    <t>City of Loma Linda</t>
  </si>
  <si>
    <t>Cloverdale Mutual Water Company</t>
  </si>
  <si>
    <t>California Lutheran University</t>
  </si>
  <si>
    <t>Comcast Cable</t>
  </si>
  <si>
    <t>Costa Mesa Sanitary</t>
  </si>
  <si>
    <t>Calleguas Municipal Water</t>
  </si>
  <si>
    <t>Cypress Mutual Water Company</t>
  </si>
  <si>
    <t>Colonia Mutual Water Co. Inc.</t>
  </si>
  <si>
    <t>City of Arcadia</t>
  </si>
  <si>
    <t>City of Coronado</t>
  </si>
  <si>
    <t>City of Compton</t>
  </si>
  <si>
    <t>City of Carpinteria</t>
  </si>
  <si>
    <t>Coca-Cola USA</t>
  </si>
  <si>
    <t>Orange County Public Works</t>
  </si>
  <si>
    <t>City of Glendale</t>
  </si>
  <si>
    <t>Cogent Communications Inc</t>
  </si>
  <si>
    <t>City of Industry c/o CNC Engineering</t>
  </si>
  <si>
    <t>City of Colton</t>
  </si>
  <si>
    <t>Community Memorial Hospital</t>
  </si>
  <si>
    <t>City of Commerce</t>
  </si>
  <si>
    <t>City of Norco</t>
  </si>
  <si>
    <t>Conterra Broadband Services</t>
  </si>
  <si>
    <t>Cooper &amp; Brain Inc</t>
  </si>
  <si>
    <t>City of Corona</t>
  </si>
  <si>
    <t>City of Corona DWP</t>
  </si>
  <si>
    <t>San Diego Co Dpw, Special Districts</t>
  </si>
  <si>
    <t>San Diego Co Dpw, Traffic Section</t>
  </si>
  <si>
    <t>San Diego Co Dpw, Wastewater Management</t>
  </si>
  <si>
    <t>City of Tustin - Traffic Signals</t>
  </si>
  <si>
    <t>City of Covina</t>
  </si>
  <si>
    <t>Cox Communications - So SD</t>
  </si>
  <si>
    <t>Cox Communications - No SD</t>
  </si>
  <si>
    <t>Cox Communications</t>
  </si>
  <si>
    <t>Cedarpines Park Mutual Water Co</t>
  </si>
  <si>
    <t>CPN Pipeline Company</t>
  </si>
  <si>
    <t>Olympus Terminals LLC</t>
  </si>
  <si>
    <t>CA Resources Corp - Huntington Beach</t>
  </si>
  <si>
    <t>Crescenta Valley Water District</t>
  </si>
  <si>
    <t>Crevier BMW</t>
  </si>
  <si>
    <t>Crimson Resource Management</t>
  </si>
  <si>
    <t>Crimson Pipeline LP</t>
  </si>
  <si>
    <t>Crossroads School for Arts &amp; Sciences</t>
  </si>
  <si>
    <t>Crestview Mutual Water Co</t>
  </si>
  <si>
    <t>Carpinteria Sanitary District</t>
  </si>
  <si>
    <t>Laguna County Sanitation District</t>
  </si>
  <si>
    <t>County Sanitation District - Compton</t>
  </si>
  <si>
    <t>Orange Co Sanitation</t>
  </si>
  <si>
    <t>City of South Gate</t>
  </si>
  <si>
    <t>Crestline Sanitation District</t>
  </si>
  <si>
    <t>City of Santa Maria</t>
  </si>
  <si>
    <t>City of Santa Paula</t>
  </si>
  <si>
    <t>Csu Fullerton Asc</t>
  </si>
  <si>
    <t>Center Water Company</t>
  </si>
  <si>
    <t>Cable USA/Zito West Holdings</t>
  </si>
  <si>
    <t>City of Tustin</t>
  </si>
  <si>
    <t>Cucamonga Valley Water District</t>
  </si>
  <si>
    <t>City of Culver City</t>
  </si>
  <si>
    <t>Crestline Village Water District</t>
  </si>
  <si>
    <t>Coachella Valley Water District</t>
  </si>
  <si>
    <t>Carpinteria Valley Water District</t>
  </si>
  <si>
    <t>Chevron Environmental Mngt Co</t>
  </si>
  <si>
    <t>City of West Covina</t>
  </si>
  <si>
    <t>Camrosa Water District</t>
  </si>
  <si>
    <t>City of Cypress</t>
  </si>
  <si>
    <t>Daggett Community Services District</t>
  </si>
  <si>
    <t xml:space="preserve">Dcor, LLC </t>
  </si>
  <si>
    <t>City of Del Mar</t>
  </si>
  <si>
    <t>Delta Liquid Energy</t>
  </si>
  <si>
    <t>Descanso Gardens Guild Inc</t>
  </si>
  <si>
    <t>Dario Haro</t>
  </si>
  <si>
    <t>Desert Healthcare District</t>
  </si>
  <si>
    <t>City of Diamond Bar</t>
  </si>
  <si>
    <t>Digital Transportation Corp</t>
  </si>
  <si>
    <t>Walt Disney Imagineering</t>
  </si>
  <si>
    <t>Del Dios Mutual Water Co</t>
  </si>
  <si>
    <t>The Source Group/Apex</t>
  </si>
  <si>
    <t>Dow Chemical USA</t>
  </si>
  <si>
    <t>City of Dana Point</t>
  </si>
  <si>
    <t>Dempsey Road Mutual Water Co.</t>
  </si>
  <si>
    <t>Duke Energy Renewables</t>
  </si>
  <si>
    <t>Desert Water Agency</t>
  </si>
  <si>
    <t>Devore Water Company</t>
  </si>
  <si>
    <t>City of Downey</t>
  </si>
  <si>
    <t>Dwp,City of Big Bear Lake</t>
  </si>
  <si>
    <t>Eastern Sierra Community Service</t>
  </si>
  <si>
    <t>Eastern Sierra Propane</t>
  </si>
  <si>
    <t>Eastside Water Association Inc</t>
  </si>
  <si>
    <t>E &amp; B Natural Resources</t>
  </si>
  <si>
    <t>Edgemont Community Services District</t>
  </si>
  <si>
    <t>El Capitan Mutual Water Company</t>
  </si>
  <si>
    <t>El Dorado Mutual Water Company</t>
  </si>
  <si>
    <t>City of El Centro</t>
  </si>
  <si>
    <t>City of El Cajon</t>
  </si>
  <si>
    <t>East Lake Village Community Assoc</t>
  </si>
  <si>
    <t>City of El Monte</t>
  </si>
  <si>
    <t>City of El Segundo</t>
  </si>
  <si>
    <t>El Segundo Power, LLC</t>
  </si>
  <si>
    <t>Ellwood Mutual Water Company</t>
  </si>
  <si>
    <t>Stanley Black &amp; Decker</t>
  </si>
  <si>
    <t>EMS, USA Inc.</t>
  </si>
  <si>
    <t>Eastern Municipal Water District</t>
  </si>
  <si>
    <t>City of Encinitas</t>
  </si>
  <si>
    <t>East Orange Co Water</t>
  </si>
  <si>
    <t>EPM</t>
  </si>
  <si>
    <t>El Paso Natural Gas Company</t>
  </si>
  <si>
    <t>City of Escondido</t>
  </si>
  <si>
    <t>Environmental Systems Research Institute</t>
  </si>
  <si>
    <t>ETIC Engineering Inc</t>
  </si>
  <si>
    <t>E&amp;T,LLC</t>
  </si>
  <si>
    <t>El Toro Water District</t>
  </si>
  <si>
    <t>East Valley Water</t>
  </si>
  <si>
    <t>East Valley Farms Mutual Water Co</t>
  </si>
  <si>
    <t>Elsinore Valley MWD</t>
  </si>
  <si>
    <t>Extenet Systems LLC</t>
  </si>
  <si>
    <t>Exxon USA</t>
  </si>
  <si>
    <t>Federal Aviation Administration - LAX</t>
  </si>
  <si>
    <t>Fairbanks Ranch CSD</t>
  </si>
  <si>
    <t>Fallbrook Pub Util</t>
  </si>
  <si>
    <t>Farm Mutual Water Company</t>
  </si>
  <si>
    <t>Ferrellgas</t>
  </si>
  <si>
    <t>Fillmore Irrigation Company</t>
  </si>
  <si>
    <t>City of Fillmore</t>
  </si>
  <si>
    <t>Fireline Broadband</t>
  </si>
  <si>
    <t>Farmers Irrig/Thermal Belt MWC</t>
  </si>
  <si>
    <t>Foothill MWD</t>
  </si>
  <si>
    <t>City of Fontana</t>
  </si>
  <si>
    <t>Forest Home, Inc</t>
  </si>
  <si>
    <t>Fort Mojave Tribal Utilities</t>
  </si>
  <si>
    <t>Foto-kem/Foto Tronics</t>
  </si>
  <si>
    <t>K Hov Four Seasons @ Hemet Community Assoc</t>
  </si>
  <si>
    <t>Friendly Hills Country Club</t>
  </si>
  <si>
    <t>Federico Rodriguez</t>
  </si>
  <si>
    <t>Tastepoint</t>
  </si>
  <si>
    <t>City of Fullerton</t>
  </si>
  <si>
    <t>City of Fountain Valley</t>
  </si>
  <si>
    <t>Fern Valley Water District</t>
  </si>
  <si>
    <t>The Gage Canal Company</t>
  </si>
  <si>
    <t>City of Garden Grove</t>
  </si>
  <si>
    <t>Garden Acres Mutual Water Company</t>
  </si>
  <si>
    <t>City of Gardena</t>
  </si>
  <si>
    <t>Gas Control Technologies</t>
  </si>
  <si>
    <t>GC Pipeline Construction</t>
  </si>
  <si>
    <t>Geosyntec Consultants</t>
  </si>
  <si>
    <t>Giggle Fiber, LLC</t>
  </si>
  <si>
    <t>Route 66 Broadband, LLC</t>
  </si>
  <si>
    <t>City of Glendora</t>
  </si>
  <si>
    <t>City of Goleta</t>
  </si>
  <si>
    <t>Google Fiber</t>
  </si>
  <si>
    <t>Golden Rain Foundation</t>
  </si>
  <si>
    <t>Goleta Sanitary District</t>
  </si>
  <si>
    <t>Golden State Water</t>
  </si>
  <si>
    <t>Golden State Water -  Norwalk</t>
  </si>
  <si>
    <t>Golden State Water - Placentia</t>
  </si>
  <si>
    <t>Golden State Water - Santa Maria</t>
  </si>
  <si>
    <t>Golden State Water- Apple Valley</t>
  </si>
  <si>
    <t>Golden State Water - Claremont</t>
  </si>
  <si>
    <t>Golden State Water - San Dimas</t>
  </si>
  <si>
    <t>Golden State Water- Simi Valley</t>
  </si>
  <si>
    <t>City of Grand Terrace</t>
  </si>
  <si>
    <t>Green Valley Mutual Water Co</t>
  </si>
  <si>
    <t>Green Valley Co Water District</t>
  </si>
  <si>
    <t>Goleta Water District</t>
  </si>
  <si>
    <t>Goleta West Sanitary District</t>
  </si>
  <si>
    <t>Hargis &amp; Associates</t>
  </si>
  <si>
    <t>City of Huntington Beach Fire Department</t>
  </si>
  <si>
    <t>Heritage Crossing Owners' Assoc</t>
  </si>
  <si>
    <t>Heber Public Utility District</t>
  </si>
  <si>
    <t>Helendale Community Services District</t>
  </si>
  <si>
    <t>City of Hemet</t>
  </si>
  <si>
    <t>Hesperia Water District</t>
  </si>
  <si>
    <t>Home Gardens County Water District</t>
  </si>
  <si>
    <t>City of Hawaiian Gardens</t>
  </si>
  <si>
    <t>Hi-Desert Water</t>
  </si>
  <si>
    <t>City of Highland</t>
  </si>
  <si>
    <t>High Tech High</t>
  </si>
  <si>
    <t>High Valleys Water District</t>
  </si>
  <si>
    <t>City of Hermosa Beach</t>
  </si>
  <si>
    <t>Hollandia Produce LP</t>
  </si>
  <si>
    <t>City of Holtville</t>
  </si>
  <si>
    <t>HP Communications Fontana</t>
  </si>
  <si>
    <t>HP Communications Inc</t>
  </si>
  <si>
    <t>HP Communications - Gardena</t>
  </si>
  <si>
    <t>HP Communications - OC</t>
  </si>
  <si>
    <t>HP Communications - El Cajon</t>
  </si>
  <si>
    <t>City of Huntington Beach</t>
  </si>
  <si>
    <t>The Huntington Library</t>
  </si>
  <si>
    <t>Helix Water District</t>
  </si>
  <si>
    <t>Indian Creek - Westridge CSD</t>
  </si>
  <si>
    <t>Indian Hills Country Club</t>
  </si>
  <si>
    <t>Imperial Irrigation</t>
  </si>
  <si>
    <t>City of Imperial</t>
  </si>
  <si>
    <t>City of Imperial Beach</t>
  </si>
  <si>
    <t>Imperial Valley Telecommunications Auth</t>
  </si>
  <si>
    <t>City of Indio</t>
  </si>
  <si>
    <t>City of Inglewood</t>
  </si>
  <si>
    <t>Inland Empire Utilities Agency</t>
  </si>
  <si>
    <t>Inyo County Public Works Dept</t>
  </si>
  <si>
    <t>City of Irvine</t>
  </si>
  <si>
    <t>Irvine Ranch Water</t>
  </si>
  <si>
    <t>Indio Water Authority</t>
  </si>
  <si>
    <t>Idyllwild Water District</t>
  </si>
  <si>
    <t>Indian Wells Valley Water</t>
  </si>
  <si>
    <t>Joshua Basin Water</t>
  </si>
  <si>
    <t>Merilou &amp; Richard Jenkins</t>
  </si>
  <si>
    <t>Jose Rocha</t>
  </si>
  <si>
    <t>Juniper-Riviera Co Water District</t>
  </si>
  <si>
    <t>Jubilee Mutual Water Co</t>
  </si>
  <si>
    <t>J.V.P. Citrus Inc</t>
  </si>
  <si>
    <t>Kamps Propane</t>
  </si>
  <si>
    <t>Kirkhill Aircraft &amp; Parts Co</t>
  </si>
  <si>
    <t>Kinneloa Irrigation District</t>
  </si>
  <si>
    <t>Kinder Morgan Energy Parnters/SFPP</t>
  </si>
  <si>
    <t>Kinder Morgan Energy Partners</t>
  </si>
  <si>
    <t>Kingston Technology</t>
  </si>
  <si>
    <t>Kern River Gas Transmission Company</t>
  </si>
  <si>
    <t>Kumeyaay Wind (Infigen Am)</t>
  </si>
  <si>
    <t>L A Dept of Water &amp; Power - Aqueducts</t>
  </si>
  <si>
    <t>Lake Arrowhead Csd</t>
  </si>
  <si>
    <t>Los Alamos Communityunity Service</t>
  </si>
  <si>
    <t>LACMTA - Blue Line</t>
  </si>
  <si>
    <t>LACMTA - Green Line</t>
  </si>
  <si>
    <t>LACMTA - Orange Line</t>
  </si>
  <si>
    <t>LACMTA - Red Line</t>
  </si>
  <si>
    <t>LACMTA - Wsab</t>
  </si>
  <si>
    <t>Los Angeles County Isd</t>
  </si>
  <si>
    <t>LA County Public Works - Road Dept</t>
  </si>
  <si>
    <t>LA Department Water &amp; Power</t>
  </si>
  <si>
    <t>LA County Public Works - Flood Maintenance</t>
  </si>
  <si>
    <t>City of Laguna Beach</t>
  </si>
  <si>
    <t>City of Laguna Hills</t>
  </si>
  <si>
    <t>City of Laguna Niguel</t>
  </si>
  <si>
    <t>Lakeside Water District</t>
  </si>
  <si>
    <t>City of Lake Forest</t>
  </si>
  <si>
    <t>City of La Mesa</t>
  </si>
  <si>
    <t>City of Lancaster</t>
  </si>
  <si>
    <t>Landale Mutual Water Company</t>
  </si>
  <si>
    <t>City of La Palma</t>
  </si>
  <si>
    <t>City of La Quinta</t>
  </si>
  <si>
    <t>LA Unified School District</t>
  </si>
  <si>
    <t>Laguna Beach Co Water District</t>
  </si>
  <si>
    <t>Long Beach Energy Resources</t>
  </si>
  <si>
    <t>Long Beach Generation, LLC</t>
  </si>
  <si>
    <t>LA County Dept Public Works</t>
  </si>
  <si>
    <t>La Canada Irrigation</t>
  </si>
  <si>
    <t>La Cumbre Mutual Water</t>
  </si>
  <si>
    <t>Laguna County Sanitation - Gravity</t>
  </si>
  <si>
    <t>LA County Water Works</t>
  </si>
  <si>
    <t>Llano Del Rio Water Company</t>
  </si>
  <si>
    <t>Lee Lake Water/Temescal Valley Water District</t>
  </si>
  <si>
    <t>City of Lemon Grove</t>
  </si>
  <si>
    <t>Leucadia Wastewater District</t>
  </si>
  <si>
    <t>Lake Elizabeth Mutual Water</t>
  </si>
  <si>
    <t>Las Flores Water Co</t>
  </si>
  <si>
    <t>CRC Lomita Gas Co</t>
  </si>
  <si>
    <t>CRC Tidelands Oil Production Co</t>
  </si>
  <si>
    <t>La Habra Heights Co Water</t>
  </si>
  <si>
    <t>Lake Hemet MWD</t>
  </si>
  <si>
    <t>City of La Habra</t>
  </si>
  <si>
    <t>Liberman Broadcasting</t>
  </si>
  <si>
    <t>Lincoln Avenue Water Co</t>
  </si>
  <si>
    <t>Shadow Wolf Energy</t>
  </si>
  <si>
    <t>Bridge Energy</t>
  </si>
  <si>
    <t>Loma Linda University Medical Center</t>
  </si>
  <si>
    <t>Llano Mutual Water Company</t>
  </si>
  <si>
    <t>City of Lawndale</t>
  </si>
  <si>
    <t>City of Lompoc</t>
  </si>
  <si>
    <t>City of Lomita</t>
  </si>
  <si>
    <t>Lowe's HIW, Inc.</t>
  </si>
  <si>
    <t>Lone Pine Community Service District</t>
  </si>
  <si>
    <t>Las Positas Mutual Water Company</t>
  </si>
  <si>
    <t>Lone Pine Communications</t>
  </si>
  <si>
    <t>La Puente Valley Co Water</t>
  </si>
  <si>
    <t>Littlerock Creek Irrigation</t>
  </si>
  <si>
    <t>City of Los Alamitos</t>
  </si>
  <si>
    <t>LT Pipeline Inc</t>
  </si>
  <si>
    <t>Level 3 Community/Lumen</t>
  </si>
  <si>
    <t>City of La Verne</t>
  </si>
  <si>
    <t>Las Virgenes MWD</t>
  </si>
  <si>
    <t>Lucerne Valley Mutual Water Co</t>
  </si>
  <si>
    <t>City of Lynwood</t>
  </si>
  <si>
    <t>Majestic Pines CSD</t>
  </si>
  <si>
    <t>City of Malibu</t>
  </si>
  <si>
    <t>City of Manhattan Beach</t>
  </si>
  <si>
    <t>March Joint Powers Authority</t>
  </si>
  <si>
    <t>March Joint Powers Authority Msc</t>
  </si>
  <si>
    <t>Marygold Mutual Water Company</t>
  </si>
  <si>
    <t>Matrix Oil Corp</t>
  </si>
  <si>
    <t>Matrix Oil Corp - Whittier</t>
  </si>
  <si>
    <t>Paul Mayjack</t>
  </si>
  <si>
    <t>Miracosta College</t>
  </si>
  <si>
    <t>Montrose Chemical Corp of Ca</t>
  </si>
  <si>
    <t>McInnes Ranch Indus c/o The Emmons Co</t>
  </si>
  <si>
    <t>MCI (Verizon Business)</t>
  </si>
  <si>
    <t>Midway City Mutual Water Co</t>
  </si>
  <si>
    <t>Midway City Sanitary District</t>
  </si>
  <si>
    <t>Mesa Water District</t>
  </si>
  <si>
    <t>Montecito Creek Water Company</t>
  </si>
  <si>
    <t>Mediacom</t>
  </si>
  <si>
    <t>Meeks &amp; Daley Water</t>
  </si>
  <si>
    <t>Meadowcreek Mutual Water Co Inc</t>
  </si>
  <si>
    <t>Pacific Wyyerd LLC</t>
  </si>
  <si>
    <t>Meiners Oaks Co Water District</t>
  </si>
  <si>
    <t>Zayo Fna Abovenet</t>
  </si>
  <si>
    <t>Mission Hills Communityunity Service District</t>
  </si>
  <si>
    <t>Montebello Land &amp; Water</t>
  </si>
  <si>
    <t>Maywood Mutual Water</t>
  </si>
  <si>
    <t>Maywood Mutual Water Co</t>
  </si>
  <si>
    <t>Moulton Niguel Water District</t>
  </si>
  <si>
    <t>Exxon Mobil Pipeline Co</t>
  </si>
  <si>
    <t>Mobilitie, LLC</t>
  </si>
  <si>
    <t>Mojave Water Agency</t>
  </si>
  <si>
    <t>Montecito Water District</t>
  </si>
  <si>
    <t>City of Monrovia</t>
  </si>
  <si>
    <t>City of Monrovia - Public Works</t>
  </si>
  <si>
    <t>Morganti Ranch</t>
  </si>
  <si>
    <t>Morongo Band of Mission Indians</t>
  </si>
  <si>
    <t>City of Moorpark</t>
  </si>
  <si>
    <t>City of Monterey Park</t>
  </si>
  <si>
    <t>MPower Communications</t>
  </si>
  <si>
    <t>Mariana Ranchos Co Water</t>
  </si>
  <si>
    <t>Montecito Sanitary District</t>
  </si>
  <si>
    <t>Mission Springs Water District</t>
  </si>
  <si>
    <t>City of Montebello</t>
  </si>
  <si>
    <t>City of Montclair</t>
  </si>
  <si>
    <t>Mountainview Generating Station (SCE)</t>
  </si>
  <si>
    <t>Muscoy Mutual Water Co #1</t>
  </si>
  <si>
    <t>City of Moreno Valley</t>
  </si>
  <si>
    <t>City of Mission Viejo</t>
  </si>
  <si>
    <t>Monte Vista Water District</t>
  </si>
  <si>
    <t>Metropolitan Water - Valley</t>
  </si>
  <si>
    <t>Mountain West Pipeline</t>
  </si>
  <si>
    <t>Myoma Dunes Mutual Water Company</t>
  </si>
  <si>
    <t>Nasco Petroleum, LLC</t>
  </si>
  <si>
    <t>City of National City Public Works</t>
  </si>
  <si>
    <t>Navajo Mutual Water Company</t>
  </si>
  <si>
    <t>North County Transit District</t>
  </si>
  <si>
    <t>City of Needles</t>
  </si>
  <si>
    <t>Newbury Park Adventist Academy</t>
  </si>
  <si>
    <t>City of Newport Beach</t>
  </si>
  <si>
    <t>Wind Power Partners 1993 LLC</t>
  </si>
  <si>
    <t>Crown Castle Inc.</t>
  </si>
  <si>
    <t>Northrop Grumman - El Segundo</t>
  </si>
  <si>
    <t>Northern Inyo Hospital</t>
  </si>
  <si>
    <t>Newport Mesa Unified School District</t>
  </si>
  <si>
    <t>City of Norwalk</t>
  </si>
  <si>
    <t>Energy Center San Diego LLC</t>
  </si>
  <si>
    <t>Nuevo Water Company</t>
  </si>
  <si>
    <t>Triunfo Water &amp; Sanitation District</t>
  </si>
  <si>
    <t>Oak Trail Estates MWC</t>
  </si>
  <si>
    <t>Oak Trail Ranch Water</t>
  </si>
  <si>
    <t>City of Oceanside</t>
  </si>
  <si>
    <t>City of Oceanside - Traffic Signals</t>
  </si>
  <si>
    <t>Orange County Water District</t>
  </si>
  <si>
    <t>Orchard Dale Water</t>
  </si>
  <si>
    <t>Oak Glen Domestic Water</t>
  </si>
  <si>
    <t>CRC Long Beach Oil</t>
  </si>
  <si>
    <t>Omega Ou2 LLC</t>
  </si>
  <si>
    <t>Olivenhain MWD</t>
  </si>
  <si>
    <t>City of Ontario - Ontarionet</t>
  </si>
  <si>
    <t>City of Ontario</t>
  </si>
  <si>
    <t>Oil Operators, Inc</t>
  </si>
  <si>
    <t>City of Orange</t>
  </si>
  <si>
    <t>Orion Cable Systems</t>
  </si>
  <si>
    <t>Otay Water District</t>
  </si>
  <si>
    <t>Ojai Valley Sanitary District</t>
  </si>
  <si>
    <t>City of Oxnard - Water Div Distribution</t>
  </si>
  <si>
    <t>City of Oxnard - Wastewater Division</t>
  </si>
  <si>
    <t>City of Oxnard - Traffic Signal &amp; Fiber</t>
  </si>
  <si>
    <t>Phillips 66 Pipeline LLC</t>
  </si>
  <si>
    <t>Plains All American Pipeline</t>
  </si>
  <si>
    <t>The Palms Mobile Home Park</t>
  </si>
  <si>
    <t>Park Water Co/Liberty Utilities</t>
  </si>
  <si>
    <t>Paramount Pipeline LLC</t>
  </si>
  <si>
    <t>City of Pasadena</t>
  </si>
  <si>
    <t>Pauma Valley Community Service District</t>
  </si>
  <si>
    <t>Pauma Valley Municipal Water Co</t>
  </si>
  <si>
    <t>Pacific Coast Energy West Pico</t>
  </si>
  <si>
    <t>Padre Dam Municipal Water</t>
  </si>
  <si>
    <t>Pepperdine University</t>
  </si>
  <si>
    <t>Petro-Diamond Terminal Company</t>
  </si>
  <si>
    <t>Pacific Gas &amp; Electric</t>
  </si>
  <si>
    <t>Phenomenex</t>
  </si>
  <si>
    <t>Pico Water District</t>
  </si>
  <si>
    <t>Pine Valley Mutual Water</t>
  </si>
  <si>
    <t>Pine Cove Water District</t>
  </si>
  <si>
    <t>Pine Hills Mutual Water Co</t>
  </si>
  <si>
    <t>Pinyon Crest Community Association</t>
  </si>
  <si>
    <t>City of Pico Rivera</t>
  </si>
  <si>
    <t>Piru Mutual Water Co Inc</t>
  </si>
  <si>
    <t>City of Placentia</t>
  </si>
  <si>
    <t>Plegel Oil Company</t>
  </si>
  <si>
    <t>Pt Loma Fuel Dept</t>
  </si>
  <si>
    <t>Point Loma Nazarene University</t>
  </si>
  <si>
    <t>City of Palmdale</t>
  </si>
  <si>
    <t>City of Paramount</t>
  </si>
  <si>
    <t>The Ponderosa Telephone Co</t>
  </si>
  <si>
    <t>Painted Cave Mutual Water Company</t>
  </si>
  <si>
    <t>City of Pomona - Water Operations</t>
  </si>
  <si>
    <t>City of Pomona - Public Works</t>
  </si>
  <si>
    <t>City of Port Hueneme</t>
  </si>
  <si>
    <t>Port of Long Beach</t>
  </si>
  <si>
    <t>City of Poway</t>
  </si>
  <si>
    <t>Paramount Petroleum Corp</t>
  </si>
  <si>
    <t>Pinyon Pines County Water District</t>
  </si>
  <si>
    <t>Phelan Pinon Hills CSD</t>
  </si>
  <si>
    <t>Plains All American Pipeline Santa Maria</t>
  </si>
  <si>
    <t>Linde Inc</t>
  </si>
  <si>
    <t>Palm Ranch Irrigation</t>
  </si>
  <si>
    <t>Por La Mar Nursery</t>
  </si>
  <si>
    <t>Amerigas</t>
  </si>
  <si>
    <t>City of Palm Springs</t>
  </si>
  <si>
    <t>AT&amp;T - Distribution</t>
  </si>
  <si>
    <t>Pleasant Valley Co Water District</t>
  </si>
  <si>
    <t>Palo Verde County Water District</t>
  </si>
  <si>
    <t>Palo Verde Irrigation District</t>
  </si>
  <si>
    <t>Pleasant Valley Mutual Water Co</t>
  </si>
  <si>
    <t>Palmdale Water</t>
  </si>
  <si>
    <t>Power Run Oil LLC</t>
  </si>
  <si>
    <t>Freeport-McMoran Oil &amp; Gas</t>
  </si>
  <si>
    <t>Quartz Hill Water District</t>
  </si>
  <si>
    <t>Qualcomm Inc</t>
  </si>
  <si>
    <t>Race Telecommunications Inc</t>
  </si>
  <si>
    <t>Rainbow Municipal Water</t>
  </si>
  <si>
    <t>Ramona Municipal Water</t>
  </si>
  <si>
    <t>Raytheon Company</t>
  </si>
  <si>
    <t>City of Redondo Beach</t>
  </si>
  <si>
    <t>Fontes Family Trust</t>
  </si>
  <si>
    <t>Rocking K Ranch Mutual Water Co</t>
  </si>
  <si>
    <t>Rubio Canon Land &amp; Water</t>
  </si>
  <si>
    <t>Reche Canyon Mutual Water Co</t>
  </si>
  <si>
    <t>Rubidoux Community Services</t>
  </si>
  <si>
    <t>Rancho California Water</t>
  </si>
  <si>
    <t>Rincon Del Diablo MWD</t>
  </si>
  <si>
    <t>Redflex Traffic Systems</t>
  </si>
  <si>
    <t>City of Redlands - Streets Division</t>
  </si>
  <si>
    <t>Redu Holdings, LLC</t>
  </si>
  <si>
    <t>City of Redlands - Public Works</t>
  </si>
  <si>
    <t>Renaissance Petroleum LLC</t>
  </si>
  <si>
    <t>Rio Hondo Community College District</t>
  </si>
  <si>
    <t>City of Rolling Hills Estates</t>
  </si>
  <si>
    <t>Rheingans Farms</t>
  </si>
  <si>
    <t>Rose Hills Memorial Park</t>
  </si>
  <si>
    <t>Riverside Highland Water</t>
  </si>
  <si>
    <t>City of Rialto Water Dept</t>
  </si>
  <si>
    <t>Ribost Terminal, LLC</t>
  </si>
  <si>
    <t>City of Riverside Public Utilities</t>
  </si>
  <si>
    <t>Rolling Green Utility</t>
  </si>
  <si>
    <t>City of Rancho Mirage</t>
  </si>
  <si>
    <t>Rio Manor Mutual Water Co</t>
  </si>
  <si>
    <t>Raught Mutual Well Company</t>
  </si>
  <si>
    <t>Rancho Del Sol MH &amp; RV Park</t>
  </si>
  <si>
    <t>Rancho Marcelino Water &amp; Service Company</t>
  </si>
  <si>
    <t>Rancho Estates Mutual Water Co</t>
  </si>
  <si>
    <t>Rand CSD</t>
  </si>
  <si>
    <t>Rancheritos Mutual Water Co</t>
  </si>
  <si>
    <t>Rocky Comfort Mutual Water Company</t>
  </si>
  <si>
    <t>City of Rancho Cucamonga</t>
  </si>
  <si>
    <t>Rons Body Shop</t>
  </si>
  <si>
    <t>City of Rosemead</t>
  </si>
  <si>
    <t>Rowland Water District</t>
  </si>
  <si>
    <t>Rancho Palos Verdes - Sewer</t>
  </si>
  <si>
    <t>Rincon Ranch Community Service District</t>
  </si>
  <si>
    <t>Rancho Santa Fe CSD</t>
  </si>
  <si>
    <t>City of Rancho Santa Margarita</t>
  </si>
  <si>
    <t>Running Springs Water</t>
  </si>
  <si>
    <t>Rti Infrastructure Inc</t>
  </si>
  <si>
    <t>City of San Clemente</t>
  </si>
  <si>
    <t>Sak's Fifth Avenue</t>
  </si>
  <si>
    <t>Sampson Oil Co</t>
  </si>
  <si>
    <t>City of Santa Ana</t>
  </si>
  <si>
    <t>San Antonio Water Company</t>
  </si>
  <si>
    <t>San Manuel Band of Mission Indians</t>
  </si>
  <si>
    <t>Santa Ana River Water Company</t>
  </si>
  <si>
    <t>Saviers Road Mutual Water Co.</t>
  </si>
  <si>
    <t>Santa Ana Watershed Project</t>
  </si>
  <si>
    <t>City of Santa Barbara</t>
  </si>
  <si>
    <t>Santa Barbara Auto Group</t>
  </si>
  <si>
    <t>San Bernardino Co Information Services</t>
  </si>
  <si>
    <t>San Bernardino County - Trans Dept</t>
  </si>
  <si>
    <t>San Bernardino Co Area 64</t>
  </si>
  <si>
    <t>San Bernardino International Airport Aut</t>
  </si>
  <si>
    <t>City of Solana Beach</t>
  </si>
  <si>
    <t>Seal Beach Gas Processing Joint Venture</t>
  </si>
  <si>
    <t>San Bernardino Municipal Water Dept</t>
  </si>
  <si>
    <t>San Bernardino Valley MWD</t>
  </si>
  <si>
    <t>City of San Bernardino Water</t>
  </si>
  <si>
    <t>City of San Bernardino Public Works</t>
  </si>
  <si>
    <t>Scantibodies Laboratory Inc</t>
  </si>
  <si>
    <t>So Coast Water District</t>
  </si>
  <si>
    <t>Cachuma O &amp; M</t>
  </si>
  <si>
    <t>SC Edison Fuel Operations</t>
  </si>
  <si>
    <t>SC Edison - No Coast Transmission</t>
  </si>
  <si>
    <t>SC Edison - Orange Grid Transmission</t>
  </si>
  <si>
    <t>SC Edison - Metro East Transmission</t>
  </si>
  <si>
    <t>SC Edison - Metro West Transmission</t>
  </si>
  <si>
    <t>SC Edison - Transmission Eastern T/S Div</t>
  </si>
  <si>
    <t>SC Edison - Highland Transmission</t>
  </si>
  <si>
    <t>SC Edison - Transmission Telecom</t>
  </si>
  <si>
    <t>SC Edison- Catalina District</t>
  </si>
  <si>
    <t>SC Edison</t>
  </si>
  <si>
    <t>SC Edison - East End Hydro</t>
  </si>
  <si>
    <t>SoCal Gas</t>
  </si>
  <si>
    <t>SC Logistics Airport</t>
  </si>
  <si>
    <t>Salton Community Service District</t>
  </si>
  <si>
    <t>City of Santa Clarita</t>
  </si>
  <si>
    <t>Santa Clarita Valley Water Agency</t>
  </si>
  <si>
    <t>Golden State Water - Arcadia</t>
  </si>
  <si>
    <t>Golden State Water - Culver City</t>
  </si>
  <si>
    <t>Golden State Water - Bell Gardens</t>
  </si>
  <si>
    <t>Golden State Water - Florence</t>
  </si>
  <si>
    <t>Golden State Water - Gardena</t>
  </si>
  <si>
    <t>Golden State Water - Los Alamitos</t>
  </si>
  <si>
    <t>South Coast Water District/JRWSS</t>
  </si>
  <si>
    <t>Santa Clara Waste Water</t>
  </si>
  <si>
    <t>Sand Canyon Oaks Mutual Water Co</t>
  </si>
  <si>
    <t>San Diego County Water Authority</t>
  </si>
  <si>
    <t>Clear Channel - San Diego</t>
  </si>
  <si>
    <t>Liberty Military Housing</t>
  </si>
  <si>
    <t>San Diego Gas &amp; Electric</t>
  </si>
  <si>
    <t>City of San Dimas</t>
  </si>
  <si>
    <t>City of San Diego Pud Water</t>
  </si>
  <si>
    <t>San Diego State University</t>
  </si>
  <si>
    <t>San Diego State University Foundation</t>
  </si>
  <si>
    <t>City of San Diego Transp &amp; Storm Drain</t>
  </si>
  <si>
    <t>San Dieguito Water District</t>
  </si>
  <si>
    <t>City of Seal Beach</t>
  </si>
  <si>
    <t>Seeley County Water District</t>
  </si>
  <si>
    <t>Searles Domestic Water Co</t>
  </si>
  <si>
    <t>See Scan</t>
  </si>
  <si>
    <t>San Elijo Joint Powers Authority</t>
  </si>
  <si>
    <t>Santa Fe Irrigation District</t>
  </si>
  <si>
    <t>City of Santa Fe Springs</t>
  </si>
  <si>
    <t>City of San Gabriel</t>
  </si>
  <si>
    <t>San Gabriel County Water District</t>
  </si>
  <si>
    <t>San Gorgonio Pass Water Agency</t>
  </si>
  <si>
    <t>San Gabriel Valley Mun Water</t>
  </si>
  <si>
    <t>Fontana Water Company</t>
  </si>
  <si>
    <t>San Gabriel Valley Water Co</t>
  </si>
  <si>
    <t>San Gabriel Valley Water - Montebello</t>
  </si>
  <si>
    <t>Shadow Acres Mutual Water Co</t>
  </si>
  <si>
    <t>Sheep Creek Water Co</t>
  </si>
  <si>
    <t>Sierra Highlands CSD</t>
  </si>
  <si>
    <t>Shell Oil Pipeline</t>
  </si>
  <si>
    <t>Shell Oil Products/URS Corp</t>
  </si>
  <si>
    <t>Signal Hill Petroleum, Inc</t>
  </si>
  <si>
    <t>Shore Terminals LLC</t>
  </si>
  <si>
    <t>Siete Robles Mut Water Company</t>
  </si>
  <si>
    <t>Sifi Networks Fullerton LLC</t>
  </si>
  <si>
    <t>Sifi Networks Placentia  LLC</t>
  </si>
  <si>
    <t>Sifi Networks Simi Valley LLC</t>
  </si>
  <si>
    <t>City of Signal Hill</t>
  </si>
  <si>
    <t>Sisar Mutual Water Company</t>
  </si>
  <si>
    <t>City of San Jacinto</t>
  </si>
  <si>
    <t>City of San Juan Capistrano</t>
  </si>
  <si>
    <t>Skyforest Mutual Water Co</t>
  </si>
  <si>
    <t>City of Sierra Madre</t>
  </si>
  <si>
    <t>South Midway City Mutual Water Co</t>
  </si>
  <si>
    <t>So Montebello Irrigation District</t>
  </si>
  <si>
    <t>City of Santa Monica</t>
  </si>
  <si>
    <t>City of San Marino</t>
  </si>
  <si>
    <t>Santa Margarita Water District</t>
  </si>
  <si>
    <t>City of San Diego</t>
  </si>
  <si>
    <t>City of San Fernando</t>
  </si>
  <si>
    <t>Snow Summit</t>
  </si>
  <si>
    <t>City of Santee</t>
  </si>
  <si>
    <t>Santa Ynez Rancho Estates Mutual Water Co I</t>
  </si>
  <si>
    <t>Soboba Band of Luiseno Indians</t>
  </si>
  <si>
    <t>Spectrum - Central</t>
  </si>
  <si>
    <t>Spectrum - North</t>
  </si>
  <si>
    <t>Spectrum - South</t>
  </si>
  <si>
    <t>South Orange County Wastewater Authority</t>
  </si>
  <si>
    <t>City of Solvang</t>
  </si>
  <si>
    <t>So Mesa Water Co</t>
  </si>
  <si>
    <t>Somis Union School District</t>
  </si>
  <si>
    <t>Sopus Environmental</t>
  </si>
  <si>
    <t>Inframark</t>
  </si>
  <si>
    <t>City of South Pasadena</t>
  </si>
  <si>
    <t>Sprint</t>
  </si>
  <si>
    <t>Sentinel Peak Resources</t>
  </si>
  <si>
    <t>SPV Water Company</t>
  </si>
  <si>
    <t>Senior Canyon Mutual Water Co</t>
  </si>
  <si>
    <t>Self-Realization Fellowship</t>
  </si>
  <si>
    <t>Summerland Sanitary District</t>
  </si>
  <si>
    <t>Sunnyside Farms Mutual Water Company</t>
  </si>
  <si>
    <t>Sunny Slope Water Co</t>
  </si>
  <si>
    <t>City of Santa Barbara Airport</t>
  </si>
  <si>
    <t>Santa Barbara Botanic Garden</t>
  </si>
  <si>
    <t>State Street Corporation</t>
  </si>
  <si>
    <t>County of Santa Barbara - Public Works</t>
  </si>
  <si>
    <t>Sudden Link</t>
  </si>
  <si>
    <t>Suddenlink Community- Blythe</t>
  </si>
  <si>
    <t>Sundale Mutual Water Company</t>
  </si>
  <si>
    <t>Sunset Beach Sanitary District</t>
  </si>
  <si>
    <t>Sustainable Power Group LLC</t>
  </si>
  <si>
    <t>Searles Valley Minerals</t>
  </si>
  <si>
    <t>Solano Verde Mutual Water Co</t>
  </si>
  <si>
    <t>Sleepy Valley Water Company Inc</t>
  </si>
  <si>
    <t>Serrano Water District</t>
  </si>
  <si>
    <t>Southwest Gas</t>
  </si>
  <si>
    <t>Sativa LA County Water District</t>
  </si>
  <si>
    <t>Suburban Water Systems</t>
  </si>
  <si>
    <t>Sweetwater Authority</t>
  </si>
  <si>
    <t>Santa Ynez River Water Conservation</t>
  </si>
  <si>
    <t>Tata Communications</t>
  </si>
  <si>
    <t>Thunderbird County Water District</t>
  </si>
  <si>
    <t>Transportation Corridor Agencies</t>
  </si>
  <si>
    <t>The Claremont Colleges</t>
  </si>
  <si>
    <t>AT&amp;T Transmission TCA</t>
  </si>
  <si>
    <t>Trabuco Canyon Water District</t>
  </si>
  <si>
    <t>TDS Telecom</t>
  </si>
  <si>
    <t>Telekenex</t>
  </si>
  <si>
    <t>City of Temecula</t>
  </si>
  <si>
    <t>City of Temple City</t>
  </si>
  <si>
    <t>Terradex. Inc</t>
  </si>
  <si>
    <t>Terrace Water Company</t>
  </si>
  <si>
    <t>Marathon Pipe Line</t>
  </si>
  <si>
    <t>City of Thousand Oaks</t>
  </si>
  <si>
    <t>The Irvine Company</t>
  </si>
  <si>
    <t>Tiki Village Mobile Home Park</t>
  </si>
  <si>
    <t>Ting Fiber Inc</t>
  </si>
  <si>
    <t>CRC Thums Long Beach Co</t>
  </si>
  <si>
    <t>Torrance Logistics Co/PBF Energy</t>
  </si>
  <si>
    <t>T-Mobile USA</t>
  </si>
  <si>
    <t>TN Ave LLC</t>
  </si>
  <si>
    <t>The Omega Chemical Site</t>
  </si>
  <si>
    <t>City of Torrance</t>
  </si>
  <si>
    <t>Calif Dept of Toxic Substance Control</t>
  </si>
  <si>
    <t>Twentynine Palms Water</t>
  </si>
  <si>
    <t>Tract 349 Mutual Water Co</t>
  </si>
  <si>
    <t>Tract 180 Mutual Water Co</t>
  </si>
  <si>
    <t>Transcanada</t>
  </si>
  <si>
    <t>Transtelco, Inc</t>
  </si>
  <si>
    <t>Tule Wind - Avangrid Renewables</t>
  </si>
  <si>
    <t>Three Valleys MWD</t>
  </si>
  <si>
    <t>Transwestern Pipeline Company</t>
  </si>
  <si>
    <t>Ubiquity</t>
  </si>
  <si>
    <t>UCI Medical Center</t>
  </si>
  <si>
    <t>University of California - Riverside</t>
  </si>
  <si>
    <t>University of Santa Barbara</t>
  </si>
  <si>
    <t>Ultramar Refining</t>
  </si>
  <si>
    <t>Ultimate Internet Access Inc</t>
  </si>
  <si>
    <t>Unified Port of San Diego</t>
  </si>
  <si>
    <t>University of Redlands</t>
  </si>
  <si>
    <t>City of Upland</t>
  </si>
  <si>
    <t>United Water Conservation</t>
  </si>
  <si>
    <t>Mutual Water Co Vineyard Avenue Estates</t>
  </si>
  <si>
    <t>Valero Refining Co</t>
  </si>
  <si>
    <t>Vandenberg Village Community Service</t>
  </si>
  <si>
    <t>VCI Construction LLC</t>
  </si>
  <si>
    <t>County of Ventura - ISD/Telecom</t>
  </si>
  <si>
    <t>Valley Center MWD</t>
  </si>
  <si>
    <t>Valley County Water District</t>
  </si>
  <si>
    <t>Vista Del Mar Unified School District</t>
  </si>
  <si>
    <t>City of Ventura</t>
  </si>
  <si>
    <t>Ventura County Transportation Dept</t>
  </si>
  <si>
    <t>Centrio Los Angeles Inc</t>
  </si>
  <si>
    <t>City of Vernon</t>
  </si>
  <si>
    <t>Valley of Enchantment Water</t>
  </si>
  <si>
    <t>Valencia Heights Water Company</t>
  </si>
  <si>
    <t>City of Victorville</t>
  </si>
  <si>
    <t>City of Victorville - Elect/Gas</t>
  </si>
  <si>
    <t>Vista Irrigation</t>
  </si>
  <si>
    <t>Villas of Palmdale Hoa</t>
  </si>
  <si>
    <t>City of Vista</t>
  </si>
  <si>
    <t>Vista Hills Mutual Water Co</t>
  </si>
  <si>
    <t>Vopak Terminal Los Angeles Inc</t>
  </si>
  <si>
    <t>Ventura River Water District</t>
  </si>
  <si>
    <t>Ventura Regional Sanitation District</t>
  </si>
  <si>
    <t>Valley Sanitary District</t>
  </si>
  <si>
    <t>Village Townhomes Inc</t>
  </si>
  <si>
    <t>Valley View Mutual Water Co</t>
  </si>
  <si>
    <t>Valley View Park Mutual Water</t>
  </si>
  <si>
    <t>Victorville Water District</t>
  </si>
  <si>
    <t>Victor Valley Wastewater Reclamation Aut</t>
  </si>
  <si>
    <t>Valley Water Company</t>
  </si>
  <si>
    <t>Vallecitos Water District</t>
  </si>
  <si>
    <t>Ventura County Waterworks</t>
  </si>
  <si>
    <t>Frontier</t>
  </si>
  <si>
    <t>Warner Brothers Studio Facilities</t>
  </si>
  <si>
    <t>Warren E &amp; P Inc</t>
  </si>
  <si>
    <t>Warren E &amp; P Inc - NWU</t>
  </si>
  <si>
    <t>Wave Broadband</t>
  </si>
  <si>
    <t>West Basin Municipal Water District</t>
  </si>
  <si>
    <t>William Carey International University</t>
  </si>
  <si>
    <t>Wespac Pipelines c/o Buckey Partners</t>
  </si>
  <si>
    <t>Westlake Lake Management Assoc</t>
  </si>
  <si>
    <t>City of Westmorland</t>
  </si>
  <si>
    <t>West-Tech Contracting Inc</t>
  </si>
  <si>
    <t>Water Facilities Authority</t>
  </si>
  <si>
    <t>White Fence Farms Mutual Water Co</t>
  </si>
  <si>
    <t>White Fence Farms Mutual Water Co #3</t>
  </si>
  <si>
    <t>Whittier College</t>
  </si>
  <si>
    <t>City of Whittier</t>
  </si>
  <si>
    <t>Whispering Palms Csd</t>
  </si>
  <si>
    <t>Whittaker Corp</t>
  </si>
  <si>
    <t>Western Heights Water Company</t>
  </si>
  <si>
    <t>Wickland Pipelines LLC</t>
  </si>
  <si>
    <t>Winter Energy, Ltd</t>
  </si>
  <si>
    <t>WI Simonson Inc Mercedes Benz</t>
  </si>
  <si>
    <t>City of Westlake Village</t>
  </si>
  <si>
    <t>Westmont College</t>
  </si>
  <si>
    <t>Western Municipal Water</t>
  </si>
  <si>
    <t>Woodstock Property Owners Association</t>
  </si>
  <si>
    <t>World Oil Refining</t>
  </si>
  <si>
    <t>West Side Park Mutual Water Company</t>
  </si>
  <si>
    <t>WSP USA Environment &amp; Infrastructure Inc</t>
  </si>
  <si>
    <t xml:space="preserve">City of Westminster </t>
  </si>
  <si>
    <t>Whittier Union High School District</t>
  </si>
  <si>
    <t>West Valley County Water District</t>
  </si>
  <si>
    <t>West Valley Water District</t>
  </si>
  <si>
    <t>Walnut Valley Water District</t>
  </si>
  <si>
    <t>City of Simi Valley Waterworks 8</t>
  </si>
  <si>
    <t>Wayne Perry Inc</t>
  </si>
  <si>
    <t>City of Yorba Linda</t>
  </si>
  <si>
    <t>Yorba Linda Co Water District</t>
  </si>
  <si>
    <t>City of Yucaipa</t>
  </si>
  <si>
    <t>Yuima Municipal Water District</t>
  </si>
  <si>
    <t>Yucaipa Valley Water</t>
  </si>
  <si>
    <t>Zenith Energy West Coast Terminals</t>
  </si>
  <si>
    <t>Zone Mutual Water Company</t>
  </si>
  <si>
    <t>AERA01, DBTS01, DBTSYL</t>
  </si>
  <si>
    <t>UACORA, UACRIV, UACVEN, UACVIC, UACWHI</t>
  </si>
  <si>
    <t>AMGEN, UAMGEN</t>
  </si>
  <si>
    <t>ANA01, KSEANAE02, KSEANAW01, KSEANAF03</t>
  </si>
  <si>
    <t>ARRPKW, ARRPKSWR</t>
  </si>
  <si>
    <t>ATTATL</t>
  </si>
  <si>
    <t>ATTNAV, UATTNAVEN, UATTNAVSBD, UATTNAVSD</t>
  </si>
  <si>
    <t>AVALON, AVALONSWR</t>
  </si>
  <si>
    <t>AVLY01, AVLYELECT, AVLYRECWTR, AVLYSWR</t>
  </si>
  <si>
    <t>AVR01A, YCSDWTRA</t>
  </si>
  <si>
    <t>BBC01DIST, BBC01SWR</t>
  </si>
  <si>
    <t>BBEC01, BBEC03, BBEC04, BBEC05, BBEC07</t>
  </si>
  <si>
    <t>BCO01</t>
  </si>
  <si>
    <t>BERGERFDN</t>
  </si>
  <si>
    <t>BG01, BG02A</t>
  </si>
  <si>
    <t>BRA01, BRA01SWR</t>
  </si>
  <si>
    <t>BRESTLI, BRESWR</t>
  </si>
  <si>
    <t>BRGMRK, BRGMRK3</t>
  </si>
  <si>
    <t>BUR67</t>
  </si>
  <si>
    <t>BURSWR, BURTRF</t>
  </si>
  <si>
    <t>CALDWR, CALCALDWR</t>
  </si>
  <si>
    <t>CAM35, CAMSWR, CAMTRFSIG</t>
  </si>
  <si>
    <t>CAR66, CARPKS, CARPKSELEC, UCAR66</t>
  </si>
  <si>
    <t>CARMWD, CARRECWTR, CARSWR</t>
  </si>
  <si>
    <t>CAT01, CATTRFSIG</t>
  </si>
  <si>
    <t>CAW03, WARWSI</t>
  </si>
  <si>
    <t>CBMWD, CBSFS</t>
  </si>
  <si>
    <t>CHAPMAN, CHAPMANGAS, CHAPMANWTR</t>
  </si>
  <si>
    <t>UCHRTLKWFO</t>
  </si>
  <si>
    <t>CHELA</t>
  </si>
  <si>
    <t>UCHRCMSLO</t>
  </si>
  <si>
    <t>CITYLPK</t>
  </si>
  <si>
    <t>COMSCA</t>
  </si>
  <si>
    <t>COCARPIN, COCARPINIR, COCARPINSD</t>
  </si>
  <si>
    <t>UCOR19, UCORCOMM, UCORSWR</t>
  </si>
  <si>
    <t>UCORDWP</t>
  </si>
  <si>
    <t>COXRSM, COXSBFO, UTMC03</t>
  </si>
  <si>
    <t>CPM01, CPM02</t>
  </si>
  <si>
    <t>CRMSNPIP</t>
  </si>
  <si>
    <t>CSDCOMP, CSDDSRT, CSDSGBL</t>
  </si>
  <si>
    <t>CSM01, CSMSWR</t>
  </si>
  <si>
    <t>CTVUSA, CTVUSA1</t>
  </si>
  <si>
    <t>CWD01, CWD02, CWD03</t>
  </si>
  <si>
    <t>CWS01, CWS03, CWSDOM01</t>
  </si>
  <si>
    <t>CWS129, CWSAPVLY</t>
  </si>
  <si>
    <t>DCORHTB, DCORVEN</t>
  </si>
  <si>
    <t>DIAMBAR, DIAMIRRIG</t>
  </si>
  <si>
    <t>DISNEY, DISNST</t>
  </si>
  <si>
    <t>DFS01, DLFMS</t>
  </si>
  <si>
    <t>ELCJ01, ELCJ02</t>
  </si>
  <si>
    <t>ELM01, ELM02, ELM03</t>
  </si>
  <si>
    <t>ELS01DIST, ELS01FIBER, ELS01WW</t>
  </si>
  <si>
    <t>EMWRECWTR, EMWSWR, EMWWATER</t>
  </si>
  <si>
    <t>EPNG, EPNGRIV, MOPLE, MOPLW</t>
  </si>
  <si>
    <t>ESCELE, ESCRCW, ESCWR, ESCWTR</t>
  </si>
  <si>
    <t>EVW37, EVWREC, EVWSWR</t>
  </si>
  <si>
    <t>FAL01, FAL02</t>
  </si>
  <si>
    <t>GAGECN, GAGECN2</t>
  </si>
  <si>
    <t>GSWTRAPV, GSWTRBAR, GSWTRCAL, GSWTRMOR, GSWTRWRI</t>
  </si>
  <si>
    <t>HEM01, HEMSWR, HEMWTR</t>
  </si>
  <si>
    <t>HIG01, HIGFIBER, HIGIRRIG, HIGSTDRN, HIGSTLI</t>
  </si>
  <si>
    <t>HUN01, HUN02, HUN03, HUN04, HUN05</t>
  </si>
  <si>
    <t>IID01DIST, IID02, IID03</t>
  </si>
  <si>
    <t>ING, INGA01</t>
  </si>
  <si>
    <t>IRVLS, IRVTS</t>
  </si>
  <si>
    <t>IRWDW, IRWRW, IRWSWR</t>
  </si>
  <si>
    <t>UJBW60</t>
  </si>
  <si>
    <t>JCS01, JCS02HPSWR</t>
  </si>
  <si>
    <t>KINDER0300, KINDER0400, KINDER0500, KINDER4B00, KMEPFUEL20, KMEPFUEL40, KMEPFUEL60, KNDRCNPA00, KNDRCNPB00</t>
  </si>
  <si>
    <t>KINDER2400</t>
  </si>
  <si>
    <t>LAC01, LACSEWER</t>
  </si>
  <si>
    <t>LACMTACGLE, LACMTAEXPO, LACMTAGOLD, LACMTALAX, LACMTAPRP</t>
  </si>
  <si>
    <t>LAP04, LAP4W, LAWP2, LAWP3</t>
  </si>
  <si>
    <t>LAGN01, LAGNIRR, LAGNELECT, LAGNTRSIG</t>
  </si>
  <si>
    <t>LBG01, LBL02, LBTRFSIG, LBW01, LBW02</t>
  </si>
  <si>
    <t>LCDPWSCENT, LCDPWSCNT1, LCDPWSEAST, LCDPWSEST1, LCDPWSNO, LCDPWSNO1, LCDPWSSO, LCDPWSSO1</t>
  </si>
  <si>
    <t>LCSGRAV, LCSPRESS</t>
  </si>
  <si>
    <t>LCW02, LCW04</t>
  </si>
  <si>
    <t>LOM01, LOMSTM, LOMSWR, LOMWTR</t>
  </si>
  <si>
    <t>MATRIXCOC, MATRIXLHH</t>
  </si>
  <si>
    <t>MATRIXWH, MATRIXWH2</t>
  </si>
  <si>
    <t>MCC01, MCC02</t>
  </si>
  <si>
    <t>MDACM1, VAC01</t>
  </si>
  <si>
    <t>METFIBNET, METFIBNET1</t>
  </si>
  <si>
    <t>MNWREC, MNWSWR, MNWWTR</t>
  </si>
  <si>
    <t>XOM01, XOMEMG</t>
  </si>
  <si>
    <t>MOJWELLS</t>
  </si>
  <si>
    <t>MPWRLA, MPWRSD</t>
  </si>
  <si>
    <t>MV01, MVELECT</t>
  </si>
  <si>
    <t>MVJELECT, MVJGAS, MVJO01, MVJRECWTR, MVJSWR, MVJWTR</t>
  </si>
  <si>
    <t>MWD01, MWD03B, MWD06, MWD02, MWD07, MWD04, MWD05, MWD03, MWD08, MWD09</t>
  </si>
  <si>
    <t>NEXTGLAVEN, UGELECT</t>
  </si>
  <si>
    <t>NMUSD, NMUSDELE</t>
  </si>
  <si>
    <t>NOR01, NORSIG</t>
  </si>
  <si>
    <t>OCE01, OCE03</t>
  </si>
  <si>
    <t>UOCE02</t>
  </si>
  <si>
    <t>UOCW01</t>
  </si>
  <si>
    <t>OMEGAOU2, OMEGATEL</t>
  </si>
  <si>
    <t>ONTRAF, ONTWTRSWR</t>
  </si>
  <si>
    <t>OTAYSWR, OTAYWTR</t>
  </si>
  <si>
    <t>P66CAS, P66CAS1, P66CAS2</t>
  </si>
  <si>
    <t>PACPIPA, PACPIPD, PACPIG</t>
  </si>
  <si>
    <t>PACPIPBAK, PACPIPBAK1</t>
  </si>
  <si>
    <t>MCR01, PAR63A</t>
  </si>
  <si>
    <t>PAS01, PAS02, PAS02A, PASPW</t>
  </si>
  <si>
    <t>PDM01, PDMRECWTR, PDMSWR</t>
  </si>
  <si>
    <t>POR01, PORSWR</t>
  </si>
  <si>
    <t>POW47, POWELEC</t>
  </si>
  <si>
    <t>PRAXONT, PRAXWIL</t>
  </si>
  <si>
    <t>ATTDSOUTH</t>
  </si>
  <si>
    <t>PVC, PVMWC2</t>
  </si>
  <si>
    <t>PWRRUNOIL, PWRRUNOIL2</t>
  </si>
  <si>
    <t>RAM01, RAMSWR</t>
  </si>
  <si>
    <t>RIA01, RIA01SWR</t>
  </si>
  <si>
    <t>KRIVELE01, KRIVSEW03, KRIVWAT02, RIV02</t>
  </si>
  <si>
    <t>UROCMGA</t>
  </si>
  <si>
    <t>RPVSWR</t>
  </si>
  <si>
    <t>RSW01. RSWSEWER</t>
  </si>
  <si>
    <t>COSANTAANA, SAN02, SAN02A</t>
  </si>
  <si>
    <t>SBC09, SBC09TEST</t>
  </si>
  <si>
    <t>SBC64, SBC64TEST</t>
  </si>
  <si>
    <t>SCC01DIST, SCC01RECWT, SCC01SWR</t>
  </si>
  <si>
    <t>USCE05</t>
  </si>
  <si>
    <t>SCE1010, SCE1011, SCE1012, SCE1013, SCE1014</t>
  </si>
  <si>
    <t>USCETT83NW, USCETT84SE</t>
  </si>
  <si>
    <t>SCECAT, SCECATGAS, SCECATWTR</t>
  </si>
  <si>
    <t>USCEDE, USCEME, USCEMW, , USCENC, USCEOR, USCERU, USCESJ</t>
  </si>
  <si>
    <t>SCG1BT, SCG1CO, SCG1MUR, SCG1N8, SCG1OD, SCG1OG, SCG1OK, SCG1OM, SCG1OR, SCG1OU, SCG1OX, SCG1WW, SCG25T, SCG26T, SCG27T, SCG28T, SCG29T, SCG2WV, SCG2WY, SCG2XD, SCG2XG, SCG2XK, SCG2XN, SCG2XQ, SCG30T, SCG31T, SCG32F, SCG32J, SCG32M, SCG3Z2, SCG3Z6, SCG3Z9, SCG3ZE, SCG3ZW, SCG3ZZ, SCG41T, SCG44S, SCG45T, SCG46T, SCG47T, SCG48T, SCG4PW, SCG4PZ, SCG4QB, SCG4QF, SCG4QH, SCG4QM, SCG4QP, SCG4U2, SCG4U5, SCG4UB, SCG4UK, SCG4UO, SCG4UR, SCG4UT, SCG4UY, SCG58T, SCG68T, SCGALC, SCGOG1, SCGOR1</t>
  </si>
  <si>
    <t>SCVWARECWT, SVCWAWTR</t>
  </si>
  <si>
    <t>SDC02, SDC03, SDC04, SDC05, SDC06, SDC07</t>
  </si>
  <si>
    <t>SDG01, SDG02, SDGEMG</t>
  </si>
  <si>
    <t>SDI01, SDICOMM, SDIELE, SDIIRRIG, SDISTDR</t>
  </si>
  <si>
    <t>SDTSWLIGHT, SDTSWSIG</t>
  </si>
  <si>
    <t>SDTSWDV, SDTSWIPUM, SDTSWPIPE, SDTSWPUMP, SDTSWSTR</t>
  </si>
  <si>
    <t>IWTR4SEA01, IWTR4SEA02, SEA01, SEA02, SEA03</t>
  </si>
  <si>
    <t>SEJDIST, SEJSWR</t>
  </si>
  <si>
    <t>SGAB01, SGAB01ELEC</t>
  </si>
  <si>
    <t>FWC, FWC01, FWCREC</t>
  </si>
  <si>
    <t>SGV30, SGVLA, SGVLAREC</t>
  </si>
  <si>
    <t>SGVM, SGVMREC, SGVMTB</t>
  </si>
  <si>
    <t>SGVWCPW, SGVWN, SGVWNREC</t>
  </si>
  <si>
    <t>SPLCCENTRL, SPLCNORTH, SPLCSOUTH</t>
  </si>
  <si>
    <t>SHRTRM1</t>
  </si>
  <si>
    <t>SJC03, SJC04, SJC05, SJC06</t>
  </si>
  <si>
    <t>SLMSWC, SLMSWC2, SLMSWC3</t>
  </si>
  <si>
    <t>SMW84, SMWRECWTR, SMWSWR</t>
  </si>
  <si>
    <t>SDPUDRWTR, SDPUDTELE, SDPUDWTR</t>
  </si>
  <si>
    <t>SNT01, SNT02</t>
  </si>
  <si>
    <t>SOBOBA, SOBOBAWIN</t>
  </si>
  <si>
    <t>UCHTRW_C1, UCHTRW_C2, UCHTRW_C3, UCHTRW_C4, UCHTRW_C5</t>
  </si>
  <si>
    <t>UCHTRW_N1, UCHTRW_N2, UCHTRW_N3, UCHTRW_N4, UCHTRW_N5, UCHTRW_N6</t>
  </si>
  <si>
    <t>UCHTRW_S1, UCHTRW_S2, UCHTRW_S3, UCHTRW_S4,</t>
  </si>
  <si>
    <t>SOL01, SOL01STDR, SOL01WTR</t>
  </si>
  <si>
    <t>SOWSTSWR, SOWSTWTRCO</t>
  </si>
  <si>
    <t>SPRINT1</t>
  </si>
  <si>
    <t>STABAIRSWR, STABARAIR</t>
  </si>
  <si>
    <t>SUDLNKBLY, SUDLNKBLY2</t>
  </si>
  <si>
    <t>SWGDISTBAR, SWGDISTBB, SWGDISTVV, SWGHPBAR, SWGHPBB, SWGHPVV,</t>
  </si>
  <si>
    <t>SWGDISNEE, SWGHPNEE</t>
  </si>
  <si>
    <t>SWSSJH, SWSWHIT</t>
  </si>
  <si>
    <t>TCC01, TCCCOMM, TCCGAS, TCCWTR</t>
  </si>
  <si>
    <t>TLC01, TLC02, TLC03, TLC04, TLC05, TLC07</t>
  </si>
  <si>
    <t>TOXSB1, TOXSB2</t>
  </si>
  <si>
    <t>TRNSCANAD1, TRNSCANADA</t>
  </si>
  <si>
    <t>NETLY, UBIQUITY</t>
  </si>
  <si>
    <t>UCSBCOM, UCSBGAS, UCSBPWR, UCSBSWR, UCSBWTR,</t>
  </si>
  <si>
    <t>LAP03, ULR01</t>
  </si>
  <si>
    <t>UNIRED, UNIRED1</t>
  </si>
  <si>
    <t>VEN45, VEN46DIST</t>
  </si>
  <si>
    <t>VER01, VER02, VER03G, VERFIB</t>
  </si>
  <si>
    <t>VICELECT, VICGAS</t>
  </si>
  <si>
    <t>VIS01, VISSWR</t>
  </si>
  <si>
    <t>VWDSWR01, VWDWTR01</t>
  </si>
  <si>
    <t>UTFTRCA01</t>
  </si>
  <si>
    <t>UWAVBRDBND</t>
  </si>
  <si>
    <t>WBMWD, WBMWDFO</t>
  </si>
  <si>
    <t>WHI88, WHICB</t>
  </si>
  <si>
    <t>WMW01R, WMW01S, WMW01W, WMWMURS, WMWMURW,</t>
  </si>
  <si>
    <t>GEOMTX, WSPUSA</t>
  </si>
  <si>
    <t>WVW48, WVW48TEST, WVWNID, WVWNIDTEST</t>
  </si>
  <si>
    <t>total Board operational expenses:</t>
  </si>
  <si>
    <t>260 RESOURCE MANAGEMENT LLC</t>
  </si>
  <si>
    <t>60 CIVIL ENGR. SQ/CEOIF</t>
  </si>
  <si>
    <t>A.F.P. MUTUAL WATER COMPANY</t>
  </si>
  <si>
    <t>AERA PROPERTIES</t>
  </si>
  <si>
    <t>AFBCA-MCCLELLAN AIR FORCE BASE</t>
  </si>
  <si>
    <t>AGATE BAY WATER COMPANY</t>
  </si>
  <si>
    <t>AHTNA ENVIRONMENTAL, INC.</t>
  </si>
  <si>
    <t>AHTNA GLOBAL (AGL)</t>
  </si>
  <si>
    <t>AHWAHNEE MAINTENANCE DISTRICT 46</t>
  </si>
  <si>
    <t>AIR FORCE REAL PROPERTY AGENCY - MATHER</t>
  </si>
  <si>
    <t>AIR PRODUCTS MANUFACTURING COMPANY</t>
  </si>
  <si>
    <t>AIRCRAFT SERVICES INTERNATIONAL INC.</t>
  </si>
  <si>
    <t>ALAMEDA CONTRA COSTA TRANSIT DISTRICT</t>
  </si>
  <si>
    <t>ALAMEDA COUNTY FLOOD CONTROL - ZONE 7 - DEL VALLE WATER TREATMENT PLANT</t>
  </si>
  <si>
    <t>ALAMEDA COUNTY WATER DISTRICT</t>
  </si>
  <si>
    <t>ALAMEDA MUNICIPAL POWER</t>
  </si>
  <si>
    <t>ALCO WATER SERVICE</t>
  </si>
  <si>
    <t>ALLENSWORTH COMMUNITY SERVICES DISTRICT</t>
  </si>
  <si>
    <t>ALLUVIAL / FANCHER WASTE WATER DISTRICT #42</t>
  </si>
  <si>
    <t>ALMONTE SANITARY DISTRICT</t>
  </si>
  <si>
    <t>ALPAUGH COMMUNITY SERVICES DISTRICT</t>
  </si>
  <si>
    <t>ALPINE MEADOW COMMUNITY SUPPORTED AGRICULTURE #13</t>
  </si>
  <si>
    <t>ALPINE MEADOWS PROPERTY OWNERS ASSOCIATION</t>
  </si>
  <si>
    <t>ALPINE NATURAL GAS</t>
  </si>
  <si>
    <t>ALPINE SPRINGS COUNTY WATER DISTRICT</t>
  </si>
  <si>
    <t>ALTA 8 WIND ENERGY</t>
  </si>
  <si>
    <t>ALTA IRRIGATION DISTRICT</t>
  </si>
  <si>
    <t>ALTO SANITARY DISTRICT</t>
  </si>
  <si>
    <t>AMADOR REGIONAL SANITATION AUTHORITY</t>
  </si>
  <si>
    <t>AMADOR WATER AGENCY</t>
  </si>
  <si>
    <t>AMERICAN VALLEY COMMUNITY SERVICES DISTRICT</t>
  </si>
  <si>
    <t>AMERICAN YEAST CORPORATION</t>
  </si>
  <si>
    <t>AMERIGAS - PROPANE</t>
  </si>
  <si>
    <t>AMERIGAS FRESNO</t>
  </si>
  <si>
    <t>AMERIGAS PROPANE - 1031</t>
  </si>
  <si>
    <t>AMERIGAS PROPANE - CONCORD 0125</t>
  </si>
  <si>
    <t>AMERIGAS PROPANE - DIST 0071</t>
  </si>
  <si>
    <t>AMERIGAS PROPANE - GRIDLEY</t>
  </si>
  <si>
    <t>AMERIGAS PROPANE - HUMBOLDT</t>
  </si>
  <si>
    <t>AMERIGAS PROPANE - JAMESTOWN</t>
  </si>
  <si>
    <t>AMERIGAS PROPANE - LAKE ISABELLA</t>
  </si>
  <si>
    <t>AMERIGAS PROPANE - LAKEPORT</t>
  </si>
  <si>
    <t>AMERIGAS PROPANE - MAMMOTH LAKES</t>
  </si>
  <si>
    <t>AMERIGAS PROPANE - REDDING</t>
  </si>
  <si>
    <t>AMERIGAS PROPANE - SUSANVILLE</t>
  </si>
  <si>
    <t>ANB RANCHES-PROPERTY OWNER</t>
  </si>
  <si>
    <t>ANCHOR BREWING COMPANY</t>
  </si>
  <si>
    <t>ANDERSON SPRINGS COMMUNITY SERVICES DISTRICT</t>
  </si>
  <si>
    <t>ANDERSON-COTTONWOOD IRRIGATION DISTRICT</t>
  </si>
  <si>
    <t>ANTELOPE VALLEY WATER STORAGE, LLC</t>
  </si>
  <si>
    <t>ANTELOPE VALLEY-EAST KERN WATER</t>
  </si>
  <si>
    <t>ANZA VINEYARD ESTATES MUTUAL WATER COMPANY</t>
  </si>
  <si>
    <t>APPLE INC.</t>
  </si>
  <si>
    <t>APTIM FEDERAL SERVICES, LLC</t>
  </si>
  <si>
    <t>ARBOR POINT - MOBILE HOME COMMUNITY</t>
  </si>
  <si>
    <t>ARBUCKLE PUBLIC UTILITIES DISTRICT</t>
  </si>
  <si>
    <t>ARMONA COMMUNITY SERVICES DISTRICT</t>
  </si>
  <si>
    <t>ARMSTRONG PETROLEUM CORPORATION</t>
  </si>
  <si>
    <t>AROMAS WATER DISTRICT</t>
  </si>
  <si>
    <t>ARROYO SECO ESTATES MUTUAL WATER COMPANY</t>
  </si>
  <si>
    <t>ARVIN - EDISON WATER DISTRICT</t>
  </si>
  <si>
    <t>ARVIN COMMUNITY SERVICES DISTRICT</t>
  </si>
  <si>
    <t>ASTER APARTMENTS</t>
  </si>
  <si>
    <t>AT&amp;T TRANSMISSION - CALIFORNIA</t>
  </si>
  <si>
    <t>ATASCADERO MUTUAL WATER COMPANY</t>
  </si>
  <si>
    <t>ATHERTON FIBER</t>
  </si>
  <si>
    <t>ATLANTIC OIL COMPANY</t>
  </si>
  <si>
    <t>AUBURN PUBLIC CEMETERY DISTRICT</t>
  </si>
  <si>
    <t>AUBURN VALLEY COMMUNITY SERVICE DISTRICT</t>
  </si>
  <si>
    <t>AUSTIN CREEK MUTUAL WATER COMPANY</t>
  </si>
  <si>
    <t>AVILA BEACH COMMUNITY SERVICES DISTRICT</t>
  </si>
  <si>
    <t>BAKERSFIELD RENEWABLE FUELS, LLC</t>
  </si>
  <si>
    <t>BAKMAN WATER COMPANY, INC</t>
  </si>
  <si>
    <t>BANDWIDTH INFRASTRUCTURE GROUP CA, LLC</t>
  </si>
  <si>
    <t>BANK OF STOCKTON</t>
  </si>
  <si>
    <t>BANTA - CARBONA IRRIGATION DISTRICT</t>
  </si>
  <si>
    <t>BARTON HEALTH</t>
  </si>
  <si>
    <t>BASS LAKE HEIGHTS MUTUAL WATER COMPANY</t>
  </si>
  <si>
    <t>BASS LAKE SERVICE AREA - 2</t>
  </si>
  <si>
    <t>BASS LAKE WATER COMPANY</t>
  </si>
  <si>
    <t>BAY AREA INFRASTRUCTURE FINANCING AUTHORITY</t>
  </si>
  <si>
    <t>BAYSHORE SANITARY DISTRICT</t>
  </si>
  <si>
    <t>BEAR VALLEY COMMUNITY SERVICES DISTRICT</t>
  </si>
  <si>
    <t>BEAR VALLEY WATER DISTRICT</t>
  </si>
  <si>
    <t>BEDEL MUTUAL WATER COMPANY</t>
  </si>
  <si>
    <t>BELLA VISTA WATER DISTRICT</t>
  </si>
  <si>
    <t>BELLEVIEW OAKS MUTUAL WATER CO.</t>
  </si>
  <si>
    <t>BELMONT MANOR COMMUNITY SUPPORTED AGRICULTURE #14</t>
  </si>
  <si>
    <t>BELRIDGE WATER STORAGE DISTRICT</t>
  </si>
  <si>
    <t>BERRENDA MESA WATER</t>
  </si>
  <si>
    <t>BERRY PETROLEUM COMPANY</t>
  </si>
  <si>
    <t>BEST ROAD MUTUAL WATER COMPANY</t>
  </si>
  <si>
    <t>BIG LAGOON COMMUNITY SERVICES DISTRICT</t>
  </si>
  <si>
    <t>BIG ROCK COMMUNITY SERVICES DISTRICT</t>
  </si>
  <si>
    <t>BI-STATE PROPANE - PORTOLA</t>
  </si>
  <si>
    <t>BLACK RASCAL WATER COMPANY</t>
  </si>
  <si>
    <t>BLUE DIAMOND GROWERS</t>
  </si>
  <si>
    <t>BLUE LAKE RANCHERIA DEPARTMENT OF ENERGY &amp; TECHNOLOGY</t>
  </si>
  <si>
    <t>BLUE LAKE SPRINGS WATER</t>
  </si>
  <si>
    <t>BLUE STAR GAS</t>
  </si>
  <si>
    <t>BODEGA BAY PUBLIC UTILITIES DEPARTMENT</t>
  </si>
  <si>
    <t>BOLINAS COMMUNITY PUBLIC UTILITIES DEPARTMENT</t>
  </si>
  <si>
    <t>BORON COMMUNITY SERVICES DISTRICT</t>
  </si>
  <si>
    <t>BRIGHT HOUSE NETWORKS</t>
  </si>
  <si>
    <t>BROADVIEW TERRACE MUTUAL WATER COMPANY</t>
  </si>
  <si>
    <t>BROADWAY PLAZA MACERICH</t>
  </si>
  <si>
    <t>BROWNS VALLEY IRRIGATION DISTRICT</t>
  </si>
  <si>
    <t>BUCKEYE TERMNALS LLC</t>
  </si>
  <si>
    <t>BUCKINGHAM PARK WATER DISTRICT</t>
  </si>
  <si>
    <t>BUENA VISTA ENERGY</t>
  </si>
  <si>
    <t>BUENA VISTA WATER STORAGE DISTRICT</t>
  </si>
  <si>
    <t>BULLDOG GAS &amp; POWER, LLC</t>
  </si>
  <si>
    <t>BURNEY WATER DISTRICT</t>
  </si>
  <si>
    <t>BUTTE COUNTY OFFICE OF EDUCATION</t>
  </si>
  <si>
    <t>BUTTE CREEK UTILITIES LLC</t>
  </si>
  <si>
    <t>BUTTONWILLOW COUNTY WATER DISTRICT</t>
  </si>
  <si>
    <t>BWMR&amp;M ASSOCIATION</t>
  </si>
  <si>
    <t>BYRON BETHANY IRRIGATION DISTRICT</t>
  </si>
  <si>
    <t>BYRON SANITARY DISTRICT</t>
  </si>
  <si>
    <t>CABALLERO PIPELINE</t>
  </si>
  <si>
    <t>CABRILLO COLLEGE</t>
  </si>
  <si>
    <t>CADENCE DESIGN SYSTEMS</t>
  </si>
  <si>
    <t>CADIZ WATER</t>
  </si>
  <si>
    <t>CAE USA - INC</t>
  </si>
  <si>
    <t>CALAVERAS COUNTY ROAD DEPARTMENT</t>
  </si>
  <si>
    <t>CALAVERAS COUNTY WATER DISTRICT</t>
  </si>
  <si>
    <t>CALAVERAS PUBLIC UTILITY DISTRICT</t>
  </si>
  <si>
    <t>CALAVERAS TELEPHONE COMPANY</t>
  </si>
  <si>
    <t>CALGREN DAIRY FUELS LLC</t>
  </si>
  <si>
    <t>CALIFORNIA - OREGON TELEPHONE CO.</t>
  </si>
  <si>
    <t>CALIFORNIA AMERICAN WATER</t>
  </si>
  <si>
    <t>CALIFORNIA AMERICAN WATER-SACRAMENTO</t>
  </si>
  <si>
    <t>CALIFORNIA BIOENERGY LLC</t>
  </si>
  <si>
    <t>CALIFORNIA BROADBAND COOPERATIVE</t>
  </si>
  <si>
    <t>CALIFORNIA DEPARTMENT OF PARKS &amp; RECREATION - COL. ALLENSWORTH ST HI</t>
  </si>
  <si>
    <t>CALIFORNIA DEPARTMENT OF TOXIC SUBSTANCES CONTROL</t>
  </si>
  <si>
    <t>CALIFORNIA DEPARTMENT OF WATER RESOURCES</t>
  </si>
  <si>
    <t>CALIFORNIA PINES COMMUNITY SERVICES DISTRICT</t>
  </si>
  <si>
    <t>CALIFORNIA RESOURCES</t>
  </si>
  <si>
    <t>CALIFORNIA RESOURCES - ELK HILLS, LLC</t>
  </si>
  <si>
    <t>CALIFORNIA RESOURCES CORPORATON - NORTH THERMAL OPERATIONS</t>
  </si>
  <si>
    <t>CALIFORNIA RESOURCES PRODUCTION CORPORATION - SACRAMENTO VALLEY</t>
  </si>
  <si>
    <t>CALIFORNIA STATE UNIVERSITY - SACRAMENTO</t>
  </si>
  <si>
    <t>CALIFORNIA STATE UNIVERSITY MONTEREY BAY</t>
  </si>
  <si>
    <t>CALIFORNIA WATER SERVICE - TESORO VIEJO</t>
  </si>
  <si>
    <t>CALIFORNIA WATER SERVICES - ATHERTON</t>
  </si>
  <si>
    <t>CALIFORNIA WATER SERVICES - BAKERSFIELD</t>
  </si>
  <si>
    <t>CALIFORNIA WATER SERVICES - BAYSHORE DISTRICT</t>
  </si>
  <si>
    <t>CALIFORNIA WATER SERVICES - CHICO</t>
  </si>
  <si>
    <t>CALIFORNIA WATER SERVICES - DIXON</t>
  </si>
  <si>
    <t>CALIFORNIA WATER SERVICES - LAKE ISABELLA</t>
  </si>
  <si>
    <t>CALIFORNIA WATER SERVICES - LIVERMORE</t>
  </si>
  <si>
    <t>CALIFORNIA WATER SERVICES - LOS ALTOS</t>
  </si>
  <si>
    <t>CALIFORNIA WATER SERVICES - MARYSVILLE</t>
  </si>
  <si>
    <t>CALIFORNIA WATER SERVICES - OROVILLE</t>
  </si>
  <si>
    <t>CALIFORNIA WATER SERVICES - QUARTZ HILL</t>
  </si>
  <si>
    <t>CALIFORNIA WATER SERVICES - REDWOOD VALLEY DISTRICT</t>
  </si>
  <si>
    <t>CALIFORNIA WATER SERVICES - SALINAS</t>
  </si>
  <si>
    <t>CALIFORNIA WATER SERVICES - SELMA</t>
  </si>
  <si>
    <t>CALIFORNIA WATER SERVICES - STOCKTON</t>
  </si>
  <si>
    <t>CALIFORNIA WATER SERVICES - TRAVIS AIR FORCE BASE</t>
  </si>
  <si>
    <t>CALIFORNIA WATER SERVICES - VISALIA</t>
  </si>
  <si>
    <t>CALIFORNIA WATER SERVICES - WILLOWS</t>
  </si>
  <si>
    <t>CALLAYOMI COUNTY WATER DISTRICT</t>
  </si>
  <si>
    <t>CALNEV PIPE LINE - CALIFORNIA</t>
  </si>
  <si>
    <t>CALPELLA COUNTY WATER DISTRICT</t>
  </si>
  <si>
    <t>CALPINE - GEYSERS POWER COMPANY</t>
  </si>
  <si>
    <t>CALPINE CONSTRUCTION FINANCE COMPANY LP - SUTTER ENERGY</t>
  </si>
  <si>
    <t>CALPINE KING CITY COGENERATION</t>
  </si>
  <si>
    <t>CAMBRIA COMMUNITY SERVICES DISTRICT</t>
  </si>
  <si>
    <t>CAMP MEEKER RECREATION &amp; PARK - WATER</t>
  </si>
  <si>
    <t>CAMPORA PROPANE SERVICES</t>
  </si>
  <si>
    <t>CANADA WOODS WATER RECLAMATION COMPANY</t>
  </si>
  <si>
    <t>CANTUA CREEK COMMUNITY SUPPORTED AGRICULTURE #32</t>
  </si>
  <si>
    <t>CARMEL AREA WASTEWATER DISTRICT</t>
  </si>
  <si>
    <t>CARMEL RIVIERA MUTUAL WATER COMPANY</t>
  </si>
  <si>
    <t>CARMICHAEL WATER DISTRICT</t>
  </si>
  <si>
    <t>CARUTHERS COMMUNITY SERVICES DISTRICT</t>
  </si>
  <si>
    <t>CASA LOMA WATER COMPANY INC</t>
  </si>
  <si>
    <t>CASPAR SOUTH SERVICES COMPANY</t>
  </si>
  <si>
    <t>CASTELLA COMMUNITY SUPPORTED AGRICULTURE #3</t>
  </si>
  <si>
    <t>CASTLE AIRPORT AVIATION AND DEVELOPMENT CENTER</t>
  </si>
  <si>
    <t>CASTLE ROCK COUNTY WATER DISTRICT</t>
  </si>
  <si>
    <t>CASTRO VALLEY SANITARY DISTRICT</t>
  </si>
  <si>
    <t>CASTROVILLE COMMUNITY SERVICES DISTRICT</t>
  </si>
  <si>
    <t>CAWELO WATER DISTRICT</t>
  </si>
  <si>
    <t>CAYUCOS BEACH MUTUAL WATER COMPANY</t>
  </si>
  <si>
    <t>CAYUCOS SANITARY DISTRICT</t>
  </si>
  <si>
    <t>CEDAR FLAT IMPROVEMENT ASSOCIATION</t>
  </si>
  <si>
    <t>CENTERVILLE COMMUNITY SERVICES DISTRICT</t>
  </si>
  <si>
    <t>CENTRAL COAST WATER AUTHORITY</t>
  </si>
  <si>
    <t>CENTRAL CONTRA COSTA SANITARY DISTRICT</t>
  </si>
  <si>
    <t>CENTRAL MARIN SANITATION AGENCY</t>
  </si>
  <si>
    <t>CENTRAL VALLEY GAS STORAGE, LLC</t>
  </si>
  <si>
    <t>CENTRAL WATER DISTRICT</t>
  </si>
  <si>
    <t>CENTURYLINK - CALIFORNIA</t>
  </si>
  <si>
    <t>CHARTER COMMUNICATIONS - CRESCENT CITY</t>
  </si>
  <si>
    <t>CHARTER COMMUNICATIONS - GILROY</t>
  </si>
  <si>
    <t>CHARTER COMMUNICATIONS - REDDING/ RED BLUFF</t>
  </si>
  <si>
    <t>CHARTER COMMUNICATIONS - ROSAMOND</t>
  </si>
  <si>
    <t>CHARTER COMMUNICATIONS - SAN LUIS OBISPO</t>
  </si>
  <si>
    <t>CHARTER COMMUNICATIONS - TULARE</t>
  </si>
  <si>
    <t>CHARTER COMMUNICATIONS - TURLOCK</t>
  </si>
  <si>
    <t>CHESTER PUBLIC UTILITIES DISTRICT</t>
  </si>
  <si>
    <t>CHEVRON ENVIRONMENTAL MANAGEMENT COMPANY</t>
  </si>
  <si>
    <t>CHEVRON ENVIRONMENTAL MANAGEMENT COMPANY (CEMC) - LEGACY</t>
  </si>
  <si>
    <t>CHEVRON NORTH AMERICA, EXPLORATION &amp; PRODUCTION COMPANY</t>
  </si>
  <si>
    <t>CHEVRON PIPE LINE COMPANY - SAN JOAQUIN</t>
  </si>
  <si>
    <t>CHEVRON USA</t>
  </si>
  <si>
    <t>CHILDREN'S HOSPITAL CENTRAL CALIFORNIA</t>
  </si>
  <si>
    <t>CHOWCHILLA WATER DISTRICT</t>
  </si>
  <si>
    <t>CHRISTIAN VALLEY PARK COMMUNITY SERVICES DISTRICT</t>
  </si>
  <si>
    <t>CHUK CHANSI, SERVICE AREA - 14</t>
  </si>
  <si>
    <t>CIRCLE OAKS COUNTY WATER DEPARTMENT</t>
  </si>
  <si>
    <t>CITRUS HEIGHTS WATER DISTRICT</t>
  </si>
  <si>
    <t>CITY &amp; COUNTY ASSOCIATION OF GOVERNMENTS OF SAN MATEO COUNTY (C/CAG)</t>
  </si>
  <si>
    <t>CITY &amp; COUNTY OF SAN FRANCISCO HEAT, POWER &amp; LIGHT</t>
  </si>
  <si>
    <t>CITY &amp; COUNTY OF SAN FRANCISCO PARKING &amp; TRAFFIC</t>
  </si>
  <si>
    <t>CITY &amp; COUNTY OF SAN FRANCISCO PUBLIC WORKS</t>
  </si>
  <si>
    <t>CITY AND COUNTY OF SAN FRANCISCO DEPARTMENT OF TECHNOLOGY</t>
  </si>
  <si>
    <t>CITY OF ALAMEDA</t>
  </si>
  <si>
    <t>CITY OF ALBANY</t>
  </si>
  <si>
    <t>CITY OF ALTURAS</t>
  </si>
  <si>
    <t>CITY OF AMERICAN CANYON</t>
  </si>
  <si>
    <t>CITY OF ANDERSON</t>
  </si>
  <si>
    <t>CITY OF ANGELS CAMP</t>
  </si>
  <si>
    <t>CITY OF ANTIOCH</t>
  </si>
  <si>
    <t>CITY OF ARCATA</t>
  </si>
  <si>
    <t>CITY OF ARROYO GRANDE</t>
  </si>
  <si>
    <t>CITY OF ARVIN</t>
  </si>
  <si>
    <t>CITY OF ATASCADERO</t>
  </si>
  <si>
    <t>CITY OF ATWATER</t>
  </si>
  <si>
    <t>CITY OF AUBURN</t>
  </si>
  <si>
    <t>CITY OF AVENAL</t>
  </si>
  <si>
    <t>CITY OF BAKERSFIELD</t>
  </si>
  <si>
    <t>CITY OF BELMONT</t>
  </si>
  <si>
    <t>CITY OF BELVEDERE</t>
  </si>
  <si>
    <t>CITY OF BENICIA</t>
  </si>
  <si>
    <t>CITY OF BERKELEY</t>
  </si>
  <si>
    <t>CITY OF BIGGS</t>
  </si>
  <si>
    <t>CITY OF BLUE LAKE</t>
  </si>
  <si>
    <t>CITY OF BRENTWOOD</t>
  </si>
  <si>
    <t>CITY OF BRISBANE</t>
  </si>
  <si>
    <t>CITY OF BURLINGAME</t>
  </si>
  <si>
    <t>CITY OF CALIFORNIA CITY</t>
  </si>
  <si>
    <t>CITY OF CALISTOGA</t>
  </si>
  <si>
    <t>CITY OF CAMPBELL</t>
  </si>
  <si>
    <t>CITY OF CARMEL-BY-THE SEA</t>
  </si>
  <si>
    <t>CITY OF CERES</t>
  </si>
  <si>
    <t>CITY OF CHICO</t>
  </si>
  <si>
    <t>CITY OF CHOWCHILLA</t>
  </si>
  <si>
    <t>CITY OF CITRUS HEIGHTS</t>
  </si>
  <si>
    <t>CITY OF CLAYTON</t>
  </si>
  <si>
    <t>CITY OF CLOVERDALE</t>
  </si>
  <si>
    <t>CITY OF CLOVIS</t>
  </si>
  <si>
    <t>CITY OF COALINGA</t>
  </si>
  <si>
    <t>CITY OF COLUSA</t>
  </si>
  <si>
    <t>CITY OF CONCORD</t>
  </si>
  <si>
    <t>CITY OF CORCORAN</t>
  </si>
  <si>
    <t>CITY OF CORNING</t>
  </si>
  <si>
    <t>CITY OF COTATI</t>
  </si>
  <si>
    <t>CITY OF CRESCENT CITY</t>
  </si>
  <si>
    <t>CITY OF CUPERTINO</t>
  </si>
  <si>
    <t>CITY OF DALY CITY</t>
  </si>
  <si>
    <t>CITY OF DANVILLE</t>
  </si>
  <si>
    <t>CITY OF DAVIS</t>
  </si>
  <si>
    <t>CITY OF DELANO</t>
  </si>
  <si>
    <t>CITY OF DINUBA</t>
  </si>
  <si>
    <t>CITY OF DIXON</t>
  </si>
  <si>
    <t>CITY OF DOS PALOS</t>
  </si>
  <si>
    <t>CITY OF DUBLIN</t>
  </si>
  <si>
    <t>CITY OF DUNSMUIR</t>
  </si>
  <si>
    <t>CITY OF EAST PALO ALTO</t>
  </si>
  <si>
    <t>CITY OF EL CERRITO</t>
  </si>
  <si>
    <t>CITY OF ELK GROVE</t>
  </si>
  <si>
    <t>CITY OF EMERYVILLE</t>
  </si>
  <si>
    <t>CITY OF ESCALON</t>
  </si>
  <si>
    <t>CITY OF EUREKA</t>
  </si>
  <si>
    <t>CITY OF EXETER</t>
  </si>
  <si>
    <t>CITY OF FAIRFIELD</t>
  </si>
  <si>
    <t>CITY OF FARMERSVILLE</t>
  </si>
  <si>
    <t>CITY OF FERNDALE</t>
  </si>
  <si>
    <t>CITY OF FIREBAUGH</t>
  </si>
  <si>
    <t>CITY OF FOLSOM</t>
  </si>
  <si>
    <t>CITY OF FORT BRAGG</t>
  </si>
  <si>
    <t>CITY OF FORTUNA</t>
  </si>
  <si>
    <t>CITY OF FOSTER CITY</t>
  </si>
  <si>
    <t>CITY OF FOWLER</t>
  </si>
  <si>
    <t>CITY OF FREMONT</t>
  </si>
  <si>
    <t>CITY OF FRESNO</t>
  </si>
  <si>
    <t>CITY OF GALT</t>
  </si>
  <si>
    <t>CITY OF GILROY</t>
  </si>
  <si>
    <t>CITY OF GONZALES</t>
  </si>
  <si>
    <t>CITY OF GRASS VALLEY</t>
  </si>
  <si>
    <t>CITY OF GREENFIELD</t>
  </si>
  <si>
    <t>CITY OF GRIDLEY</t>
  </si>
  <si>
    <t>CITY OF GROVER BEACH</t>
  </si>
  <si>
    <t>CITY OF GUSTINE</t>
  </si>
  <si>
    <t>CITY OF HAYWARD</t>
  </si>
  <si>
    <t>CITY OF HEALDSBURG</t>
  </si>
  <si>
    <t>CITY OF HERCULES</t>
  </si>
  <si>
    <t>CITY OF HOLLISTER</t>
  </si>
  <si>
    <t>CITY OF HUGHSON</t>
  </si>
  <si>
    <t>CITY OF HURON</t>
  </si>
  <si>
    <t>CITY OF IONE</t>
  </si>
  <si>
    <t>CITY OF ISLETON</t>
  </si>
  <si>
    <t>CITY OF JACKSON</t>
  </si>
  <si>
    <t>CITY OF KERMAN</t>
  </si>
  <si>
    <t>CITY OF KING CITY</t>
  </si>
  <si>
    <t>CITY OF KINGSBURG</t>
  </si>
  <si>
    <t>CITY OF LAFAYETTE</t>
  </si>
  <si>
    <t>CITY OF LAKEPORT</t>
  </si>
  <si>
    <t>CITY OF LARKSPUR</t>
  </si>
  <si>
    <t>CITY OF LATHROP</t>
  </si>
  <si>
    <t>CITY OF LEMOORE</t>
  </si>
  <si>
    <t>CITY OF LINCOLN</t>
  </si>
  <si>
    <t>CITY OF LINDSAY</t>
  </si>
  <si>
    <t>CITY OF LIVE OAK</t>
  </si>
  <si>
    <t>CITY OF LIVERMORE</t>
  </si>
  <si>
    <t>CITY OF LIVINGSTON</t>
  </si>
  <si>
    <t>CITY OF LODI</t>
  </si>
  <si>
    <t>CITY OF LOS ALTOS</t>
  </si>
  <si>
    <t>CITY OF LOS BANOS</t>
  </si>
  <si>
    <t>CITY OF LOYALTON</t>
  </si>
  <si>
    <t>CITY OF MADERA</t>
  </si>
  <si>
    <t>CITY OF MANTECA</t>
  </si>
  <si>
    <t>CITY OF MARINA</t>
  </si>
  <si>
    <t>CITY OF MARTINEZ</t>
  </si>
  <si>
    <t>CITY OF MARYSVILLE</t>
  </si>
  <si>
    <t>CITY OF MCFARLAND</t>
  </si>
  <si>
    <t>CITY OF MENDOTA</t>
  </si>
  <si>
    <t>CITY OF MENLO PARK</t>
  </si>
  <si>
    <t>CITY OF MERCED</t>
  </si>
  <si>
    <t>CITY OF MILL VALLEY</t>
  </si>
  <si>
    <t>CITY OF MILLBRAE</t>
  </si>
  <si>
    <t>CITY OF MILPITAS</t>
  </si>
  <si>
    <t>CITY OF MODESTO</t>
  </si>
  <si>
    <t>CITY OF MONTAGUE</t>
  </si>
  <si>
    <t>CITY OF MONTEREY</t>
  </si>
  <si>
    <t>CITY OF MORGAN HILL</t>
  </si>
  <si>
    <t>CITY OF MORRO BAY</t>
  </si>
  <si>
    <t>CITY OF MOUNT SHASTA</t>
  </si>
  <si>
    <t>CITY OF MOUNTAIN VIEW</t>
  </si>
  <si>
    <t>CITY OF NAPA</t>
  </si>
  <si>
    <t>CITY OF NEVADA CITY</t>
  </si>
  <si>
    <t>CITY OF NEWARK</t>
  </si>
  <si>
    <t>CITY OF NEWMAN</t>
  </si>
  <si>
    <t>CITY OF NOVATO</t>
  </si>
  <si>
    <t>CITY OF OAKDALE</t>
  </si>
  <si>
    <t>CITY OF OAKLAND CONSTRUCTION DEPARTMENT</t>
  </si>
  <si>
    <t>CITY OF OAKLEY</t>
  </si>
  <si>
    <t>CITY OF ORANGE COVE</t>
  </si>
  <si>
    <t>CITY OF ORINDA</t>
  </si>
  <si>
    <t>CITY OF ORLAND</t>
  </si>
  <si>
    <t>CITY OF OROVILLE</t>
  </si>
  <si>
    <t>CITY OF PACIFIC GROVE</t>
  </si>
  <si>
    <t>CITY OF PACIFICA</t>
  </si>
  <si>
    <t>CITY OF PALO ALTO</t>
  </si>
  <si>
    <t>CITY OF PARLIER</t>
  </si>
  <si>
    <t>CITY OF PASO ROBLES</t>
  </si>
  <si>
    <t>CITY OF PATTERSON</t>
  </si>
  <si>
    <t>CITY OF PETALUMA</t>
  </si>
  <si>
    <t>CITY OF PIEDMONT</t>
  </si>
  <si>
    <t>CITY OF PINOLE</t>
  </si>
  <si>
    <t>CITY OF PISMO BEACH</t>
  </si>
  <si>
    <t>CITY OF PITTSBURG</t>
  </si>
  <si>
    <t>CITY OF PLACERVILLE</t>
  </si>
  <si>
    <t>CITY OF PLEASANT HILL</t>
  </si>
  <si>
    <t>CITY OF PLEASANTON</t>
  </si>
  <si>
    <t>CITY OF PLYMOUTH</t>
  </si>
  <si>
    <t>CITY OF POINT ARENA</t>
  </si>
  <si>
    <t>CITY OF PORTERVILLE</t>
  </si>
  <si>
    <t>CITY OF PORTOLA</t>
  </si>
  <si>
    <t>CITY OF RANCHO CORDOVA</t>
  </si>
  <si>
    <t>CITY OF RED BLUFF</t>
  </si>
  <si>
    <t>CITY OF REDDING</t>
  </si>
  <si>
    <t>CITY OF REDWOOD CITY</t>
  </si>
  <si>
    <t>CITY OF REEDLEY</t>
  </si>
  <si>
    <t>CITY OF RICHMOND</t>
  </si>
  <si>
    <t>CITY OF RIDGECREST</t>
  </si>
  <si>
    <t>CITY OF RIO DELL</t>
  </si>
  <si>
    <t>CITY OF RIO VISTA</t>
  </si>
  <si>
    <t>CITY OF RIPON</t>
  </si>
  <si>
    <t>CITY OF RIVERBANK</t>
  </si>
  <si>
    <t>CITY OF ROCKLIN</t>
  </si>
  <si>
    <t>CITY OF ROHNERT PARK</t>
  </si>
  <si>
    <t>CITY OF ROSEVILLE</t>
  </si>
  <si>
    <t>CITY OF SACRAMENTO</t>
  </si>
  <si>
    <t>CITY OF SAINT HELENA</t>
  </si>
  <si>
    <t>CITY OF SALINAS</t>
  </si>
  <si>
    <t>CITY OF SAN BRUNO</t>
  </si>
  <si>
    <t>CITY OF SAN CARLOS</t>
  </si>
  <si>
    <t>CITY OF SAN JOSE</t>
  </si>
  <si>
    <t>CITY OF SAN JUAN BAUTISTA</t>
  </si>
  <si>
    <t>CITY OF SAN LEANDRO</t>
  </si>
  <si>
    <t>CITY OF SAN LUIS OBISPO</t>
  </si>
  <si>
    <t>CITY OF SAN MATEO</t>
  </si>
  <si>
    <t>CITY OF SAN PABLO</t>
  </si>
  <si>
    <t>CITY OF SAN RAFAEL</t>
  </si>
  <si>
    <t>CITY OF SAN RAMON</t>
  </si>
  <si>
    <t>CITY OF SANGER</t>
  </si>
  <si>
    <t>CITY OF SANTA CLARA</t>
  </si>
  <si>
    <t>CITY OF SANTA CRUZ</t>
  </si>
  <si>
    <t>CITY OF SANTA ROSA</t>
  </si>
  <si>
    <t>CITY OF SAUSALITO</t>
  </si>
  <si>
    <t>CITY OF SCOTTS VALLEY</t>
  </si>
  <si>
    <t>CITY OF SEASIDE</t>
  </si>
  <si>
    <t>CITY OF SEBASTOPOL</t>
  </si>
  <si>
    <t>CITY OF SELMA</t>
  </si>
  <si>
    <t>CITY OF SHAFTER</t>
  </si>
  <si>
    <t>CITY OF SHASTA LAKE</t>
  </si>
  <si>
    <t>CITY OF SOLEDAD</t>
  </si>
  <si>
    <t>CITY OF SONOMA</t>
  </si>
  <si>
    <t>CITY OF SONORA</t>
  </si>
  <si>
    <t>CITY OF SOUTH LAKE TAHOE</t>
  </si>
  <si>
    <t>CITY OF SOUTH SAN FRANCISCO</t>
  </si>
  <si>
    <t>CITY OF STOCKTON</t>
  </si>
  <si>
    <t>CITY OF SUISUN CITY</t>
  </si>
  <si>
    <t>CITY OF SUNNYVALE</t>
  </si>
  <si>
    <t>CITY OF SUSANVILLE</t>
  </si>
  <si>
    <t>CITY OF TAFT</t>
  </si>
  <si>
    <t>CITY OF TEHACHAPI</t>
  </si>
  <si>
    <t>CITY OF TEHAMA</t>
  </si>
  <si>
    <t>CITY OF TRACY</t>
  </si>
  <si>
    <t>CITY OF TRINIDAD</t>
  </si>
  <si>
    <t>CITY OF TULARE</t>
  </si>
  <si>
    <t>CITY OF TURLOCK</t>
  </si>
  <si>
    <t>CITY OF UKIAH</t>
  </si>
  <si>
    <t>CITY OF UNION CITY</t>
  </si>
  <si>
    <t>CITY OF VACAVILLE</t>
  </si>
  <si>
    <t>CITY OF VALLEJO</t>
  </si>
  <si>
    <t>CITY OF VISALIA</t>
  </si>
  <si>
    <t>CITY OF WALNUT CREEK</t>
  </si>
  <si>
    <t>CITY OF WASCO</t>
  </si>
  <si>
    <t>CITY OF WATERFORD</t>
  </si>
  <si>
    <t>CITY OF WATSONVILLE</t>
  </si>
  <si>
    <t>CITY OF WEED</t>
  </si>
  <si>
    <t>CITY OF WEST SACRAMENTO</t>
  </si>
  <si>
    <t>CITY OF WHEATLAND</t>
  </si>
  <si>
    <t>CITY OF WILLIAMS</t>
  </si>
  <si>
    <t>CITY OF WILLITS</t>
  </si>
  <si>
    <t>CITY OF WILLOWS</t>
  </si>
  <si>
    <t>CITY OF WINTERS</t>
  </si>
  <si>
    <t>CITY OF WOODLAKE</t>
  </si>
  <si>
    <t>CITY OF WOODLAND</t>
  </si>
  <si>
    <t>CITY OF YREKA</t>
  </si>
  <si>
    <t>CITY OF YUBA CITY</t>
  </si>
  <si>
    <t>CLEAR CREEK COMMUNITY SERVICES DISTRICT</t>
  </si>
  <si>
    <t>CLEAR CREEK COMMUNITY SERVICES DISTRICT - LASSEN COUNTY</t>
  </si>
  <si>
    <t>CLEARLAKE OAKS COUNTY WATER DISTRICT</t>
  </si>
  <si>
    <t>CLEARWAY ENERGY, ENERGY CENTER SAN FRANCISCO</t>
  </si>
  <si>
    <t>COARSEGOLD SOUTH MAINTENANCE DISTRICT 63A</t>
  </si>
  <si>
    <t>COASTSIDE COUNTY WATER DISTRICT</t>
  </si>
  <si>
    <t>COBB AREA COUNTY WATER DISTRICT</t>
  </si>
  <si>
    <t>COLEMAN ENGINEERING, INC.</t>
  </si>
  <si>
    <t>COLORADO INTERSTATE GAS CALIFORNIA</t>
  </si>
  <si>
    <t>COLUSA COUNTY WATER DISTRICT</t>
  </si>
  <si>
    <t>COLUSA PROPERTIES INC</t>
  </si>
  <si>
    <t>COMCAST</t>
  </si>
  <si>
    <t>COMMUNITY MEDICAL CENTERS</t>
  </si>
  <si>
    <t>CONCORDIA RESOURCES INC C/O M&amp;L WELL SERVICE</t>
  </si>
  <si>
    <t>CONSOLIDATED COMMUNICATIONS</t>
  </si>
  <si>
    <t>CONSOLIDATED COMMUNICATIONS II</t>
  </si>
  <si>
    <t>CONTERRA BROADBAND SERVICES</t>
  </si>
  <si>
    <t>CONTRA COSTA COUNTY SERVICE AREA M-28</t>
  </si>
  <si>
    <t>CONTRA COSTA WATER DISTRICT</t>
  </si>
  <si>
    <t>CORAM CALIFORNIA DEVELOPMENT L.P./CON EDISN</t>
  </si>
  <si>
    <t>CORESITE REALTY CORPORATION</t>
  </si>
  <si>
    <t>CORNING WATER DISTRICT</t>
  </si>
  <si>
    <t>CORTEVA AGRISCIENCE LLC</t>
  </si>
  <si>
    <t>COSTCO WHOLESALE - SANTA CRUZ</t>
  </si>
  <si>
    <t>COSUMNES COMMUNITY SERVICES DISTRICT</t>
  </si>
  <si>
    <t>COTTONWOOD COMMUNITY SUPPORTED AGRICULTURE #17</t>
  </si>
  <si>
    <t>COTTONWOOD WATER DISTRICT</t>
  </si>
  <si>
    <t>COULTERVILLE WATER DISTRICT</t>
  </si>
  <si>
    <t>COUNTY OF ALAMEDA</t>
  </si>
  <si>
    <t>COUNTY OF CONTRA COSTA</t>
  </si>
  <si>
    <t>COUNTY OF DEL NORTE</t>
  </si>
  <si>
    <t>COUNTY OF FRESNO INTERNAL SERVICES DEPARTMENT</t>
  </si>
  <si>
    <t>COUNTY OF LAKE</t>
  </si>
  <si>
    <t>County of Madera</t>
  </si>
  <si>
    <t>COUNTY OF NEVADA SANITATION DISTRICT #1</t>
  </si>
  <si>
    <t>COUNTY OF PLACER</t>
  </si>
  <si>
    <t>COUNTY OF SACRAMENTO</t>
  </si>
  <si>
    <t>COUNTY OF SAN JOAQUIN</t>
  </si>
  <si>
    <t>COUNTY OF SAN LUIS OBISPO</t>
  </si>
  <si>
    <t>COUNTY OF SAN MATEO</t>
  </si>
  <si>
    <t>COUNTY OF SANTA CLARA</t>
  </si>
  <si>
    <t>COUNTY OF SANTA CRUZ</t>
  </si>
  <si>
    <t>COUNTY OF SONOMA</t>
  </si>
  <si>
    <t>COUNTY OF STANISLAUS</t>
  </si>
  <si>
    <t>COUNTY OF YOLO</t>
  </si>
  <si>
    <t>COUNTY OF YOLO COMMUNICATIONS</t>
  </si>
  <si>
    <t>COUNTY OF YOLO FLOOD &amp; WATER CONTROL DISTRICT</t>
  </si>
  <si>
    <t>COVELO COMMUNITY SERVICES DISTRICT</t>
  </si>
  <si>
    <t>CPN PIPELINE COMPANY</t>
  </si>
  <si>
    <t>CRIMSON PIPELINE, LP</t>
  </si>
  <si>
    <t>CRIMSON RESOURCE MANAGEMENT</t>
  </si>
  <si>
    <t>CROCKETT COGENERATION</t>
  </si>
  <si>
    <t>CROCKETT SANITARY DEPARTMENT</t>
  </si>
  <si>
    <t>CROSSPOINT COMMUNITY CHURCH OF MODESTO</t>
  </si>
  <si>
    <t>CROWN CASTLE - CALIFORNIA</t>
  </si>
  <si>
    <t>CROWS LANDING COMMUNITY SERVICES DISTRICT</t>
  </si>
  <si>
    <t>CRUZIO MEDIA INC.</t>
  </si>
  <si>
    <t>CUESTA LA HONDA GUILD</t>
  </si>
  <si>
    <t>CUMORAH KNOLLS COMMUNITY SUPPORTED AGRICULTURE #10</t>
  </si>
  <si>
    <t>CUPERTINO SANITARY DISTRICT</t>
  </si>
  <si>
    <t>CUTLER PUBLIC UTILITIES DISTRICT</t>
  </si>
  <si>
    <t>CVIN LLC</t>
  </si>
  <si>
    <t>DAVID &amp; LUCILE PACKARD FOUNDATION</t>
  </si>
  <si>
    <t>DEL ORO WATER COMPANY - FERNDALE</t>
  </si>
  <si>
    <t>DEL ORO WATER COMPANY - MAGALIA</t>
  </si>
  <si>
    <t>DEL PASO MANOR WATER</t>
  </si>
  <si>
    <t>DEL REY COMMUNITY SERVICES DISTRICT</t>
  </si>
  <si>
    <t>DELANO - EARLIMART IRRIGATION DISTRICT</t>
  </si>
  <si>
    <t>DELHI COUNTY WATER DISTRICT</t>
  </si>
  <si>
    <t>DELTA DENTAL PLAN OF CALIFORNIA</t>
  </si>
  <si>
    <t>DELTA DIABLO SANITATION DISTRICT</t>
  </si>
  <si>
    <t>DELTA ENERGY CENTER, LLC</t>
  </si>
  <si>
    <t>DELTA LIQUID ENERGY</t>
  </si>
  <si>
    <t>DENAIR COMMUNITY SERVICES DISTRICT</t>
  </si>
  <si>
    <t>DESERT LAKE COMMUNITY SERVICES DISTRICT</t>
  </si>
  <si>
    <t>DIABLO VISTA WATER SYSTEM</t>
  </si>
  <si>
    <t>DIABLO WATER DISTRICT</t>
  </si>
  <si>
    <t>DIGITAL TRANSPORT CORPORATION</t>
  </si>
  <si>
    <t>DIGITAL TRANSPORTATION CORPORATION ??' ' METROLIST</t>
  </si>
  <si>
    <t>DIGITAL WEST NETWORKS, INC.</t>
  </si>
  <si>
    <t>DILLON ESTATES MAINTENANCE DISTRICT 60</t>
  </si>
  <si>
    <t>DON PEDRO SEWER DISTRICT</t>
  </si>
  <si>
    <t>DONNER SUMMIT PUBLIC UTILITIES DISTRICT</t>
  </si>
  <si>
    <t>DOS PALOS AREA JOINT POWER AGENCY</t>
  </si>
  <si>
    <t>DRILLING EXPLORATION AND OPERATING CO.</t>
  </si>
  <si>
    <t>DUBLIN SAN RAMON SERVICES DISTRICT</t>
  </si>
  <si>
    <t>DUBLIN SAN RAMON SERVICES DISTRICT - EAST BAY MUNICIPAL UTILITY DISTRICT RECYCLED WATER AUTHORITY</t>
  </si>
  <si>
    <t>DUDLEY RIDGE WATER DISTRICT</t>
  </si>
  <si>
    <t>DUKE ENERGY RENEWABLES</t>
  </si>
  <si>
    <t>DUNNIGAN WATER DISTRICT</t>
  </si>
  <si>
    <t>DURHAM IRRIGATION DISTRICT</t>
  </si>
  <si>
    <t>E &amp; B NATURAL RESOURCES</t>
  </si>
  <si>
    <t>EARLIMART PUBLIC UTILITIES DISTRICT</t>
  </si>
  <si>
    <t>EAST BAY DISCHARGERS AUTHORITY</t>
  </si>
  <si>
    <t>EAST BAY MUNICIPAL UTILITIES DISTRICT</t>
  </si>
  <si>
    <t>EAST BAY MUNICIPAL UTILITY DISTRICT WASTEWATER DEPARTMENT</t>
  </si>
  <si>
    <t>EAST CONTRA COSTA IRRIGATION DISTRICT</t>
  </si>
  <si>
    <t>EAST NILES COMMUNITY SERVICES DISTRICT</t>
  </si>
  <si>
    <t>EAST PALO ALTO SANITARY DISTRICT</t>
  </si>
  <si>
    <t>EASTERN SIERRA PROPANE</t>
  </si>
  <si>
    <t>EASTIN ARCOLA MAINTENANCE DISTRICT 36</t>
  </si>
  <si>
    <t>EASTSIDE WATER ASSOCIATION</t>
  </si>
  <si>
    <t>EBBETTS PASS GAS SERVICE</t>
  </si>
  <si>
    <t>EDISON BENEFICIAL REUSE</t>
  </si>
  <si>
    <t>EL CAMINO IRRIGATION DISTRICT</t>
  </si>
  <si>
    <t>EL DORADO HILLS COMMUNITY SERVICES DISTRICT</t>
  </si>
  <si>
    <t>EL DORADO IRRIGATION DISTRICT</t>
  </si>
  <si>
    <t>EL PORVENIR COMMUNITY SUPPORTED AGRICULTURE #30</t>
  </si>
  <si>
    <t>ELK GROVE WATER SERVICE</t>
  </si>
  <si>
    <t>ENERGY OPERATIONS MANAGMENT / CGG</t>
  </si>
  <si>
    <t>ENERGY OPERATIONS MANAGMENT / DGG</t>
  </si>
  <si>
    <t>ENERGY OPERATIONS MANAGMENT / SVP</t>
  </si>
  <si>
    <t>ENERGY OPERATIONS MANAGMENT / YPC</t>
  </si>
  <si>
    <t>ERSKINE CREEK WATER COMPANY</t>
  </si>
  <si>
    <t>ESCAPE BROADBAND</t>
  </si>
  <si>
    <t>ESPARTO BROADBAND INC</t>
  </si>
  <si>
    <t>ESPARTO COMMUNITY SERVICES DISTRICT</t>
  </si>
  <si>
    <t>ETCHEGOIN OIL LLC</t>
  </si>
  <si>
    <t>EVERLINE - AERA SAN ARDO</t>
  </si>
  <si>
    <t>EVERLINE - NAFTEX</t>
  </si>
  <si>
    <t>EVERLINE - NCPA</t>
  </si>
  <si>
    <t>EVERLINE - REDDING</t>
  </si>
  <si>
    <t>EVERLINE - RIO BORAX</t>
  </si>
  <si>
    <t>EVERLINE - SPR CYMRIC PIPELINE</t>
  </si>
  <si>
    <t>EVERLINE COMPLIANCE, LLC</t>
  </si>
  <si>
    <t>EXETER IRRIGATION DISTRICT</t>
  </si>
  <si>
    <t>EXTENET SYSTEMS, INC - CALIFORNIA</t>
  </si>
  <si>
    <t>EXXON MOBIL PIPELINE COMPANY</t>
  </si>
  <si>
    <t>FAIR OAKS WATER DISTRICT</t>
  </si>
  <si>
    <t>FAIRFAX CENTER PROPERTIES, LLC</t>
  </si>
  <si>
    <t>FAIRFIELD-SUISUN SEWER DISTRICT</t>
  </si>
  <si>
    <t>FAIRMEAD MAINTENANCE DISTRICT 33</t>
  </si>
  <si>
    <t>FAIRVIEW WATER COMPANY, LLC</t>
  </si>
  <si>
    <t>FALL RIVER MILLS COMMUNITY SERVICES DISTRICT</t>
  </si>
  <si>
    <t>FARMERS &amp; MERCHANTS BANK</t>
  </si>
  <si>
    <t>FARMINGTON WATER COMPANY</t>
  </si>
  <si>
    <t>FERRELLGAS - ELK GROVE CA</t>
  </si>
  <si>
    <t>FERRELLGAS - LAKE COUNTY</t>
  </si>
  <si>
    <t>FERRELLGAS - MENDOCINO COUNTY</t>
  </si>
  <si>
    <t>FERRELLGAS - NEVADA COUNTY</t>
  </si>
  <si>
    <t>FIBERSPHERE COMMUNICATIONS OF CALIFORNIA LLC</t>
  </si>
  <si>
    <t>FIELDBROOK GLENDALE CSD</t>
  </si>
  <si>
    <t>FIERO LANE WATER COMPANY</t>
  </si>
  <si>
    <t>FIRST MACE MEADOW WATER ASSOCIATION INC.</t>
  </si>
  <si>
    <t>FITCH MOUNTAIN CSA #41</t>
  </si>
  <si>
    <t>FIVE POINTS PIPELINE, LLC</t>
  </si>
  <si>
    <t>FLORIN COUNTY WATER DISTRICT</t>
  </si>
  <si>
    <t>FMC FRESNO</t>
  </si>
  <si>
    <t>FOLSOM LAKE MUTUAL WATER COMPANY</t>
  </si>
  <si>
    <t>FOREST LAKES MUTUAL WATER COMPANY</t>
  </si>
  <si>
    <t>FORESTHILL PUBLIC UTILITIES DISTRICT</t>
  </si>
  <si>
    <t>FORESTVILLE WATER DISTRICT</t>
  </si>
  <si>
    <t>FORT BRAGG TROUT FARM</t>
  </si>
  <si>
    <t>FPL ENERGY MONTEZUMA WIND LLC</t>
  </si>
  <si>
    <t>FRANKLIN COUNTY WATER DISTRICT</t>
  </si>
  <si>
    <t>FRAZIER PARK PUBLIC UTILITIES DISTRICT</t>
  </si>
  <si>
    <t>FREESTONE CSA #41</t>
  </si>
  <si>
    <t>FRENCH GULCH WATER DISTRICT-COMMUNITY SUPPORTED AGRICULTURE #11</t>
  </si>
  <si>
    <t>FRESNO COUNTY COMMUNITY SUPPORTED AGRICULTURE #10-A - MANSIONETTE ESTATES</t>
  </si>
  <si>
    <t>FRESNO COUNTY COMMUNITY SUPPORTED AGRICULTURE #34A - BRIGHTON CREST</t>
  </si>
  <si>
    <t>FRESNO COUNTY COMMUNITY SUPPORTED AGRICULTURE #34B - VENTANA HILLS</t>
  </si>
  <si>
    <t>FRESNO COUNTY COMMUNITY SUPPORTED AGRICULTURE #34C - GRANITE CREST</t>
  </si>
  <si>
    <t>FRESNO COUNTY COMMUNITY SUPPORTED AGRICULTURE #39AB - BERAN WAY</t>
  </si>
  <si>
    <t>FRESNO COUNTY COMMUNITY SUPPORTED AGRICULTURE #43 - RAISIN CITY</t>
  </si>
  <si>
    <t>FRESNO COUNTY COMMUNITY SUPPORTED AGRICULTURE #44A - FRIANT MOBILE HOME PARK</t>
  </si>
  <si>
    <t>FRESNO COUNTY COMMUNITY SUPPORTED AGRICULTURE #44-C - TANQUERAY DEVELOPMENT</t>
  </si>
  <si>
    <t>FRESNO COUNTY COMMUNITY SUPPORTED AGRICULTURE #44-D - MONTE VERDI</t>
  </si>
  <si>
    <t>FRESNO COUNTY COMMUNITY SUPPORTED AGRICULTURE #47 - QUAIL LAKE</t>
  </si>
  <si>
    <t>FRESNO COUNTY COMMUNITY SUPPORTED AGRICULTURE #49 - O'NEILL FARMING</t>
  </si>
  <si>
    <t>FRESNO COUNTY WATERWORKS DISTRICT #18</t>
  </si>
  <si>
    <t>FRIED PRIVATE WATER LINE</t>
  </si>
  <si>
    <t>FRONTIER A CITIZENS COMMUNICATIONS COMPANY - CALIFORNIA</t>
  </si>
  <si>
    <t>FULTON WATER COMPANY</t>
  </si>
  <si>
    <t>GARBERVILLE SANITARY DISTRICT</t>
  </si>
  <si>
    <t>GARDEN FARMS COMMUNITY WATER DISTRICT</t>
  </si>
  <si>
    <t>GARFIELD WATER DISTRICT</t>
  </si>
  <si>
    <t>GAS PIPELINE SERVICES INC.</t>
  </si>
  <si>
    <t>GASQUET COMMUNITY SERVICES DISTRICT</t>
  </si>
  <si>
    <t>GE HITACHI NUCLEAR ENERGY LLC</t>
  </si>
  <si>
    <t>GEORGETOWN DIVIDE PUBLIC UTILITY DISTRICT</t>
  </si>
  <si>
    <t>GERBER LAS FLORES COMMUNITY SUPPORTED DISTRICT</t>
  </si>
  <si>
    <t>GILL RANCH STORAGE LLC</t>
  </si>
  <si>
    <t>GILROY ENERGY CENTER LLC - FEATHER RIVER</t>
  </si>
  <si>
    <t>GLIDE WATER DISTRICT</t>
  </si>
  <si>
    <t>GOLD MOUNTAIN COMMUNITY SERVICES DISTRICT</t>
  </si>
  <si>
    <t>GOLDEN GATE BRIDGE HIGHWAY &amp; TRANSPORTATION</t>
  </si>
  <si>
    <t>GOLDEN GATE NATIONAL RECREATION AREA</t>
  </si>
  <si>
    <t>GOLDEN HILLS COMMUNITY SERVICES DISTRICT</t>
  </si>
  <si>
    <t>GOLDEN HILLS NORTH WIND, LLC</t>
  </si>
  <si>
    <t>GOLDEN HILLS WIND LLC</t>
  </si>
  <si>
    <t>GOLDEN STATE UTILITY COMPANY</t>
  </si>
  <si>
    <t>GOLDEN STATE WATER COMPANY</t>
  </si>
  <si>
    <t>GOLDEN STATE WATER COMPANY - CONTRA COSTA COUNTY</t>
  </si>
  <si>
    <t>GOLDEN STATE WATER COMPANY - LAKE COUNTY</t>
  </si>
  <si>
    <t>GOLDEN STATE WATER COMPANY SAN LUIS OBISPO</t>
  </si>
  <si>
    <t>GOLDSIDE MAINTENANCE DISTRICT 27</t>
  </si>
  <si>
    <t>GOOGLE</t>
  </si>
  <si>
    <t>GOSHEN COMMUNITY SERVICES DISTRICT</t>
  </si>
  <si>
    <t>GRADUATE THEOLOGICAL UNION</t>
  </si>
  <si>
    <t>GRANADA SANITARY DISTRICT</t>
  </si>
  <si>
    <t>GRAVELY FORD WATER DISTRICT</t>
  </si>
  <si>
    <t>GREAT OAKS WATER COMPANY</t>
  </si>
  <si>
    <t>GREEN HORN CREEK COMMUNITY SERVICES DISTRICT</t>
  </si>
  <si>
    <t>GREEN RIVER MUTUAL WATER COMPANY</t>
  </si>
  <si>
    <t>GREENFIELD COMMUNICATIONS, INC.</t>
  </si>
  <si>
    <t>GREENFIELD COUNTY WATER DISTRICT</t>
  </si>
  <si>
    <t>GRIMMWAY ENTERPRISES</t>
  </si>
  <si>
    <t>GRIZZLY FLATS COMMUNITY SERVICES DISTRICT</t>
  </si>
  <si>
    <t>GRIZZLY LAKE COMMUNITY SERVICES DISTRICT</t>
  </si>
  <si>
    <t>GROVELAND COMMUNITY SERVICES DISTRICT</t>
  </si>
  <si>
    <t>GUALALA COMMUNITY SERVICES DISTRICT</t>
  </si>
  <si>
    <t>GUNNER RANCH WEST - CSA-22C</t>
  </si>
  <si>
    <t>HACIENDA OWNERS ASSCOCIATION</t>
  </si>
  <si>
    <t>HAMILTON BRANCH COMMUNITY SERVICES DISTRICT</t>
  </si>
  <si>
    <t>HAMILTON CITY COMMUNITY SERVICES DISTRICT</t>
  </si>
  <si>
    <t>HAPPY CAMP SANITARY DISTRICT</t>
  </si>
  <si>
    <t>HAPPY VALLEY TELEPHONE</t>
  </si>
  <si>
    <t>HAPPYCAMP COMMUNITY SERVICES DISTRICT</t>
  </si>
  <si>
    <t>HARBOR VIEW MUTUAL WATER COMPANY</t>
  </si>
  <si>
    <t>HEART OF SAN MATEO, LLC</t>
  </si>
  <si>
    <t>HEIGHTS MUTUAL WATER COMPANY</t>
  </si>
  <si>
    <t>HERITAGE RANCH COMMUNITY SERVICES DISTRICT</t>
  </si>
  <si>
    <t>HERLONG PUBLIC UTILITY DISTRICT</t>
  </si>
  <si>
    <t>HETCH HETCHY WATER &amp; POWER</t>
  </si>
  <si>
    <t>HIDDEN LAKES MAINTENANCE DISTRICT 1</t>
  </si>
  <si>
    <t>HIDDEN VALLEY LAKE COMMUNITY SERVICES DISTRICT</t>
  </si>
  <si>
    <t>HIGH WINDS LLC.</t>
  </si>
  <si>
    <t>HIGHLANDS WATER COMPANY</t>
  </si>
  <si>
    <t>HILLS VALLEY IRRIGATION DISTRICT</t>
  </si>
  <si>
    <t>HILMAR COUNTY WATER DISTRICT</t>
  </si>
  <si>
    <t>HILTON CREEK COMMUNITY SERVICES DISTRICT</t>
  </si>
  <si>
    <t>HOMESTEAD VALLEY SANITARY DISTRICT</t>
  </si>
  <si>
    <t>HONEYWELL, INC.</t>
  </si>
  <si>
    <t>HOOPA VALLEY PUBLIC UTILITIES DISTRICT</t>
  </si>
  <si>
    <t>HOPLAND PUBLIC UTILITY DISTRICT</t>
  </si>
  <si>
    <t>HORIZON CABLE TV</t>
  </si>
  <si>
    <t>HORNITOS TELEPHONE</t>
  </si>
  <si>
    <t>HOWELL MOUNTAIN MUTUAL WATER COMPANY</t>
  </si>
  <si>
    <t>HP COMMUNICATIONS</t>
  </si>
  <si>
    <t>HP COMMUNICATIONS BAY AREA</t>
  </si>
  <si>
    <t>HUCKLEBERRY MUTUAL WATER COMPANY</t>
  </si>
  <si>
    <t>HUMBOLDT BAY MUNICIPAL WATER COMPANY</t>
  </si>
  <si>
    <t>HUMBOLDT COMMUNITY SERVICES DISTRICT</t>
  </si>
  <si>
    <t>HUMBOLDT STATE UNIVERSITY</t>
  </si>
  <si>
    <t>HUNTER COMMUNICATIONS INC</t>
  </si>
  <si>
    <t>HYDESVILLE COUNTY WATER DISTRICT</t>
  </si>
  <si>
    <t>INDIAN LAKES SERVICE AREA - 1</t>
  </si>
  <si>
    <t>INDIAN VALLEY COMMUNITY SERVICE DISTRICT</t>
  </si>
  <si>
    <t>INDIAN WELLS VALLEY WATER DISTRICT</t>
  </si>
  <si>
    <t>INNEX CALIFORNIA, INC</t>
  </si>
  <si>
    <t>INTERMOUNTAIN INFRASTRUCTURE GROUP, LLC - CALIFORNIA</t>
  </si>
  <si>
    <t>INVERNESS PUBLIC UTILITIES DISTRICT</t>
  </si>
  <si>
    <t>INYO NETWORKS, INC - CA</t>
  </si>
  <si>
    <t>INYOKERN COMMUNITY SERVICES DISTRICT</t>
  </si>
  <si>
    <t>IRISH BEACH WATER DISTRICT</t>
  </si>
  <si>
    <t>IRISH HILLS MUTUAL WATER COMPANY</t>
  </si>
  <si>
    <t>IRON MOUNTAIN MUTUAL WATER CO.</t>
  </si>
  <si>
    <t>IRONHOUSE SANITARY DISTRICT</t>
  </si>
  <si>
    <t>ISLAND ENERGY GAS</t>
  </si>
  <si>
    <t>IVANHOE PUBLIC UTILITIES DISTRICT</t>
  </si>
  <si>
    <t>JACK PINE ROAD MUTUAL WATER COMPANY</t>
  </si>
  <si>
    <t>JACKSON VALLEY IRRIGATION DISTRICT</t>
  </si>
  <si>
    <t>JACOBS ENGINEERING GROUP</t>
  </si>
  <si>
    <t>JAMESTOWN SANITARY DISTRICT</t>
  </si>
  <si>
    <t>JENNER COUNTY SERVICE AREA #41</t>
  </si>
  <si>
    <t>JOE SIMOES &amp; SONS DAIRY, INC</t>
  </si>
  <si>
    <t>JOHN MUIR HEALTH</t>
  </si>
  <si>
    <t>JONES VALLEY COMMUNITY SUPPORTED AGRICULTURE #6</t>
  </si>
  <si>
    <t>JP OIL COMPANY, LLC</t>
  </si>
  <si>
    <t>JUNE LAKE PUBLIC UTILITIES DISTRICT</t>
  </si>
  <si>
    <t>KAMPS PROPANE</t>
  </si>
  <si>
    <t>KANAWHA WATER DISTRICT</t>
  </si>
  <si>
    <t>KARUK TRIBE</t>
  </si>
  <si>
    <t>KERMAN TELEPHONE DBA SEBASTIAN</t>
  </si>
  <si>
    <t>KERN - TULARE WATER DISTRICT</t>
  </si>
  <si>
    <t>KERN COUNTY WATER AGENCY</t>
  </si>
  <si>
    <t>KERN OIL &amp; REFINING</t>
  </si>
  <si>
    <t>KETTLEMAN CITY COMMUNITY SERVICES DISTRICT</t>
  </si>
  <si>
    <t>KEYES COMMUNITY SERVICES DISTRICT</t>
  </si>
  <si>
    <t>KINDER MORGAN / SFPP CALIFORNIA</t>
  </si>
  <si>
    <t>KIRKWOOD MEADOWS PUBLIC UTILITIES DISTRICT</t>
  </si>
  <si>
    <t>KIRKWOOD MOUNTAIN RESORT LLC</t>
  </si>
  <si>
    <t>KONOCTI COUNTY WATER DISTRICT</t>
  </si>
  <si>
    <t>KRISTA MUTUAL WATER COMPANY</t>
  </si>
  <si>
    <t>KTVU-TV ENGINEERING</t>
  </si>
  <si>
    <t>LA VINA MAINTENANCE DISTRICT 37</t>
  </si>
  <si>
    <t>LACC MUTUAL WATER COMPANY</t>
  </si>
  <si>
    <t>LAKE ALPINE WATER COMPANY</t>
  </si>
  <si>
    <t>LAKE BERRYESSA RESORT IMPROVEMENT DISTRICT</t>
  </si>
  <si>
    <t>LAKE DON PEDRO COMMUNITY SERVICES DISTRICT</t>
  </si>
  <si>
    <t>LAKE OF THE PINES ASSOCIATON</t>
  </si>
  <si>
    <t>LAKE OF THE WOODS MUTUAL WATER COMPANY</t>
  </si>
  <si>
    <t>LAKE OROVILLE AREA PUBLIC UTILITY DISTRICT</t>
  </si>
  <si>
    <t>LAKE SHASTINA COMMUNITY SERVICES DISTRICT</t>
  </si>
  <si>
    <t>LAKE SHORE MAINTENANCE DISTRICT 6</t>
  </si>
  <si>
    <t>LAKE SISKIYOU MUTUAL WATER COMPANY</t>
  </si>
  <si>
    <t>LAKESIDE PARK ASSOCIATION INC</t>
  </si>
  <si>
    <t>LAKESIDE PIPELINE, LLC</t>
  </si>
  <si>
    <t>LAKEVIEW HILLS COMMUNITY ASSOCIATION</t>
  </si>
  <si>
    <t>LAMONT PUBLIC UTILITY DISTRICT</t>
  </si>
  <si>
    <t>LAS GALLINAS VALLEY SANITARY DISTRICT</t>
  </si>
  <si>
    <t>LASSEN MUNICIPAL UTILITY DISTRICT</t>
  </si>
  <si>
    <t>LASSEN PLUMAS GAS SERVICE</t>
  </si>
  <si>
    <t>LATHROP IRRIGATION DISTRICT</t>
  </si>
  <si>
    <t>LATON COMMUNITY SERVICE DISTRICT</t>
  </si>
  <si>
    <t>LAWRENCE LIVERMORE NATIONAL LAB</t>
  </si>
  <si>
    <t>LAWRENCE LIVERMORE NATIONAL LAB - SITE 300</t>
  </si>
  <si>
    <t>LAYTONVILLE COUNTY WATER DISTRICT</t>
  </si>
  <si>
    <t>LCB COMMUNICATIONS</t>
  </si>
  <si>
    <t>LE GRAND COMMUNITY SERVICE DISTRICT</t>
  </si>
  <si>
    <t>LEBEC COUNTY WATER DISTRICT</t>
  </si>
  <si>
    <t>LEMOORE APARTMENTS LLC</t>
  </si>
  <si>
    <t>LEPRINO FOODS COMPANY, LEMOORE WEST</t>
  </si>
  <si>
    <t>LEVEL 3 COMMUNICATIONS CALIFORNIA</t>
  </si>
  <si>
    <t>LEWIS CREEK WATER DISTRICT</t>
  </si>
  <si>
    <t>LEWISTON COMMUNITY SERVICES DISTRICT</t>
  </si>
  <si>
    <t>LIBERTY UTILITES LLC</t>
  </si>
  <si>
    <t>LINDA COUNTY WATER DISTRICT</t>
  </si>
  <si>
    <t>LINDEN COUNTY WATER DISTRICT</t>
  </si>
  <si>
    <t>LINDMORE IRRIGATION DISTRICT</t>
  </si>
  <si>
    <t>LINDSAY STRATHMORE IRRIGATION DISTRICT</t>
  </si>
  <si>
    <t>LIVERMORE AMADOR VALLEY WATER MANAGEMENT</t>
  </si>
  <si>
    <t>LOCH LOMOND MUTUAL WATER COMPANY</t>
  </si>
  <si>
    <t>LOCKEFORD COMMUNITY SERVICES DISTRICT</t>
  </si>
  <si>
    <t>LOCUS TECHNOLOGIES - NEC</t>
  </si>
  <si>
    <t>LODI GAS STORAGE, LLC</t>
  </si>
  <si>
    <t>LODI MEMORIAL HOSPITAL</t>
  </si>
  <si>
    <t>LOLETA COMMUNITY SERVICES DISTRICT</t>
  </si>
  <si>
    <t>LONGBOW, LLC</t>
  </si>
  <si>
    <t>LOS ALTOS HILLS COMMUNITY FIBER CORPORATION</t>
  </si>
  <si>
    <t>LOS ANGELES DEPARTMENT OF WATER AND POWER</t>
  </si>
  <si>
    <t>LOS OSOS COMMUNITY SERVICE DISTRICT</t>
  </si>
  <si>
    <t>LOST HILLS UTILITY DISTRICT</t>
  </si>
  <si>
    <t>LOST HILLS WATER DISTRICT</t>
  </si>
  <si>
    <t>LOWER LAKE COUNTY WATERWORKS DISTRICT #1</t>
  </si>
  <si>
    <t>LOWER TULE RIVER IRRIGATION DISTRICT</t>
  </si>
  <si>
    <t>LUKINS BROTHERS WATER COMPANY INC.</t>
  </si>
  <si>
    <t>MACPHERSON OIL COMPANY</t>
  </si>
  <si>
    <t>MADERA CHOWCHILLA WATER &amp; POWER AUTHORITY</t>
  </si>
  <si>
    <t>MADERA IRRIGATION DISTRICT</t>
  </si>
  <si>
    <t>MADERA RANCHOS MAINTENANCE DISTRICT 10</t>
  </si>
  <si>
    <t>MADERA VALLEY WATER COMPANY</t>
  </si>
  <si>
    <t>MADERA WATER DISTRICT</t>
  </si>
  <si>
    <t>MADISON COMMUNITY SERVICES DISTRICT</t>
  </si>
  <si>
    <t>MADRONE BROADBAND</t>
  </si>
  <si>
    <t>MALAGA WATER DISTRICT</t>
  </si>
  <si>
    <t>MAMMOTH COUNTY WATER DISTRICT</t>
  </si>
  <si>
    <t>MANILA COMMUNITY SERVICE DISTRICT</t>
  </si>
  <si>
    <t>MANZANA POWER SERVICES, INC</t>
  </si>
  <si>
    <t>MARATHON PETROLEUM COMPANY</t>
  </si>
  <si>
    <t>MARIN MUNICIPAL WATER DISTRICT</t>
  </si>
  <si>
    <t>MARINA COAST WATER DISTRICT</t>
  </si>
  <si>
    <t>MARINA VIEW MAINTENANCE DISTRICT 7</t>
  </si>
  <si>
    <t>MARIPOSA PINES SEWER DISTRICT</t>
  </si>
  <si>
    <t>MARIPOSA PUBLIC UTILITY DISTRICT</t>
  </si>
  <si>
    <t>MARKLEEVILLE PUBLIC UTILITY DISTRICT</t>
  </si>
  <si>
    <t>MARKLEEVILLE WATER COMPANY</t>
  </si>
  <si>
    <t>MARTINEZ PIPELINE COMPANY</t>
  </si>
  <si>
    <t>MARTINEZ REFINING / EQUILON</t>
  </si>
  <si>
    <t>MASSINI MUTUAL WATER COMPANY</t>
  </si>
  <si>
    <t>MASTEC NORTH AMERICA</t>
  </si>
  <si>
    <t>MAXWELL PUBLIC UTILITY DISTRICT</t>
  </si>
  <si>
    <t>MCCLELLAN BUSINESS PARK</t>
  </si>
  <si>
    <t>MCCLOUD COMMUNITY SERVICE DISTRICT</t>
  </si>
  <si>
    <t>MCI WORLDCOM CALIFORNIA</t>
  </si>
  <si>
    <t>MCKESSON CORPORATION</t>
  </si>
  <si>
    <t>MCKINLEYVILLE COMMUNITY SERVICE DISTRICT</t>
  </si>
  <si>
    <t>MCKINNEY WATER DISTRICT</t>
  </si>
  <si>
    <t>MDY PROPERTIES, INC.</t>
  </si>
  <si>
    <t>MEADOW VISTA COUNTY WATER DISTRICT</t>
  </si>
  <si>
    <t>MEDIACOM CALIFORNIA - RIDGECREST</t>
  </si>
  <si>
    <t>MEDIACOM CALIFORNIA LLC</t>
  </si>
  <si>
    <t>MEDIACOM-CLEARLAKE OAKS</t>
  </si>
  <si>
    <t>MENDOCINO COUNTY WATER WORKS DISTRICT II</t>
  </si>
  <si>
    <t>MENTREN CORPORATION</t>
  </si>
  <si>
    <t>MERCED IRRIGATION DISTRICT</t>
  </si>
  <si>
    <t>MERCED IRRIGATION DISTRICT -ELECTRIC DEPARTMENT</t>
  </si>
  <si>
    <t>MERCED PIPELINE, LLC.</t>
  </si>
  <si>
    <t>MESA BUSINESS PARK</t>
  </si>
  <si>
    <t>MESSER LLC</t>
  </si>
  <si>
    <t>MEYERS WATER COMPANY, INC</t>
  </si>
  <si>
    <t>MIAMI CREEK MAINTENANCE DISTRICT 43</t>
  </si>
  <si>
    <t>MID-PENINSULA WATER DISTRICT</t>
  </si>
  <si>
    <t>MIDSET COGENERATION COMPANY</t>
  </si>
  <si>
    <t>MIDSTREAM ENERGY PARTNERS USA LLC</t>
  </si>
  <si>
    <t>MIDWAY COMMUNITY SERVICE DISTRICT</t>
  </si>
  <si>
    <t>MIDWAY HEIGHTS COUNTY WATER DISTRICT</t>
  </si>
  <si>
    <t>MIDWAY SUNSET COGENERATION</t>
  </si>
  <si>
    <t>MIL POTRERO MUTUAL WATER COMPANY</t>
  </si>
  <si>
    <t>MILE HIGH WASTE WATER DISTRICT #37</t>
  </si>
  <si>
    <t>MILLVIEW COUNTY WATER DISTRICT</t>
  </si>
  <si>
    <t>MIRANDA COMMUNITY SERVICES DISTRICT</t>
  </si>
  <si>
    <t>MISSION ROCK UTILITIES, INC.</t>
  </si>
  <si>
    <t>MODESTO &amp; EMPIRE TRACTION COMPANY</t>
  </si>
  <si>
    <t>MODESTO IRRIGATION DISTRICT</t>
  </si>
  <si>
    <t>MOJAVE AIR &amp; SPACE PORT</t>
  </si>
  <si>
    <t>MOJAVE PIPELINE</t>
  </si>
  <si>
    <t>MOJAVE PUBLIC UTILITY DISTRICT</t>
  </si>
  <si>
    <t>MOKELUMNE HILL SANITARY DISTRICT</t>
  </si>
  <si>
    <t>MONTARA WATER &amp; SEWER DISTRICT</t>
  </si>
  <si>
    <t>MONTEREY BAY AQUARIUM</t>
  </si>
  <si>
    <t>MONTEREY COUNTY PUBLIC WORKS</t>
  </si>
  <si>
    <t>MONTEREY COUNTY WATER RESOURCES</t>
  </si>
  <si>
    <t>MONTEREY REGIONAL WATER POLLUTION CONTROL</t>
  </si>
  <si>
    <t>MORGAN HILL UNIFIED SCHOOL DISTRICT</t>
  </si>
  <si>
    <t>MORRO ROCK MUTUAL WATER COMPANY</t>
  </si>
  <si>
    <t>MOUNT HERMON ASSOCIATION INC</t>
  </si>
  <si>
    <t>MOUNTAIN GATE COMMUNITY SERVICE DISTRICT</t>
  </si>
  <si>
    <t>MOUNTAIN HOUSE COMMUNITY SERVICES DISTRICT</t>
  </si>
  <si>
    <t>MOUNTAIN MEADOWS MUTUAL WATER CO</t>
  </si>
  <si>
    <t>MOUNTAIN RANCHES MAINTENANCE DISTRICT 5</t>
  </si>
  <si>
    <t>MOUNTAIN VIEW SANITATION DISTRICT</t>
  </si>
  <si>
    <t>MT KONOCTI MUTUAL WATER COMPANY</t>
  </si>
  <si>
    <t>MT MESA WATER COMPANY</t>
  </si>
  <si>
    <t>MUNI OVERHEAD LINES DEPARTMENT</t>
  </si>
  <si>
    <t>MURPHYS SANITARY DISTRICT</t>
  </si>
  <si>
    <t>MUSICK MEADOWS MUTUAL WATER COMPANY #2 INC.</t>
  </si>
  <si>
    <t>NAFTEX OPERATING COMPANY</t>
  </si>
  <si>
    <t>NAPA BERRYESSA RESORT IMPROVEMENT DISTRICT</t>
  </si>
  <si>
    <t>NAPA SANITATION DISTRICT</t>
  </si>
  <si>
    <t>NEVADA COUNTY FIBER</t>
  </si>
  <si>
    <t>NEVADA IRRIGATION DISTRICT</t>
  </si>
  <si>
    <t>NEXTERA ENERGY RESOURCES LLC - SKY RIVER</t>
  </si>
  <si>
    <t>NEXTERA ENERGY RESOURCES NORTH SKY RIVER WIND LLC</t>
  </si>
  <si>
    <t>NEXTERA ENERGY RESOURCES TEHACHAPI SUBSTATION COMM.</t>
  </si>
  <si>
    <t>NEXTERA ENERGY RESOURCES VASCO WINDS LLC</t>
  </si>
  <si>
    <t>NICE MUTUAL WATER COMPANY</t>
  </si>
  <si>
    <t>NILES CANYON MOBILE ESTATE</t>
  </si>
  <si>
    <t>NIPOMO COMMUNITY SERVICE DISTRICT</t>
  </si>
  <si>
    <t>NORTH COAST COUNTY WATER</t>
  </si>
  <si>
    <t>NORTH DOS PALOS WATER DISTRICT</t>
  </si>
  <si>
    <t>NORTH EDWARDS WATER DISTRICT</t>
  </si>
  <si>
    <t>NORTH FORK MAINTENANCE DISTRICT 8</t>
  </si>
  <si>
    <t>NORTH GUALALA WATER COMPANY</t>
  </si>
  <si>
    <t>NORTH KAWEAH MUTUAL WATER COMPANY</t>
  </si>
  <si>
    <t>NORTH KERN WATER STORAGE DISTRICT</t>
  </si>
  <si>
    <t>NORTH MARIN WATER DISTRICT</t>
  </si>
  <si>
    <t>NORTH OF THE RIVER SANITARY DISTRICT #1</t>
  </si>
  <si>
    <t>NORTH SAN JOAQUIN WATER CONSERVATORY</t>
  </si>
  <si>
    <t>NORTH TAHOE PUBLIC UTILITY DISTRICT</t>
  </si>
  <si>
    <t>NORTH YUBA WATER DISTRICT</t>
  </si>
  <si>
    <t>NORTHERN CALIFORNIA POWER AGENCY</t>
  </si>
  <si>
    <t>NORTHLAND CABLE TV-MT SHASTA</t>
  </si>
  <si>
    <t>NORTHLAND CABLE TV-OAKHURST</t>
  </si>
  <si>
    <t>NORTHLAND CABLE TV-YREKA</t>
  </si>
  <si>
    <t>NORTHSTAR COMMUNITY SERVICE DISTRICT</t>
  </si>
  <si>
    <t>NORTHWEST PETROLEUM, INC.</t>
  </si>
  <si>
    <t>NOVASOURCE</t>
  </si>
  <si>
    <t>NOVATO SANITARY DISTRICT</t>
  </si>
  <si>
    <t>NPG CABLE, INC</t>
  </si>
  <si>
    <t>O.L.S. ENERGY-AGNEWS,INC</t>
  </si>
  <si>
    <t>OACYS TECHNOLOGY</t>
  </si>
  <si>
    <t>OAKDALE IRRIGATION DISTRICT</t>
  </si>
  <si>
    <t>OAKHURST MAINTENANCE DISTRICT 22</t>
  </si>
  <si>
    <t>OASIS PROPERTY OWNERS</t>
  </si>
  <si>
    <t>OCCIDENTAL CANAL COMPANY</t>
  </si>
  <si>
    <t>OCCIDENTAL COMMUNITY SERVICES DISTRICT</t>
  </si>
  <si>
    <t>OCEANO COMMUNITY SERVICES DISTRICT</t>
  </si>
  <si>
    <t>O'CONNOR TRACT CO-OPERATIVE WATER</t>
  </si>
  <si>
    <t>OFFICE OF TECHNOLOGY SERVICES</t>
  </si>
  <si>
    <t>OILDALE MUTUAL WATER</t>
  </si>
  <si>
    <t>OLH COMMUNITY FIBER</t>
  </si>
  <si>
    <t>OLIN CORPORATION</t>
  </si>
  <si>
    <t>OLIVEHURST PUBLIC UTILITIES DISTRICT</t>
  </si>
  <si>
    <t>OLYMPIC VALLEY PUBLIC SERVICES DISTRICT</t>
  </si>
  <si>
    <t>ORANGE COVE IRRIGATION DISTRICT</t>
  </si>
  <si>
    <t>ORANGE VALE WATER COMPANY</t>
  </si>
  <si>
    <t>ORLAND-ARTOIS WATER DISTRICT</t>
  </si>
  <si>
    <t>ORO LOMA SANITARY DISTRICT</t>
  </si>
  <si>
    <t>OROSI PUBLIC UTILITY DISTRICT</t>
  </si>
  <si>
    <t>PACIFC COAST PRODUCERS</t>
  </si>
  <si>
    <t>PACIFIC BELL</t>
  </si>
  <si>
    <t>PACIFIC GROVE UNIFIED SCHOOL DISTRITCT</t>
  </si>
  <si>
    <t>PACIFIC POWER &amp; LIGHT - ALTURAS</t>
  </si>
  <si>
    <t>PACIFIC POWER &amp; LIGHT - CRESCENT CITY</t>
  </si>
  <si>
    <t>PACIFIC POWER &amp; LIGHT - YREKA</t>
  </si>
  <si>
    <t>PACIFIC UNION COLLEGE</t>
  </si>
  <si>
    <t>PACIFIC UTILITY PARTNERS</t>
  </si>
  <si>
    <t>PAJARO VALLEY WATER MANAGEMENT AGENCY</t>
  </si>
  <si>
    <t>PAJARO/SUNNY MESA COMMUNITY SERVICE DISTRICT</t>
  </si>
  <si>
    <t>PALMER CREEK COMMUNITY SERVICES DISTRICT</t>
  </si>
  <si>
    <t>PALO ALTO PARK MUTUAL WATER COMPANY</t>
  </si>
  <si>
    <t>PALO CEDRO COMMUNITY SUPPORTED AGRICULTURE #8</t>
  </si>
  <si>
    <t>PALOMINO LAKES MUTUAL WATER COMPANY</t>
  </si>
  <si>
    <t>PAOLO PECORA</t>
  </si>
  <si>
    <t>PARADISE IRRIGATION DISTRICT</t>
  </si>
  <si>
    <t>PARKSDALE SERVICE AREA - 3</t>
  </si>
  <si>
    <t>PARKWOOD MAINTENANCE DISTRICT 19</t>
  </si>
  <si>
    <t>PATTERSON IRRIGATION DISTRICT</t>
  </si>
  <si>
    <t>PAXIO INC.</t>
  </si>
  <si>
    <t>PC LANDING CORPORATION</t>
  </si>
  <si>
    <t>PEBBLE BEACH COMMUNITY SERVICES DISTRICT</t>
  </si>
  <si>
    <t>PENNGROVE-KENWOOD WATER COMPANY</t>
  </si>
  <si>
    <t>PEOCO, LLC</t>
  </si>
  <si>
    <t>PG&amp;E</t>
  </si>
  <si>
    <t>PHILIPS SEMICONDUCTORS</t>
  </si>
  <si>
    <t>PHILLIPS 66 COMPANY - SACRAMENTO</t>
  </si>
  <si>
    <t>PHILLIPS 66 PIPELINE LLC</t>
  </si>
  <si>
    <t>PHILLIPS TRACT MUTUAL WATER COMPANY</t>
  </si>
  <si>
    <t>PINE GROVE COMMUNITY SERVICES DISTRICT</t>
  </si>
  <si>
    <t>PINECREST PERMITTEES ASSOCIATION</t>
  </si>
  <si>
    <t>PINEDALE COUNTY WATER DISTRICT</t>
  </si>
  <si>
    <t>PINNACLES TELEPHONE COMPANY</t>
  </si>
  <si>
    <t>PINON PINES MUTUAL WATER COMPANY</t>
  </si>
  <si>
    <t>PINON VALLEY WATER COMPANY</t>
  </si>
  <si>
    <t>PIONEER EXPLORATION LTD.</t>
  </si>
  <si>
    <t>PIXLEY PUBLIC UTILITY DISTRICT</t>
  </si>
  <si>
    <t>PLACER COUNTY WATER AGENCY</t>
  </si>
  <si>
    <t>PLAINS ALL AMERICAN COMPANY</t>
  </si>
  <si>
    <t>PLANADA COMMUNITY SERVICES DISTRICT</t>
  </si>
  <si>
    <t>PLUMAS BANK</t>
  </si>
  <si>
    <t>PLUMAS EUREKA COMMUNITY SERVICES DISTRICT</t>
  </si>
  <si>
    <t>PLUMAS SIERRA RURAL ELECTRIC CORPORATION</t>
  </si>
  <si>
    <t>PLUMAS-SIERRA TELECOMMUNIATIONS CALIFORNIA</t>
  </si>
  <si>
    <t>POINT TO POINT INC.</t>
  </si>
  <si>
    <t>PONDEROSA TELEPHONE</t>
  </si>
  <si>
    <t>POPLAR COMMUNITY SERVICES DISTRICT</t>
  </si>
  <si>
    <t>PORT SAN LUIS HARBOR DISTRICT</t>
  </si>
  <si>
    <t>PORTER VISTA PUBLIC UTILITIES DISTRICT</t>
  </si>
  <si>
    <t>PRAXAIR INC/LINDE</t>
  </si>
  <si>
    <t>PREMIER COMMUNITY CREDIT UNION</t>
  </si>
  <si>
    <t>PRINCETON WATERWORKS DISTRICT</t>
  </si>
  <si>
    <t>PROBERTA WATER DISTRICT</t>
  </si>
  <si>
    <t>PROCTOR &amp; GAMBLE MANUFACTURING COMPANY</t>
  </si>
  <si>
    <t>PURESOURCE WATER, INC</t>
  </si>
  <si>
    <t>PURISSIMA HILLS WATER DISTRICT</t>
  </si>
  <si>
    <t>QUAIL VALLEY WATER DISTRICT</t>
  </si>
  <si>
    <t>QUARTZ MOUNTAIN MAINTENANCE DISTRICT 73</t>
  </si>
  <si>
    <t>QUEST MEDIA &amp; SUPPLIES</t>
  </si>
  <si>
    <t>RACE TELECOMMUNICATIONS, INC</t>
  </si>
  <si>
    <t>RAINS CREEK WATER DISTRICT</t>
  </si>
  <si>
    <t>RANCHO MURIETA ASSOCIATION</t>
  </si>
  <si>
    <t>RANCHO MURIETA COMMUNITY SERVICES DISTRICT</t>
  </si>
  <si>
    <t>RANCHO ROBLES MUTUAL WATER AND ROAD COMPANY</t>
  </si>
  <si>
    <t>RANCHOS WEST MAINTENANCE DISTRICT 95</t>
  </si>
  <si>
    <t>RAND COMMUNITIES WATER DISTRICT</t>
  </si>
  <si>
    <t>REABOLD CALIFORNIA, LLC</t>
  </si>
  <si>
    <t>RECLAMATION DISTRICT NO. 1004</t>
  </si>
  <si>
    <t>RECLAMATION DISTRICT NO. 999</t>
  </si>
  <si>
    <t>REDWOOD VALLEY COUNTY WATER DISTRICT</t>
  </si>
  <si>
    <t>REPUBLIC SERVICES OF SONOMA COUNTY, INC.</t>
  </si>
  <si>
    <t>RESORT IMPROVEMENT DISTRICT #1</t>
  </si>
  <si>
    <t>RICHARDSON BAY SANITARY DISTRICT</t>
  </si>
  <si>
    <t>RIO ALTO WATER DISTRICT</t>
  </si>
  <si>
    <t>RIO LINDA/ELVERTA COMMUNITY WATER DISTRICT</t>
  </si>
  <si>
    <t>RIPPERDAN MAINTENANCE DISTRICT 28</t>
  </si>
  <si>
    <t>RISING TREE WIND FARM LLC</t>
  </si>
  <si>
    <t>RIVER PINES PUBLIC UTILITIES DISTRICT</t>
  </si>
  <si>
    <t>RIVERDALE PUBLIC UTILITIES DISTRICT</t>
  </si>
  <si>
    <t>RIVERSIDE COMMUNITY SERVICES DISTRICT</t>
  </si>
  <si>
    <t>RIVIAN AUTOMOTIVE - CALIFORNIA</t>
  </si>
  <si>
    <t>RODEO SANITARY DISTRICT</t>
  </si>
  <si>
    <t>ROGINA WATER COMPANY INC</t>
  </si>
  <si>
    <t>ROLLING HILLS SERVICE AREA -19</t>
  </si>
  <si>
    <t>ROSAMOND COMMUNITY SERVICES DISTRICT</t>
  </si>
  <si>
    <t>ROSEDALE RIO-BRAVO WATER STORAGE DIST</t>
  </si>
  <si>
    <t>ROSEVIEW HEIGHTS MUTUAL WATER COMPANY</t>
  </si>
  <si>
    <t>ROUND VALLEY INDIAN TRIBES</t>
  </si>
  <si>
    <t>ROYALE ENERGY INC.</t>
  </si>
  <si>
    <t>RRM INC.</t>
  </si>
  <si>
    <t>RTI INFRASTRUCTURE, INC.</t>
  </si>
  <si>
    <t>RUSSIAN RIVER COUNTY WATER DISTRICT</t>
  </si>
  <si>
    <t>S AND T MUTUAL WATER COMPANY</t>
  </si>
  <si>
    <t>S.N.M.E. GAS COMPANY INC.</t>
  </si>
  <si>
    <t>SACRAMENTO COUNTY OFFICE OF EDUCATION</t>
  </si>
  <si>
    <t>SACRAMENTO COUNTY WASTE MANAGEMENT AND RECYCLING</t>
  </si>
  <si>
    <t>SACRAMENTO COUNTY WATER AGENCY</t>
  </si>
  <si>
    <t>SACRAMENTO MUNICIPAL UTILITIES DISTRICT</t>
  </si>
  <si>
    <t>SACRAMENTO REGIONAL TRANSIT DISTRICT</t>
  </si>
  <si>
    <t>SACRAMENTO SUBURBAN WATER DISTRICT</t>
  </si>
  <si>
    <t>SADDLEBACK WATER ASSOCIATION</t>
  </si>
  <si>
    <t>SALIDA SANITARY DISTRICT</t>
  </si>
  <si>
    <t>SALMON CREEK CSA #41</t>
  </si>
  <si>
    <t>SALSIPUEDES SANITARY DISTRICT</t>
  </si>
  <si>
    <t>SAN ANDREAS MUTUAL WATER</t>
  </si>
  <si>
    <t>SAN ANDREAS SANITARY DISTRICT</t>
  </si>
  <si>
    <t>SAN BENITO COUNTY WATER</t>
  </si>
  <si>
    <t>SAN CARLOS TELECOM INC.</t>
  </si>
  <si>
    <t>SAN FRANCISCO BAY AREA RAPID TRANSIT, REAL ESTATE DEPARTMENT</t>
  </si>
  <si>
    <t>SAN FRANCISCO MUSEUM OF MODERN ART</t>
  </si>
  <si>
    <t>SAN FRANCISCO PUC - WATER SUPPLY &amp; TREATMENT DIVISION</t>
  </si>
  <si>
    <t>SAN JOAQUIN FACILITIES MANAGEMENT, INC.</t>
  </si>
  <si>
    <t>SAN JOSE WATER COMPANY</t>
  </si>
  <si>
    <t>SAN JOSE/SANTA CLARA REGIONAL WASTEWATER FACILITY</t>
  </si>
  <si>
    <t>SAN JUAN SUBURBAN WATER DISTRICT</t>
  </si>
  <si>
    <t>SAN LEANDRO DARK FIBER</t>
  </si>
  <si>
    <t>SAN LORENZO VALLEY WATER DISTRICT</t>
  </si>
  <si>
    <t>SAN LUCAS COUNTY WATER DISTRICT</t>
  </si>
  <si>
    <t>SAN LUIS COASTAL UNIFIED SCHOOL DISTRICT</t>
  </si>
  <si>
    <t>SAN LUIS WATER DISTRICT</t>
  </si>
  <si>
    <t>SAN MATEO COUNTY TRANSIT DISTRICT</t>
  </si>
  <si>
    <t>SAN MIGUEL COMMUNITY SERVICES DISTRICT</t>
  </si>
  <si>
    <t>SAN MIGUELITO MUTUAL WATER COMPANY</t>
  </si>
  <si>
    <t>SAN SIMEON COMMUNITY SERVICES DISTRICT</t>
  </si>
  <si>
    <t>SANDRA TAVARES - HOMEOWNER</t>
  </si>
  <si>
    <t>SANGER UNIFIED SCHOOL DISTRICT</t>
  </si>
  <si>
    <t>SANITATION DISTRICT #1 - MARIN COUNTY</t>
  </si>
  <si>
    <t>SANITATION DISTRICT #5-MARIN COUNTY</t>
  </si>
  <si>
    <t>SANTA CLARA UNIFIED SCHOOL DISTRICT</t>
  </si>
  <si>
    <t>SANTA CLARA VALLEY WATER DISTRICT</t>
  </si>
  <si>
    <t>SANTA LUCIA COMMUNITY SERVICE DISTRICT</t>
  </si>
  <si>
    <t>SANTA NELLA COUNTY WATER DISTRICT</t>
  </si>
  <si>
    <t>SARATOGA HEIGHTS MUTUAL WATER COMPANY</t>
  </si>
  <si>
    <t>SAUCELITO IRRIGATION DISTRICT</t>
  </si>
  <si>
    <t>SAUSALITO-MARIN CITY SANITARY DISTRICT</t>
  </si>
  <si>
    <t>SCHLUMBERGER TECHNOLOGY CORPORATION</t>
  </si>
  <si>
    <t>SCOTIA COMMUNITY SERVICES DISTRICT</t>
  </si>
  <si>
    <t>SCOTTS VALLEY WATER DISTRICT</t>
  </si>
  <si>
    <t>SEA RANCH CONNECT</t>
  </si>
  <si>
    <t>SEARLES VALLEY MINERALS</t>
  </si>
  <si>
    <t>SEBASTIAN CORP - FORESTHILL</t>
  </si>
  <si>
    <t>SELMA-KINGSBURG-FOWLER COUNTY SANITATION DISTRICT</t>
  </si>
  <si>
    <t>SEMITROPIC WATER DISTRICT</t>
  </si>
  <si>
    <t>SENTINEL PEAK RESOURCES, LLC</t>
  </si>
  <si>
    <t>SEQUOIA EXPLORATION, INC.</t>
  </si>
  <si>
    <t>SERENO DEL MAR WATER SYSTEMS</t>
  </si>
  <si>
    <t>SEWER AUTHORITY MID-COASTSIDE</t>
  </si>
  <si>
    <t>SEWERAGE AGENCY OF SOUTH MARIN</t>
  </si>
  <si>
    <t>SEWERAGE COMMISSION-OROVILLE</t>
  </si>
  <si>
    <t>SHAFTER SOLAR LLC</t>
  </si>
  <si>
    <t>SHAFTER WASCO IRRIGATION DISTRICT</t>
  </si>
  <si>
    <t>SHASTA COMMUNITY SERVICES DISTRICT</t>
  </si>
  <si>
    <t>SHASTA COUNTY SERVICE AREA 23 CRAG VIEW WATER SYSTEM</t>
  </si>
  <si>
    <t>SHAVER LAKE COMMUNITY SUPPORTED AGRICULTURE #31B</t>
  </si>
  <si>
    <t>SHAVER LAKE POINT 2 MUTUAL WATER COMPANY</t>
  </si>
  <si>
    <t>SHAVER LAKE PROPANE</t>
  </si>
  <si>
    <t>SHAVER LAKE WASTE WATER DISTRICT #41</t>
  </si>
  <si>
    <t>SHAVER SPRINGS WASTE WATER DISTRICT #40</t>
  </si>
  <si>
    <t>SHELL PIPELINE COMPANY LP</t>
  </si>
  <si>
    <t>SHILOH I WIND PROJECT LLC</t>
  </si>
  <si>
    <t>SHORE TERMINALS LLC</t>
  </si>
  <si>
    <t>SIERRA HIGHLANDS MAINTENANCE DISTRICT 58</t>
  </si>
  <si>
    <t>SIERRA LAKES COUNTY WATER DISTRICT</t>
  </si>
  <si>
    <t>SIERRA NEVADA COMMUNICATIONS</t>
  </si>
  <si>
    <t>SIERRA TELEPHONE</t>
  </si>
  <si>
    <t>SIFI NETWORKS RANCHO CORDOVA LLC</t>
  </si>
  <si>
    <t>SIGNAL HILL PETROLEUM INC</t>
  </si>
  <si>
    <t>SILICON VALLEY CLEAN WATER</t>
  </si>
  <si>
    <t>SILICON VALLEY POWER</t>
  </si>
  <si>
    <t>SINCLAIR TELEVISION OF FRESNO, LLC</t>
  </si>
  <si>
    <t>SISKIYOU COUNTY ROLLING HILLS MUTUAL WATER COMPANY, INC.</t>
  </si>
  <si>
    <t>SISKIYOU TELEPHONE</t>
  </si>
  <si>
    <t>SITE RESOURCES ONE, LLC - C/O DOS RIO INC</t>
  </si>
  <si>
    <t>SJC FUEL</t>
  </si>
  <si>
    <t>SKY HARBOUR WASTE WATER DISTRICT #38</t>
  </si>
  <si>
    <t>SKY HIGH RANCH OF CALAVERAS COUNTY</t>
  </si>
  <si>
    <t>SKY LONDA MUTUAL WATER COMPANY</t>
  </si>
  <si>
    <t>SMITH RIVER COMMUNITY SERVICES DISTRICT</t>
  </si>
  <si>
    <t>SNELLING COMMUNITY SERVICES DISTRICT</t>
  </si>
  <si>
    <t>SOFTCOM INTERNET COMMUNICATIONS, INC</t>
  </si>
  <si>
    <t>SOLANO IRRIGATION DISTRICT</t>
  </si>
  <si>
    <t>SONIC TELECOM, LLC</t>
  </si>
  <si>
    <t>SONOMA COUNTY WATER AGENCY</t>
  </si>
  <si>
    <t>SOQUEL CREEK WATER DISTRICT</t>
  </si>
  <si>
    <t>SOUTH CLOVERDALE WATER COMPANY</t>
  </si>
  <si>
    <t>SOUTH DOS PALOS COUNTY WATER DISTRICT</t>
  </si>
  <si>
    <t>SOUTH FEATHER WATER &amp; POWER AGENCY</t>
  </si>
  <si>
    <t>SOUTH KAWEAH MUTUAL WATER COMPANY</t>
  </si>
  <si>
    <t>SOUTH PLACER MUNICIPAL UTILITIES DISTRICT</t>
  </si>
  <si>
    <t>SOUTH SAN JOAQUIN IRRIGATION DISTRICT</t>
  </si>
  <si>
    <t>SOUTH SAN LUIS OBISPO COUNTY SANITARY DISTRICT</t>
  </si>
  <si>
    <t>SOUTH SUTTER WATER DISTRICT</t>
  </si>
  <si>
    <t>SOUTH TAHOE PUBLIC UTILITIES DISTRICT</t>
  </si>
  <si>
    <t>SOUTHERN CALIFORNIA EDISON - CALIFORNIA</t>
  </si>
  <si>
    <t>SOUTHERN CALIFORNIA EDISON TRANSMISSIONS</t>
  </si>
  <si>
    <t>SOUTHERN CALIFORNIA GAS COMPANY</t>
  </si>
  <si>
    <t>SOUTHERN SAN JOAQUIN MUNICIPAL UTILITIES DISTRICT</t>
  </si>
  <si>
    <t>SOUTHGATE RECREATION &amp; PARK</t>
  </si>
  <si>
    <t>SOUTHWEST GAS CORPORATION - CALIFORNIA</t>
  </si>
  <si>
    <t>SPACE SYSTEMS/LORAL</t>
  </si>
  <si>
    <t>SPALDING COMMUNITY SERVICES DISTRICT</t>
  </si>
  <si>
    <t>SPRECKELS WATER COMPANY</t>
  </si>
  <si>
    <t>SPRINGVILLE PUBLIC UTILITIES DISTRICT</t>
  </si>
  <si>
    <t>SPRINT - CALIFORNIA</t>
  </si>
  <si>
    <t>SQUAW VALLEY MUTUAL WATER COMPANY</t>
  </si>
  <si>
    <t>STALLION SPRINGS COMMUNITY SERVICES DISTRICT</t>
  </si>
  <si>
    <t>STANFORD UNIVERSITY</t>
  </si>
  <si>
    <t>STANTEC CONSULTING CORPORATION</t>
  </si>
  <si>
    <t>STARLINK LOGISTICS, INC.</t>
  </si>
  <si>
    <t>STARRH &amp; STARRH COTTON GROWERS</t>
  </si>
  <si>
    <t>STATE OF CALIFORNIA LEGISLATIVE DATA CENTER</t>
  </si>
  <si>
    <t>STEGE SANITARY DISTRICT</t>
  </si>
  <si>
    <t>STILL MEADOWS MAINTENANCE DISTRICT 42</t>
  </si>
  <si>
    <t>STINSON BEACH COUNTY WATER DISTRICT</t>
  </si>
  <si>
    <t>STOCKTON EAST WATER DISTRICT</t>
  </si>
  <si>
    <t>STONES / BENGARD COMMUNITY SERVICES DISTRICT</t>
  </si>
  <si>
    <t>STRATFORD PUBLIC UTILITY DISTRICT</t>
  </si>
  <si>
    <t>STRATHMORE PUBLIC UTILITY DISTRICT</t>
  </si>
  <si>
    <t>STRYKER NEUROVASCULAR</t>
  </si>
  <si>
    <t>SUBURBAN PROPANE - OAKHURST</t>
  </si>
  <si>
    <t>SUBURBAN PROPANE YREKA</t>
  </si>
  <si>
    <t>SUDDENLINK COMMUNICATIONS - HUMBOLDT</t>
  </si>
  <si>
    <t>SUDDENLINK COMMUNICATIONS ??' ' MONTEREY</t>
  </si>
  <si>
    <t>SUDDENLINK COMMUNICATIONS-AUBURN</t>
  </si>
  <si>
    <t>SUGAR BOWL CORPORATION</t>
  </si>
  <si>
    <t>SUGARLOAF COMMUNITY SUPPORTED AGRICULTURE #2</t>
  </si>
  <si>
    <t>SUMNER HILL SERVICE AREA - 16</t>
  </si>
  <si>
    <t>SUNDALE MUTUAL WATER COMPANY</t>
  </si>
  <si>
    <t>SUNNYSLOPE COUNTY WATER DISTRICT</t>
  </si>
  <si>
    <t>SUNRISE POWER CO.</t>
  </si>
  <si>
    <t>SUNSET RIDGE MAINTENANCE DISTRICT 40</t>
  </si>
  <si>
    <t>SURPRISE VALLEY ELECTRIFICATION CORPORATION - CALIFORNIA</t>
  </si>
  <si>
    <t>SUSANVILLE CONSOLIDATED SANITARY DISTRICT</t>
  </si>
  <si>
    <t>SUTTER COMMUNITY SERVICES DISTRICT</t>
  </si>
  <si>
    <t>SWEETWATER SPRINGS WATER DISTRICT</t>
  </si>
  <si>
    <t>TABLE MOUNTAIN RANCHERIA</t>
  </si>
  <si>
    <t>TAHOE CITY PUBLIC UTILITY DISTRICT</t>
  </si>
  <si>
    <t>TAHOE KEYS WATER COMPANY</t>
  </si>
  <si>
    <t>TAHOE PARK WATER COMPANY</t>
  </si>
  <si>
    <t>TAHOE SWISS VILLAGE UTILITY INC</t>
  </si>
  <si>
    <t>TAHOE-TRUCKEE SANITARY AGENCY</t>
  </si>
  <si>
    <t>TALMONT RESORT IMPROVEMENT DISTRICT</t>
  </si>
  <si>
    <t>TAMALPAIS COMMUNITY SERVICES DISTRICT</t>
  </si>
  <si>
    <t>TAMARACK ESTATES COMMUNITY SUPPORTED AGRICULTURE #1</t>
  </si>
  <si>
    <t>TBI-MISSION WEST, LLC</t>
  </si>
  <si>
    <t>TEA POT DOME WATER DISTRICT</t>
  </si>
  <si>
    <t>TEAFORD MEADOWS MAINTENANCE DISTRICT 24</t>
  </si>
  <si>
    <t>TEHACHAPI-CUMMINGS COUNTY WATER DISTRICT</t>
  </si>
  <si>
    <t>TEHAMA COUNTY DEPARTMENT OF EDUCATION</t>
  </si>
  <si>
    <t>TEJON CASTAC WATER DISTRICT</t>
  </si>
  <si>
    <t>TEKIFY FIBER LLC</t>
  </si>
  <si>
    <t>TEMPLETON COMMUNITY SERVICES DISTRICT</t>
  </si>
  <si>
    <t>TERRA BELLA IRRIGATION DISTRICT</t>
  </si>
  <si>
    <t>TERRA DE ORO WATER COMPANY</t>
  </si>
  <si>
    <t>TERRADEX INC.</t>
  </si>
  <si>
    <t>TESLA, INC USA CALIFORNIA</t>
  </si>
  <si>
    <t>TEXACO CROSS VALLEY FUEL SYSTEMS</t>
  </si>
  <si>
    <t>THE BOEING COMPANY - CALIFORNIA</t>
  </si>
  <si>
    <t>THE IRVINE COMPANY</t>
  </si>
  <si>
    <t>THE PRESIDIO TRUST</t>
  </si>
  <si>
    <t>THE SEA RANCH WATER COMPANY</t>
  </si>
  <si>
    <t>THE SPCA FOR MONTEREY COUNTY</t>
  </si>
  <si>
    <t>THE TERMO COMPANY - PRINCETON</t>
  </si>
  <si>
    <t>THE WEST SIDE IRRIGATION DISTRICT</t>
  </si>
  <si>
    <t>THERMALITO WATER AND SEWER DISTRICT</t>
  </si>
  <si>
    <t>THOMPSON PROPERTY OWNERS</t>
  </si>
  <si>
    <t>THREE RIVERS</t>
  </si>
  <si>
    <t>TIMBER COVE COUNTY WATER DISTRICT</t>
  </si>
  <si>
    <t>TIME WARNER CABLE</t>
  </si>
  <si>
    <t>TIPPETT STUDIO</t>
  </si>
  <si>
    <t>TIPTON COMMUNITY SERVICES DISTRICT</t>
  </si>
  <si>
    <t>TOKAY PARK WATER COMPANY</t>
  </si>
  <si>
    <t>TOLOWA DEE-NI' NATION</t>
  </si>
  <si>
    <t>TOMALES VILLAGE COMMUNITY SERVICES DISTRICT</t>
  </si>
  <si>
    <t>TORRANCE LOGISTICS COMPANY, LLC</t>
  </si>
  <si>
    <t>TOWN OF COLMA</t>
  </si>
  <si>
    <t>TOWN OF DISCOVERY BAY</t>
  </si>
  <si>
    <t>TOWN OF FAIRFAX</t>
  </si>
  <si>
    <t>TOWN OF FORT JONES</t>
  </si>
  <si>
    <t>TOWN OF HILLSBOROUGH</t>
  </si>
  <si>
    <t>TOWN OF LOOMIS</t>
  </si>
  <si>
    <t>TOWN OF LOS ALTOS HILLS</t>
  </si>
  <si>
    <t>TOWN OF LOS GATOS</t>
  </si>
  <si>
    <t>TOWN OF MORAGA</t>
  </si>
  <si>
    <t>TOWN OF ROSS</t>
  </si>
  <si>
    <t>TOWN OF SAN ANSELMO</t>
  </si>
  <si>
    <t>TOWN OF TIBURON</t>
  </si>
  <si>
    <t>TOWN OF TRUCKEE</t>
  </si>
  <si>
    <t>TOWN OF WOODSIDE</t>
  </si>
  <si>
    <t>TOWN OF YOUNTVILLE</t>
  </si>
  <si>
    <t>TPX COMMUNICATIONS I</t>
  </si>
  <si>
    <t>TPX COMMUNICATIONS II</t>
  </si>
  <si>
    <t>TRACT 92 COMMUNITY SERVICE DISTRICT - TULARE COUNTY</t>
  </si>
  <si>
    <t>TRANQUILLITY IRRIGATION DISTRICT</t>
  </si>
  <si>
    <t>TRANS BAY CABLE LLC</t>
  </si>
  <si>
    <t>TRANSMONTAIGNE PARTNERS LLC</t>
  </si>
  <si>
    <t>TREASURE CREEK WOODS MUTUAL WATER COMPANY.</t>
  </si>
  <si>
    <t>TREASURE ISL UTIL OPS</t>
  </si>
  <si>
    <t>TRICOR REFINING, LLC</t>
  </si>
  <si>
    <t>TRINITY CO WTRWORKS #1</t>
  </si>
  <si>
    <t>TRINITY PUBLIC UTILITY DISTRICT</t>
  </si>
  <si>
    <t>TROUT GULCH MUTUAL WATER CORPORATION</t>
  </si>
  <si>
    <t>TRS GROUP, INC.</t>
  </si>
  <si>
    <t>TRUCKEE DONNER PUBLIC UTILITIES DISTRICT</t>
  </si>
  <si>
    <t>TRUCKEE SANITARY DISTRICT</t>
  </si>
  <si>
    <t>TRUCKEE TAHOE PROPANE / AMERIGAS</t>
  </si>
  <si>
    <t>TULARE COUNTY FEDERAL CREDIT UNION</t>
  </si>
  <si>
    <t>TULARE COUNTY INFORMATION &amp; COMMUNICATIONS</t>
  </si>
  <si>
    <t>TULARE LAKE DRAINAGE DISTRICT</t>
  </si>
  <si>
    <t>TUOLUMNE CITY SANITARY DISTRICT</t>
  </si>
  <si>
    <t>TUOLUMNE UTILITY DISTRICT</t>
  </si>
  <si>
    <t>TURLOCK IRRIGATION DISTRICT</t>
  </si>
  <si>
    <t>TUSCARORA GAS TRANSMISSION CALIFORNIA</t>
  </si>
  <si>
    <t>TWAIN HARTE COMMUNITY SERVICES DISTRICT</t>
  </si>
  <si>
    <t>U.S. BORAX</t>
  </si>
  <si>
    <t>UKIAH VALLEY SANITATION DISTRICT</t>
  </si>
  <si>
    <t>ULTRAMAR</t>
  </si>
  <si>
    <t>UNION HEIGHTS MUTUAL WATER COMPANY</t>
  </si>
  <si>
    <t>UNION PACIFIC RAILROAD</t>
  </si>
  <si>
    <t>UNION PUBLIC UTILITY DISTRICT</t>
  </si>
  <si>
    <t>UNION SANITARY DISTRICT</t>
  </si>
  <si>
    <t>UNITED MOBILE HOME OWNERS ASSOCIATION OF FAIRFIELD, LLC</t>
  </si>
  <si>
    <t>UNIVERSAL PARAGON CORPORATION</t>
  </si>
  <si>
    <t>UNIVERSITY OF CALIFORNIA BERKELEY</t>
  </si>
  <si>
    <t>UNIVERSITY OF CALIFORNIA DAVIS</t>
  </si>
  <si>
    <t>UNIVERSITY OF CALIFORNIA DAVIS MEDICAL CENTER</t>
  </si>
  <si>
    <t>UNIVERSITY OF CALIFORNIA HASTINGS COLLEGE OF THE LAW</t>
  </si>
  <si>
    <t>UNIVERSITY OF CALIFORNIA MERCED</t>
  </si>
  <si>
    <t>UNIVERSITY OF CALIFORNIA MERCED FIBER</t>
  </si>
  <si>
    <t>UNIVERSITY OF THE PACIFIC</t>
  </si>
  <si>
    <t>UPPER LAKE COUNTY WATER DISTRICT</t>
  </si>
  <si>
    <t>USA MEDIA GROUP - TRUCKEE</t>
  </si>
  <si>
    <t>USS-POSCO INDUSTRIES</t>
  </si>
  <si>
    <t>UTICA POWER AUTHORITY</t>
  </si>
  <si>
    <t>UTILITY TELECOM GROUP, LLC</t>
  </si>
  <si>
    <t>VALERO REFINING</t>
  </si>
  <si>
    <t>VALETA MAINTENANCE DISTRICT 85</t>
  </si>
  <si>
    <t>VALLEJO FLOOD &amp; WASTEWATER DISTRICT</t>
  </si>
  <si>
    <t>VALLEY ELECTRIC ASSOCIATION INC CALIFORNIA</t>
  </si>
  <si>
    <t>VALLEY OF THE MOON WATER DISTRICT</t>
  </si>
  <si>
    <t>VALLEY SPRINGS PUBLIC UTILITY DISTRICT</t>
  </si>
  <si>
    <t>VALLEY TRANSPORTATION AUTHORITY</t>
  </si>
  <si>
    <t>VALLEY WATER MANAGEMENT COMPANY</t>
  </si>
  <si>
    <t>VANDALIA IRRIGATION DISTRICT</t>
  </si>
  <si>
    <t>VAQUERO ENERGY</t>
  </si>
  <si>
    <t>VARCOMM</t>
  </si>
  <si>
    <t>VAUGHN WATER COMPANY INC</t>
  </si>
  <si>
    <t>VELOCITY COM INC</t>
  </si>
  <si>
    <t>VENIDA PACKING COMPANY</t>
  </si>
  <si>
    <t>VEOLIA NORTH AMERICA</t>
  </si>
  <si>
    <t>VEOLIA WATER NORTH AMERICA, WEST LLC.</t>
  </si>
  <si>
    <t>VERO FIBER NETWORKS, LLC - CALIFORNIA</t>
  </si>
  <si>
    <t>VERRA MOBILITY</t>
  </si>
  <si>
    <t>VETERANS HOME OF CALIFORNIA</t>
  </si>
  <si>
    <t>VIASAT, INC. CALIFORNIA</t>
  </si>
  <si>
    <t>VOLCANO TELEPHONE COMPANY</t>
  </si>
  <si>
    <t>WARD WELL WATER COMPANY INC</t>
  </si>
  <si>
    <t>WASTE MANAGEMENT / SCS ENGINEERS</t>
  </si>
  <si>
    <t>WAVE BROADBAND - CONCORD</t>
  </si>
  <si>
    <t>WAVE BROADBAND - GARBERVILLE</t>
  </si>
  <si>
    <t>WAVE BROADBAND - SACRAMENTO REGION</t>
  </si>
  <si>
    <t>WAVE BROADBAND - SAN FRANCISCO</t>
  </si>
  <si>
    <t>WAVE BROADBAND-ROCKLIN</t>
  </si>
  <si>
    <t>WEAVERVILLE COMMUNITY SERVICES DISTRICT</t>
  </si>
  <si>
    <t>WEAVERVILLE SANITARY DISTRICT</t>
  </si>
  <si>
    <t>WEIMAR WATER COMPANY</t>
  </si>
  <si>
    <t>WEIR FLOWAY / GEOSYNTEC CONSULTANTS</t>
  </si>
  <si>
    <t>WES BRADFORD PROPERTIES LLC</t>
  </si>
  <si>
    <t>WEST ALMANOR MUTUAL WATER COMPANY</t>
  </si>
  <si>
    <t>WEST BAY SANITARY</t>
  </si>
  <si>
    <t>WEST COAST GAS CO INC - MERCED</t>
  </si>
  <si>
    <t>WEST COAST GAS CO. INC</t>
  </si>
  <si>
    <t>WEST COUNTY WASTEWATER DISTRICT</t>
  </si>
  <si>
    <t>WEST KERN WATER DISTRICT</t>
  </si>
  <si>
    <t>WEST SAN MARTIN WATER WORKS INC</t>
  </si>
  <si>
    <t>WEST VALLEY CONSTRUCTION COMPANY</t>
  </si>
  <si>
    <t>WEST VALLEY SANITARY DISTRICT</t>
  </si>
  <si>
    <t>WESTBOROUGH WATER DISTRICT</t>
  </si>
  <si>
    <t>WESTERN ACRES MUTUAL WATER COMPANY</t>
  </si>
  <si>
    <t>WESTERN DIGITAL</t>
  </si>
  <si>
    <t>WESTERN HILLS WATER DISTRICT</t>
  </si>
  <si>
    <t>WESTHAVEN COMMUNITY SERVICES DISTRICT</t>
  </si>
  <si>
    <t>WESTLANDS WATER DISTRICT</t>
  </si>
  <si>
    <t>WESTON SOLUTIONS, INC</t>
  </si>
  <si>
    <t>WESTSIDE SOLAR LLC</t>
  </si>
  <si>
    <t>WESTSIDE WATER DISTRICT</t>
  </si>
  <si>
    <t>WESTWOOD COMMUNITY SERVICES DISTRICT</t>
  </si>
  <si>
    <t>WHEELER RIDGE-MARICOPA WATER STORAGE</t>
  </si>
  <si>
    <t>WHITNEY POINT SOLAR LLC</t>
  </si>
  <si>
    <t>WICKLAND PIPELINE LLC</t>
  </si>
  <si>
    <t>WILD GOOSE STORAGE INC</t>
  </si>
  <si>
    <t>WILDWOOD ISLAND COMMUNITY SUPPORTED AGRICULTURE #5</t>
  </si>
  <si>
    <t>WILLOW COUNTY WATER DISTRICT</t>
  </si>
  <si>
    <t>WILLOW CREEK COMMUNITY SERVICES DISTRICT</t>
  </si>
  <si>
    <t>WINDJAMMER CABLE</t>
  </si>
  <si>
    <t>WINDJAMMER CABLE - SUSANVILLE</t>
  </si>
  <si>
    <t>WINDSOR WATER DISTRICT</t>
  </si>
  <si>
    <t>WINDSTAR</t>
  </si>
  <si>
    <t>WINTON WATER &amp; SANITATION DISTRICT</t>
  </si>
  <si>
    <t>WM. BOLTHOUSE FARMS INC.</t>
  </si>
  <si>
    <t>WOOD ENVIRONMENTAL</t>
  </si>
  <si>
    <t>WOODBRIDGE SANITARY DISTRICT</t>
  </si>
  <si>
    <t>WOODLANDS MUTUAL WATER COMPANY</t>
  </si>
  <si>
    <t>WOODLANDS-DAVIS CLEAN WATER AGENCY</t>
  </si>
  <si>
    <t>WOODVILLE PUBLIC UTILITY DISTRICT</t>
  </si>
  <si>
    <t>YARA STOCKTON - DRY</t>
  </si>
  <si>
    <t>YOSEMITE ALPINE COMMUNITY SERVICES DISTRICT</t>
  </si>
  <si>
    <t>YOSEMITE NATIONAL PARK</t>
  </si>
  <si>
    <t>YOSEMITE SPRING PARK UTILITY COMPANY</t>
  </si>
  <si>
    <t>YOSEMITE WEST WATER DISTRICT</t>
  </si>
  <si>
    <t>ZAYO GROUP - CALIFORNIA</t>
  </si>
  <si>
    <t>ZAYO GROUP LLC FNA NETWORKS 360</t>
  </si>
  <si>
    <t>ZITO MEDIA - CALIFORNIA</t>
  </si>
  <si>
    <t>USA North</t>
  </si>
  <si>
    <t>Fee Amount</t>
  </si>
  <si>
    <t>Total</t>
  </si>
  <si>
    <t>Statewide locate request transmissions (sum of Billed Tickets):</t>
  </si>
  <si>
    <t>Percent of Statewide</t>
  </si>
  <si>
    <t>RBI Services</t>
  </si>
  <si>
    <t>Ex El Pipeline Services LLC</t>
  </si>
  <si>
    <t>Jurupa Community Services</t>
  </si>
  <si>
    <t>Santa Ynez Community Services District</t>
  </si>
  <si>
    <t>UCLA Medical Center Computing Services</t>
  </si>
  <si>
    <t>USC TeleCommunications Services</t>
  </si>
  <si>
    <t>Arrowhead Villas Mutual Service Co</t>
  </si>
  <si>
    <t>Bear Valley Electric Service</t>
  </si>
  <si>
    <t>California Water Service</t>
  </si>
  <si>
    <t>Fallsvale Service Co</t>
  </si>
  <si>
    <t>Strawberry Lodge Mutual Service Water Co</t>
  </si>
  <si>
    <t>Fee information may be found in Section 4010 of Title 19 of the California Code of Regulations</t>
  </si>
  <si>
    <t>Underground Safety Board Regulatory Fees, July 2023 - June 2024</t>
  </si>
  <si>
    <t>Locate request transmissions (new tickets) are drawn from the 2022 Calendar Year. Members who received fewer than 500 new tickets are exempt from the fee.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</si>
</sst>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&quot;$&quot;#,##0.00"/>
    <numFmt numFmtId="166" formatCode="0.000%"/>
    <numFmt numFmtId="167" formatCode="0.0000%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vertical="top"/>
    </xf>
    <xf numFmtId="3" fontId="1" fillId="0" borderId="0" xfId="0" applyNumberFormat="1" applyFont="1" applyAlignment="1">
      <alignment vertical="top"/>
    </xf>
    <xf numFmtId="3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vertical="top"/>
    </xf>
    <xf numFmtId="165" fontId="1" fillId="0" borderId="0" xfId="0" applyNumberFormat="1" applyFont="1"/>
    <xf numFmtId="0" fontId="1" fillId="0" borderId="0" xfId="0" applyNumberFormat="1" applyFont="1"/>
    <xf numFmtId="166" fontId="1" fillId="0" borderId="0" xfId="0" applyNumberFormat="1" applyFont="1" applyAlignment="1">
      <alignment vertical="top"/>
    </xf>
    <xf numFmtId="167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horizontal="center" vertical="center" wrapText="1"/>
    </xf>
    <xf numFmtId="167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/>
    <xf numFmtId="0" fontId="5" fillId="0" borderId="0" xfId="1" applyFont="1" applyAlignment="1">
      <alignment vertical="top"/>
    </xf>
  </cellXfs>
  <cellStyles count="2">
    <cellStyle name="Hyperlink" xfId="1" builtinId="8"/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00%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0.0000%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&quot;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&quot;$&quot;#,##0.00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vertical="top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vertical="top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vertical="top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vertical="top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7FC1F7-5027-4F84-96B2-776674EB3758}" name="TicketTotals" displayName="TicketTotals" ref="A7:J2243" totalsRowCount="1" headerRowDxfId="23" dataDxfId="22">
  <autoFilter ref="A7:J2242" xr:uid="{6F7FC1F7-5027-4F84-96B2-776674EB3758}"/>
  <tableColumns count="10">
    <tableColumn id="1" xr3:uid="{45F1988E-4DFF-4D37-8878-34DAA2CD058B}" name="Call Center" dataDxfId="21" totalsRowDxfId="20"/>
    <tableColumn id="2" xr3:uid="{BE967679-F690-48E4-AD5E-53EFB5CE0DB6}" name="Billing Year" dataDxfId="19" totalsRowDxfId="18"/>
    <tableColumn id="3" xr3:uid="{36CE5884-D022-4E08-9E11-F40B6952B638}" name="Billing/Account Code" dataDxfId="17" totalsRowDxfId="16"/>
    <tableColumn id="4" xr3:uid="{894A56DA-B476-4E65-9180-0ED29437A030}" name="Member Codes" dataDxfId="15" totalsRowDxfId="14"/>
    <tableColumn id="5" xr3:uid="{EFF010D7-954C-437F-82C5-C899B209E432}" name="Company Name" totalsRowLabel="Total" dataDxfId="13" totalsRowDxfId="12"/>
    <tableColumn id="6" xr3:uid="{4ECAD814-6E4D-4D6D-A4B9-47E517D9B1E7}" name="Billed" dataDxfId="11" totalsRowDxfId="10">
      <calculatedColumnFormula>IF(TicketTotals[[#This Row],[New Tickets]]&gt;499, "TRUE", "FALSE")</calculatedColumnFormula>
    </tableColumn>
    <tableColumn id="7" xr3:uid="{DB84CDA6-3D7F-4DD9-A640-4D14F93E74C0}" name="New Tickets" totalsRowFunction="sum" dataDxfId="9" totalsRowDxfId="8"/>
    <tableColumn id="8" xr3:uid="{F54C5F58-732A-4665-A4DA-8B1C7523FC95}" name="Billed Tickets" totalsRowFunction="sum" dataDxfId="7" totalsRowDxfId="6">
      <calculatedColumnFormula>IF(TicketTotals[[#This Row],[New Tickets]]&gt;499, TicketTotals[[#This Row],[New Tickets]], 0)</calculatedColumnFormula>
    </tableColumn>
    <tableColumn id="9" xr3:uid="{C0326430-7E63-43FC-B4F3-ACAA00524171}" name="Fee Amount" totalsRowFunction="sum" dataDxfId="5" totalsRowDxfId="4">
      <calculatedColumnFormula>ROUND((TicketTotals[[#This Row],[Billed Tickets]]/$E$5)*$E$6, 2)</calculatedColumnFormula>
    </tableColumn>
    <tableColumn id="10" xr3:uid="{9706959A-7748-4EF2-95C7-C39248FD4585}" name="Percent of Statewide" totalsRowFunction="sum" dataDxfId="3" totalsRowDxfId="2">
      <calculatedColumnFormula>TicketTotals[[#This Row],[Billed Tickets]]/$E$5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vt.westlaw.com/calregs/Document/I2F1709465BE511EC98C8000D3A7C4BC3?viewType=FullText&amp;originationContext=documenttoc&amp;transitionType=CategoryPageItem&amp;contextData=(sc.Default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8D868-54F0-45C6-8716-DA17F411F45C}">
  <dimension ref="A1:L2243"/>
  <sheetViews>
    <sheetView tabSelected="1" workbookViewId="0">
      <pane ySplit="7" topLeftCell="A8" activePane="bottomLeft" state="frozen"/>
      <selection pane="bottomLeft"/>
    </sheetView>
  </sheetViews>
  <sheetFormatPr defaultRowHeight="15.6" x14ac:dyDescent="0.3"/>
  <cols>
    <col min="1" max="1" width="10.109375" style="1" customWidth="1"/>
    <col min="2" max="2" width="17.44140625" style="6" customWidth="1"/>
    <col min="3" max="3" width="16.5546875" style="6" customWidth="1"/>
    <col min="4" max="4" width="26.44140625" style="5" customWidth="1"/>
    <col min="5" max="5" width="45.21875" style="5" customWidth="1"/>
    <col min="6" max="6" width="7.33203125" style="10" customWidth="1"/>
    <col min="7" max="7" width="10.5546875" style="14" customWidth="1"/>
    <col min="8" max="8" width="10.109375" style="7" customWidth="1"/>
    <col min="9" max="9" width="13.6640625" style="16" customWidth="1"/>
    <col min="10" max="10" width="12" style="20" customWidth="1"/>
    <col min="11" max="11" width="8.88671875" style="1"/>
    <col min="12" max="12" width="9.88671875" style="1" bestFit="1" customWidth="1"/>
    <col min="13" max="16384" width="8.88671875" style="1"/>
  </cols>
  <sheetData>
    <row r="1" spans="1:12" x14ac:dyDescent="0.3">
      <c r="A1" s="25" t="s">
        <v>3305</v>
      </c>
    </row>
    <row r="2" spans="1:12" x14ac:dyDescent="0.3">
      <c r="B2" s="26" t="s">
        <v>3304</v>
      </c>
    </row>
    <row r="3" spans="1:12" x14ac:dyDescent="0.3">
      <c r="B3" s="6" t="s">
        <v>3306</v>
      </c>
    </row>
    <row r="5" spans="1:12" x14ac:dyDescent="0.3">
      <c r="D5" s="9" t="s">
        <v>3291</v>
      </c>
      <c r="E5" s="23">
        <f>SUM(TicketTotals[Billed Tickets])</f>
        <v>8090214</v>
      </c>
      <c r="K5" s="17"/>
    </row>
    <row r="6" spans="1:12" x14ac:dyDescent="0.3">
      <c r="D6" s="9" t="s">
        <v>1957</v>
      </c>
      <c r="E6" s="24">
        <v>5000000</v>
      </c>
    </row>
    <row r="7" spans="1:12" s="2" customFormat="1" ht="31.2" x14ac:dyDescent="0.3">
      <c r="A7" s="3" t="s">
        <v>0</v>
      </c>
      <c r="B7" s="3" t="s">
        <v>1</v>
      </c>
      <c r="C7" s="4" t="s">
        <v>3</v>
      </c>
      <c r="D7" s="3" t="s">
        <v>4</v>
      </c>
      <c r="E7" s="3" t="s">
        <v>5</v>
      </c>
      <c r="F7" s="3" t="s">
        <v>6</v>
      </c>
      <c r="G7" s="15" t="s">
        <v>7</v>
      </c>
      <c r="H7" s="15" t="s">
        <v>8</v>
      </c>
      <c r="I7" s="21" t="s">
        <v>3289</v>
      </c>
      <c r="J7" s="22" t="s">
        <v>3292</v>
      </c>
    </row>
    <row r="8" spans="1:12" x14ac:dyDescent="0.3">
      <c r="A8" s="6" t="s">
        <v>9</v>
      </c>
      <c r="B8" s="6" t="s">
        <v>2</v>
      </c>
      <c r="C8" s="6" t="s">
        <v>10</v>
      </c>
      <c r="D8" s="5" t="s">
        <v>10</v>
      </c>
      <c r="E8" s="5" t="s">
        <v>912</v>
      </c>
      <c r="F8" s="10" t="str">
        <f>IF(TicketTotals[[#This Row],[New Tickets]]&gt;499, "TRUE", "FALSE")</f>
        <v>FALSE</v>
      </c>
      <c r="G8" s="7">
        <v>94</v>
      </c>
      <c r="H8" s="7">
        <f>IF(TicketTotals[[#This Row],[New Tickets]]&gt;499, TicketTotals[[#This Row],[New Tickets]], 0)</f>
        <v>0</v>
      </c>
      <c r="I8" s="16">
        <f>ROUND((TicketTotals[[#This Row],[Billed Tickets]]/$E$5)*$E$6, 2)</f>
        <v>0</v>
      </c>
      <c r="J8" s="20">
        <f>TicketTotals[[#This Row],[Billed Tickets]]/$E$5</f>
        <v>0</v>
      </c>
    </row>
    <row r="9" spans="1:12" x14ac:dyDescent="0.3">
      <c r="A9" s="6" t="s">
        <v>9</v>
      </c>
      <c r="B9" s="6" t="s">
        <v>2</v>
      </c>
      <c r="C9" s="6" t="s">
        <v>11</v>
      </c>
      <c r="D9" s="5" t="s">
        <v>11</v>
      </c>
      <c r="E9" s="5" t="s">
        <v>913</v>
      </c>
      <c r="F9" s="10" t="str">
        <f>IF(TicketTotals[[#This Row],[New Tickets]]&gt;499, "TRUE", "FALSE")</f>
        <v>FALSE</v>
      </c>
      <c r="G9" s="7">
        <v>12</v>
      </c>
      <c r="H9" s="7">
        <f>IF(TicketTotals[[#This Row],[New Tickets]]&gt;499, TicketTotals[[#This Row],[New Tickets]], 0)</f>
        <v>0</v>
      </c>
      <c r="I9" s="16">
        <f>ROUND((TicketTotals[[#This Row],[Billed Tickets]]/$E$5)*$E$6, 2)</f>
        <v>0</v>
      </c>
      <c r="J9" s="20">
        <f>TicketTotals[[#This Row],[Billed Tickets]]/$E$5</f>
        <v>0</v>
      </c>
    </row>
    <row r="10" spans="1:12" x14ac:dyDescent="0.3">
      <c r="A10" s="6" t="s">
        <v>9</v>
      </c>
      <c r="B10" s="6" t="s">
        <v>2</v>
      </c>
      <c r="C10" s="6" t="s">
        <v>12</v>
      </c>
      <c r="D10" s="5" t="s">
        <v>12</v>
      </c>
      <c r="E10" s="5" t="s">
        <v>914</v>
      </c>
      <c r="F10" s="10" t="str">
        <f>IF(TicketTotals[[#This Row],[New Tickets]]&gt;499, "TRUE", "FALSE")</f>
        <v>TRUE</v>
      </c>
      <c r="G10" s="7">
        <v>1669</v>
      </c>
      <c r="H10" s="7">
        <f>IF(TicketTotals[[#This Row],[New Tickets]]&gt;499, TicketTotals[[#This Row],[New Tickets]], 0)</f>
        <v>1669</v>
      </c>
      <c r="I10" s="16">
        <f>ROUND((TicketTotals[[#This Row],[Billed Tickets]]/$E$5)*$E$6, 2)</f>
        <v>1031.49</v>
      </c>
      <c r="J10" s="20">
        <f>TicketTotals[[#This Row],[Billed Tickets]]/$E$5</f>
        <v>2.0629862201420134E-4</v>
      </c>
      <c r="L10" s="18"/>
    </row>
    <row r="11" spans="1:12" x14ac:dyDescent="0.3">
      <c r="A11" s="6" t="s">
        <v>9</v>
      </c>
      <c r="B11" s="6" t="s">
        <v>2</v>
      </c>
      <c r="C11" s="13" t="s">
        <v>13</v>
      </c>
      <c r="D11" s="5" t="s">
        <v>1777</v>
      </c>
      <c r="E11" s="5" t="s">
        <v>3293</v>
      </c>
      <c r="F11" s="10" t="str">
        <f>IF(TicketTotals[[#This Row],[New Tickets]]&gt;499, "TRUE", "FALSE")</f>
        <v>FALSE</v>
      </c>
      <c r="G11" s="8">
        <v>361</v>
      </c>
      <c r="H11" s="7">
        <f>IF(TicketTotals[[#This Row],[New Tickets]]&gt;499, TicketTotals[[#This Row],[New Tickets]], 0)</f>
        <v>0</v>
      </c>
      <c r="I11" s="16">
        <f>ROUND((TicketTotals[[#This Row],[Billed Tickets]]/$E$5)*$E$6, 2)</f>
        <v>0</v>
      </c>
      <c r="J11" s="20">
        <f>TicketTotals[[#This Row],[Billed Tickets]]/$E$5</f>
        <v>0</v>
      </c>
    </row>
    <row r="12" spans="1:12" x14ac:dyDescent="0.3">
      <c r="A12" s="6" t="s">
        <v>9</v>
      </c>
      <c r="B12" s="6" t="s">
        <v>2</v>
      </c>
      <c r="C12" s="6" t="s">
        <v>14</v>
      </c>
      <c r="D12" s="5" t="s">
        <v>14</v>
      </c>
      <c r="E12" s="5" t="s">
        <v>915</v>
      </c>
      <c r="F12" s="10" t="str">
        <f>IF(TicketTotals[[#This Row],[New Tickets]]&gt;499, "TRUE", "FALSE")</f>
        <v>FALSE</v>
      </c>
      <c r="G12" s="7">
        <v>443</v>
      </c>
      <c r="H12" s="7">
        <f>IF(TicketTotals[[#This Row],[New Tickets]]&gt;499, TicketTotals[[#This Row],[New Tickets]], 0)</f>
        <v>0</v>
      </c>
      <c r="I12" s="16">
        <f>ROUND((TicketTotals[[#This Row],[Billed Tickets]]/$E$5)*$E$6, 2)</f>
        <v>0</v>
      </c>
      <c r="J12" s="20">
        <f>TicketTotals[[#This Row],[Billed Tickets]]/$E$5</f>
        <v>0</v>
      </c>
    </row>
    <row r="13" spans="1:12" x14ac:dyDescent="0.3">
      <c r="A13" s="6" t="s">
        <v>9</v>
      </c>
      <c r="B13" s="6" t="s">
        <v>2</v>
      </c>
      <c r="C13" s="6" t="s">
        <v>15</v>
      </c>
      <c r="D13" s="5" t="s">
        <v>15</v>
      </c>
      <c r="E13" s="5" t="s">
        <v>916</v>
      </c>
      <c r="F13" s="10" t="str">
        <f>IF(TicketTotals[[#This Row],[New Tickets]]&gt;499, "TRUE", "FALSE")</f>
        <v>FALSE</v>
      </c>
      <c r="G13" s="7">
        <v>63</v>
      </c>
      <c r="H13" s="7">
        <f>IF(TicketTotals[[#This Row],[New Tickets]]&gt;499, TicketTotals[[#This Row],[New Tickets]], 0)</f>
        <v>0</v>
      </c>
      <c r="I13" s="16">
        <f>ROUND((TicketTotals[[#This Row],[Billed Tickets]]/$E$5)*$E$6, 2)</f>
        <v>0</v>
      </c>
      <c r="J13" s="20">
        <f>TicketTotals[[#This Row],[Billed Tickets]]/$E$5</f>
        <v>0</v>
      </c>
    </row>
    <row r="14" spans="1:12" x14ac:dyDescent="0.3">
      <c r="A14" s="6" t="s">
        <v>9</v>
      </c>
      <c r="B14" s="6" t="s">
        <v>2</v>
      </c>
      <c r="C14" s="6" t="s">
        <v>16</v>
      </c>
      <c r="D14" s="5" t="s">
        <v>16</v>
      </c>
      <c r="E14" s="5" t="s">
        <v>917</v>
      </c>
      <c r="F14" s="10" t="str">
        <f>IF(TicketTotals[[#This Row],[New Tickets]]&gt;499, "TRUE", "FALSE")</f>
        <v>FALSE</v>
      </c>
      <c r="G14" s="7">
        <v>30</v>
      </c>
      <c r="H14" s="7">
        <f>IF(TicketTotals[[#This Row],[New Tickets]]&gt;499, TicketTotals[[#This Row],[New Tickets]], 0)</f>
        <v>0</v>
      </c>
      <c r="I14" s="16">
        <f>ROUND((TicketTotals[[#This Row],[Billed Tickets]]/$E$5)*$E$6, 2)</f>
        <v>0</v>
      </c>
      <c r="J14" s="20">
        <f>TicketTotals[[#This Row],[Billed Tickets]]/$E$5</f>
        <v>0</v>
      </c>
    </row>
    <row r="15" spans="1:12" x14ac:dyDescent="0.3">
      <c r="A15" s="6" t="s">
        <v>9</v>
      </c>
      <c r="B15" s="6" t="s">
        <v>2</v>
      </c>
      <c r="C15" s="6" t="s">
        <v>17</v>
      </c>
      <c r="D15" s="5" t="s">
        <v>17</v>
      </c>
      <c r="E15" s="5" t="s">
        <v>918</v>
      </c>
      <c r="F15" s="10" t="str">
        <f>IF(TicketTotals[[#This Row],[New Tickets]]&gt;499, "TRUE", "FALSE")</f>
        <v>FALSE</v>
      </c>
      <c r="G15" s="7">
        <v>123</v>
      </c>
      <c r="H15" s="7">
        <f>IF(TicketTotals[[#This Row],[New Tickets]]&gt;499, TicketTotals[[#This Row],[New Tickets]], 0)</f>
        <v>0</v>
      </c>
      <c r="I15" s="16">
        <f>ROUND((TicketTotals[[#This Row],[Billed Tickets]]/$E$5)*$E$6, 2)</f>
        <v>0</v>
      </c>
      <c r="J15" s="20">
        <f>TicketTotals[[#This Row],[Billed Tickets]]/$E$5</f>
        <v>0</v>
      </c>
    </row>
    <row r="16" spans="1:12" x14ac:dyDescent="0.3">
      <c r="A16" s="6" t="s">
        <v>9</v>
      </c>
      <c r="B16" s="6" t="s">
        <v>2</v>
      </c>
      <c r="C16" s="6" t="s">
        <v>18</v>
      </c>
      <c r="D16" s="5" t="s">
        <v>18</v>
      </c>
      <c r="E16" s="5" t="s">
        <v>919</v>
      </c>
      <c r="F16" s="10" t="str">
        <f>IF(TicketTotals[[#This Row],[New Tickets]]&gt;499, "TRUE", "FALSE")</f>
        <v>FALSE</v>
      </c>
      <c r="G16" s="7">
        <v>20</v>
      </c>
      <c r="H16" s="7">
        <f>IF(TicketTotals[[#This Row],[New Tickets]]&gt;499, TicketTotals[[#This Row],[New Tickets]], 0)</f>
        <v>0</v>
      </c>
      <c r="I16" s="16">
        <f>ROUND((TicketTotals[[#This Row],[Billed Tickets]]/$E$5)*$E$6, 2)</f>
        <v>0</v>
      </c>
      <c r="J16" s="20">
        <f>TicketTotals[[#This Row],[Billed Tickets]]/$E$5</f>
        <v>0</v>
      </c>
    </row>
    <row r="17" spans="1:10" ht="31.2" x14ac:dyDescent="0.3">
      <c r="A17" s="6" t="s">
        <v>9</v>
      </c>
      <c r="B17" s="6" t="s">
        <v>2</v>
      </c>
      <c r="C17" s="6" t="s">
        <v>19</v>
      </c>
      <c r="D17" s="5" t="s">
        <v>1778</v>
      </c>
      <c r="E17" s="5" t="s">
        <v>920</v>
      </c>
      <c r="F17" s="10" t="str">
        <f>IF(TicketTotals[[#This Row],[New Tickets]]&gt;499, "TRUE", "FALSE")</f>
        <v>TRUE</v>
      </c>
      <c r="G17" s="7">
        <v>3293</v>
      </c>
      <c r="H17" s="7">
        <f>IF(TicketTotals[[#This Row],[New Tickets]]&gt;499, TicketTotals[[#This Row],[New Tickets]], 0)</f>
        <v>3293</v>
      </c>
      <c r="I17" s="16">
        <f>ROUND((TicketTotals[[#This Row],[Billed Tickets]]/$E$5)*$E$6, 2)</f>
        <v>2035.17</v>
      </c>
      <c r="J17" s="20">
        <f>TicketTotals[[#This Row],[Billed Tickets]]/$E$5</f>
        <v>4.0703496841987122E-4</v>
      </c>
    </row>
    <row r="18" spans="1:10" x14ac:dyDescent="0.3">
      <c r="A18" s="6" t="s">
        <v>9</v>
      </c>
      <c r="B18" s="6" t="s">
        <v>2</v>
      </c>
      <c r="C18" s="6" t="s">
        <v>20</v>
      </c>
      <c r="D18" s="5" t="s">
        <v>20</v>
      </c>
      <c r="E18" s="5" t="s">
        <v>921</v>
      </c>
      <c r="F18" s="10" t="str">
        <f>IF(TicketTotals[[#This Row],[New Tickets]]&gt;499, "TRUE", "FALSE")</f>
        <v>FALSE</v>
      </c>
      <c r="G18" s="7">
        <v>74</v>
      </c>
      <c r="H18" s="7">
        <f>IF(TicketTotals[[#This Row],[New Tickets]]&gt;499, TicketTotals[[#This Row],[New Tickets]], 0)</f>
        <v>0</v>
      </c>
      <c r="I18" s="16">
        <f>ROUND((TicketTotals[[#This Row],[Billed Tickets]]/$E$5)*$E$6, 2)</f>
        <v>0</v>
      </c>
      <c r="J18" s="20">
        <f>TicketTotals[[#This Row],[Billed Tickets]]/$E$5</f>
        <v>0</v>
      </c>
    </row>
    <row r="19" spans="1:10" x14ac:dyDescent="0.3">
      <c r="A19" s="6" t="s">
        <v>9</v>
      </c>
      <c r="B19" s="6" t="s">
        <v>2</v>
      </c>
      <c r="C19" s="6" t="s">
        <v>21</v>
      </c>
      <c r="D19" s="5" t="s">
        <v>21</v>
      </c>
      <c r="E19" s="5" t="s">
        <v>922</v>
      </c>
      <c r="F19" s="10" t="str">
        <f>IF(TicketTotals[[#This Row],[New Tickets]]&gt;499, "TRUE", "FALSE")</f>
        <v>TRUE</v>
      </c>
      <c r="G19" s="7">
        <v>1516</v>
      </c>
      <c r="H19" s="7">
        <f>IF(TicketTotals[[#This Row],[New Tickets]]&gt;499, TicketTotals[[#This Row],[New Tickets]], 0)</f>
        <v>1516</v>
      </c>
      <c r="I19" s="16">
        <f>ROUND((TicketTotals[[#This Row],[Billed Tickets]]/$E$5)*$E$6, 2)</f>
        <v>936.93</v>
      </c>
      <c r="J19" s="20">
        <f>TicketTotals[[#This Row],[Billed Tickets]]/$E$5</f>
        <v>1.8738688494519427E-4</v>
      </c>
    </row>
    <row r="20" spans="1:10" x14ac:dyDescent="0.3">
      <c r="A20" s="6" t="s">
        <v>9</v>
      </c>
      <c r="B20" s="6" t="s">
        <v>2</v>
      </c>
      <c r="C20" s="6" t="s">
        <v>22</v>
      </c>
      <c r="D20" s="5" t="s">
        <v>22</v>
      </c>
      <c r="E20" s="5" t="s">
        <v>923</v>
      </c>
      <c r="F20" s="10" t="str">
        <f>IF(TicketTotals[[#This Row],[New Tickets]]&gt;499, "TRUE", "FALSE")</f>
        <v>FALSE</v>
      </c>
      <c r="G20" s="7">
        <v>14</v>
      </c>
      <c r="H20" s="7">
        <f>IF(TicketTotals[[#This Row],[New Tickets]]&gt;499, TicketTotals[[#This Row],[New Tickets]], 0)</f>
        <v>0</v>
      </c>
      <c r="I20" s="16">
        <f>ROUND((TicketTotals[[#This Row],[Billed Tickets]]/$E$5)*$E$6, 2)</f>
        <v>0</v>
      </c>
      <c r="J20" s="20">
        <f>TicketTotals[[#This Row],[Billed Tickets]]/$E$5</f>
        <v>0</v>
      </c>
    </row>
    <row r="21" spans="1:10" x14ac:dyDescent="0.3">
      <c r="A21" s="6" t="s">
        <v>9</v>
      </c>
      <c r="B21" s="6" t="s">
        <v>2</v>
      </c>
      <c r="C21" s="6" t="s">
        <v>23</v>
      </c>
      <c r="D21" s="5" t="s">
        <v>23</v>
      </c>
      <c r="E21" s="5" t="s">
        <v>924</v>
      </c>
      <c r="F21" s="10" t="str">
        <f>IF(TicketTotals[[#This Row],[New Tickets]]&gt;499, "TRUE", "FALSE")</f>
        <v>TRUE</v>
      </c>
      <c r="G21" s="7">
        <v>2360</v>
      </c>
      <c r="H21" s="7">
        <f>IF(TicketTotals[[#This Row],[New Tickets]]&gt;499, TicketTotals[[#This Row],[New Tickets]], 0)</f>
        <v>2360</v>
      </c>
      <c r="I21" s="16">
        <f>ROUND((TicketTotals[[#This Row],[Billed Tickets]]/$E$5)*$E$6, 2)</f>
        <v>1458.55</v>
      </c>
      <c r="J21" s="20">
        <f>TicketTotals[[#This Row],[Billed Tickets]]/$E$5</f>
        <v>2.9171045413631827E-4</v>
      </c>
    </row>
    <row r="22" spans="1:10" x14ac:dyDescent="0.3">
      <c r="A22" s="6" t="s">
        <v>9</v>
      </c>
      <c r="B22" s="6" t="s">
        <v>2</v>
      </c>
      <c r="C22" s="6" t="s">
        <v>24</v>
      </c>
      <c r="D22" s="5" t="s">
        <v>24</v>
      </c>
      <c r="E22" s="5" t="s">
        <v>924</v>
      </c>
      <c r="F22" s="10" t="str">
        <f>IF(TicketTotals[[#This Row],[New Tickets]]&gt;499, "TRUE", "FALSE")</f>
        <v>TRUE</v>
      </c>
      <c r="G22" s="7">
        <v>2369</v>
      </c>
      <c r="H22" s="7">
        <f>IF(TicketTotals[[#This Row],[New Tickets]]&gt;499, TicketTotals[[#This Row],[New Tickets]], 0)</f>
        <v>2369</v>
      </c>
      <c r="I22" s="16">
        <f>ROUND((TicketTotals[[#This Row],[Billed Tickets]]/$E$5)*$E$6, 2)</f>
        <v>1464.11</v>
      </c>
      <c r="J22" s="20">
        <f>TicketTotals[[#This Row],[Billed Tickets]]/$E$5</f>
        <v>2.928229092580246E-4</v>
      </c>
    </row>
    <row r="23" spans="1:10" x14ac:dyDescent="0.3">
      <c r="A23" s="6" t="s">
        <v>9</v>
      </c>
      <c r="B23" s="6" t="s">
        <v>2</v>
      </c>
      <c r="C23" s="6" t="s">
        <v>25</v>
      </c>
      <c r="D23" s="5" t="s">
        <v>25</v>
      </c>
      <c r="E23" s="5" t="s">
        <v>924</v>
      </c>
      <c r="F23" s="10" t="str">
        <f>IF(TicketTotals[[#This Row],[New Tickets]]&gt;499, "TRUE", "FALSE")</f>
        <v>TRUE</v>
      </c>
      <c r="G23" s="7">
        <v>2369</v>
      </c>
      <c r="H23" s="7">
        <f>IF(TicketTotals[[#This Row],[New Tickets]]&gt;499, TicketTotals[[#This Row],[New Tickets]], 0)</f>
        <v>2369</v>
      </c>
      <c r="I23" s="16">
        <f>ROUND((TicketTotals[[#This Row],[Billed Tickets]]/$E$5)*$E$6, 2)</f>
        <v>1464.11</v>
      </c>
      <c r="J23" s="20">
        <f>TicketTotals[[#This Row],[Billed Tickets]]/$E$5</f>
        <v>2.928229092580246E-4</v>
      </c>
    </row>
    <row r="24" spans="1:10" x14ac:dyDescent="0.3">
      <c r="A24" s="6" t="s">
        <v>9</v>
      </c>
      <c r="B24" s="6" t="s">
        <v>2</v>
      </c>
      <c r="C24" s="6" t="s">
        <v>26</v>
      </c>
      <c r="D24" s="5" t="s">
        <v>26</v>
      </c>
      <c r="E24" s="5" t="s">
        <v>925</v>
      </c>
      <c r="F24" s="10" t="str">
        <f>IF(TicketTotals[[#This Row],[New Tickets]]&gt;499, "TRUE", "FALSE")</f>
        <v>FALSE</v>
      </c>
      <c r="G24" s="7">
        <v>459</v>
      </c>
      <c r="H24" s="7">
        <f>IF(TicketTotals[[#This Row],[New Tickets]]&gt;499, TicketTotals[[#This Row],[New Tickets]], 0)</f>
        <v>0</v>
      </c>
      <c r="I24" s="16">
        <f>ROUND((TicketTotals[[#This Row],[Billed Tickets]]/$E$5)*$E$6, 2)</f>
        <v>0</v>
      </c>
      <c r="J24" s="20">
        <f>TicketTotals[[#This Row],[Billed Tickets]]/$E$5</f>
        <v>0</v>
      </c>
    </row>
    <row r="25" spans="1:10" x14ac:dyDescent="0.3">
      <c r="A25" s="6" t="s">
        <v>9</v>
      </c>
      <c r="B25" s="6" t="s">
        <v>2</v>
      </c>
      <c r="C25" s="6" t="s">
        <v>27</v>
      </c>
      <c r="D25" s="5" t="s">
        <v>27</v>
      </c>
      <c r="E25" s="5" t="s">
        <v>926</v>
      </c>
      <c r="F25" s="10" t="str">
        <f>IF(TicketTotals[[#This Row],[New Tickets]]&gt;499, "TRUE", "FALSE")</f>
        <v>FALSE</v>
      </c>
      <c r="G25" s="7">
        <v>317</v>
      </c>
      <c r="H25" s="7">
        <f>IF(TicketTotals[[#This Row],[New Tickets]]&gt;499, TicketTotals[[#This Row],[New Tickets]], 0)</f>
        <v>0</v>
      </c>
      <c r="I25" s="16">
        <f>ROUND((TicketTotals[[#This Row],[Billed Tickets]]/$E$5)*$E$6, 2)</f>
        <v>0</v>
      </c>
      <c r="J25" s="20">
        <f>TicketTotals[[#This Row],[Billed Tickets]]/$E$5</f>
        <v>0</v>
      </c>
    </row>
    <row r="26" spans="1:10" x14ac:dyDescent="0.3">
      <c r="A26" s="6" t="s">
        <v>9</v>
      </c>
      <c r="B26" s="6" t="s">
        <v>2</v>
      </c>
      <c r="C26" s="6" t="s">
        <v>28</v>
      </c>
      <c r="D26" s="5" t="s">
        <v>28</v>
      </c>
      <c r="E26" s="5" t="s">
        <v>927</v>
      </c>
      <c r="F26" s="10" t="str">
        <f>IF(TicketTotals[[#This Row],[New Tickets]]&gt;499, "TRUE", "FALSE")</f>
        <v>FALSE</v>
      </c>
      <c r="G26" s="7">
        <v>2</v>
      </c>
      <c r="H26" s="7">
        <f>IF(TicketTotals[[#This Row],[New Tickets]]&gt;499, TicketTotals[[#This Row],[New Tickets]], 0)</f>
        <v>0</v>
      </c>
      <c r="I26" s="16">
        <f>ROUND((TicketTotals[[#This Row],[Billed Tickets]]/$E$5)*$E$6, 2)</f>
        <v>0</v>
      </c>
      <c r="J26" s="20">
        <f>TicketTotals[[#This Row],[Billed Tickets]]/$E$5</f>
        <v>0</v>
      </c>
    </row>
    <row r="27" spans="1:10" x14ac:dyDescent="0.3">
      <c r="A27" s="6" t="s">
        <v>9</v>
      </c>
      <c r="B27" s="6" t="s">
        <v>2</v>
      </c>
      <c r="C27" s="6" t="s">
        <v>29</v>
      </c>
      <c r="D27" s="5" t="s">
        <v>29</v>
      </c>
      <c r="E27" s="5" t="s">
        <v>928</v>
      </c>
      <c r="F27" s="10" t="str">
        <f>IF(TicketTotals[[#This Row],[New Tickets]]&gt;499, "TRUE", "FALSE")</f>
        <v>FALSE</v>
      </c>
      <c r="G27" s="7">
        <v>177</v>
      </c>
      <c r="H27" s="7">
        <f>IF(TicketTotals[[#This Row],[New Tickets]]&gt;499, TicketTotals[[#This Row],[New Tickets]], 0)</f>
        <v>0</v>
      </c>
      <c r="I27" s="16">
        <f>ROUND((TicketTotals[[#This Row],[Billed Tickets]]/$E$5)*$E$6, 2)</f>
        <v>0</v>
      </c>
      <c r="J27" s="20">
        <f>TicketTotals[[#This Row],[Billed Tickets]]/$E$5</f>
        <v>0</v>
      </c>
    </row>
    <row r="28" spans="1:10" x14ac:dyDescent="0.3">
      <c r="A28" s="6" t="s">
        <v>9</v>
      </c>
      <c r="B28" s="6" t="s">
        <v>2</v>
      </c>
      <c r="C28" s="6" t="s">
        <v>30</v>
      </c>
      <c r="D28" s="5" t="s">
        <v>30</v>
      </c>
      <c r="E28" s="5" t="s">
        <v>929</v>
      </c>
      <c r="F28" s="10" t="str">
        <f>IF(TicketTotals[[#This Row],[New Tickets]]&gt;499, "TRUE", "FALSE")</f>
        <v>FALSE</v>
      </c>
      <c r="G28" s="7">
        <v>225</v>
      </c>
      <c r="H28" s="7">
        <f>IF(TicketTotals[[#This Row],[New Tickets]]&gt;499, TicketTotals[[#This Row],[New Tickets]], 0)</f>
        <v>0</v>
      </c>
      <c r="I28" s="16">
        <f>ROUND((TicketTotals[[#This Row],[Billed Tickets]]/$E$5)*$E$6, 2)</f>
        <v>0</v>
      </c>
      <c r="J28" s="20">
        <f>TicketTotals[[#This Row],[Billed Tickets]]/$E$5</f>
        <v>0</v>
      </c>
    </row>
    <row r="29" spans="1:10" x14ac:dyDescent="0.3">
      <c r="A29" s="6" t="s">
        <v>9</v>
      </c>
      <c r="B29" s="6" t="s">
        <v>2</v>
      </c>
      <c r="C29" s="6" t="s">
        <v>31</v>
      </c>
      <c r="D29" s="5" t="s">
        <v>31</v>
      </c>
      <c r="E29" s="5" t="s">
        <v>930</v>
      </c>
      <c r="F29" s="10" t="str">
        <f>IF(TicketTotals[[#This Row],[New Tickets]]&gt;499, "TRUE", "FALSE")</f>
        <v>FALSE</v>
      </c>
      <c r="G29" s="7">
        <v>209</v>
      </c>
      <c r="H29" s="7">
        <f>IF(TicketTotals[[#This Row],[New Tickets]]&gt;499, TicketTotals[[#This Row],[New Tickets]], 0)</f>
        <v>0</v>
      </c>
      <c r="I29" s="16">
        <f>ROUND((TicketTotals[[#This Row],[Billed Tickets]]/$E$5)*$E$6, 2)</f>
        <v>0</v>
      </c>
      <c r="J29" s="20">
        <f>TicketTotals[[#This Row],[Billed Tickets]]/$E$5</f>
        <v>0</v>
      </c>
    </row>
    <row r="30" spans="1:10" x14ac:dyDescent="0.3">
      <c r="A30" s="6" t="s">
        <v>9</v>
      </c>
      <c r="B30" s="6" t="s">
        <v>2</v>
      </c>
      <c r="C30" s="6" t="s">
        <v>32</v>
      </c>
      <c r="D30" s="5" t="s">
        <v>32</v>
      </c>
      <c r="E30" s="5" t="s">
        <v>931</v>
      </c>
      <c r="F30" s="10" t="str">
        <f>IF(TicketTotals[[#This Row],[New Tickets]]&gt;499, "TRUE", "FALSE")</f>
        <v>FALSE</v>
      </c>
      <c r="G30" s="7">
        <v>7</v>
      </c>
      <c r="H30" s="7">
        <f>IF(TicketTotals[[#This Row],[New Tickets]]&gt;499, TicketTotals[[#This Row],[New Tickets]], 0)</f>
        <v>0</v>
      </c>
      <c r="I30" s="16">
        <f>ROUND((TicketTotals[[#This Row],[Billed Tickets]]/$E$5)*$E$6, 2)</f>
        <v>0</v>
      </c>
      <c r="J30" s="20">
        <f>TicketTotals[[#This Row],[Billed Tickets]]/$E$5</f>
        <v>0</v>
      </c>
    </row>
    <row r="31" spans="1:10" x14ac:dyDescent="0.3">
      <c r="A31" s="6" t="s">
        <v>9</v>
      </c>
      <c r="B31" s="6" t="s">
        <v>2</v>
      </c>
      <c r="C31" s="6" t="s">
        <v>33</v>
      </c>
      <c r="D31" s="5" t="s">
        <v>1779</v>
      </c>
      <c r="E31" s="5" t="s">
        <v>932</v>
      </c>
      <c r="F31" s="10" t="str">
        <f>IF(TicketTotals[[#This Row],[New Tickets]]&gt;499, "TRUE", "FALSE")</f>
        <v>FALSE</v>
      </c>
      <c r="G31" s="7">
        <v>280</v>
      </c>
      <c r="H31" s="7">
        <f>IF(TicketTotals[[#This Row],[New Tickets]]&gt;499, TicketTotals[[#This Row],[New Tickets]], 0)</f>
        <v>0</v>
      </c>
      <c r="I31" s="16">
        <f>ROUND((TicketTotals[[#This Row],[Billed Tickets]]/$E$5)*$E$6, 2)</f>
        <v>0</v>
      </c>
      <c r="J31" s="20">
        <f>TicketTotals[[#This Row],[Billed Tickets]]/$E$5</f>
        <v>0</v>
      </c>
    </row>
    <row r="32" spans="1:10" ht="31.2" x14ac:dyDescent="0.3">
      <c r="A32" s="6" t="s">
        <v>9</v>
      </c>
      <c r="B32" s="6" t="s">
        <v>2</v>
      </c>
      <c r="C32" s="6" t="s">
        <v>34</v>
      </c>
      <c r="D32" s="5" t="s">
        <v>1780</v>
      </c>
      <c r="E32" s="5" t="s">
        <v>933</v>
      </c>
      <c r="F32" s="10" t="str">
        <f>IF(TicketTotals[[#This Row],[New Tickets]]&gt;499, "TRUE", "FALSE")</f>
        <v>TRUE</v>
      </c>
      <c r="G32" s="7">
        <v>16658</v>
      </c>
      <c r="H32" s="7">
        <f>IF(TicketTotals[[#This Row],[New Tickets]]&gt;499, TicketTotals[[#This Row],[New Tickets]], 0)</f>
        <v>16658</v>
      </c>
      <c r="I32" s="16">
        <f>ROUND((TicketTotals[[#This Row],[Billed Tickets]]/$E$5)*$E$6, 2)</f>
        <v>10295.15</v>
      </c>
      <c r="J32" s="20">
        <f>TicketTotals[[#This Row],[Billed Tickets]]/$E$5</f>
        <v>2.0590308241537243E-3</v>
      </c>
    </row>
    <row r="33" spans="1:10" x14ac:dyDescent="0.3">
      <c r="A33" s="6" t="s">
        <v>9</v>
      </c>
      <c r="B33" s="6" t="s">
        <v>2</v>
      </c>
      <c r="C33" s="6" t="s">
        <v>35</v>
      </c>
      <c r="D33" s="5" t="s">
        <v>35</v>
      </c>
      <c r="E33" s="5" t="s">
        <v>934</v>
      </c>
      <c r="F33" s="10" t="str">
        <f>IF(TicketTotals[[#This Row],[New Tickets]]&gt;499, "TRUE", "FALSE")</f>
        <v>FALSE</v>
      </c>
      <c r="G33" s="7">
        <v>313</v>
      </c>
      <c r="H33" s="7">
        <f>IF(TicketTotals[[#This Row],[New Tickets]]&gt;499, TicketTotals[[#This Row],[New Tickets]], 0)</f>
        <v>0</v>
      </c>
      <c r="I33" s="16">
        <f>ROUND((TicketTotals[[#This Row],[Billed Tickets]]/$E$5)*$E$6, 2)</f>
        <v>0</v>
      </c>
      <c r="J33" s="20">
        <f>TicketTotals[[#This Row],[Billed Tickets]]/$E$5</f>
        <v>0</v>
      </c>
    </row>
    <row r="34" spans="1:10" x14ac:dyDescent="0.3">
      <c r="A34" s="6" t="s">
        <v>9</v>
      </c>
      <c r="B34" s="6" t="s">
        <v>2</v>
      </c>
      <c r="C34" s="6" t="s">
        <v>36</v>
      </c>
      <c r="D34" s="5" t="s">
        <v>36</v>
      </c>
      <c r="E34" s="5" t="s">
        <v>935</v>
      </c>
      <c r="F34" s="10" t="str">
        <f>IF(TicketTotals[[#This Row],[New Tickets]]&gt;499, "TRUE", "FALSE")</f>
        <v>FALSE</v>
      </c>
      <c r="G34" s="7">
        <v>437</v>
      </c>
      <c r="H34" s="7">
        <f>IF(TicketTotals[[#This Row],[New Tickets]]&gt;499, TicketTotals[[#This Row],[New Tickets]], 0)</f>
        <v>0</v>
      </c>
      <c r="I34" s="16">
        <f>ROUND((TicketTotals[[#This Row],[Billed Tickets]]/$E$5)*$E$6, 2)</f>
        <v>0</v>
      </c>
      <c r="J34" s="20">
        <f>TicketTotals[[#This Row],[Billed Tickets]]/$E$5</f>
        <v>0</v>
      </c>
    </row>
    <row r="35" spans="1:10" x14ac:dyDescent="0.3">
      <c r="A35" s="6" t="s">
        <v>9</v>
      </c>
      <c r="B35" s="6" t="s">
        <v>2</v>
      </c>
      <c r="C35" s="6" t="s">
        <v>37</v>
      </c>
      <c r="D35" s="5" t="s">
        <v>37</v>
      </c>
      <c r="E35" s="5" t="s">
        <v>936</v>
      </c>
      <c r="F35" s="10" t="str">
        <f>IF(TicketTotals[[#This Row],[New Tickets]]&gt;499, "TRUE", "FALSE")</f>
        <v>FALSE</v>
      </c>
      <c r="G35" s="7">
        <v>43</v>
      </c>
      <c r="H35" s="7">
        <f>IF(TicketTotals[[#This Row],[New Tickets]]&gt;499, TicketTotals[[#This Row],[New Tickets]], 0)</f>
        <v>0</v>
      </c>
      <c r="I35" s="16">
        <f>ROUND((TicketTotals[[#This Row],[Billed Tickets]]/$E$5)*$E$6, 2)</f>
        <v>0</v>
      </c>
      <c r="J35" s="20">
        <f>TicketTotals[[#This Row],[Billed Tickets]]/$E$5</f>
        <v>0</v>
      </c>
    </row>
    <row r="36" spans="1:10" x14ac:dyDescent="0.3">
      <c r="A36" s="6" t="s">
        <v>9</v>
      </c>
      <c r="B36" s="6" t="s">
        <v>2</v>
      </c>
      <c r="C36" s="6" t="s">
        <v>38</v>
      </c>
      <c r="D36" s="5" t="s">
        <v>38</v>
      </c>
      <c r="E36" s="5" t="s">
        <v>937</v>
      </c>
      <c r="F36" s="10" t="str">
        <f>IF(TicketTotals[[#This Row],[New Tickets]]&gt;499, "TRUE", "FALSE")</f>
        <v>FALSE</v>
      </c>
      <c r="G36" s="7">
        <v>74</v>
      </c>
      <c r="H36" s="7">
        <f>IF(TicketTotals[[#This Row],[New Tickets]]&gt;499, TicketTotals[[#This Row],[New Tickets]], 0)</f>
        <v>0</v>
      </c>
      <c r="I36" s="16">
        <f>ROUND((TicketTotals[[#This Row],[Billed Tickets]]/$E$5)*$E$6, 2)</f>
        <v>0</v>
      </c>
      <c r="J36" s="20">
        <f>TicketTotals[[#This Row],[Billed Tickets]]/$E$5</f>
        <v>0</v>
      </c>
    </row>
    <row r="37" spans="1:10" x14ac:dyDescent="0.3">
      <c r="A37" s="6" t="s">
        <v>9</v>
      </c>
      <c r="B37" s="6" t="s">
        <v>2</v>
      </c>
      <c r="C37" s="6" t="s">
        <v>39</v>
      </c>
      <c r="D37" s="5" t="s">
        <v>39</v>
      </c>
      <c r="E37" s="5" t="s">
        <v>938</v>
      </c>
      <c r="F37" s="10" t="str">
        <f>IF(TicketTotals[[#This Row],[New Tickets]]&gt;499, "TRUE", "FALSE")</f>
        <v>FALSE</v>
      </c>
      <c r="G37" s="7">
        <v>205</v>
      </c>
      <c r="H37" s="7">
        <f>IF(TicketTotals[[#This Row],[New Tickets]]&gt;499, TicketTotals[[#This Row],[New Tickets]], 0)</f>
        <v>0</v>
      </c>
      <c r="I37" s="16">
        <f>ROUND((TicketTotals[[#This Row],[Billed Tickets]]/$E$5)*$E$6, 2)</f>
        <v>0</v>
      </c>
      <c r="J37" s="20">
        <f>TicketTotals[[#This Row],[Billed Tickets]]/$E$5</f>
        <v>0</v>
      </c>
    </row>
    <row r="38" spans="1:10" x14ac:dyDescent="0.3">
      <c r="A38" s="6" t="s">
        <v>9</v>
      </c>
      <c r="B38" s="6" t="s">
        <v>2</v>
      </c>
      <c r="C38" s="6" t="s">
        <v>40</v>
      </c>
      <c r="D38" s="5" t="s">
        <v>1781</v>
      </c>
      <c r="E38" s="5" t="s">
        <v>939</v>
      </c>
      <c r="F38" s="10" t="str">
        <f>IF(TicketTotals[[#This Row],[New Tickets]]&gt;499, "TRUE", "FALSE")</f>
        <v>FALSE</v>
      </c>
      <c r="G38" s="7">
        <v>277</v>
      </c>
      <c r="H38" s="7">
        <f>IF(TicketTotals[[#This Row],[New Tickets]]&gt;499, TicketTotals[[#This Row],[New Tickets]], 0)</f>
        <v>0</v>
      </c>
      <c r="I38" s="16">
        <f>ROUND((TicketTotals[[#This Row],[Billed Tickets]]/$E$5)*$E$6, 2)</f>
        <v>0</v>
      </c>
      <c r="J38" s="20">
        <f>TicketTotals[[#This Row],[Billed Tickets]]/$E$5</f>
        <v>0</v>
      </c>
    </row>
    <row r="39" spans="1:10" x14ac:dyDescent="0.3">
      <c r="A39" s="6" t="s">
        <v>9</v>
      </c>
      <c r="B39" s="6" t="s">
        <v>2</v>
      </c>
      <c r="C39" s="6" t="s">
        <v>41</v>
      </c>
      <c r="D39" s="5" t="s">
        <v>1782</v>
      </c>
      <c r="E39" s="5" t="s">
        <v>940</v>
      </c>
      <c r="F39" s="10" t="str">
        <f>IF(TicketTotals[[#This Row],[New Tickets]]&gt;499, "TRUE", "FALSE")</f>
        <v>TRUE</v>
      </c>
      <c r="G39" s="7">
        <v>15482</v>
      </c>
      <c r="H39" s="7">
        <f>IF(TicketTotals[[#This Row],[New Tickets]]&gt;499, TicketTotals[[#This Row],[New Tickets]], 0)</f>
        <v>15482</v>
      </c>
      <c r="I39" s="16">
        <f>ROUND((TicketTotals[[#This Row],[Billed Tickets]]/$E$5)*$E$6, 2)</f>
        <v>9568.35</v>
      </c>
      <c r="J39" s="20">
        <f>TicketTotals[[#This Row],[Billed Tickets]]/$E$5</f>
        <v>1.9136700215841014E-3</v>
      </c>
    </row>
    <row r="40" spans="1:10" ht="31.2" x14ac:dyDescent="0.3">
      <c r="A40" s="6" t="s">
        <v>9</v>
      </c>
      <c r="B40" s="6" t="s">
        <v>2</v>
      </c>
      <c r="C40" s="6" t="s">
        <v>42</v>
      </c>
      <c r="D40" s="5" t="s">
        <v>1783</v>
      </c>
      <c r="E40" s="5" t="s">
        <v>941</v>
      </c>
      <c r="F40" s="10" t="str">
        <f>IF(TicketTotals[[#This Row],[New Tickets]]&gt;499, "TRUE", "FALSE")</f>
        <v>TRUE</v>
      </c>
      <c r="G40" s="7">
        <v>1281</v>
      </c>
      <c r="H40" s="7">
        <f>IF(TicketTotals[[#This Row],[New Tickets]]&gt;499, TicketTotals[[#This Row],[New Tickets]], 0)</f>
        <v>1281</v>
      </c>
      <c r="I40" s="16">
        <f>ROUND((TicketTotals[[#This Row],[Billed Tickets]]/$E$5)*$E$6, 2)</f>
        <v>791.7</v>
      </c>
      <c r="J40" s="20">
        <f>TicketTotals[[#This Row],[Billed Tickets]]/$E$5</f>
        <v>1.5833944565619648E-4</v>
      </c>
    </row>
    <row r="41" spans="1:10" x14ac:dyDescent="0.3">
      <c r="A41" s="6" t="s">
        <v>9</v>
      </c>
      <c r="B41" s="6" t="s">
        <v>2</v>
      </c>
      <c r="C41" s="6" t="s">
        <v>43</v>
      </c>
      <c r="D41" s="5" t="s">
        <v>1784</v>
      </c>
      <c r="E41" s="5" t="s">
        <v>942</v>
      </c>
      <c r="F41" s="10" t="str">
        <f>IF(TicketTotals[[#This Row],[New Tickets]]&gt;499, "TRUE", "FALSE")</f>
        <v>FALSE</v>
      </c>
      <c r="G41" s="7">
        <v>214</v>
      </c>
      <c r="H41" s="7">
        <f>IF(TicketTotals[[#This Row],[New Tickets]]&gt;499, TicketTotals[[#This Row],[New Tickets]], 0)</f>
        <v>0</v>
      </c>
      <c r="I41" s="16">
        <f>ROUND((TicketTotals[[#This Row],[Billed Tickets]]/$E$5)*$E$6, 2)</f>
        <v>0</v>
      </c>
      <c r="J41" s="20">
        <f>TicketTotals[[#This Row],[Billed Tickets]]/$E$5</f>
        <v>0</v>
      </c>
    </row>
    <row r="42" spans="1:10" x14ac:dyDescent="0.3">
      <c r="A42" s="6" t="s">
        <v>9</v>
      </c>
      <c r="B42" s="6" t="s">
        <v>2</v>
      </c>
      <c r="C42" s="6" t="s">
        <v>44</v>
      </c>
      <c r="D42" s="5" t="s">
        <v>44</v>
      </c>
      <c r="E42" s="5" t="s">
        <v>943</v>
      </c>
      <c r="F42" s="10" t="str">
        <f>IF(TicketTotals[[#This Row],[New Tickets]]&gt;499, "TRUE", "FALSE")</f>
        <v>FALSE</v>
      </c>
      <c r="G42" s="7">
        <v>45</v>
      </c>
      <c r="H42" s="7">
        <f>IF(TicketTotals[[#This Row],[New Tickets]]&gt;499, TicketTotals[[#This Row],[New Tickets]], 0)</f>
        <v>0</v>
      </c>
      <c r="I42" s="16">
        <f>ROUND((TicketTotals[[#This Row],[Billed Tickets]]/$E$5)*$E$6, 2)</f>
        <v>0</v>
      </c>
      <c r="J42" s="20">
        <f>TicketTotals[[#This Row],[Billed Tickets]]/$E$5</f>
        <v>0</v>
      </c>
    </row>
    <row r="43" spans="1:10" x14ac:dyDescent="0.3">
      <c r="A43" s="6" t="s">
        <v>9</v>
      </c>
      <c r="B43" s="6" t="s">
        <v>2</v>
      </c>
      <c r="C43" s="6" t="s">
        <v>45</v>
      </c>
      <c r="D43" s="5" t="s">
        <v>45</v>
      </c>
      <c r="E43" s="5" t="s">
        <v>944</v>
      </c>
      <c r="F43" s="10" t="str">
        <f>IF(TicketTotals[[#This Row],[New Tickets]]&gt;499, "TRUE", "FALSE")</f>
        <v>FALSE</v>
      </c>
      <c r="G43" s="7">
        <v>43</v>
      </c>
      <c r="H43" s="7">
        <f>IF(TicketTotals[[#This Row],[New Tickets]]&gt;499, TicketTotals[[#This Row],[New Tickets]], 0)</f>
        <v>0</v>
      </c>
      <c r="I43" s="16">
        <f>ROUND((TicketTotals[[#This Row],[Billed Tickets]]/$E$5)*$E$6, 2)</f>
        <v>0</v>
      </c>
      <c r="J43" s="20">
        <f>TicketTotals[[#This Row],[Billed Tickets]]/$E$5</f>
        <v>0</v>
      </c>
    </row>
    <row r="44" spans="1:10" x14ac:dyDescent="0.3">
      <c r="A44" s="6" t="s">
        <v>9</v>
      </c>
      <c r="B44" s="6" t="s">
        <v>2</v>
      </c>
      <c r="C44" s="6" t="s">
        <v>46</v>
      </c>
      <c r="D44" s="5" t="s">
        <v>46</v>
      </c>
      <c r="E44" s="5" t="s">
        <v>945</v>
      </c>
      <c r="F44" s="10" t="str">
        <f>IF(TicketTotals[[#This Row],[New Tickets]]&gt;499, "TRUE", "FALSE")</f>
        <v>FALSE</v>
      </c>
      <c r="G44" s="7">
        <v>78</v>
      </c>
      <c r="H44" s="7">
        <f>IF(TicketTotals[[#This Row],[New Tickets]]&gt;499, TicketTotals[[#This Row],[New Tickets]], 0)</f>
        <v>0</v>
      </c>
      <c r="I44" s="16">
        <f>ROUND((TicketTotals[[#This Row],[Billed Tickets]]/$E$5)*$E$6, 2)</f>
        <v>0</v>
      </c>
      <c r="J44" s="20">
        <f>TicketTotals[[#This Row],[Billed Tickets]]/$E$5</f>
        <v>0</v>
      </c>
    </row>
    <row r="45" spans="1:10" x14ac:dyDescent="0.3">
      <c r="A45" s="6" t="s">
        <v>9</v>
      </c>
      <c r="B45" s="6" t="s">
        <v>2</v>
      </c>
      <c r="C45" s="6" t="s">
        <v>47</v>
      </c>
      <c r="D45" s="5" t="s">
        <v>47</v>
      </c>
      <c r="E45" s="5" t="s">
        <v>946</v>
      </c>
      <c r="F45" s="10" t="str">
        <f>IF(TicketTotals[[#This Row],[New Tickets]]&gt;499, "TRUE", "FALSE")</f>
        <v>FALSE</v>
      </c>
      <c r="G45" s="7">
        <v>75</v>
      </c>
      <c r="H45" s="7">
        <f>IF(TicketTotals[[#This Row],[New Tickets]]&gt;499, TicketTotals[[#This Row],[New Tickets]], 0)</f>
        <v>0</v>
      </c>
      <c r="I45" s="16">
        <f>ROUND((TicketTotals[[#This Row],[Billed Tickets]]/$E$5)*$E$6, 2)</f>
        <v>0</v>
      </c>
      <c r="J45" s="20">
        <f>TicketTotals[[#This Row],[Billed Tickets]]/$E$5</f>
        <v>0</v>
      </c>
    </row>
    <row r="46" spans="1:10" ht="31.2" x14ac:dyDescent="0.3">
      <c r="A46" s="6" t="s">
        <v>9</v>
      </c>
      <c r="B46" s="6" t="s">
        <v>2</v>
      </c>
      <c r="C46" s="6" t="s">
        <v>48</v>
      </c>
      <c r="D46" s="5" t="s">
        <v>1785</v>
      </c>
      <c r="E46" s="5" t="s">
        <v>947</v>
      </c>
      <c r="F46" s="10" t="str">
        <f>IF(TicketTotals[[#This Row],[New Tickets]]&gt;499, "TRUE", "FALSE")</f>
        <v>TRUE</v>
      </c>
      <c r="G46" s="7">
        <v>2103</v>
      </c>
      <c r="H46" s="7">
        <f>IF(TicketTotals[[#This Row],[New Tickets]]&gt;499, TicketTotals[[#This Row],[New Tickets]], 0)</f>
        <v>2103</v>
      </c>
      <c r="I46" s="16">
        <f>ROUND((TicketTotals[[#This Row],[Billed Tickets]]/$E$5)*$E$6, 2)</f>
        <v>1299.72</v>
      </c>
      <c r="J46" s="20">
        <f>TicketTotals[[#This Row],[Billed Tickets]]/$E$5</f>
        <v>2.5994368010537176E-4</v>
      </c>
    </row>
    <row r="47" spans="1:10" x14ac:dyDescent="0.3">
      <c r="A47" s="6" t="s">
        <v>9</v>
      </c>
      <c r="B47" s="6" t="s">
        <v>2</v>
      </c>
      <c r="C47" s="6" t="s">
        <v>49</v>
      </c>
      <c r="D47" s="5" t="s">
        <v>49</v>
      </c>
      <c r="E47" s="5" t="s">
        <v>3299</v>
      </c>
      <c r="F47" s="10" t="str">
        <f>IF(TicketTotals[[#This Row],[New Tickets]]&gt;499, "TRUE", "FALSE")</f>
        <v>FALSE</v>
      </c>
      <c r="G47" s="7">
        <v>105</v>
      </c>
      <c r="H47" s="7">
        <f>IF(TicketTotals[[#This Row],[New Tickets]]&gt;499, TicketTotals[[#This Row],[New Tickets]], 0)</f>
        <v>0</v>
      </c>
      <c r="I47" s="16">
        <f>ROUND((TicketTotals[[#This Row],[Billed Tickets]]/$E$5)*$E$6, 2)</f>
        <v>0</v>
      </c>
      <c r="J47" s="20">
        <f>TicketTotals[[#This Row],[Billed Tickets]]/$E$5</f>
        <v>0</v>
      </c>
    </row>
    <row r="48" spans="1:10" x14ac:dyDescent="0.3">
      <c r="A48" s="6" t="s">
        <v>9</v>
      </c>
      <c r="B48" s="6" t="s">
        <v>2</v>
      </c>
      <c r="C48" s="6" t="s">
        <v>50</v>
      </c>
      <c r="D48" s="5" t="s">
        <v>1786</v>
      </c>
      <c r="E48" s="5" t="s">
        <v>948</v>
      </c>
      <c r="F48" s="10" t="str">
        <f>IF(TicketTotals[[#This Row],[New Tickets]]&gt;499, "TRUE", "FALSE")</f>
        <v>TRUE</v>
      </c>
      <c r="G48" s="7">
        <v>3422</v>
      </c>
      <c r="H48" s="7">
        <f>IF(TicketTotals[[#This Row],[New Tickets]]&gt;499, TicketTotals[[#This Row],[New Tickets]], 0)</f>
        <v>3422</v>
      </c>
      <c r="I48" s="16">
        <f>ROUND((TicketTotals[[#This Row],[Billed Tickets]]/$E$5)*$E$6, 2)</f>
        <v>2114.9</v>
      </c>
      <c r="J48" s="20">
        <f>TicketTotals[[#This Row],[Billed Tickets]]/$E$5</f>
        <v>4.2298015849766149E-4</v>
      </c>
    </row>
    <row r="49" spans="1:10" x14ac:dyDescent="0.3">
      <c r="A49" s="6" t="s">
        <v>9</v>
      </c>
      <c r="B49" s="6" t="s">
        <v>2</v>
      </c>
      <c r="C49" s="6" t="s">
        <v>51</v>
      </c>
      <c r="D49" s="5" t="s">
        <v>51</v>
      </c>
      <c r="E49" s="5" t="s">
        <v>949</v>
      </c>
      <c r="F49" s="10" t="str">
        <f>IF(TicketTotals[[#This Row],[New Tickets]]&gt;499, "TRUE", "FALSE")</f>
        <v>FALSE</v>
      </c>
      <c r="G49" s="7">
        <v>305</v>
      </c>
      <c r="H49" s="7">
        <f>IF(TicketTotals[[#This Row],[New Tickets]]&gt;499, TicketTotals[[#This Row],[New Tickets]], 0)</f>
        <v>0</v>
      </c>
      <c r="I49" s="16">
        <f>ROUND((TicketTotals[[#This Row],[Billed Tickets]]/$E$5)*$E$6, 2)</f>
        <v>0</v>
      </c>
      <c r="J49" s="20">
        <f>TicketTotals[[#This Row],[Billed Tickets]]/$E$5</f>
        <v>0</v>
      </c>
    </row>
    <row r="50" spans="1:10" x14ac:dyDescent="0.3">
      <c r="A50" s="6" t="s">
        <v>9</v>
      </c>
      <c r="B50" s="6" t="s">
        <v>2</v>
      </c>
      <c r="C50" s="6" t="s">
        <v>52</v>
      </c>
      <c r="D50" s="5" t="s">
        <v>52</v>
      </c>
      <c r="E50" s="5" t="s">
        <v>950</v>
      </c>
      <c r="F50" s="10" t="str">
        <f>IF(TicketTotals[[#This Row],[New Tickets]]&gt;499, "TRUE", "FALSE")</f>
        <v>FALSE</v>
      </c>
      <c r="G50" s="7">
        <v>13</v>
      </c>
      <c r="H50" s="7">
        <f>IF(TicketTotals[[#This Row],[New Tickets]]&gt;499, TicketTotals[[#This Row],[New Tickets]], 0)</f>
        <v>0</v>
      </c>
      <c r="I50" s="16">
        <f>ROUND((TicketTotals[[#This Row],[Billed Tickets]]/$E$5)*$E$6, 2)</f>
        <v>0</v>
      </c>
      <c r="J50" s="20">
        <f>TicketTotals[[#This Row],[Billed Tickets]]/$E$5</f>
        <v>0</v>
      </c>
    </row>
    <row r="51" spans="1:10" x14ac:dyDescent="0.3">
      <c r="A51" s="6" t="s">
        <v>9</v>
      </c>
      <c r="B51" s="6" t="s">
        <v>2</v>
      </c>
      <c r="C51" s="6" t="s">
        <v>53</v>
      </c>
      <c r="D51" s="5" t="s">
        <v>53</v>
      </c>
      <c r="E51" s="5" t="s">
        <v>951</v>
      </c>
      <c r="F51" s="10" t="str">
        <f>IF(TicketTotals[[#This Row],[New Tickets]]&gt;499, "TRUE", "FALSE")</f>
        <v>TRUE</v>
      </c>
      <c r="G51" s="7">
        <v>821</v>
      </c>
      <c r="H51" s="7">
        <f>IF(TicketTotals[[#This Row],[New Tickets]]&gt;499, TicketTotals[[#This Row],[New Tickets]], 0)</f>
        <v>821</v>
      </c>
      <c r="I51" s="16">
        <f>ROUND((TicketTotals[[#This Row],[Billed Tickets]]/$E$5)*$E$6, 2)</f>
        <v>507.4</v>
      </c>
      <c r="J51" s="20">
        <f>TicketTotals[[#This Row],[Billed Tickets]]/$E$5</f>
        <v>1.0148062832454122E-4</v>
      </c>
    </row>
    <row r="52" spans="1:10" x14ac:dyDescent="0.3">
      <c r="A52" s="6" t="s">
        <v>9</v>
      </c>
      <c r="B52" s="6" t="s">
        <v>2</v>
      </c>
      <c r="C52" s="6" t="s">
        <v>54</v>
      </c>
      <c r="D52" s="5" t="s">
        <v>54</v>
      </c>
      <c r="E52" s="5" t="s">
        <v>952</v>
      </c>
      <c r="F52" s="10" t="str">
        <f>IF(TicketTotals[[#This Row],[New Tickets]]&gt;499, "TRUE", "FALSE")</f>
        <v>TRUE</v>
      </c>
      <c r="G52" s="7">
        <v>1522</v>
      </c>
      <c r="H52" s="7">
        <f>IF(TicketTotals[[#This Row],[New Tickets]]&gt;499, TicketTotals[[#This Row],[New Tickets]], 0)</f>
        <v>1522</v>
      </c>
      <c r="I52" s="16">
        <f>ROUND((TicketTotals[[#This Row],[Billed Tickets]]/$E$5)*$E$6, 2)</f>
        <v>940.64</v>
      </c>
      <c r="J52" s="20">
        <f>TicketTotals[[#This Row],[Billed Tickets]]/$E$5</f>
        <v>1.8812852169299848E-4</v>
      </c>
    </row>
    <row r="53" spans="1:10" x14ac:dyDescent="0.3">
      <c r="A53" s="6" t="s">
        <v>9</v>
      </c>
      <c r="B53" s="6" t="s">
        <v>2</v>
      </c>
      <c r="C53" s="6" t="s">
        <v>55</v>
      </c>
      <c r="D53" s="5" t="s">
        <v>55</v>
      </c>
      <c r="E53" s="5" t="s">
        <v>953</v>
      </c>
      <c r="F53" s="10" t="str">
        <f>IF(TicketTotals[[#This Row],[New Tickets]]&gt;499, "TRUE", "FALSE")</f>
        <v>TRUE</v>
      </c>
      <c r="G53" s="7">
        <v>773</v>
      </c>
      <c r="H53" s="7">
        <f>IF(TicketTotals[[#This Row],[New Tickets]]&gt;499, TicketTotals[[#This Row],[New Tickets]], 0)</f>
        <v>773</v>
      </c>
      <c r="I53" s="16">
        <f>ROUND((TicketTotals[[#This Row],[Billed Tickets]]/$E$5)*$E$6, 2)</f>
        <v>477.74</v>
      </c>
      <c r="J53" s="20">
        <f>TicketTotals[[#This Row],[Billed Tickets]]/$E$5</f>
        <v>9.5547534342107642E-5</v>
      </c>
    </row>
    <row r="54" spans="1:10" x14ac:dyDescent="0.3">
      <c r="A54" s="6" t="s">
        <v>9</v>
      </c>
      <c r="B54" s="6" t="s">
        <v>2</v>
      </c>
      <c r="C54" s="6" t="s">
        <v>56</v>
      </c>
      <c r="D54" s="5" t="s">
        <v>1787</v>
      </c>
      <c r="E54" s="5" t="s">
        <v>954</v>
      </c>
      <c r="F54" s="10" t="str">
        <f>IF(TicketTotals[[#This Row],[New Tickets]]&gt;499, "TRUE", "FALSE")</f>
        <v>TRUE</v>
      </c>
      <c r="G54" s="7">
        <v>3116</v>
      </c>
      <c r="H54" s="7">
        <f>IF(TicketTotals[[#This Row],[New Tickets]]&gt;499, TicketTotals[[#This Row],[New Tickets]], 0)</f>
        <v>3116</v>
      </c>
      <c r="I54" s="16">
        <f>ROUND((TicketTotals[[#This Row],[Billed Tickets]]/$E$5)*$E$6, 2)</f>
        <v>1925.78</v>
      </c>
      <c r="J54" s="20">
        <f>TicketTotals[[#This Row],[Billed Tickets]]/$E$5</f>
        <v>3.8515668435964734E-4</v>
      </c>
    </row>
    <row r="55" spans="1:10" ht="31.2" x14ac:dyDescent="0.3">
      <c r="A55" s="6" t="s">
        <v>9</v>
      </c>
      <c r="B55" s="6" t="s">
        <v>2</v>
      </c>
      <c r="C55" s="6" t="s">
        <v>57</v>
      </c>
      <c r="D55" s="5" t="s">
        <v>1788</v>
      </c>
      <c r="E55" s="5" t="s">
        <v>955</v>
      </c>
      <c r="F55" s="10" t="str">
        <f>IF(TicketTotals[[#This Row],[New Tickets]]&gt;499, "TRUE", "FALSE")</f>
        <v>FALSE</v>
      </c>
      <c r="G55" s="7">
        <v>333</v>
      </c>
      <c r="H55" s="7">
        <f>IF(TicketTotals[[#This Row],[New Tickets]]&gt;499, TicketTotals[[#This Row],[New Tickets]], 0)</f>
        <v>0</v>
      </c>
      <c r="I55" s="16">
        <f>ROUND((TicketTotals[[#This Row],[Billed Tickets]]/$E$5)*$E$6, 2)</f>
        <v>0</v>
      </c>
      <c r="J55" s="20">
        <f>TicketTotals[[#This Row],[Billed Tickets]]/$E$5</f>
        <v>0</v>
      </c>
    </row>
    <row r="56" spans="1:10" x14ac:dyDescent="0.3">
      <c r="A56" s="6" t="s">
        <v>9</v>
      </c>
      <c r="B56" s="6" t="s">
        <v>2</v>
      </c>
      <c r="C56" s="6" t="s">
        <v>58</v>
      </c>
      <c r="D56" s="5" t="s">
        <v>58</v>
      </c>
      <c r="E56" s="5" t="s">
        <v>956</v>
      </c>
      <c r="F56" s="10" t="str">
        <f>IF(TicketTotals[[#This Row],[New Tickets]]&gt;499, "TRUE", "FALSE")</f>
        <v>TRUE</v>
      </c>
      <c r="G56" s="7">
        <v>1615</v>
      </c>
      <c r="H56" s="7">
        <f>IF(TicketTotals[[#This Row],[New Tickets]]&gt;499, TicketTotals[[#This Row],[New Tickets]], 0)</f>
        <v>1615</v>
      </c>
      <c r="I56" s="16">
        <f>ROUND((TicketTotals[[#This Row],[Billed Tickets]]/$E$5)*$E$6, 2)</f>
        <v>998.12</v>
      </c>
      <c r="J56" s="20">
        <f>TicketTotals[[#This Row],[Billed Tickets]]/$E$5</f>
        <v>1.9962389128396355E-4</v>
      </c>
    </row>
    <row r="57" spans="1:10" x14ac:dyDescent="0.3">
      <c r="A57" s="6" t="s">
        <v>9</v>
      </c>
      <c r="B57" s="6" t="s">
        <v>2</v>
      </c>
      <c r="C57" s="6" t="s">
        <v>59</v>
      </c>
      <c r="D57" s="5" t="s">
        <v>1789</v>
      </c>
      <c r="E57" s="5" t="s">
        <v>957</v>
      </c>
      <c r="F57" s="10" t="str">
        <f>IF(TicketTotals[[#This Row],[New Tickets]]&gt;499, "TRUE", "FALSE")</f>
        <v>TRUE</v>
      </c>
      <c r="G57" s="7">
        <v>583</v>
      </c>
      <c r="H57" s="7">
        <f>IF(TicketTotals[[#This Row],[New Tickets]]&gt;499, TicketTotals[[#This Row],[New Tickets]], 0)</f>
        <v>583</v>
      </c>
      <c r="I57" s="16">
        <f>ROUND((TicketTotals[[#This Row],[Billed Tickets]]/$E$5)*$E$6, 2)</f>
        <v>360.31</v>
      </c>
      <c r="J57" s="20">
        <f>TicketTotals[[#This Row],[Billed Tickets]]/$E$5</f>
        <v>7.2062370661641343E-5</v>
      </c>
    </row>
    <row r="58" spans="1:10" x14ac:dyDescent="0.3">
      <c r="A58" s="6" t="s">
        <v>9</v>
      </c>
      <c r="B58" s="6" t="s">
        <v>2</v>
      </c>
      <c r="C58" s="6" t="s">
        <v>60</v>
      </c>
      <c r="D58" s="5" t="s">
        <v>60</v>
      </c>
      <c r="E58" s="5" t="s">
        <v>958</v>
      </c>
      <c r="F58" s="10" t="str">
        <f>IF(TicketTotals[[#This Row],[New Tickets]]&gt;499, "TRUE", "FALSE")</f>
        <v>TRUE</v>
      </c>
      <c r="G58" s="7">
        <v>1772</v>
      </c>
      <c r="H58" s="7">
        <f>IF(TicketTotals[[#This Row],[New Tickets]]&gt;499, TicketTotals[[#This Row],[New Tickets]], 0)</f>
        <v>1772</v>
      </c>
      <c r="I58" s="16">
        <f>ROUND((TicketTotals[[#This Row],[Billed Tickets]]/$E$5)*$E$6, 2)</f>
        <v>1095.1500000000001</v>
      </c>
      <c r="J58" s="20">
        <f>TicketTotals[[#This Row],[Billed Tickets]]/$E$5</f>
        <v>2.1903005285150678E-4</v>
      </c>
    </row>
    <row r="59" spans="1:10" x14ac:dyDescent="0.3">
      <c r="A59" s="6" t="s">
        <v>9</v>
      </c>
      <c r="B59" s="6" t="s">
        <v>2</v>
      </c>
      <c r="C59" s="6" t="s">
        <v>61</v>
      </c>
      <c r="D59" s="5" t="s">
        <v>61</v>
      </c>
      <c r="E59" s="5" t="s">
        <v>959</v>
      </c>
      <c r="F59" s="10" t="str">
        <f>IF(TicketTotals[[#This Row],[New Tickets]]&gt;499, "TRUE", "FALSE")</f>
        <v>FALSE</v>
      </c>
      <c r="G59" s="7">
        <v>346</v>
      </c>
      <c r="H59" s="7">
        <f>IF(TicketTotals[[#This Row],[New Tickets]]&gt;499, TicketTotals[[#This Row],[New Tickets]], 0)</f>
        <v>0</v>
      </c>
      <c r="I59" s="16">
        <f>ROUND((TicketTotals[[#This Row],[Billed Tickets]]/$E$5)*$E$6, 2)</f>
        <v>0</v>
      </c>
      <c r="J59" s="20">
        <f>TicketTotals[[#This Row],[Billed Tickets]]/$E$5</f>
        <v>0</v>
      </c>
    </row>
    <row r="60" spans="1:10" x14ac:dyDescent="0.3">
      <c r="A60" s="6" t="s">
        <v>9</v>
      </c>
      <c r="B60" s="6" t="s">
        <v>2</v>
      </c>
      <c r="C60" s="6" t="s">
        <v>62</v>
      </c>
      <c r="D60" s="5" t="s">
        <v>62</v>
      </c>
      <c r="E60" s="5" t="s">
        <v>960</v>
      </c>
      <c r="F60" s="10" t="str">
        <f>IF(TicketTotals[[#This Row],[New Tickets]]&gt;499, "TRUE", "FALSE")</f>
        <v>FALSE</v>
      </c>
      <c r="G60" s="7">
        <v>7</v>
      </c>
      <c r="H60" s="7">
        <f>IF(TicketTotals[[#This Row],[New Tickets]]&gt;499, TicketTotals[[#This Row],[New Tickets]], 0)</f>
        <v>0</v>
      </c>
      <c r="I60" s="16">
        <f>ROUND((TicketTotals[[#This Row],[Billed Tickets]]/$E$5)*$E$6, 2)</f>
        <v>0</v>
      </c>
      <c r="J60" s="20">
        <f>TicketTotals[[#This Row],[Billed Tickets]]/$E$5</f>
        <v>0</v>
      </c>
    </row>
    <row r="61" spans="1:10" x14ac:dyDescent="0.3">
      <c r="A61" s="6" t="s">
        <v>9</v>
      </c>
      <c r="B61" s="6" t="s">
        <v>2</v>
      </c>
      <c r="C61" s="6" t="s">
        <v>63</v>
      </c>
      <c r="D61" s="5" t="s">
        <v>63</v>
      </c>
      <c r="E61" s="5" t="s">
        <v>961</v>
      </c>
      <c r="F61" s="10" t="str">
        <f>IF(TicketTotals[[#This Row],[New Tickets]]&gt;499, "TRUE", "FALSE")</f>
        <v>TRUE</v>
      </c>
      <c r="G61" s="7">
        <v>1143</v>
      </c>
      <c r="H61" s="7">
        <f>IF(TicketTotals[[#This Row],[New Tickets]]&gt;499, TicketTotals[[#This Row],[New Tickets]], 0)</f>
        <v>1143</v>
      </c>
      <c r="I61" s="16">
        <f>ROUND((TicketTotals[[#This Row],[Billed Tickets]]/$E$5)*$E$6, 2)</f>
        <v>706.41</v>
      </c>
      <c r="J61" s="20">
        <f>TicketTotals[[#This Row],[Billed Tickets]]/$E$5</f>
        <v>1.4128180045669991E-4</v>
      </c>
    </row>
    <row r="62" spans="1:10" x14ac:dyDescent="0.3">
      <c r="A62" s="6" t="s">
        <v>9</v>
      </c>
      <c r="B62" s="6" t="s">
        <v>2</v>
      </c>
      <c r="C62" s="6" t="s">
        <v>64</v>
      </c>
      <c r="D62" s="5" t="s">
        <v>64</v>
      </c>
      <c r="E62" s="5" t="s">
        <v>962</v>
      </c>
      <c r="F62" s="10" t="str">
        <f>IF(TicketTotals[[#This Row],[New Tickets]]&gt;499, "TRUE", "FALSE")</f>
        <v>TRUE</v>
      </c>
      <c r="G62" s="7">
        <v>950</v>
      </c>
      <c r="H62" s="7">
        <f>IF(TicketTotals[[#This Row],[New Tickets]]&gt;499, TicketTotals[[#This Row],[New Tickets]], 0)</f>
        <v>950</v>
      </c>
      <c r="I62" s="16">
        <f>ROUND((TicketTotals[[#This Row],[Billed Tickets]]/$E$5)*$E$6, 2)</f>
        <v>587.13</v>
      </c>
      <c r="J62" s="20">
        <f>TicketTotals[[#This Row],[Billed Tickets]]/$E$5</f>
        <v>1.1742581840233151E-4</v>
      </c>
    </row>
    <row r="63" spans="1:10" x14ac:dyDescent="0.3">
      <c r="A63" s="6" t="s">
        <v>9</v>
      </c>
      <c r="B63" s="6" t="s">
        <v>2</v>
      </c>
      <c r="C63" s="6" t="s">
        <v>65</v>
      </c>
      <c r="D63" s="5" t="s">
        <v>1790</v>
      </c>
      <c r="E63" s="5" t="s">
        <v>963</v>
      </c>
      <c r="F63" s="10" t="str">
        <f>IF(TicketTotals[[#This Row],[New Tickets]]&gt;499, "TRUE", "FALSE")</f>
        <v>FALSE</v>
      </c>
      <c r="G63" s="7">
        <v>109</v>
      </c>
      <c r="H63" s="7">
        <f>IF(TicketTotals[[#This Row],[New Tickets]]&gt;499, TicketTotals[[#This Row],[New Tickets]], 0)</f>
        <v>0</v>
      </c>
      <c r="I63" s="16">
        <f>ROUND((TicketTotals[[#This Row],[Billed Tickets]]/$E$5)*$E$6, 2)</f>
        <v>0</v>
      </c>
      <c r="J63" s="20">
        <f>TicketTotals[[#This Row],[Billed Tickets]]/$E$5</f>
        <v>0</v>
      </c>
    </row>
    <row r="64" spans="1:10" x14ac:dyDescent="0.3">
      <c r="A64" s="6" t="s">
        <v>9</v>
      </c>
      <c r="B64" s="6" t="s">
        <v>2</v>
      </c>
      <c r="C64" s="6" t="s">
        <v>66</v>
      </c>
      <c r="D64" s="5" t="s">
        <v>66</v>
      </c>
      <c r="E64" s="5" t="s">
        <v>964</v>
      </c>
      <c r="F64" s="10" t="str">
        <f>IF(TicketTotals[[#This Row],[New Tickets]]&gt;499, "TRUE", "FALSE")</f>
        <v>FALSE</v>
      </c>
      <c r="G64" s="7">
        <v>33</v>
      </c>
      <c r="H64" s="7">
        <f>IF(TicketTotals[[#This Row],[New Tickets]]&gt;499, TicketTotals[[#This Row],[New Tickets]], 0)</f>
        <v>0</v>
      </c>
      <c r="I64" s="16">
        <f>ROUND((TicketTotals[[#This Row],[Billed Tickets]]/$E$5)*$E$6, 2)</f>
        <v>0</v>
      </c>
      <c r="J64" s="20">
        <f>TicketTotals[[#This Row],[Billed Tickets]]/$E$5</f>
        <v>0</v>
      </c>
    </row>
    <row r="65" spans="1:10" x14ac:dyDescent="0.3">
      <c r="A65" s="6" t="s">
        <v>9</v>
      </c>
      <c r="B65" s="6" t="s">
        <v>2</v>
      </c>
      <c r="C65" s="6" t="s">
        <v>67</v>
      </c>
      <c r="D65" s="5" t="s">
        <v>67</v>
      </c>
      <c r="E65" s="5" t="s">
        <v>965</v>
      </c>
      <c r="F65" s="10" t="str">
        <f>IF(TicketTotals[[#This Row],[New Tickets]]&gt;499, "TRUE", "FALSE")</f>
        <v>FALSE</v>
      </c>
      <c r="G65" s="7">
        <v>157</v>
      </c>
      <c r="H65" s="7">
        <f>IF(TicketTotals[[#This Row],[New Tickets]]&gt;499, TicketTotals[[#This Row],[New Tickets]], 0)</f>
        <v>0</v>
      </c>
      <c r="I65" s="16">
        <f>ROUND((TicketTotals[[#This Row],[Billed Tickets]]/$E$5)*$E$6, 2)</f>
        <v>0</v>
      </c>
      <c r="J65" s="20">
        <f>TicketTotals[[#This Row],[Billed Tickets]]/$E$5</f>
        <v>0</v>
      </c>
    </row>
    <row r="66" spans="1:10" x14ac:dyDescent="0.3">
      <c r="A66" s="6" t="s">
        <v>9</v>
      </c>
      <c r="B66" s="6" t="s">
        <v>2</v>
      </c>
      <c r="C66" s="6" t="s">
        <v>68</v>
      </c>
      <c r="D66" s="5" t="s">
        <v>1791</v>
      </c>
      <c r="E66" s="5" t="s">
        <v>966</v>
      </c>
      <c r="F66" s="10" t="str">
        <f>IF(TicketTotals[[#This Row],[New Tickets]]&gt;499, "TRUE", "FALSE")</f>
        <v>TRUE</v>
      </c>
      <c r="G66" s="7">
        <v>801</v>
      </c>
      <c r="H66" s="7">
        <f>IF(TicketTotals[[#This Row],[New Tickets]]&gt;499, TicketTotals[[#This Row],[New Tickets]], 0)</f>
        <v>801</v>
      </c>
      <c r="I66" s="16">
        <f>ROUND((TicketTotals[[#This Row],[Billed Tickets]]/$E$5)*$E$6, 2)</f>
        <v>495.04</v>
      </c>
      <c r="J66" s="20">
        <f>TicketTotals[[#This Row],[Billed Tickets]]/$E$5</f>
        <v>9.9008505831860567E-5</v>
      </c>
    </row>
    <row r="67" spans="1:10" x14ac:dyDescent="0.3">
      <c r="A67" s="6" t="s">
        <v>9</v>
      </c>
      <c r="B67" s="6" t="s">
        <v>2</v>
      </c>
      <c r="C67" s="6" t="s">
        <v>69</v>
      </c>
      <c r="D67" s="5" t="s">
        <v>69</v>
      </c>
      <c r="E67" s="5" t="s">
        <v>967</v>
      </c>
      <c r="F67" s="10" t="str">
        <f>IF(TicketTotals[[#This Row],[New Tickets]]&gt;499, "TRUE", "FALSE")</f>
        <v>FALSE</v>
      </c>
      <c r="G67" s="7">
        <v>1</v>
      </c>
      <c r="H67" s="7">
        <f>IF(TicketTotals[[#This Row],[New Tickets]]&gt;499, TicketTotals[[#This Row],[New Tickets]], 0)</f>
        <v>0</v>
      </c>
      <c r="I67" s="16">
        <f>ROUND((TicketTotals[[#This Row],[Billed Tickets]]/$E$5)*$E$6, 2)</f>
        <v>0</v>
      </c>
      <c r="J67" s="20">
        <f>TicketTotals[[#This Row],[Billed Tickets]]/$E$5</f>
        <v>0</v>
      </c>
    </row>
    <row r="68" spans="1:10" x14ac:dyDescent="0.3">
      <c r="A68" s="6" t="s">
        <v>9</v>
      </c>
      <c r="B68" s="6" t="s">
        <v>2</v>
      </c>
      <c r="C68" s="6" t="s">
        <v>70</v>
      </c>
      <c r="D68" s="5" t="s">
        <v>70</v>
      </c>
      <c r="E68" s="5" t="s">
        <v>968</v>
      </c>
      <c r="F68" s="10" t="str">
        <f>IF(TicketTotals[[#This Row],[New Tickets]]&gt;499, "TRUE", "FALSE")</f>
        <v>TRUE</v>
      </c>
      <c r="G68" s="7">
        <v>2655</v>
      </c>
      <c r="H68" s="7">
        <f>IF(TicketTotals[[#This Row],[New Tickets]]&gt;499, TicketTotals[[#This Row],[New Tickets]], 0)</f>
        <v>2655</v>
      </c>
      <c r="I68" s="16">
        <f>ROUND((TicketTotals[[#This Row],[Billed Tickets]]/$E$5)*$E$6, 2)</f>
        <v>1640.87</v>
      </c>
      <c r="J68" s="20">
        <f>TicketTotals[[#This Row],[Billed Tickets]]/$E$5</f>
        <v>3.2817426090335803E-4</v>
      </c>
    </row>
    <row r="69" spans="1:10" x14ac:dyDescent="0.3">
      <c r="A69" s="6" t="s">
        <v>9</v>
      </c>
      <c r="B69" s="6" t="s">
        <v>2</v>
      </c>
      <c r="C69" s="6" t="s">
        <v>71</v>
      </c>
      <c r="D69" s="5" t="s">
        <v>71</v>
      </c>
      <c r="E69" s="5" t="s">
        <v>969</v>
      </c>
      <c r="F69" s="10" t="str">
        <f>IF(TicketTotals[[#This Row],[New Tickets]]&gt;499, "TRUE", "FALSE")</f>
        <v>FALSE</v>
      </c>
      <c r="G69" s="7">
        <v>34</v>
      </c>
      <c r="H69" s="7">
        <f>IF(TicketTotals[[#This Row],[New Tickets]]&gt;499, TicketTotals[[#This Row],[New Tickets]], 0)</f>
        <v>0</v>
      </c>
      <c r="I69" s="16">
        <f>ROUND((TicketTotals[[#This Row],[Billed Tickets]]/$E$5)*$E$6, 2)</f>
        <v>0</v>
      </c>
      <c r="J69" s="20">
        <f>TicketTotals[[#This Row],[Billed Tickets]]/$E$5</f>
        <v>0</v>
      </c>
    </row>
    <row r="70" spans="1:10" x14ac:dyDescent="0.3">
      <c r="A70" s="6" t="s">
        <v>9</v>
      </c>
      <c r="B70" s="6" t="s">
        <v>2</v>
      </c>
      <c r="C70" s="6" t="s">
        <v>72</v>
      </c>
      <c r="D70" s="5" t="s">
        <v>72</v>
      </c>
      <c r="E70" s="5" t="s">
        <v>970</v>
      </c>
      <c r="F70" s="10" t="str">
        <f>IF(TicketTotals[[#This Row],[New Tickets]]&gt;499, "TRUE", "FALSE")</f>
        <v>FALSE</v>
      </c>
      <c r="G70" s="7">
        <v>188</v>
      </c>
      <c r="H70" s="7">
        <f>IF(TicketTotals[[#This Row],[New Tickets]]&gt;499, TicketTotals[[#This Row],[New Tickets]], 0)</f>
        <v>0</v>
      </c>
      <c r="I70" s="16">
        <f>ROUND((TicketTotals[[#This Row],[Billed Tickets]]/$E$5)*$E$6, 2)</f>
        <v>0</v>
      </c>
      <c r="J70" s="20">
        <f>TicketTotals[[#This Row],[Billed Tickets]]/$E$5</f>
        <v>0</v>
      </c>
    </row>
    <row r="71" spans="1:10" x14ac:dyDescent="0.3">
      <c r="A71" s="6" t="s">
        <v>9</v>
      </c>
      <c r="B71" s="6" t="s">
        <v>2</v>
      </c>
      <c r="C71" s="6" t="s">
        <v>73</v>
      </c>
      <c r="D71" s="5" t="s">
        <v>73</v>
      </c>
      <c r="E71" s="5" t="s">
        <v>971</v>
      </c>
      <c r="F71" s="10" t="str">
        <f>IF(TicketTotals[[#This Row],[New Tickets]]&gt;499, "TRUE", "FALSE")</f>
        <v>FALSE</v>
      </c>
      <c r="G71" s="7">
        <v>170</v>
      </c>
      <c r="H71" s="7">
        <f>IF(TicketTotals[[#This Row],[New Tickets]]&gt;499, TicketTotals[[#This Row],[New Tickets]], 0)</f>
        <v>0</v>
      </c>
      <c r="I71" s="16">
        <f>ROUND((TicketTotals[[#This Row],[Billed Tickets]]/$E$5)*$E$6, 2)</f>
        <v>0</v>
      </c>
      <c r="J71" s="20">
        <f>TicketTotals[[#This Row],[Billed Tickets]]/$E$5</f>
        <v>0</v>
      </c>
    </row>
    <row r="72" spans="1:10" x14ac:dyDescent="0.3">
      <c r="A72" s="6" t="s">
        <v>9</v>
      </c>
      <c r="B72" s="6" t="s">
        <v>2</v>
      </c>
      <c r="C72" s="6" t="s">
        <v>74</v>
      </c>
      <c r="D72" s="5" t="s">
        <v>74</v>
      </c>
      <c r="E72" s="5" t="s">
        <v>972</v>
      </c>
      <c r="F72" s="10" t="str">
        <f>IF(TicketTotals[[#This Row],[New Tickets]]&gt;499, "TRUE", "FALSE")</f>
        <v>FALSE</v>
      </c>
      <c r="G72" s="7">
        <v>105</v>
      </c>
      <c r="H72" s="7">
        <f>IF(TicketTotals[[#This Row],[New Tickets]]&gt;499, TicketTotals[[#This Row],[New Tickets]], 0)</f>
        <v>0</v>
      </c>
      <c r="I72" s="16">
        <f>ROUND((TicketTotals[[#This Row],[Billed Tickets]]/$E$5)*$E$6, 2)</f>
        <v>0</v>
      </c>
      <c r="J72" s="20">
        <f>TicketTotals[[#This Row],[Billed Tickets]]/$E$5</f>
        <v>0</v>
      </c>
    </row>
    <row r="73" spans="1:10" x14ac:dyDescent="0.3">
      <c r="A73" s="6" t="s">
        <v>9</v>
      </c>
      <c r="B73" s="6" t="s">
        <v>2</v>
      </c>
      <c r="C73" s="6" t="s">
        <v>75</v>
      </c>
      <c r="D73" s="5" t="s">
        <v>75</v>
      </c>
      <c r="E73" s="5" t="s">
        <v>973</v>
      </c>
      <c r="F73" s="10" t="str">
        <f>IF(TicketTotals[[#This Row],[New Tickets]]&gt;499, "TRUE", "FALSE")</f>
        <v>TRUE</v>
      </c>
      <c r="G73" s="7">
        <v>1632</v>
      </c>
      <c r="H73" s="7">
        <f>IF(TicketTotals[[#This Row],[New Tickets]]&gt;499, TicketTotals[[#This Row],[New Tickets]], 0)</f>
        <v>1632</v>
      </c>
      <c r="I73" s="16">
        <f>ROUND((TicketTotals[[#This Row],[Billed Tickets]]/$E$5)*$E$6, 2)</f>
        <v>1008.63</v>
      </c>
      <c r="J73" s="20">
        <f>TicketTotals[[#This Row],[Billed Tickets]]/$E$5</f>
        <v>2.0172519540274212E-4</v>
      </c>
    </row>
    <row r="74" spans="1:10" x14ac:dyDescent="0.3">
      <c r="A74" s="6" t="s">
        <v>9</v>
      </c>
      <c r="B74" s="6" t="s">
        <v>2</v>
      </c>
      <c r="C74" s="6" t="s">
        <v>76</v>
      </c>
      <c r="D74" s="5" t="s">
        <v>76</v>
      </c>
      <c r="E74" s="5" t="s">
        <v>974</v>
      </c>
      <c r="F74" s="10" t="str">
        <f>IF(TicketTotals[[#This Row],[New Tickets]]&gt;499, "TRUE", "FALSE")</f>
        <v>FALSE</v>
      </c>
      <c r="G74" s="7">
        <v>456</v>
      </c>
      <c r="H74" s="7">
        <f>IF(TicketTotals[[#This Row],[New Tickets]]&gt;499, TicketTotals[[#This Row],[New Tickets]], 0)</f>
        <v>0</v>
      </c>
      <c r="I74" s="16">
        <f>ROUND((TicketTotals[[#This Row],[Billed Tickets]]/$E$5)*$E$6, 2)</f>
        <v>0</v>
      </c>
      <c r="J74" s="20">
        <f>TicketTotals[[#This Row],[Billed Tickets]]/$E$5</f>
        <v>0</v>
      </c>
    </row>
    <row r="75" spans="1:10" x14ac:dyDescent="0.3">
      <c r="A75" s="6" t="s">
        <v>9</v>
      </c>
      <c r="B75" s="6" t="s">
        <v>2</v>
      </c>
      <c r="C75" s="6" t="s">
        <v>77</v>
      </c>
      <c r="D75" s="5" t="s">
        <v>77</v>
      </c>
      <c r="E75" s="5" t="s">
        <v>975</v>
      </c>
      <c r="F75" s="10" t="str">
        <f>IF(TicketTotals[[#This Row],[New Tickets]]&gt;499, "TRUE", "FALSE")</f>
        <v>FALSE</v>
      </c>
      <c r="G75" s="7">
        <v>488</v>
      </c>
      <c r="H75" s="7">
        <f>IF(TicketTotals[[#This Row],[New Tickets]]&gt;499, TicketTotals[[#This Row],[New Tickets]], 0)</f>
        <v>0</v>
      </c>
      <c r="I75" s="16">
        <f>ROUND((TicketTotals[[#This Row],[Billed Tickets]]/$E$5)*$E$6, 2)</f>
        <v>0</v>
      </c>
      <c r="J75" s="20">
        <f>TicketTotals[[#This Row],[Billed Tickets]]/$E$5</f>
        <v>0</v>
      </c>
    </row>
    <row r="76" spans="1:10" x14ac:dyDescent="0.3">
      <c r="A76" s="6" t="s">
        <v>9</v>
      </c>
      <c r="B76" s="6" t="s">
        <v>2</v>
      </c>
      <c r="C76" s="6" t="s">
        <v>78</v>
      </c>
      <c r="D76" s="5" t="s">
        <v>78</v>
      </c>
      <c r="E76" s="5" t="s">
        <v>976</v>
      </c>
      <c r="F76" s="10" t="str">
        <f>IF(TicketTotals[[#This Row],[New Tickets]]&gt;499, "TRUE", "FALSE")</f>
        <v>FALSE</v>
      </c>
      <c r="G76" s="7">
        <v>171</v>
      </c>
      <c r="H76" s="7">
        <f>IF(TicketTotals[[#This Row],[New Tickets]]&gt;499, TicketTotals[[#This Row],[New Tickets]], 0)</f>
        <v>0</v>
      </c>
      <c r="I76" s="16">
        <f>ROUND((TicketTotals[[#This Row],[Billed Tickets]]/$E$5)*$E$6, 2)</f>
        <v>0</v>
      </c>
      <c r="J76" s="20">
        <f>TicketTotals[[#This Row],[Billed Tickets]]/$E$5</f>
        <v>0</v>
      </c>
    </row>
    <row r="77" spans="1:10" x14ac:dyDescent="0.3">
      <c r="A77" s="6" t="s">
        <v>9</v>
      </c>
      <c r="B77" s="6" t="s">
        <v>2</v>
      </c>
      <c r="C77" s="6" t="s">
        <v>79</v>
      </c>
      <c r="D77" s="5" t="s">
        <v>79</v>
      </c>
      <c r="E77" s="5" t="s">
        <v>977</v>
      </c>
      <c r="F77" s="10" t="str">
        <f>IF(TicketTotals[[#This Row],[New Tickets]]&gt;499, "TRUE", "FALSE")</f>
        <v>FALSE</v>
      </c>
      <c r="G77" s="7">
        <v>135</v>
      </c>
      <c r="H77" s="7">
        <f>IF(TicketTotals[[#This Row],[New Tickets]]&gt;499, TicketTotals[[#This Row],[New Tickets]], 0)</f>
        <v>0</v>
      </c>
      <c r="I77" s="16">
        <f>ROUND((TicketTotals[[#This Row],[Billed Tickets]]/$E$5)*$E$6, 2)</f>
        <v>0</v>
      </c>
      <c r="J77" s="20">
        <f>TicketTotals[[#This Row],[Billed Tickets]]/$E$5</f>
        <v>0</v>
      </c>
    </row>
    <row r="78" spans="1:10" x14ac:dyDescent="0.3">
      <c r="A78" s="6" t="s">
        <v>9</v>
      </c>
      <c r="B78" s="6" t="s">
        <v>2</v>
      </c>
      <c r="C78" s="6" t="s">
        <v>80</v>
      </c>
      <c r="D78" s="5" t="s">
        <v>80</v>
      </c>
      <c r="E78" s="5" t="s">
        <v>978</v>
      </c>
      <c r="F78" s="10" t="str">
        <f>IF(TicketTotals[[#This Row],[New Tickets]]&gt;499, "TRUE", "FALSE")</f>
        <v>FALSE</v>
      </c>
      <c r="G78" s="7">
        <v>30</v>
      </c>
      <c r="H78" s="7">
        <f>IF(TicketTotals[[#This Row],[New Tickets]]&gt;499, TicketTotals[[#This Row],[New Tickets]], 0)</f>
        <v>0</v>
      </c>
      <c r="I78" s="16">
        <f>ROUND((TicketTotals[[#This Row],[Billed Tickets]]/$E$5)*$E$6, 2)</f>
        <v>0</v>
      </c>
      <c r="J78" s="20">
        <f>TicketTotals[[#This Row],[Billed Tickets]]/$E$5</f>
        <v>0</v>
      </c>
    </row>
    <row r="79" spans="1:10" x14ac:dyDescent="0.3">
      <c r="A79" s="6" t="s">
        <v>9</v>
      </c>
      <c r="B79" s="6" t="s">
        <v>2</v>
      </c>
      <c r="C79" s="6" t="s">
        <v>81</v>
      </c>
      <c r="D79" s="5" t="s">
        <v>1792</v>
      </c>
      <c r="E79" s="5" t="s">
        <v>979</v>
      </c>
      <c r="F79" s="10" t="str">
        <f>IF(TicketTotals[[#This Row],[New Tickets]]&gt;499, "TRUE", "FALSE")</f>
        <v>TRUE</v>
      </c>
      <c r="G79" s="7">
        <v>878</v>
      </c>
      <c r="H79" s="7">
        <f>IF(TicketTotals[[#This Row],[New Tickets]]&gt;499, TicketTotals[[#This Row],[New Tickets]], 0)</f>
        <v>878</v>
      </c>
      <c r="I79" s="16">
        <f>ROUND((TicketTotals[[#This Row],[Billed Tickets]]/$E$5)*$E$6, 2)</f>
        <v>542.63</v>
      </c>
      <c r="J79" s="20">
        <f>TicketTotals[[#This Row],[Billed Tickets]]/$E$5</f>
        <v>1.0852617742868112E-4</v>
      </c>
    </row>
    <row r="80" spans="1:10" x14ac:dyDescent="0.3">
      <c r="A80" s="6" t="s">
        <v>9</v>
      </c>
      <c r="B80" s="6" t="s">
        <v>2</v>
      </c>
      <c r="C80" s="6" t="s">
        <v>82</v>
      </c>
      <c r="D80" s="5" t="s">
        <v>1793</v>
      </c>
      <c r="E80" s="5" t="s">
        <v>980</v>
      </c>
      <c r="F80" s="10" t="str">
        <f>IF(TicketTotals[[#This Row],[New Tickets]]&gt;499, "TRUE", "FALSE")</f>
        <v>TRUE</v>
      </c>
      <c r="G80" s="7">
        <v>2208</v>
      </c>
      <c r="H80" s="7">
        <f>IF(TicketTotals[[#This Row],[New Tickets]]&gt;499, TicketTotals[[#This Row],[New Tickets]], 0)</f>
        <v>2208</v>
      </c>
      <c r="I80" s="16">
        <f>ROUND((TicketTotals[[#This Row],[Billed Tickets]]/$E$5)*$E$6, 2)</f>
        <v>1364.61</v>
      </c>
      <c r="J80" s="20">
        <f>TicketTotals[[#This Row],[Billed Tickets]]/$E$5</f>
        <v>2.7292232319194525E-4</v>
      </c>
    </row>
    <row r="81" spans="1:10" x14ac:dyDescent="0.3">
      <c r="A81" s="6" t="s">
        <v>9</v>
      </c>
      <c r="B81" s="6" t="s">
        <v>2</v>
      </c>
      <c r="C81" s="6" t="s">
        <v>83</v>
      </c>
      <c r="D81" s="5" t="s">
        <v>83</v>
      </c>
      <c r="E81" s="5" t="s">
        <v>980</v>
      </c>
      <c r="F81" s="10" t="str">
        <f>IF(TicketTotals[[#This Row],[New Tickets]]&gt;499, "TRUE", "FALSE")</f>
        <v>TRUE</v>
      </c>
      <c r="G81" s="7">
        <v>1104</v>
      </c>
      <c r="H81" s="7">
        <f>IF(TicketTotals[[#This Row],[New Tickets]]&gt;499, TicketTotals[[#This Row],[New Tickets]], 0)</f>
        <v>1104</v>
      </c>
      <c r="I81" s="16">
        <f>ROUND((TicketTotals[[#This Row],[Billed Tickets]]/$E$5)*$E$6, 2)</f>
        <v>682.31</v>
      </c>
      <c r="J81" s="20">
        <f>TicketTotals[[#This Row],[Billed Tickets]]/$E$5</f>
        <v>1.3646116159597263E-4</v>
      </c>
    </row>
    <row r="82" spans="1:10" x14ac:dyDescent="0.3">
      <c r="A82" s="6" t="s">
        <v>9</v>
      </c>
      <c r="B82" s="6" t="s">
        <v>2</v>
      </c>
      <c r="C82" s="6" t="s">
        <v>84</v>
      </c>
      <c r="D82" s="5" t="s">
        <v>1794</v>
      </c>
      <c r="E82" s="5" t="s">
        <v>981</v>
      </c>
      <c r="F82" s="10" t="str">
        <f>IF(TicketTotals[[#This Row],[New Tickets]]&gt;499, "TRUE", "FALSE")</f>
        <v>FALSE</v>
      </c>
      <c r="G82" s="7">
        <v>93</v>
      </c>
      <c r="H82" s="7">
        <f>IF(TicketTotals[[#This Row],[New Tickets]]&gt;499, TicketTotals[[#This Row],[New Tickets]], 0)</f>
        <v>0</v>
      </c>
      <c r="I82" s="16">
        <f>ROUND((TicketTotals[[#This Row],[Billed Tickets]]/$E$5)*$E$6, 2)</f>
        <v>0</v>
      </c>
      <c r="J82" s="20">
        <f>TicketTotals[[#This Row],[Billed Tickets]]/$E$5</f>
        <v>0</v>
      </c>
    </row>
    <row r="83" spans="1:10" x14ac:dyDescent="0.3">
      <c r="A83" s="6" t="s">
        <v>9</v>
      </c>
      <c r="B83" s="6" t="s">
        <v>2</v>
      </c>
      <c r="C83" s="6" t="s">
        <v>85</v>
      </c>
      <c r="D83" s="5" t="s">
        <v>85</v>
      </c>
      <c r="E83" s="5" t="s">
        <v>982</v>
      </c>
      <c r="F83" s="10" t="str">
        <f>IF(TicketTotals[[#This Row],[New Tickets]]&gt;499, "TRUE", "FALSE")</f>
        <v>TRUE</v>
      </c>
      <c r="G83" s="7">
        <v>1509</v>
      </c>
      <c r="H83" s="7">
        <f>IF(TicketTotals[[#This Row],[New Tickets]]&gt;499, TicketTotals[[#This Row],[New Tickets]], 0)</f>
        <v>1509</v>
      </c>
      <c r="I83" s="16">
        <f>ROUND((TicketTotals[[#This Row],[Billed Tickets]]/$E$5)*$E$6, 2)</f>
        <v>932.61</v>
      </c>
      <c r="J83" s="20">
        <f>TicketTotals[[#This Row],[Billed Tickets]]/$E$5</f>
        <v>1.8652164207275606E-4</v>
      </c>
    </row>
    <row r="84" spans="1:10" x14ac:dyDescent="0.3">
      <c r="A84" s="6" t="s">
        <v>9</v>
      </c>
      <c r="B84" s="6" t="s">
        <v>2</v>
      </c>
      <c r="C84" s="6" t="s">
        <v>86</v>
      </c>
      <c r="D84" s="5" t="s">
        <v>86</v>
      </c>
      <c r="E84" s="5" t="s">
        <v>983</v>
      </c>
      <c r="F84" s="10" t="str">
        <f>IF(TicketTotals[[#This Row],[New Tickets]]&gt;499, "TRUE", "FALSE")</f>
        <v>FALSE</v>
      </c>
      <c r="G84" s="7">
        <v>466</v>
      </c>
      <c r="H84" s="7">
        <f>IF(TicketTotals[[#This Row],[New Tickets]]&gt;499, TicketTotals[[#This Row],[New Tickets]], 0)</f>
        <v>0</v>
      </c>
      <c r="I84" s="16">
        <f>ROUND((TicketTotals[[#This Row],[Billed Tickets]]/$E$5)*$E$6, 2)</f>
        <v>0</v>
      </c>
      <c r="J84" s="20">
        <f>TicketTotals[[#This Row],[Billed Tickets]]/$E$5</f>
        <v>0</v>
      </c>
    </row>
    <row r="85" spans="1:10" x14ac:dyDescent="0.3">
      <c r="A85" s="6" t="s">
        <v>9</v>
      </c>
      <c r="B85" s="6" t="s">
        <v>2</v>
      </c>
      <c r="C85" s="6" t="s">
        <v>87</v>
      </c>
      <c r="D85" s="5" t="s">
        <v>87</v>
      </c>
      <c r="E85" s="5" t="s">
        <v>984</v>
      </c>
      <c r="F85" s="10" t="str">
        <f>IF(TicketTotals[[#This Row],[New Tickets]]&gt;499, "TRUE", "FALSE")</f>
        <v>TRUE</v>
      </c>
      <c r="G85" s="7">
        <v>1699</v>
      </c>
      <c r="H85" s="7">
        <f>IF(TicketTotals[[#This Row],[New Tickets]]&gt;499, TicketTotals[[#This Row],[New Tickets]], 0)</f>
        <v>1699</v>
      </c>
      <c r="I85" s="16">
        <f>ROUND((TicketTotals[[#This Row],[Billed Tickets]]/$E$5)*$E$6, 2)</f>
        <v>1050.03</v>
      </c>
      <c r="J85" s="20">
        <f>TicketTotals[[#This Row],[Billed Tickets]]/$E$5</f>
        <v>2.1000680575322236E-4</v>
      </c>
    </row>
    <row r="86" spans="1:10" x14ac:dyDescent="0.3">
      <c r="A86" s="6" t="s">
        <v>9</v>
      </c>
      <c r="B86" s="6" t="s">
        <v>2</v>
      </c>
      <c r="C86" s="6" t="s">
        <v>88</v>
      </c>
      <c r="D86" s="5" t="s">
        <v>1795</v>
      </c>
      <c r="E86" s="5" t="s">
        <v>985</v>
      </c>
      <c r="F86" s="10" t="str">
        <f>IF(TicketTotals[[#This Row],[New Tickets]]&gt;499, "TRUE", "FALSE")</f>
        <v>TRUE</v>
      </c>
      <c r="G86" s="7">
        <v>2555</v>
      </c>
      <c r="H86" s="7">
        <f>IF(TicketTotals[[#This Row],[New Tickets]]&gt;499, TicketTotals[[#This Row],[New Tickets]], 0)</f>
        <v>2555</v>
      </c>
      <c r="I86" s="16">
        <f>ROUND((TicketTotals[[#This Row],[Billed Tickets]]/$E$5)*$E$6, 2)</f>
        <v>1579.07</v>
      </c>
      <c r="J86" s="20">
        <f>TicketTotals[[#This Row],[Billed Tickets]]/$E$5</f>
        <v>3.1581364843995475E-4</v>
      </c>
    </row>
    <row r="87" spans="1:10" x14ac:dyDescent="0.3">
      <c r="A87" s="6" t="s">
        <v>9</v>
      </c>
      <c r="B87" s="6" t="s">
        <v>2</v>
      </c>
      <c r="C87" s="6" t="s">
        <v>89</v>
      </c>
      <c r="D87" s="5" t="s">
        <v>89</v>
      </c>
      <c r="E87" s="5" t="s">
        <v>986</v>
      </c>
      <c r="F87" s="10" t="str">
        <f>IF(TicketTotals[[#This Row],[New Tickets]]&gt;499, "TRUE", "FALSE")</f>
        <v>FALSE</v>
      </c>
      <c r="G87" s="7">
        <v>135</v>
      </c>
      <c r="H87" s="7">
        <f>IF(TicketTotals[[#This Row],[New Tickets]]&gt;499, TicketTotals[[#This Row],[New Tickets]], 0)</f>
        <v>0</v>
      </c>
      <c r="I87" s="16">
        <f>ROUND((TicketTotals[[#This Row],[Billed Tickets]]/$E$5)*$E$6, 2)</f>
        <v>0</v>
      </c>
      <c r="J87" s="20">
        <f>TicketTotals[[#This Row],[Billed Tickets]]/$E$5</f>
        <v>0</v>
      </c>
    </row>
    <row r="88" spans="1:10" x14ac:dyDescent="0.3">
      <c r="A88" s="6" t="s">
        <v>9</v>
      </c>
      <c r="B88" s="6" t="s">
        <v>2</v>
      </c>
      <c r="C88" s="6" t="s">
        <v>90</v>
      </c>
      <c r="D88" s="5" t="s">
        <v>1796</v>
      </c>
      <c r="E88" s="5" t="s">
        <v>985</v>
      </c>
      <c r="F88" s="10" t="str">
        <f>IF(TicketTotals[[#This Row],[New Tickets]]&gt;499, "TRUE", "FALSE")</f>
        <v>TRUE</v>
      </c>
      <c r="G88" s="7">
        <v>2321</v>
      </c>
      <c r="H88" s="7">
        <f>IF(TicketTotals[[#This Row],[New Tickets]]&gt;499, TicketTotals[[#This Row],[New Tickets]], 0)</f>
        <v>2321</v>
      </c>
      <c r="I88" s="16">
        <f>ROUND((TicketTotals[[#This Row],[Billed Tickets]]/$E$5)*$E$6, 2)</f>
        <v>1434.45</v>
      </c>
      <c r="J88" s="20">
        <f>TicketTotals[[#This Row],[Billed Tickets]]/$E$5</f>
        <v>2.8688981527559099E-4</v>
      </c>
    </row>
    <row r="89" spans="1:10" x14ac:dyDescent="0.3">
      <c r="A89" s="6" t="s">
        <v>9</v>
      </c>
      <c r="B89" s="6" t="s">
        <v>2</v>
      </c>
      <c r="C89" s="6" t="s">
        <v>91</v>
      </c>
      <c r="D89" s="5" t="s">
        <v>91</v>
      </c>
      <c r="E89" s="5" t="s">
        <v>987</v>
      </c>
      <c r="F89" s="10" t="str">
        <f>IF(TicketTotals[[#This Row],[New Tickets]]&gt;499, "TRUE", "FALSE")</f>
        <v>TRUE</v>
      </c>
      <c r="G89" s="7">
        <v>1463</v>
      </c>
      <c r="H89" s="7">
        <f>IF(TicketTotals[[#This Row],[New Tickets]]&gt;499, TicketTotals[[#This Row],[New Tickets]], 0)</f>
        <v>1463</v>
      </c>
      <c r="I89" s="16">
        <f>ROUND((TicketTotals[[#This Row],[Billed Tickets]]/$E$5)*$E$6, 2)</f>
        <v>904.18</v>
      </c>
      <c r="J89" s="20">
        <f>TicketTotals[[#This Row],[Billed Tickets]]/$E$5</f>
        <v>1.8083576033959051E-4</v>
      </c>
    </row>
    <row r="90" spans="1:10" x14ac:dyDescent="0.3">
      <c r="A90" s="6" t="s">
        <v>9</v>
      </c>
      <c r="B90" s="6" t="s">
        <v>2</v>
      </c>
      <c r="C90" s="6" t="s">
        <v>92</v>
      </c>
      <c r="D90" s="5" t="s">
        <v>92</v>
      </c>
      <c r="E90" s="5" t="s">
        <v>3300</v>
      </c>
      <c r="F90" s="10" t="str">
        <f>IF(TicketTotals[[#This Row],[New Tickets]]&gt;499, "TRUE", "FALSE")</f>
        <v>TRUE</v>
      </c>
      <c r="G90" s="7">
        <v>3027</v>
      </c>
      <c r="H90" s="7">
        <f>IF(TicketTotals[[#This Row],[New Tickets]]&gt;499, TicketTotals[[#This Row],[New Tickets]], 0)</f>
        <v>3027</v>
      </c>
      <c r="I90" s="16">
        <f>ROUND((TicketTotals[[#This Row],[Billed Tickets]]/$E$5)*$E$6, 2)</f>
        <v>1870.78</v>
      </c>
      <c r="J90" s="20">
        <f>TicketTotals[[#This Row],[Billed Tickets]]/$E$5</f>
        <v>3.7415573926721839E-4</v>
      </c>
    </row>
    <row r="91" spans="1:10" x14ac:dyDescent="0.3">
      <c r="A91" s="6" t="s">
        <v>9</v>
      </c>
      <c r="B91" s="6" t="s">
        <v>2</v>
      </c>
      <c r="C91" s="6" t="s">
        <v>93</v>
      </c>
      <c r="D91" s="5" t="s">
        <v>93</v>
      </c>
      <c r="E91" s="5" t="s">
        <v>988</v>
      </c>
      <c r="F91" s="10" t="str">
        <f>IF(TicketTotals[[#This Row],[New Tickets]]&gt;499, "TRUE", "FALSE")</f>
        <v>TRUE</v>
      </c>
      <c r="G91" s="7">
        <v>855</v>
      </c>
      <c r="H91" s="7">
        <f>IF(TicketTotals[[#This Row],[New Tickets]]&gt;499, TicketTotals[[#This Row],[New Tickets]], 0)</f>
        <v>855</v>
      </c>
      <c r="I91" s="16">
        <f>ROUND((TicketTotals[[#This Row],[Billed Tickets]]/$E$5)*$E$6, 2)</f>
        <v>528.41999999999996</v>
      </c>
      <c r="J91" s="20">
        <f>TicketTotals[[#This Row],[Billed Tickets]]/$E$5</f>
        <v>1.0568323656209836E-4</v>
      </c>
    </row>
    <row r="92" spans="1:10" x14ac:dyDescent="0.3">
      <c r="A92" s="6" t="s">
        <v>9</v>
      </c>
      <c r="B92" s="6" t="s">
        <v>2</v>
      </c>
      <c r="C92" s="6" t="s">
        <v>94</v>
      </c>
      <c r="D92" s="5" t="s">
        <v>94</v>
      </c>
      <c r="E92" s="5" t="s">
        <v>989</v>
      </c>
      <c r="F92" s="10" t="str">
        <f>IF(TicketTotals[[#This Row],[New Tickets]]&gt;499, "TRUE", "FALSE")</f>
        <v>FALSE</v>
      </c>
      <c r="G92" s="7">
        <v>364</v>
      </c>
      <c r="H92" s="7">
        <f>IF(TicketTotals[[#This Row],[New Tickets]]&gt;499, TicketTotals[[#This Row],[New Tickets]], 0)</f>
        <v>0</v>
      </c>
      <c r="I92" s="16">
        <f>ROUND((TicketTotals[[#This Row],[Billed Tickets]]/$E$5)*$E$6, 2)</f>
        <v>0</v>
      </c>
      <c r="J92" s="20">
        <f>TicketTotals[[#This Row],[Billed Tickets]]/$E$5</f>
        <v>0</v>
      </c>
    </row>
    <row r="93" spans="1:10" x14ac:dyDescent="0.3">
      <c r="A93" s="6" t="s">
        <v>9</v>
      </c>
      <c r="B93" s="6" t="s">
        <v>2</v>
      </c>
      <c r="C93" s="6" t="s">
        <v>95</v>
      </c>
      <c r="D93" s="5" t="s">
        <v>95</v>
      </c>
      <c r="E93" s="5" t="s">
        <v>990</v>
      </c>
      <c r="F93" s="10" t="str">
        <f>IF(TicketTotals[[#This Row],[New Tickets]]&gt;499, "TRUE", "FALSE")</f>
        <v>FALSE</v>
      </c>
      <c r="G93" s="7">
        <v>221</v>
      </c>
      <c r="H93" s="7">
        <f>IF(TicketTotals[[#This Row],[New Tickets]]&gt;499, TicketTotals[[#This Row],[New Tickets]], 0)</f>
        <v>0</v>
      </c>
      <c r="I93" s="16">
        <f>ROUND((TicketTotals[[#This Row],[Billed Tickets]]/$E$5)*$E$6, 2)</f>
        <v>0</v>
      </c>
      <c r="J93" s="20">
        <f>TicketTotals[[#This Row],[Billed Tickets]]/$E$5</f>
        <v>0</v>
      </c>
    </row>
    <row r="94" spans="1:10" x14ac:dyDescent="0.3">
      <c r="A94" s="6" t="s">
        <v>9</v>
      </c>
      <c r="B94" s="6" t="s">
        <v>2</v>
      </c>
      <c r="C94" s="6" t="s">
        <v>96</v>
      </c>
      <c r="D94" s="5" t="s">
        <v>96</v>
      </c>
      <c r="E94" s="5" t="s">
        <v>991</v>
      </c>
      <c r="F94" s="10" t="str">
        <f>IF(TicketTotals[[#This Row],[New Tickets]]&gt;499, "TRUE", "FALSE")</f>
        <v>FALSE</v>
      </c>
      <c r="G94" s="7">
        <v>168</v>
      </c>
      <c r="H94" s="7">
        <f>IF(TicketTotals[[#This Row],[New Tickets]]&gt;499, TicketTotals[[#This Row],[New Tickets]], 0)</f>
        <v>0</v>
      </c>
      <c r="I94" s="16">
        <f>ROUND((TicketTotals[[#This Row],[Billed Tickets]]/$E$5)*$E$6, 2)</f>
        <v>0</v>
      </c>
      <c r="J94" s="20">
        <f>TicketTotals[[#This Row],[Billed Tickets]]/$E$5</f>
        <v>0</v>
      </c>
    </row>
    <row r="95" spans="1:10" x14ac:dyDescent="0.3">
      <c r="A95" s="6" t="s">
        <v>9</v>
      </c>
      <c r="B95" s="6" t="s">
        <v>2</v>
      </c>
      <c r="C95" s="6" t="s">
        <v>97</v>
      </c>
      <c r="D95" s="5" t="s">
        <v>97</v>
      </c>
      <c r="E95" s="5" t="s">
        <v>992</v>
      </c>
      <c r="F95" s="10" t="str">
        <f>IF(TicketTotals[[#This Row],[New Tickets]]&gt;499, "TRUE", "FALSE")</f>
        <v>FALSE</v>
      </c>
      <c r="G95" s="7">
        <v>204</v>
      </c>
      <c r="H95" s="7">
        <f>IF(TicketTotals[[#This Row],[New Tickets]]&gt;499, TicketTotals[[#This Row],[New Tickets]], 0)</f>
        <v>0</v>
      </c>
      <c r="I95" s="16">
        <f>ROUND((TicketTotals[[#This Row],[Billed Tickets]]/$E$5)*$E$6, 2)</f>
        <v>0</v>
      </c>
      <c r="J95" s="20">
        <f>TicketTotals[[#This Row],[Billed Tickets]]/$E$5</f>
        <v>0</v>
      </c>
    </row>
    <row r="96" spans="1:10" x14ac:dyDescent="0.3">
      <c r="A96" s="6" t="s">
        <v>9</v>
      </c>
      <c r="B96" s="6" t="s">
        <v>2</v>
      </c>
      <c r="C96" s="6" t="s">
        <v>98</v>
      </c>
      <c r="D96" s="5" t="s">
        <v>98</v>
      </c>
      <c r="E96" s="5" t="s">
        <v>993</v>
      </c>
      <c r="F96" s="10" t="str">
        <f>IF(TicketTotals[[#This Row],[New Tickets]]&gt;499, "TRUE", "FALSE")</f>
        <v>FALSE</v>
      </c>
      <c r="G96" s="7">
        <v>447</v>
      </c>
      <c r="H96" s="7">
        <f>IF(TicketTotals[[#This Row],[New Tickets]]&gt;499, TicketTotals[[#This Row],[New Tickets]], 0)</f>
        <v>0</v>
      </c>
      <c r="I96" s="16">
        <f>ROUND((TicketTotals[[#This Row],[Billed Tickets]]/$E$5)*$E$6, 2)</f>
        <v>0</v>
      </c>
      <c r="J96" s="20">
        <f>TicketTotals[[#This Row],[Billed Tickets]]/$E$5</f>
        <v>0</v>
      </c>
    </row>
    <row r="97" spans="1:10" x14ac:dyDescent="0.3">
      <c r="A97" s="6" t="s">
        <v>9</v>
      </c>
      <c r="B97" s="6" t="s">
        <v>2</v>
      </c>
      <c r="C97" s="6" t="s">
        <v>99</v>
      </c>
      <c r="D97" s="5" t="s">
        <v>99</v>
      </c>
      <c r="E97" s="5" t="s">
        <v>994</v>
      </c>
      <c r="F97" s="10" t="str">
        <f>IF(TicketTotals[[#This Row],[New Tickets]]&gt;499, "TRUE", "FALSE")</f>
        <v>FALSE</v>
      </c>
      <c r="G97" s="7">
        <v>289</v>
      </c>
      <c r="H97" s="7">
        <f>IF(TicketTotals[[#This Row],[New Tickets]]&gt;499, TicketTotals[[#This Row],[New Tickets]], 0)</f>
        <v>0</v>
      </c>
      <c r="I97" s="16">
        <f>ROUND((TicketTotals[[#This Row],[Billed Tickets]]/$E$5)*$E$6, 2)</f>
        <v>0</v>
      </c>
      <c r="J97" s="20">
        <f>TicketTotals[[#This Row],[Billed Tickets]]/$E$5</f>
        <v>0</v>
      </c>
    </row>
    <row r="98" spans="1:10" x14ac:dyDescent="0.3">
      <c r="A98" s="6" t="s">
        <v>9</v>
      </c>
      <c r="B98" s="6" t="s">
        <v>2</v>
      </c>
      <c r="C98" s="6" t="s">
        <v>100</v>
      </c>
      <c r="D98" s="5" t="s">
        <v>100</v>
      </c>
      <c r="E98" s="5" t="s">
        <v>995</v>
      </c>
      <c r="F98" s="10" t="str">
        <f>IF(TicketTotals[[#This Row],[New Tickets]]&gt;499, "TRUE", "FALSE")</f>
        <v>FALSE</v>
      </c>
      <c r="G98" s="7">
        <v>167</v>
      </c>
      <c r="H98" s="7">
        <f>IF(TicketTotals[[#This Row],[New Tickets]]&gt;499, TicketTotals[[#This Row],[New Tickets]], 0)</f>
        <v>0</v>
      </c>
      <c r="I98" s="16">
        <f>ROUND((TicketTotals[[#This Row],[Billed Tickets]]/$E$5)*$E$6, 2)</f>
        <v>0</v>
      </c>
      <c r="J98" s="20">
        <f>TicketTotals[[#This Row],[Billed Tickets]]/$E$5</f>
        <v>0</v>
      </c>
    </row>
    <row r="99" spans="1:10" x14ac:dyDescent="0.3">
      <c r="A99" s="6" t="s">
        <v>9</v>
      </c>
      <c r="B99" s="6" t="s">
        <v>2</v>
      </c>
      <c r="C99" s="6" t="s">
        <v>101</v>
      </c>
      <c r="D99" s="5" t="s">
        <v>101</v>
      </c>
      <c r="E99" s="5" t="s">
        <v>996</v>
      </c>
      <c r="F99" s="10" t="str">
        <f>IF(TicketTotals[[#This Row],[New Tickets]]&gt;499, "TRUE", "FALSE")</f>
        <v>FALSE</v>
      </c>
      <c r="G99" s="7">
        <v>190</v>
      </c>
      <c r="H99" s="7">
        <f>IF(TicketTotals[[#This Row],[New Tickets]]&gt;499, TicketTotals[[#This Row],[New Tickets]], 0)</f>
        <v>0</v>
      </c>
      <c r="I99" s="16">
        <f>ROUND((TicketTotals[[#This Row],[Billed Tickets]]/$E$5)*$E$6, 2)</f>
        <v>0</v>
      </c>
      <c r="J99" s="20">
        <f>TicketTotals[[#This Row],[Billed Tickets]]/$E$5</f>
        <v>0</v>
      </c>
    </row>
    <row r="100" spans="1:10" x14ac:dyDescent="0.3">
      <c r="A100" s="6" t="s">
        <v>9</v>
      </c>
      <c r="B100" s="6" t="s">
        <v>2</v>
      </c>
      <c r="C100" s="6" t="s">
        <v>102</v>
      </c>
      <c r="D100" s="5" t="s">
        <v>102</v>
      </c>
      <c r="E100" s="5" t="s">
        <v>997</v>
      </c>
      <c r="F100" s="10" t="str">
        <f>IF(TicketTotals[[#This Row],[New Tickets]]&gt;499, "TRUE", "FALSE")</f>
        <v>TRUE</v>
      </c>
      <c r="G100" s="7">
        <v>541</v>
      </c>
      <c r="H100" s="7">
        <f>IF(TicketTotals[[#This Row],[New Tickets]]&gt;499, TicketTotals[[#This Row],[New Tickets]], 0)</f>
        <v>541</v>
      </c>
      <c r="I100" s="16">
        <f>ROUND((TicketTotals[[#This Row],[Billed Tickets]]/$E$5)*$E$6, 2)</f>
        <v>334.35</v>
      </c>
      <c r="J100" s="20">
        <f>TicketTotals[[#This Row],[Billed Tickets]]/$E$5</f>
        <v>6.6870913427011941E-5</v>
      </c>
    </row>
    <row r="101" spans="1:10" x14ac:dyDescent="0.3">
      <c r="A101" s="6" t="s">
        <v>9</v>
      </c>
      <c r="B101" s="6" t="s">
        <v>2</v>
      </c>
      <c r="C101" s="6" t="s">
        <v>103</v>
      </c>
      <c r="D101" s="5" t="s">
        <v>1797</v>
      </c>
      <c r="E101" s="5" t="s">
        <v>998</v>
      </c>
      <c r="F101" s="10" t="str">
        <f>IF(TicketTotals[[#This Row],[New Tickets]]&gt;499, "TRUE", "FALSE")</f>
        <v>TRUE</v>
      </c>
      <c r="G101" s="7">
        <v>2826</v>
      </c>
      <c r="H101" s="7">
        <f>IF(TicketTotals[[#This Row],[New Tickets]]&gt;499, TicketTotals[[#This Row],[New Tickets]], 0)</f>
        <v>2826</v>
      </c>
      <c r="I101" s="16">
        <f>ROUND((TicketTotals[[#This Row],[Billed Tickets]]/$E$5)*$E$6, 2)</f>
        <v>1746.55</v>
      </c>
      <c r="J101" s="20">
        <f>TicketTotals[[#This Row],[Billed Tickets]]/$E$5</f>
        <v>3.4931090821577773E-4</v>
      </c>
    </row>
    <row r="102" spans="1:10" x14ac:dyDescent="0.3">
      <c r="A102" s="6" t="s">
        <v>9</v>
      </c>
      <c r="B102" s="6" t="s">
        <v>2</v>
      </c>
      <c r="C102" s="6" t="s">
        <v>104</v>
      </c>
      <c r="D102" s="5" t="s">
        <v>104</v>
      </c>
      <c r="E102" s="5" t="s">
        <v>999</v>
      </c>
      <c r="F102" s="10" t="str">
        <f>IF(TicketTotals[[#This Row],[New Tickets]]&gt;499, "TRUE", "FALSE")</f>
        <v>TRUE</v>
      </c>
      <c r="G102" s="7">
        <v>1018</v>
      </c>
      <c r="H102" s="7">
        <f>IF(TicketTotals[[#This Row],[New Tickets]]&gt;499, TicketTotals[[#This Row],[New Tickets]], 0)</f>
        <v>1018</v>
      </c>
      <c r="I102" s="16">
        <f>ROUND((TicketTotals[[#This Row],[Billed Tickets]]/$E$5)*$E$6, 2)</f>
        <v>629.16</v>
      </c>
      <c r="J102" s="20">
        <f>TicketTotals[[#This Row],[Billed Tickets]]/$E$5</f>
        <v>1.2583103487744576E-4</v>
      </c>
    </row>
    <row r="103" spans="1:10" x14ac:dyDescent="0.3">
      <c r="A103" s="6" t="s">
        <v>9</v>
      </c>
      <c r="B103" s="6" t="s">
        <v>2</v>
      </c>
      <c r="C103" s="6" t="s">
        <v>105</v>
      </c>
      <c r="D103" s="5" t="s">
        <v>105</v>
      </c>
      <c r="E103" s="5" t="s">
        <v>1000</v>
      </c>
      <c r="F103" s="10" t="str">
        <f>IF(TicketTotals[[#This Row],[New Tickets]]&gt;499, "TRUE", "FALSE")</f>
        <v>FALSE</v>
      </c>
      <c r="G103" s="7">
        <v>17</v>
      </c>
      <c r="H103" s="7">
        <f>IF(TicketTotals[[#This Row],[New Tickets]]&gt;499, TicketTotals[[#This Row],[New Tickets]], 0)</f>
        <v>0</v>
      </c>
      <c r="I103" s="16">
        <f>ROUND((TicketTotals[[#This Row],[Billed Tickets]]/$E$5)*$E$6, 2)</f>
        <v>0</v>
      </c>
      <c r="J103" s="20">
        <f>TicketTotals[[#This Row],[Billed Tickets]]/$E$5</f>
        <v>0</v>
      </c>
    </row>
    <row r="104" spans="1:10" x14ac:dyDescent="0.3">
      <c r="A104" s="6" t="s">
        <v>9</v>
      </c>
      <c r="B104" s="6" t="s">
        <v>2</v>
      </c>
      <c r="C104" s="6" t="s">
        <v>106</v>
      </c>
      <c r="D104" s="5" t="s">
        <v>106</v>
      </c>
      <c r="E104" s="5" t="s">
        <v>1001</v>
      </c>
      <c r="F104" s="10" t="str">
        <f>IF(TicketTotals[[#This Row],[New Tickets]]&gt;499, "TRUE", "FALSE")</f>
        <v>TRUE</v>
      </c>
      <c r="G104" s="7">
        <v>693</v>
      </c>
      <c r="H104" s="7">
        <f>IF(TicketTotals[[#This Row],[New Tickets]]&gt;499, TicketTotals[[#This Row],[New Tickets]], 0)</f>
        <v>693</v>
      </c>
      <c r="I104" s="16">
        <f>ROUND((TicketTotals[[#This Row],[Billed Tickets]]/$E$5)*$E$6, 2)</f>
        <v>428.3</v>
      </c>
      <c r="J104" s="20">
        <f>TicketTotals[[#This Row],[Billed Tickets]]/$E$5</f>
        <v>8.5659044371384985E-5</v>
      </c>
    </row>
    <row r="105" spans="1:10" ht="31.2" x14ac:dyDescent="0.3">
      <c r="A105" s="6" t="s">
        <v>9</v>
      </c>
      <c r="B105" s="6" t="s">
        <v>2</v>
      </c>
      <c r="C105" s="6" t="s">
        <v>107</v>
      </c>
      <c r="D105" s="5" t="s">
        <v>1798</v>
      </c>
      <c r="E105" s="5" t="s">
        <v>1002</v>
      </c>
      <c r="F105" s="10" t="str">
        <f>IF(TicketTotals[[#This Row],[New Tickets]]&gt;499, "TRUE", "FALSE")</f>
        <v>TRUE</v>
      </c>
      <c r="G105" s="7">
        <v>1249</v>
      </c>
      <c r="H105" s="7">
        <f>IF(TicketTotals[[#This Row],[New Tickets]]&gt;499, TicketTotals[[#This Row],[New Tickets]], 0)</f>
        <v>1249</v>
      </c>
      <c r="I105" s="16">
        <f>ROUND((TicketTotals[[#This Row],[Billed Tickets]]/$E$5)*$E$6, 2)</f>
        <v>771.92</v>
      </c>
      <c r="J105" s="20">
        <f>TicketTotals[[#This Row],[Billed Tickets]]/$E$5</f>
        <v>1.5438404966790743E-4</v>
      </c>
    </row>
    <row r="106" spans="1:10" x14ac:dyDescent="0.3">
      <c r="A106" s="6" t="s">
        <v>9</v>
      </c>
      <c r="B106" s="6" t="s">
        <v>2</v>
      </c>
      <c r="C106" s="6" t="s">
        <v>108</v>
      </c>
      <c r="D106" s="5" t="s">
        <v>108</v>
      </c>
      <c r="E106" s="5" t="s">
        <v>1003</v>
      </c>
      <c r="F106" s="10" t="str">
        <f>IF(TicketTotals[[#This Row],[New Tickets]]&gt;499, "TRUE", "FALSE")</f>
        <v>FALSE</v>
      </c>
      <c r="G106" s="7">
        <v>135</v>
      </c>
      <c r="H106" s="7">
        <f>IF(TicketTotals[[#This Row],[New Tickets]]&gt;499, TicketTotals[[#This Row],[New Tickets]], 0)</f>
        <v>0</v>
      </c>
      <c r="I106" s="16">
        <f>ROUND((TicketTotals[[#This Row],[Billed Tickets]]/$E$5)*$E$6, 2)</f>
        <v>0</v>
      </c>
      <c r="J106" s="20">
        <f>TicketTotals[[#This Row],[Billed Tickets]]/$E$5</f>
        <v>0</v>
      </c>
    </row>
    <row r="107" spans="1:10" x14ac:dyDescent="0.3">
      <c r="A107" s="6" t="s">
        <v>9</v>
      </c>
      <c r="B107" s="6" t="s">
        <v>2</v>
      </c>
      <c r="C107" s="6" t="s">
        <v>109</v>
      </c>
      <c r="D107" s="5" t="s">
        <v>109</v>
      </c>
      <c r="E107" s="5" t="s">
        <v>1004</v>
      </c>
      <c r="F107" s="10" t="str">
        <f>IF(TicketTotals[[#This Row],[New Tickets]]&gt;499, "TRUE", "FALSE")</f>
        <v>FALSE</v>
      </c>
      <c r="G107" s="7">
        <v>111</v>
      </c>
      <c r="H107" s="7">
        <f>IF(TicketTotals[[#This Row],[New Tickets]]&gt;499, TicketTotals[[#This Row],[New Tickets]], 0)</f>
        <v>0</v>
      </c>
      <c r="I107" s="16">
        <f>ROUND((TicketTotals[[#This Row],[Billed Tickets]]/$E$5)*$E$6, 2)</f>
        <v>0</v>
      </c>
      <c r="J107" s="20">
        <f>TicketTotals[[#This Row],[Billed Tickets]]/$E$5</f>
        <v>0</v>
      </c>
    </row>
    <row r="108" spans="1:10" ht="31.2" x14ac:dyDescent="0.3">
      <c r="A108" s="6" t="s">
        <v>9</v>
      </c>
      <c r="B108" s="6" t="s">
        <v>2</v>
      </c>
      <c r="C108" s="6" t="s">
        <v>110</v>
      </c>
      <c r="D108" s="5" t="s">
        <v>1799</v>
      </c>
      <c r="E108" s="5" t="s">
        <v>1005</v>
      </c>
      <c r="F108" s="10" t="str">
        <f>IF(TicketTotals[[#This Row],[New Tickets]]&gt;499, "TRUE", "FALSE")</f>
        <v>TRUE</v>
      </c>
      <c r="G108" s="7">
        <v>10688</v>
      </c>
      <c r="H108" s="7">
        <f>IF(TicketTotals[[#This Row],[New Tickets]]&gt;499, TicketTotals[[#This Row],[New Tickets]], 0)</f>
        <v>10688</v>
      </c>
      <c r="I108" s="16">
        <f>ROUND((TicketTotals[[#This Row],[Billed Tickets]]/$E$5)*$E$6, 2)</f>
        <v>6605.51</v>
      </c>
      <c r="J108" s="20">
        <f>TicketTotals[[#This Row],[Billed Tickets]]/$E$5</f>
        <v>1.3211022600885464E-3</v>
      </c>
    </row>
    <row r="109" spans="1:10" x14ac:dyDescent="0.3">
      <c r="A109" s="6" t="s">
        <v>9</v>
      </c>
      <c r="B109" s="6" t="s">
        <v>2</v>
      </c>
      <c r="C109" s="6" t="s">
        <v>111</v>
      </c>
      <c r="D109" s="5" t="s">
        <v>111</v>
      </c>
      <c r="E109" s="5" t="s">
        <v>1006</v>
      </c>
      <c r="F109" s="10" t="str">
        <f>IF(TicketTotals[[#This Row],[New Tickets]]&gt;499, "TRUE", "FALSE")</f>
        <v>FALSE</v>
      </c>
      <c r="G109" s="7">
        <v>381</v>
      </c>
      <c r="H109" s="7">
        <f>IF(TicketTotals[[#This Row],[New Tickets]]&gt;499, TicketTotals[[#This Row],[New Tickets]], 0)</f>
        <v>0</v>
      </c>
      <c r="I109" s="16">
        <f>ROUND((TicketTotals[[#This Row],[Billed Tickets]]/$E$5)*$E$6, 2)</f>
        <v>0</v>
      </c>
      <c r="J109" s="20">
        <f>TicketTotals[[#This Row],[Billed Tickets]]/$E$5</f>
        <v>0</v>
      </c>
    </row>
    <row r="110" spans="1:10" ht="31.2" x14ac:dyDescent="0.3">
      <c r="A110" s="6" t="s">
        <v>9</v>
      </c>
      <c r="B110" s="6" t="s">
        <v>2</v>
      </c>
      <c r="C110" s="6" t="s">
        <v>112</v>
      </c>
      <c r="D110" s="5" t="s">
        <v>1800</v>
      </c>
      <c r="E110" s="5" t="s">
        <v>1007</v>
      </c>
      <c r="F110" s="10" t="str">
        <f>IF(TicketTotals[[#This Row],[New Tickets]]&gt;499, "TRUE", "FALSE")</f>
        <v>TRUE</v>
      </c>
      <c r="G110" s="7">
        <v>7960</v>
      </c>
      <c r="H110" s="7">
        <f>IF(TicketTotals[[#This Row],[New Tickets]]&gt;499, TicketTotals[[#This Row],[New Tickets]], 0)</f>
        <v>7960</v>
      </c>
      <c r="I110" s="16">
        <f>ROUND((TicketTotals[[#This Row],[Billed Tickets]]/$E$5)*$E$6, 2)</f>
        <v>4919.5200000000004</v>
      </c>
      <c r="J110" s="20">
        <f>TicketTotals[[#This Row],[Billed Tickets]]/$E$5</f>
        <v>9.8390475208690411E-4</v>
      </c>
    </row>
    <row r="111" spans="1:10" x14ac:dyDescent="0.3">
      <c r="A111" s="6" t="s">
        <v>9</v>
      </c>
      <c r="B111" s="6" t="s">
        <v>2</v>
      </c>
      <c r="C111" s="6" t="s">
        <v>113</v>
      </c>
      <c r="D111" s="5" t="s">
        <v>113</v>
      </c>
      <c r="E111" s="5" t="s">
        <v>1008</v>
      </c>
      <c r="F111" s="10" t="str">
        <f>IF(TicketTotals[[#This Row],[New Tickets]]&gt;499, "TRUE", "FALSE")</f>
        <v>TRUE</v>
      </c>
      <c r="G111" s="7">
        <v>1719</v>
      </c>
      <c r="H111" s="7">
        <f>IF(TicketTotals[[#This Row],[New Tickets]]&gt;499, TicketTotals[[#This Row],[New Tickets]], 0)</f>
        <v>1719</v>
      </c>
      <c r="I111" s="16">
        <f>ROUND((TicketTotals[[#This Row],[Billed Tickets]]/$E$5)*$E$6, 2)</f>
        <v>1062.3900000000001</v>
      </c>
      <c r="J111" s="20">
        <f>TicketTotals[[#This Row],[Billed Tickets]]/$E$5</f>
        <v>2.1247892824590302E-4</v>
      </c>
    </row>
    <row r="112" spans="1:10" x14ac:dyDescent="0.3">
      <c r="A112" s="6" t="s">
        <v>9</v>
      </c>
      <c r="B112" s="6" t="s">
        <v>2</v>
      </c>
      <c r="C112" s="6" t="s">
        <v>114</v>
      </c>
      <c r="D112" s="5" t="s">
        <v>114</v>
      </c>
      <c r="E112" s="5" t="s">
        <v>1009</v>
      </c>
      <c r="F112" s="10" t="str">
        <f>IF(TicketTotals[[#This Row],[New Tickets]]&gt;499, "TRUE", "FALSE")</f>
        <v>FALSE</v>
      </c>
      <c r="G112" s="7">
        <v>124</v>
      </c>
      <c r="H112" s="7">
        <f>IF(TicketTotals[[#This Row],[New Tickets]]&gt;499, TicketTotals[[#This Row],[New Tickets]], 0)</f>
        <v>0</v>
      </c>
      <c r="I112" s="16">
        <f>ROUND((TicketTotals[[#This Row],[Billed Tickets]]/$E$5)*$E$6, 2)</f>
        <v>0</v>
      </c>
      <c r="J112" s="20">
        <f>TicketTotals[[#This Row],[Billed Tickets]]/$E$5</f>
        <v>0</v>
      </c>
    </row>
    <row r="113" spans="1:10" x14ac:dyDescent="0.3">
      <c r="A113" s="6" t="s">
        <v>9</v>
      </c>
      <c r="B113" s="6" t="s">
        <v>2</v>
      </c>
      <c r="C113" s="6" t="s">
        <v>115</v>
      </c>
      <c r="D113" s="5" t="s">
        <v>1801</v>
      </c>
      <c r="E113" s="5" t="s">
        <v>1010</v>
      </c>
      <c r="F113" s="10" t="str">
        <f>IF(TicketTotals[[#This Row],[New Tickets]]&gt;499, "TRUE", "FALSE")</f>
        <v>TRUE</v>
      </c>
      <c r="G113" s="7">
        <v>1566</v>
      </c>
      <c r="H113" s="7">
        <f>IF(TicketTotals[[#This Row],[New Tickets]]&gt;499, TicketTotals[[#This Row],[New Tickets]], 0)</f>
        <v>1566</v>
      </c>
      <c r="I113" s="16">
        <f>ROUND((TicketTotals[[#This Row],[Billed Tickets]]/$E$5)*$E$6, 2)</f>
        <v>967.84</v>
      </c>
      <c r="J113" s="20">
        <f>TicketTotals[[#This Row],[Billed Tickets]]/$E$5</f>
        <v>1.9356719117689594E-4</v>
      </c>
    </row>
    <row r="114" spans="1:10" x14ac:dyDescent="0.3">
      <c r="A114" s="6" t="s">
        <v>9</v>
      </c>
      <c r="B114" s="6" t="s">
        <v>2</v>
      </c>
      <c r="C114" s="6" t="s">
        <v>116</v>
      </c>
      <c r="D114" s="5" t="s">
        <v>116</v>
      </c>
      <c r="E114" s="5" t="s">
        <v>1011</v>
      </c>
      <c r="F114" s="10" t="str">
        <f>IF(TicketTotals[[#This Row],[New Tickets]]&gt;499, "TRUE", "FALSE")</f>
        <v>FALSE</v>
      </c>
      <c r="G114" s="7">
        <v>101</v>
      </c>
      <c r="H114" s="7">
        <f>IF(TicketTotals[[#This Row],[New Tickets]]&gt;499, TicketTotals[[#This Row],[New Tickets]], 0)</f>
        <v>0</v>
      </c>
      <c r="I114" s="16">
        <f>ROUND((TicketTotals[[#This Row],[Billed Tickets]]/$E$5)*$E$6, 2)</f>
        <v>0</v>
      </c>
      <c r="J114" s="20">
        <f>TicketTotals[[#This Row],[Billed Tickets]]/$E$5</f>
        <v>0</v>
      </c>
    </row>
    <row r="115" spans="1:10" x14ac:dyDescent="0.3">
      <c r="A115" s="6" t="s">
        <v>9</v>
      </c>
      <c r="B115" s="6" t="s">
        <v>2</v>
      </c>
      <c r="C115" s="6" t="s">
        <v>117</v>
      </c>
      <c r="D115" s="5" t="s">
        <v>117</v>
      </c>
      <c r="E115" s="5" t="s">
        <v>1012</v>
      </c>
      <c r="F115" s="10" t="str">
        <f>IF(TicketTotals[[#This Row],[New Tickets]]&gt;499, "TRUE", "FALSE")</f>
        <v>TRUE</v>
      </c>
      <c r="G115" s="7">
        <v>2085</v>
      </c>
      <c r="H115" s="7">
        <f>IF(TicketTotals[[#This Row],[New Tickets]]&gt;499, TicketTotals[[#This Row],[New Tickets]], 0)</f>
        <v>2085</v>
      </c>
      <c r="I115" s="16">
        <f>ROUND((TicketTotals[[#This Row],[Billed Tickets]]/$E$5)*$E$6, 2)</f>
        <v>1288.5899999999999</v>
      </c>
      <c r="J115" s="20">
        <f>TicketTotals[[#This Row],[Billed Tickets]]/$E$5</f>
        <v>2.5771876986195916E-4</v>
      </c>
    </row>
    <row r="116" spans="1:10" x14ac:dyDescent="0.3">
      <c r="A116" s="6" t="s">
        <v>9</v>
      </c>
      <c r="B116" s="6" t="s">
        <v>2</v>
      </c>
      <c r="C116" s="6" t="s">
        <v>118</v>
      </c>
      <c r="D116" s="5" t="s">
        <v>118</v>
      </c>
      <c r="E116" s="5" t="s">
        <v>1013</v>
      </c>
      <c r="F116" s="10" t="str">
        <f>IF(TicketTotals[[#This Row],[New Tickets]]&gt;499, "TRUE", "FALSE")</f>
        <v>TRUE</v>
      </c>
      <c r="G116" s="7">
        <v>3981</v>
      </c>
      <c r="H116" s="7">
        <f>IF(TicketTotals[[#This Row],[New Tickets]]&gt;499, TicketTotals[[#This Row],[New Tickets]], 0)</f>
        <v>3981</v>
      </c>
      <c r="I116" s="16">
        <f>ROUND((TicketTotals[[#This Row],[Billed Tickets]]/$E$5)*$E$6, 2)</f>
        <v>2460.38</v>
      </c>
      <c r="J116" s="20">
        <f>TicketTotals[[#This Row],[Billed Tickets]]/$E$5</f>
        <v>4.9207598216808603E-4</v>
      </c>
    </row>
    <row r="117" spans="1:10" x14ac:dyDescent="0.3">
      <c r="A117" s="6" t="s">
        <v>9</v>
      </c>
      <c r="B117" s="6" t="s">
        <v>2</v>
      </c>
      <c r="C117" s="6" t="s">
        <v>119</v>
      </c>
      <c r="D117" s="5" t="s">
        <v>1802</v>
      </c>
      <c r="E117" s="5" t="s">
        <v>1014</v>
      </c>
      <c r="F117" s="10" t="str">
        <f>IF(TicketTotals[[#This Row],[New Tickets]]&gt;499, "TRUE", "FALSE")</f>
        <v>TRUE</v>
      </c>
      <c r="G117" s="7">
        <v>1722</v>
      </c>
      <c r="H117" s="7">
        <f>IF(TicketTotals[[#This Row],[New Tickets]]&gt;499, TicketTotals[[#This Row],[New Tickets]], 0)</f>
        <v>1722</v>
      </c>
      <c r="I117" s="16">
        <f>ROUND((TicketTotals[[#This Row],[Billed Tickets]]/$E$5)*$E$6, 2)</f>
        <v>1064.25</v>
      </c>
      <c r="J117" s="20">
        <f>TicketTotals[[#This Row],[Billed Tickets]]/$E$5</f>
        <v>2.1284974661980511E-4</v>
      </c>
    </row>
    <row r="118" spans="1:10" x14ac:dyDescent="0.3">
      <c r="A118" s="6" t="s">
        <v>9</v>
      </c>
      <c r="B118" s="6" t="s">
        <v>2</v>
      </c>
      <c r="C118" s="6" t="s">
        <v>120</v>
      </c>
      <c r="D118" s="5" t="s">
        <v>120</v>
      </c>
      <c r="E118" s="5" t="s">
        <v>1015</v>
      </c>
      <c r="F118" s="10" t="str">
        <f>IF(TicketTotals[[#This Row],[New Tickets]]&gt;499, "TRUE", "FALSE")</f>
        <v>FALSE</v>
      </c>
      <c r="G118" s="7">
        <v>11</v>
      </c>
      <c r="H118" s="7">
        <f>IF(TicketTotals[[#This Row],[New Tickets]]&gt;499, TicketTotals[[#This Row],[New Tickets]], 0)</f>
        <v>0</v>
      </c>
      <c r="I118" s="16">
        <f>ROUND((TicketTotals[[#This Row],[Billed Tickets]]/$E$5)*$E$6, 2)</f>
        <v>0</v>
      </c>
      <c r="J118" s="20">
        <f>TicketTotals[[#This Row],[Billed Tickets]]/$E$5</f>
        <v>0</v>
      </c>
    </row>
    <row r="119" spans="1:10" x14ac:dyDescent="0.3">
      <c r="A119" s="6" t="s">
        <v>9</v>
      </c>
      <c r="B119" s="6" t="s">
        <v>2</v>
      </c>
      <c r="C119" s="6" t="s">
        <v>121</v>
      </c>
      <c r="D119" s="5" t="s">
        <v>121</v>
      </c>
      <c r="E119" s="5" t="s">
        <v>1016</v>
      </c>
      <c r="F119" s="10" t="str">
        <f>IF(TicketTotals[[#This Row],[New Tickets]]&gt;499, "TRUE", "FALSE")</f>
        <v>TRUE</v>
      </c>
      <c r="G119" s="7">
        <v>558</v>
      </c>
      <c r="H119" s="7">
        <f>IF(TicketTotals[[#This Row],[New Tickets]]&gt;499, TicketTotals[[#This Row],[New Tickets]], 0)</f>
        <v>558</v>
      </c>
      <c r="I119" s="16">
        <f>ROUND((TicketTotals[[#This Row],[Billed Tickets]]/$E$5)*$E$6, 2)</f>
        <v>344.86</v>
      </c>
      <c r="J119" s="20">
        <f>TicketTotals[[#This Row],[Billed Tickets]]/$E$5</f>
        <v>6.8972217545790508E-5</v>
      </c>
    </row>
    <row r="120" spans="1:10" x14ac:dyDescent="0.3">
      <c r="A120" s="6" t="s">
        <v>9</v>
      </c>
      <c r="B120" s="6" t="s">
        <v>2</v>
      </c>
      <c r="C120" s="6" t="s">
        <v>122</v>
      </c>
      <c r="D120" s="5" t="s">
        <v>122</v>
      </c>
      <c r="E120" s="5" t="s">
        <v>1017</v>
      </c>
      <c r="F120" s="10" t="str">
        <f>IF(TicketTotals[[#This Row],[New Tickets]]&gt;499, "TRUE", "FALSE")</f>
        <v>TRUE</v>
      </c>
      <c r="G120" s="7">
        <v>1537</v>
      </c>
      <c r="H120" s="7">
        <f>IF(TicketTotals[[#This Row],[New Tickets]]&gt;499, TicketTotals[[#This Row],[New Tickets]], 0)</f>
        <v>1537</v>
      </c>
      <c r="I120" s="16">
        <f>ROUND((TicketTotals[[#This Row],[Billed Tickets]]/$E$5)*$E$6, 2)</f>
        <v>949.91</v>
      </c>
      <c r="J120" s="20">
        <f>TicketTotals[[#This Row],[Billed Tickets]]/$E$5</f>
        <v>1.8998261356250898E-4</v>
      </c>
    </row>
    <row r="121" spans="1:10" x14ac:dyDescent="0.3">
      <c r="A121" s="6" t="s">
        <v>9</v>
      </c>
      <c r="B121" s="6" t="s">
        <v>2</v>
      </c>
      <c r="C121" s="6" t="s">
        <v>123</v>
      </c>
      <c r="D121" s="5" t="s">
        <v>123</v>
      </c>
      <c r="E121" s="5" t="s">
        <v>1017</v>
      </c>
      <c r="F121" s="10" t="str">
        <f>IF(TicketTotals[[#This Row],[New Tickets]]&gt;499, "TRUE", "FALSE")</f>
        <v>TRUE</v>
      </c>
      <c r="G121" s="7">
        <v>1889</v>
      </c>
      <c r="H121" s="7">
        <f>IF(TicketTotals[[#This Row],[New Tickets]]&gt;499, TicketTotals[[#This Row],[New Tickets]], 0)</f>
        <v>1889</v>
      </c>
      <c r="I121" s="16">
        <f>ROUND((TicketTotals[[#This Row],[Billed Tickets]]/$E$5)*$E$6, 2)</f>
        <v>1167.46</v>
      </c>
      <c r="J121" s="20">
        <f>TicketTotals[[#This Row],[Billed Tickets]]/$E$5</f>
        <v>2.3349196943368866E-4</v>
      </c>
    </row>
    <row r="122" spans="1:10" x14ac:dyDescent="0.3">
      <c r="A122" s="6" t="s">
        <v>9</v>
      </c>
      <c r="B122" s="6" t="s">
        <v>2</v>
      </c>
      <c r="C122" s="6" t="s">
        <v>124</v>
      </c>
      <c r="D122" s="5" t="s">
        <v>124</v>
      </c>
      <c r="E122" s="5" t="s">
        <v>1018</v>
      </c>
      <c r="F122" s="10" t="str">
        <f>IF(TicketTotals[[#This Row],[New Tickets]]&gt;499, "TRUE", "FALSE")</f>
        <v>TRUE</v>
      </c>
      <c r="G122" s="7">
        <v>1539</v>
      </c>
      <c r="H122" s="7">
        <f>IF(TicketTotals[[#This Row],[New Tickets]]&gt;499, TicketTotals[[#This Row],[New Tickets]], 0)</f>
        <v>1539</v>
      </c>
      <c r="I122" s="16">
        <f>ROUND((TicketTotals[[#This Row],[Billed Tickets]]/$E$5)*$E$6, 2)</f>
        <v>951.15</v>
      </c>
      <c r="J122" s="20">
        <f>TicketTotals[[#This Row],[Billed Tickets]]/$E$5</f>
        <v>1.9022982581177705E-4</v>
      </c>
    </row>
    <row r="123" spans="1:10" x14ac:dyDescent="0.3">
      <c r="A123" s="6" t="s">
        <v>9</v>
      </c>
      <c r="B123" s="6" t="s">
        <v>2</v>
      </c>
      <c r="C123" s="6" t="s">
        <v>125</v>
      </c>
      <c r="D123" s="5" t="s">
        <v>125</v>
      </c>
      <c r="E123" s="5" t="s">
        <v>1019</v>
      </c>
      <c r="F123" s="10" t="str">
        <f>IF(TicketTotals[[#This Row],[New Tickets]]&gt;499, "TRUE", "FALSE")</f>
        <v>TRUE</v>
      </c>
      <c r="G123" s="7">
        <v>3828</v>
      </c>
      <c r="H123" s="7">
        <f>IF(TicketTotals[[#This Row],[New Tickets]]&gt;499, TicketTotals[[#This Row],[New Tickets]], 0)</f>
        <v>3828</v>
      </c>
      <c r="I123" s="16">
        <f>ROUND((TicketTotals[[#This Row],[Billed Tickets]]/$E$5)*$E$6, 2)</f>
        <v>2365.8200000000002</v>
      </c>
      <c r="J123" s="20">
        <f>TicketTotals[[#This Row],[Billed Tickets]]/$E$5</f>
        <v>4.7316424509907898E-4</v>
      </c>
    </row>
    <row r="124" spans="1:10" x14ac:dyDescent="0.3">
      <c r="A124" s="6" t="s">
        <v>9</v>
      </c>
      <c r="B124" s="6" t="s">
        <v>2</v>
      </c>
      <c r="C124" s="6" t="s">
        <v>126</v>
      </c>
      <c r="D124" s="5" t="s">
        <v>1803</v>
      </c>
      <c r="E124" s="5" t="s">
        <v>1020</v>
      </c>
      <c r="F124" s="10" t="str">
        <f>IF(TicketTotals[[#This Row],[New Tickets]]&gt;499, "TRUE", "FALSE")</f>
        <v>TRUE</v>
      </c>
      <c r="G124" s="7">
        <v>2376</v>
      </c>
      <c r="H124" s="7">
        <f>IF(TicketTotals[[#This Row],[New Tickets]]&gt;499, TicketTotals[[#This Row],[New Tickets]], 0)</f>
        <v>2376</v>
      </c>
      <c r="I124" s="16">
        <f>ROUND((TicketTotals[[#This Row],[Billed Tickets]]/$E$5)*$E$6, 2)</f>
        <v>1468.44</v>
      </c>
      <c r="J124" s="20">
        <f>TicketTotals[[#This Row],[Billed Tickets]]/$E$5</f>
        <v>2.9368815213046281E-4</v>
      </c>
    </row>
    <row r="125" spans="1:10" x14ac:dyDescent="0.3">
      <c r="A125" s="6" t="s">
        <v>9</v>
      </c>
      <c r="B125" s="6" t="s">
        <v>2</v>
      </c>
      <c r="C125" s="6" t="s">
        <v>127</v>
      </c>
      <c r="D125" s="5" t="s">
        <v>127</v>
      </c>
      <c r="E125" s="5" t="s">
        <v>1021</v>
      </c>
      <c r="F125" s="10" t="str">
        <f>IF(TicketTotals[[#This Row],[New Tickets]]&gt;499, "TRUE", "FALSE")</f>
        <v>FALSE</v>
      </c>
      <c r="G125" s="7">
        <v>42</v>
      </c>
      <c r="H125" s="7">
        <f>IF(TicketTotals[[#This Row],[New Tickets]]&gt;499, TicketTotals[[#This Row],[New Tickets]], 0)</f>
        <v>0</v>
      </c>
      <c r="I125" s="16">
        <f>ROUND((TicketTotals[[#This Row],[Billed Tickets]]/$E$5)*$E$6, 2)</f>
        <v>0</v>
      </c>
      <c r="J125" s="20">
        <f>TicketTotals[[#This Row],[Billed Tickets]]/$E$5</f>
        <v>0</v>
      </c>
    </row>
    <row r="126" spans="1:10" x14ac:dyDescent="0.3">
      <c r="A126" s="6" t="s">
        <v>9</v>
      </c>
      <c r="B126" s="6" t="s">
        <v>2</v>
      </c>
      <c r="C126" s="6" t="s">
        <v>128</v>
      </c>
      <c r="D126" s="5" t="s">
        <v>128</v>
      </c>
      <c r="E126" s="5" t="s">
        <v>1022</v>
      </c>
      <c r="F126" s="10" t="str">
        <f>IF(TicketTotals[[#This Row],[New Tickets]]&gt;499, "TRUE", "FALSE")</f>
        <v>TRUE</v>
      </c>
      <c r="G126" s="7">
        <v>728</v>
      </c>
      <c r="H126" s="7">
        <f>IF(TicketTotals[[#This Row],[New Tickets]]&gt;499, TicketTotals[[#This Row],[New Tickets]], 0)</f>
        <v>728</v>
      </c>
      <c r="I126" s="16">
        <f>ROUND((TicketTotals[[#This Row],[Billed Tickets]]/$E$5)*$E$6, 2)</f>
        <v>449.93</v>
      </c>
      <c r="J126" s="20">
        <f>TicketTotals[[#This Row],[Billed Tickets]]/$E$5</f>
        <v>8.9985258733576149E-5</v>
      </c>
    </row>
    <row r="127" spans="1:10" x14ac:dyDescent="0.3">
      <c r="A127" s="6" t="s">
        <v>9</v>
      </c>
      <c r="B127" s="6" t="s">
        <v>2</v>
      </c>
      <c r="C127" s="6" t="s">
        <v>129</v>
      </c>
      <c r="D127" s="5" t="s">
        <v>129</v>
      </c>
      <c r="E127" s="5" t="s">
        <v>1023</v>
      </c>
      <c r="F127" s="10" t="str">
        <f>IF(TicketTotals[[#This Row],[New Tickets]]&gt;499, "TRUE", "FALSE")</f>
        <v>TRUE</v>
      </c>
      <c r="G127" s="7">
        <v>804</v>
      </c>
      <c r="H127" s="7">
        <f>IF(TicketTotals[[#This Row],[New Tickets]]&gt;499, TicketTotals[[#This Row],[New Tickets]], 0)</f>
        <v>804</v>
      </c>
      <c r="I127" s="16">
        <f>ROUND((TicketTotals[[#This Row],[Billed Tickets]]/$E$5)*$E$6, 2)</f>
        <v>496.9</v>
      </c>
      <c r="J127" s="20">
        <f>TicketTotals[[#This Row],[Billed Tickets]]/$E$5</f>
        <v>9.9379324205762671E-5</v>
      </c>
    </row>
    <row r="128" spans="1:10" x14ac:dyDescent="0.3">
      <c r="A128" s="6" t="s">
        <v>9</v>
      </c>
      <c r="B128" s="6" t="s">
        <v>2</v>
      </c>
      <c r="C128" s="6" t="s">
        <v>130</v>
      </c>
      <c r="D128" s="5" t="s">
        <v>130</v>
      </c>
      <c r="E128" s="5" t="s">
        <v>1024</v>
      </c>
      <c r="F128" s="10" t="str">
        <f>IF(TicketTotals[[#This Row],[New Tickets]]&gt;499, "TRUE", "FALSE")</f>
        <v>FALSE</v>
      </c>
      <c r="G128" s="7">
        <v>60</v>
      </c>
      <c r="H128" s="7">
        <f>IF(TicketTotals[[#This Row],[New Tickets]]&gt;499, TicketTotals[[#This Row],[New Tickets]], 0)</f>
        <v>0</v>
      </c>
      <c r="I128" s="16">
        <f>ROUND((TicketTotals[[#This Row],[Billed Tickets]]/$E$5)*$E$6, 2)</f>
        <v>0</v>
      </c>
      <c r="J128" s="20">
        <f>TicketTotals[[#This Row],[Billed Tickets]]/$E$5</f>
        <v>0</v>
      </c>
    </row>
    <row r="129" spans="1:10" x14ac:dyDescent="0.3">
      <c r="A129" s="6" t="s">
        <v>9</v>
      </c>
      <c r="B129" s="6" t="s">
        <v>2</v>
      </c>
      <c r="C129" s="6" t="s">
        <v>131</v>
      </c>
      <c r="D129" s="5" t="s">
        <v>131</v>
      </c>
      <c r="E129" s="5" t="s">
        <v>1025</v>
      </c>
      <c r="F129" s="10" t="str">
        <f>IF(TicketTotals[[#This Row],[New Tickets]]&gt;499, "TRUE", "FALSE")</f>
        <v>TRUE</v>
      </c>
      <c r="G129" s="7">
        <v>502</v>
      </c>
      <c r="H129" s="7">
        <f>IF(TicketTotals[[#This Row],[New Tickets]]&gt;499, TicketTotals[[#This Row],[New Tickets]], 0)</f>
        <v>502</v>
      </c>
      <c r="I129" s="16">
        <f>ROUND((TicketTotals[[#This Row],[Billed Tickets]]/$E$5)*$E$6, 2)</f>
        <v>310.25</v>
      </c>
      <c r="J129" s="20">
        <f>TicketTotals[[#This Row],[Billed Tickets]]/$E$5</f>
        <v>6.2050274566284656E-5</v>
      </c>
    </row>
    <row r="130" spans="1:10" x14ac:dyDescent="0.3">
      <c r="A130" s="6" t="s">
        <v>9</v>
      </c>
      <c r="B130" s="6" t="s">
        <v>2</v>
      </c>
      <c r="C130" s="6" t="s">
        <v>132</v>
      </c>
      <c r="D130" s="5" t="s">
        <v>132</v>
      </c>
      <c r="E130" s="5" t="s">
        <v>1026</v>
      </c>
      <c r="F130" s="10" t="str">
        <f>IF(TicketTotals[[#This Row],[New Tickets]]&gt;499, "TRUE", "FALSE")</f>
        <v>TRUE</v>
      </c>
      <c r="G130" s="7">
        <v>732</v>
      </c>
      <c r="H130" s="7">
        <f>IF(TicketTotals[[#This Row],[New Tickets]]&gt;499, TicketTotals[[#This Row],[New Tickets]], 0)</f>
        <v>732</v>
      </c>
      <c r="I130" s="16">
        <f>ROUND((TicketTotals[[#This Row],[Billed Tickets]]/$E$5)*$E$6, 2)</f>
        <v>452.4</v>
      </c>
      <c r="J130" s="20">
        <f>TicketTotals[[#This Row],[Billed Tickets]]/$E$5</f>
        <v>9.0479683232112283E-5</v>
      </c>
    </row>
    <row r="131" spans="1:10" x14ac:dyDescent="0.3">
      <c r="A131" s="6" t="s">
        <v>9</v>
      </c>
      <c r="B131" s="6" t="s">
        <v>2</v>
      </c>
      <c r="C131" s="6" t="s">
        <v>133</v>
      </c>
      <c r="D131" s="5" t="s">
        <v>133</v>
      </c>
      <c r="E131" s="5" t="s">
        <v>1027</v>
      </c>
      <c r="F131" s="10" t="str">
        <f>IF(TicketTotals[[#This Row],[New Tickets]]&gt;499, "TRUE", "FALSE")</f>
        <v>TRUE</v>
      </c>
      <c r="G131" s="7">
        <v>866</v>
      </c>
      <c r="H131" s="7">
        <f>IF(TicketTotals[[#This Row],[New Tickets]]&gt;499, TicketTotals[[#This Row],[New Tickets]], 0)</f>
        <v>866</v>
      </c>
      <c r="I131" s="16">
        <f>ROUND((TicketTotals[[#This Row],[Billed Tickets]]/$E$5)*$E$6, 2)</f>
        <v>535.21</v>
      </c>
      <c r="J131" s="20">
        <f>TicketTotals[[#This Row],[Billed Tickets]]/$E$5</f>
        <v>1.0704290393307272E-4</v>
      </c>
    </row>
    <row r="132" spans="1:10" x14ac:dyDescent="0.3">
      <c r="A132" s="6" t="s">
        <v>9</v>
      </c>
      <c r="B132" s="6" t="s">
        <v>2</v>
      </c>
      <c r="C132" s="6" t="s">
        <v>134</v>
      </c>
      <c r="D132" s="5" t="s">
        <v>134</v>
      </c>
      <c r="E132" s="5" t="s">
        <v>1028</v>
      </c>
      <c r="F132" s="10" t="str">
        <f>IF(TicketTotals[[#This Row],[New Tickets]]&gt;499, "TRUE", "FALSE")</f>
        <v>FALSE</v>
      </c>
      <c r="G132" s="7">
        <v>404</v>
      </c>
      <c r="H132" s="7">
        <f>IF(TicketTotals[[#This Row],[New Tickets]]&gt;499, TicketTotals[[#This Row],[New Tickets]], 0)</f>
        <v>0</v>
      </c>
      <c r="I132" s="16">
        <f>ROUND((TicketTotals[[#This Row],[Billed Tickets]]/$E$5)*$E$6, 2)</f>
        <v>0</v>
      </c>
      <c r="J132" s="20">
        <f>TicketTotals[[#This Row],[Billed Tickets]]/$E$5</f>
        <v>0</v>
      </c>
    </row>
    <row r="133" spans="1:10" x14ac:dyDescent="0.3">
      <c r="A133" s="6" t="s">
        <v>9</v>
      </c>
      <c r="B133" s="6" t="s">
        <v>2</v>
      </c>
      <c r="C133" s="6" t="s">
        <v>135</v>
      </c>
      <c r="D133" s="5" t="s">
        <v>135</v>
      </c>
      <c r="E133" s="5" t="s">
        <v>1029</v>
      </c>
      <c r="F133" s="10" t="str">
        <f>IF(TicketTotals[[#This Row],[New Tickets]]&gt;499, "TRUE", "FALSE")</f>
        <v>TRUE</v>
      </c>
      <c r="G133" s="7">
        <v>1439</v>
      </c>
      <c r="H133" s="7">
        <f>IF(TicketTotals[[#This Row],[New Tickets]]&gt;499, TicketTotals[[#This Row],[New Tickets]], 0)</f>
        <v>1439</v>
      </c>
      <c r="I133" s="16">
        <f>ROUND((TicketTotals[[#This Row],[Billed Tickets]]/$E$5)*$E$6, 2)</f>
        <v>889.35</v>
      </c>
      <c r="J133" s="20">
        <f>TicketTotals[[#This Row],[Billed Tickets]]/$E$5</f>
        <v>1.7786921334837373E-4</v>
      </c>
    </row>
    <row r="134" spans="1:10" x14ac:dyDescent="0.3">
      <c r="A134" s="6" t="s">
        <v>9</v>
      </c>
      <c r="B134" s="6" t="s">
        <v>2</v>
      </c>
      <c r="C134" s="6" t="s">
        <v>136</v>
      </c>
      <c r="D134" s="5" t="s">
        <v>136</v>
      </c>
      <c r="E134" s="5" t="s">
        <v>1030</v>
      </c>
      <c r="F134" s="10" t="str">
        <f>IF(TicketTotals[[#This Row],[New Tickets]]&gt;499, "TRUE", "FALSE")</f>
        <v>FALSE</v>
      </c>
      <c r="G134" s="7">
        <v>13</v>
      </c>
      <c r="H134" s="7">
        <f>IF(TicketTotals[[#This Row],[New Tickets]]&gt;499, TicketTotals[[#This Row],[New Tickets]], 0)</f>
        <v>0</v>
      </c>
      <c r="I134" s="16">
        <f>ROUND((TicketTotals[[#This Row],[Billed Tickets]]/$E$5)*$E$6, 2)</f>
        <v>0</v>
      </c>
      <c r="J134" s="20">
        <f>TicketTotals[[#This Row],[Billed Tickets]]/$E$5</f>
        <v>0</v>
      </c>
    </row>
    <row r="135" spans="1:10" x14ac:dyDescent="0.3">
      <c r="A135" s="6" t="s">
        <v>9</v>
      </c>
      <c r="B135" s="6" t="s">
        <v>2</v>
      </c>
      <c r="C135" s="6" t="s">
        <v>137</v>
      </c>
      <c r="D135" s="5" t="s">
        <v>137</v>
      </c>
      <c r="E135" s="5" t="s">
        <v>1031</v>
      </c>
      <c r="F135" s="10" t="str">
        <f>IF(TicketTotals[[#This Row],[New Tickets]]&gt;499, "TRUE", "FALSE")</f>
        <v>FALSE</v>
      </c>
      <c r="G135" s="7">
        <v>303</v>
      </c>
      <c r="H135" s="7">
        <f>IF(TicketTotals[[#This Row],[New Tickets]]&gt;499, TicketTotals[[#This Row],[New Tickets]], 0)</f>
        <v>0</v>
      </c>
      <c r="I135" s="16">
        <f>ROUND((TicketTotals[[#This Row],[Billed Tickets]]/$E$5)*$E$6, 2)</f>
        <v>0</v>
      </c>
      <c r="J135" s="20">
        <f>TicketTotals[[#This Row],[Billed Tickets]]/$E$5</f>
        <v>0</v>
      </c>
    </row>
    <row r="136" spans="1:10" x14ac:dyDescent="0.3">
      <c r="A136" s="6" t="s">
        <v>9</v>
      </c>
      <c r="B136" s="6" t="s">
        <v>2</v>
      </c>
      <c r="C136" s="6" t="s">
        <v>138</v>
      </c>
      <c r="D136" s="5" t="s">
        <v>138</v>
      </c>
      <c r="E136" s="5" t="s">
        <v>1032</v>
      </c>
      <c r="F136" s="10" t="str">
        <f>IF(TicketTotals[[#This Row],[New Tickets]]&gt;499, "TRUE", "FALSE")</f>
        <v>TRUE</v>
      </c>
      <c r="G136" s="7">
        <v>1483</v>
      </c>
      <c r="H136" s="7">
        <f>IF(TicketTotals[[#This Row],[New Tickets]]&gt;499, TicketTotals[[#This Row],[New Tickets]], 0)</f>
        <v>1483</v>
      </c>
      <c r="I136" s="16">
        <f>ROUND((TicketTotals[[#This Row],[Billed Tickets]]/$E$5)*$E$6, 2)</f>
        <v>916.54</v>
      </c>
      <c r="J136" s="20">
        <f>TicketTotals[[#This Row],[Billed Tickets]]/$E$5</f>
        <v>1.8330788283227119E-4</v>
      </c>
    </row>
    <row r="137" spans="1:10" ht="31.2" x14ac:dyDescent="0.3">
      <c r="A137" s="6" t="s">
        <v>9</v>
      </c>
      <c r="B137" s="6" t="s">
        <v>2</v>
      </c>
      <c r="C137" s="6" t="s">
        <v>139</v>
      </c>
      <c r="D137" s="5" t="s">
        <v>1804</v>
      </c>
      <c r="E137" s="5" t="s">
        <v>1033</v>
      </c>
      <c r="F137" s="10" t="str">
        <f>IF(TicketTotals[[#This Row],[New Tickets]]&gt;499, "TRUE", "FALSE")</f>
        <v>TRUE</v>
      </c>
      <c r="G137" s="7">
        <v>543</v>
      </c>
      <c r="H137" s="7">
        <f>IF(TicketTotals[[#This Row],[New Tickets]]&gt;499, TicketTotals[[#This Row],[New Tickets]], 0)</f>
        <v>543</v>
      </c>
      <c r="I137" s="16">
        <f>ROUND((TicketTotals[[#This Row],[Billed Tickets]]/$E$5)*$E$6, 2)</f>
        <v>335.59</v>
      </c>
      <c r="J137" s="20">
        <f>TicketTotals[[#This Row],[Billed Tickets]]/$E$5</f>
        <v>6.7118125676280015E-5</v>
      </c>
    </row>
    <row r="138" spans="1:10" x14ac:dyDescent="0.3">
      <c r="A138" s="6" t="s">
        <v>9</v>
      </c>
      <c r="B138" s="6" t="s">
        <v>2</v>
      </c>
      <c r="C138" s="6" t="s">
        <v>140</v>
      </c>
      <c r="D138" s="5" t="s">
        <v>1805</v>
      </c>
      <c r="E138" s="5" t="s">
        <v>1034</v>
      </c>
      <c r="F138" s="10" t="str">
        <f>IF(TicketTotals[[#This Row],[New Tickets]]&gt;499, "TRUE", "FALSE")</f>
        <v>FALSE</v>
      </c>
      <c r="G138" s="7">
        <v>87</v>
      </c>
      <c r="H138" s="7">
        <f>IF(TicketTotals[[#This Row],[New Tickets]]&gt;499, TicketTotals[[#This Row],[New Tickets]], 0)</f>
        <v>0</v>
      </c>
      <c r="I138" s="16">
        <f>ROUND((TicketTotals[[#This Row],[Billed Tickets]]/$E$5)*$E$6, 2)</f>
        <v>0</v>
      </c>
      <c r="J138" s="20">
        <f>TicketTotals[[#This Row],[Billed Tickets]]/$E$5</f>
        <v>0</v>
      </c>
    </row>
    <row r="139" spans="1:10" x14ac:dyDescent="0.3">
      <c r="A139" s="6" t="s">
        <v>9</v>
      </c>
      <c r="B139" s="6" t="s">
        <v>2</v>
      </c>
      <c r="C139" s="6" t="s">
        <v>141</v>
      </c>
      <c r="D139" s="5" t="s">
        <v>141</v>
      </c>
      <c r="E139" s="5" t="s">
        <v>1035</v>
      </c>
      <c r="F139" s="10" t="str">
        <f>IF(TicketTotals[[#This Row],[New Tickets]]&gt;499, "TRUE", "FALSE")</f>
        <v>FALSE</v>
      </c>
      <c r="G139" s="7">
        <v>2</v>
      </c>
      <c r="H139" s="7">
        <f>IF(TicketTotals[[#This Row],[New Tickets]]&gt;499, TicketTotals[[#This Row],[New Tickets]], 0)</f>
        <v>0</v>
      </c>
      <c r="I139" s="16">
        <f>ROUND((TicketTotals[[#This Row],[Billed Tickets]]/$E$5)*$E$6, 2)</f>
        <v>0</v>
      </c>
      <c r="J139" s="20">
        <f>TicketTotals[[#This Row],[Billed Tickets]]/$E$5</f>
        <v>0</v>
      </c>
    </row>
    <row r="140" spans="1:10" x14ac:dyDescent="0.3">
      <c r="A140" s="6" t="s">
        <v>9</v>
      </c>
      <c r="B140" s="6" t="s">
        <v>2</v>
      </c>
      <c r="C140" s="6" t="s">
        <v>142</v>
      </c>
      <c r="D140" s="5" t="s">
        <v>1806</v>
      </c>
      <c r="E140" s="5" t="s">
        <v>1036</v>
      </c>
      <c r="F140" s="10" t="str">
        <f>IF(TicketTotals[[#This Row],[New Tickets]]&gt;499, "TRUE", "FALSE")</f>
        <v>TRUE</v>
      </c>
      <c r="G140" s="7">
        <v>7238</v>
      </c>
      <c r="H140" s="7">
        <f>IF(TicketTotals[[#This Row],[New Tickets]]&gt;499, TicketTotals[[#This Row],[New Tickets]], 0)</f>
        <v>7238</v>
      </c>
      <c r="I140" s="16">
        <f>ROUND((TicketTotals[[#This Row],[Billed Tickets]]/$E$5)*$E$6, 2)</f>
        <v>4473.3100000000004</v>
      </c>
      <c r="J140" s="20">
        <f>TicketTotals[[#This Row],[Billed Tickets]]/$E$5</f>
        <v>8.9466113010113206E-4</v>
      </c>
    </row>
    <row r="141" spans="1:10" x14ac:dyDescent="0.3">
      <c r="A141" s="6" t="s">
        <v>9</v>
      </c>
      <c r="B141" s="6" t="s">
        <v>2</v>
      </c>
      <c r="C141" s="6" t="s">
        <v>143</v>
      </c>
      <c r="D141" s="5" t="s">
        <v>143</v>
      </c>
      <c r="E141" s="5" t="s">
        <v>1037</v>
      </c>
      <c r="F141" s="10" t="str">
        <f>IF(TicketTotals[[#This Row],[New Tickets]]&gt;499, "TRUE", "FALSE")</f>
        <v>FALSE</v>
      </c>
      <c r="G141" s="7">
        <v>14</v>
      </c>
      <c r="H141" s="7">
        <f>IF(TicketTotals[[#This Row],[New Tickets]]&gt;499, TicketTotals[[#This Row],[New Tickets]], 0)</f>
        <v>0</v>
      </c>
      <c r="I141" s="16">
        <f>ROUND((TicketTotals[[#This Row],[Billed Tickets]]/$E$5)*$E$6, 2)</f>
        <v>0</v>
      </c>
      <c r="J141" s="20">
        <f>TicketTotals[[#This Row],[Billed Tickets]]/$E$5</f>
        <v>0</v>
      </c>
    </row>
    <row r="142" spans="1:10" ht="31.2" x14ac:dyDescent="0.3">
      <c r="A142" s="6" t="s">
        <v>9</v>
      </c>
      <c r="B142" s="6" t="s">
        <v>2</v>
      </c>
      <c r="C142" s="6" t="s">
        <v>144</v>
      </c>
      <c r="D142" s="5" t="s">
        <v>144</v>
      </c>
      <c r="E142" s="5" t="s">
        <v>1038</v>
      </c>
      <c r="F142" s="10" t="str">
        <f>IF(TicketTotals[[#This Row],[New Tickets]]&gt;499, "TRUE", "FALSE")</f>
        <v>TRUE</v>
      </c>
      <c r="G142" s="7">
        <v>5428</v>
      </c>
      <c r="H142" s="7">
        <f>IF(TicketTotals[[#This Row],[New Tickets]]&gt;499, TicketTotals[[#This Row],[New Tickets]], 0)</f>
        <v>5428</v>
      </c>
      <c r="I142" s="16">
        <f>ROUND((TicketTotals[[#This Row],[Billed Tickets]]/$E$5)*$E$6, 2)</f>
        <v>3354.67</v>
      </c>
      <c r="J142" s="20">
        <f>TicketTotals[[#This Row],[Billed Tickets]]/$E$5</f>
        <v>6.7093404451353206E-4</v>
      </c>
    </row>
    <row r="143" spans="1:10" x14ac:dyDescent="0.3">
      <c r="A143" s="6" t="s">
        <v>9</v>
      </c>
      <c r="B143" s="6" t="s">
        <v>2</v>
      </c>
      <c r="C143" s="6" t="s">
        <v>145</v>
      </c>
      <c r="D143" s="5" t="s">
        <v>145</v>
      </c>
      <c r="E143" s="5" t="s">
        <v>1039</v>
      </c>
      <c r="F143" s="10" t="str">
        <f>IF(TicketTotals[[#This Row],[New Tickets]]&gt;499, "TRUE", "FALSE")</f>
        <v>FALSE</v>
      </c>
      <c r="G143" s="7">
        <v>5</v>
      </c>
      <c r="H143" s="7">
        <f>IF(TicketTotals[[#This Row],[New Tickets]]&gt;499, TicketTotals[[#This Row],[New Tickets]], 0)</f>
        <v>0</v>
      </c>
      <c r="I143" s="16">
        <f>ROUND((TicketTotals[[#This Row],[Billed Tickets]]/$E$5)*$E$6, 2)</f>
        <v>0</v>
      </c>
      <c r="J143" s="20">
        <f>TicketTotals[[#This Row],[Billed Tickets]]/$E$5</f>
        <v>0</v>
      </c>
    </row>
    <row r="144" spans="1:10" x14ac:dyDescent="0.3">
      <c r="A144" s="6" t="s">
        <v>9</v>
      </c>
      <c r="B144" s="6" t="s">
        <v>2</v>
      </c>
      <c r="C144" s="6" t="s">
        <v>146</v>
      </c>
      <c r="D144" s="5" t="s">
        <v>146</v>
      </c>
      <c r="E144" s="5" t="s">
        <v>1040</v>
      </c>
      <c r="F144" s="10" t="str">
        <f>IF(TicketTotals[[#This Row],[New Tickets]]&gt;499, "TRUE", "FALSE")</f>
        <v>TRUE</v>
      </c>
      <c r="G144" s="7">
        <v>2157</v>
      </c>
      <c r="H144" s="7">
        <f>IF(TicketTotals[[#This Row],[New Tickets]]&gt;499, TicketTotals[[#This Row],[New Tickets]], 0)</f>
        <v>2157</v>
      </c>
      <c r="I144" s="16">
        <f>ROUND((TicketTotals[[#This Row],[Billed Tickets]]/$E$5)*$E$6, 2)</f>
        <v>1333.09</v>
      </c>
      <c r="J144" s="20">
        <f>TicketTotals[[#This Row],[Billed Tickets]]/$E$5</f>
        <v>2.6661841083560955E-4</v>
      </c>
    </row>
    <row r="145" spans="1:10" x14ac:dyDescent="0.3">
      <c r="A145" s="6" t="s">
        <v>9</v>
      </c>
      <c r="B145" s="6" t="s">
        <v>2</v>
      </c>
      <c r="C145" s="6" t="s">
        <v>147</v>
      </c>
      <c r="D145" s="5" t="s">
        <v>147</v>
      </c>
      <c r="E145" s="5" t="s">
        <v>1041</v>
      </c>
      <c r="F145" s="10" t="str">
        <f>IF(TicketTotals[[#This Row],[New Tickets]]&gt;499, "TRUE", "FALSE")</f>
        <v>TRUE</v>
      </c>
      <c r="G145" s="7">
        <v>1438</v>
      </c>
      <c r="H145" s="7">
        <f>IF(TicketTotals[[#This Row],[New Tickets]]&gt;499, TicketTotals[[#This Row],[New Tickets]], 0)</f>
        <v>1438</v>
      </c>
      <c r="I145" s="16">
        <f>ROUND((TicketTotals[[#This Row],[Billed Tickets]]/$E$5)*$E$6, 2)</f>
        <v>888.73</v>
      </c>
      <c r="J145" s="20">
        <f>TicketTotals[[#This Row],[Billed Tickets]]/$E$5</f>
        <v>1.777456072237397E-4</v>
      </c>
    </row>
    <row r="146" spans="1:10" x14ac:dyDescent="0.3">
      <c r="A146" s="6" t="s">
        <v>9</v>
      </c>
      <c r="B146" s="6" t="s">
        <v>2</v>
      </c>
      <c r="C146" s="6" t="s">
        <v>148</v>
      </c>
      <c r="D146" s="5" t="s">
        <v>148</v>
      </c>
      <c r="E146" s="5" t="s">
        <v>1042</v>
      </c>
      <c r="F146" s="10" t="str">
        <f>IF(TicketTotals[[#This Row],[New Tickets]]&gt;499, "TRUE", "FALSE")</f>
        <v>FALSE</v>
      </c>
      <c r="G146" s="7">
        <v>40</v>
      </c>
      <c r="H146" s="7">
        <f>IF(TicketTotals[[#This Row],[New Tickets]]&gt;499, TicketTotals[[#This Row],[New Tickets]], 0)</f>
        <v>0</v>
      </c>
      <c r="I146" s="16">
        <f>ROUND((TicketTotals[[#This Row],[Billed Tickets]]/$E$5)*$E$6, 2)</f>
        <v>0</v>
      </c>
      <c r="J146" s="20">
        <f>TicketTotals[[#This Row],[Billed Tickets]]/$E$5</f>
        <v>0</v>
      </c>
    </row>
    <row r="147" spans="1:10" x14ac:dyDescent="0.3">
      <c r="A147" s="6" t="s">
        <v>9</v>
      </c>
      <c r="B147" s="6" t="s">
        <v>2</v>
      </c>
      <c r="C147" s="6" t="s">
        <v>149</v>
      </c>
      <c r="D147" s="5" t="s">
        <v>149</v>
      </c>
      <c r="E147" s="5" t="s">
        <v>1043</v>
      </c>
      <c r="F147" s="10" t="str">
        <f>IF(TicketTotals[[#This Row],[New Tickets]]&gt;499, "TRUE", "FALSE")</f>
        <v>TRUE</v>
      </c>
      <c r="G147" s="7">
        <v>2156</v>
      </c>
      <c r="H147" s="7">
        <f>IF(TicketTotals[[#This Row],[New Tickets]]&gt;499, TicketTotals[[#This Row],[New Tickets]], 0)</f>
        <v>2156</v>
      </c>
      <c r="I147" s="16">
        <f>ROUND((TicketTotals[[#This Row],[Billed Tickets]]/$E$5)*$E$6, 2)</f>
        <v>1332.47</v>
      </c>
      <c r="J147" s="20">
        <f>TicketTotals[[#This Row],[Billed Tickets]]/$E$5</f>
        <v>2.6649480471097552E-4</v>
      </c>
    </row>
    <row r="148" spans="1:10" x14ac:dyDescent="0.3">
      <c r="A148" s="6" t="s">
        <v>9</v>
      </c>
      <c r="B148" s="6" t="s">
        <v>2</v>
      </c>
      <c r="C148" s="6" t="s">
        <v>150</v>
      </c>
      <c r="D148" s="5" t="s">
        <v>1807</v>
      </c>
      <c r="E148" s="5" t="s">
        <v>1044</v>
      </c>
      <c r="F148" s="10" t="str">
        <f>IF(TicketTotals[[#This Row],[New Tickets]]&gt;499, "TRUE", "FALSE")</f>
        <v>FALSE</v>
      </c>
      <c r="G148" s="7">
        <v>131</v>
      </c>
      <c r="H148" s="7">
        <f>IF(TicketTotals[[#This Row],[New Tickets]]&gt;499, TicketTotals[[#This Row],[New Tickets]], 0)</f>
        <v>0</v>
      </c>
      <c r="I148" s="16">
        <f>ROUND((TicketTotals[[#This Row],[Billed Tickets]]/$E$5)*$E$6, 2)</f>
        <v>0</v>
      </c>
      <c r="J148" s="20">
        <f>TicketTotals[[#This Row],[Billed Tickets]]/$E$5</f>
        <v>0</v>
      </c>
    </row>
    <row r="149" spans="1:10" x14ac:dyDescent="0.3">
      <c r="A149" s="6" t="s">
        <v>9</v>
      </c>
      <c r="B149" s="6" t="s">
        <v>2</v>
      </c>
      <c r="C149" s="6" t="s">
        <v>151</v>
      </c>
      <c r="D149" s="5" t="s">
        <v>151</v>
      </c>
      <c r="E149" s="5" t="s">
        <v>1045</v>
      </c>
      <c r="F149" s="10" t="str">
        <f>IF(TicketTotals[[#This Row],[New Tickets]]&gt;499, "TRUE", "FALSE")</f>
        <v>TRUE</v>
      </c>
      <c r="G149" s="7">
        <v>4516</v>
      </c>
      <c r="H149" s="7">
        <f>IF(TicketTotals[[#This Row],[New Tickets]]&gt;499, TicketTotals[[#This Row],[New Tickets]], 0)</f>
        <v>4516</v>
      </c>
      <c r="I149" s="16">
        <f>ROUND((TicketTotals[[#This Row],[Billed Tickets]]/$E$5)*$E$6, 2)</f>
        <v>2791.03</v>
      </c>
      <c r="J149" s="20">
        <f>TicketTotals[[#This Row],[Billed Tickets]]/$E$5</f>
        <v>5.5820525884729374E-4</v>
      </c>
    </row>
    <row r="150" spans="1:10" x14ac:dyDescent="0.3">
      <c r="A150" s="6" t="s">
        <v>9</v>
      </c>
      <c r="B150" s="6" t="s">
        <v>2</v>
      </c>
      <c r="C150" s="6" t="s">
        <v>152</v>
      </c>
      <c r="D150" s="5" t="s">
        <v>152</v>
      </c>
      <c r="E150" s="5" t="s">
        <v>1046</v>
      </c>
      <c r="F150" s="10" t="str">
        <f>IF(TicketTotals[[#This Row],[New Tickets]]&gt;499, "TRUE", "FALSE")</f>
        <v>FALSE</v>
      </c>
      <c r="G150" s="7">
        <v>135</v>
      </c>
      <c r="H150" s="7">
        <f>IF(TicketTotals[[#This Row],[New Tickets]]&gt;499, TicketTotals[[#This Row],[New Tickets]], 0)</f>
        <v>0</v>
      </c>
      <c r="I150" s="16">
        <f>ROUND((TicketTotals[[#This Row],[Billed Tickets]]/$E$5)*$E$6, 2)</f>
        <v>0</v>
      </c>
      <c r="J150" s="20">
        <f>TicketTotals[[#This Row],[Billed Tickets]]/$E$5</f>
        <v>0</v>
      </c>
    </row>
    <row r="151" spans="1:10" x14ac:dyDescent="0.3">
      <c r="A151" s="6" t="s">
        <v>9</v>
      </c>
      <c r="B151" s="6" t="s">
        <v>2</v>
      </c>
      <c r="C151" s="6" t="s">
        <v>153</v>
      </c>
      <c r="D151" s="5" t="s">
        <v>153</v>
      </c>
      <c r="E151" s="5" t="s">
        <v>1047</v>
      </c>
      <c r="F151" s="10" t="str">
        <f>IF(TicketTotals[[#This Row],[New Tickets]]&gt;499, "TRUE", "FALSE")</f>
        <v>TRUE</v>
      </c>
      <c r="G151" s="7">
        <v>991</v>
      </c>
      <c r="H151" s="7">
        <f>IF(TicketTotals[[#This Row],[New Tickets]]&gt;499, TicketTotals[[#This Row],[New Tickets]], 0)</f>
        <v>991</v>
      </c>
      <c r="I151" s="16">
        <f>ROUND((TicketTotals[[#This Row],[Billed Tickets]]/$E$5)*$E$6, 2)</f>
        <v>612.47</v>
      </c>
      <c r="J151" s="20">
        <f>TicketTotals[[#This Row],[Billed Tickets]]/$E$5</f>
        <v>1.2249366951232687E-4</v>
      </c>
    </row>
    <row r="152" spans="1:10" x14ac:dyDescent="0.3">
      <c r="A152" s="6" t="s">
        <v>9</v>
      </c>
      <c r="B152" s="6" t="s">
        <v>2</v>
      </c>
      <c r="C152" s="6" t="s">
        <v>154</v>
      </c>
      <c r="D152" s="5" t="s">
        <v>154</v>
      </c>
      <c r="E152" s="5" t="s">
        <v>1048</v>
      </c>
      <c r="F152" s="10" t="str">
        <f>IF(TicketTotals[[#This Row],[New Tickets]]&gt;499, "TRUE", "FALSE")</f>
        <v>TRUE</v>
      </c>
      <c r="G152" s="7">
        <v>1246</v>
      </c>
      <c r="H152" s="7">
        <f>IF(TicketTotals[[#This Row],[New Tickets]]&gt;499, TicketTotals[[#This Row],[New Tickets]], 0)</f>
        <v>1246</v>
      </c>
      <c r="I152" s="16">
        <f>ROUND((TicketTotals[[#This Row],[Billed Tickets]]/$E$5)*$E$6, 2)</f>
        <v>770.07</v>
      </c>
      <c r="J152" s="20">
        <f>TicketTotals[[#This Row],[Billed Tickets]]/$E$5</f>
        <v>1.5401323129400531E-4</v>
      </c>
    </row>
    <row r="153" spans="1:10" x14ac:dyDescent="0.3">
      <c r="A153" s="6" t="s">
        <v>9</v>
      </c>
      <c r="B153" s="6" t="s">
        <v>2</v>
      </c>
      <c r="C153" s="6" t="s">
        <v>155</v>
      </c>
      <c r="D153" s="5" t="s">
        <v>155</v>
      </c>
      <c r="E153" s="5" t="s">
        <v>1049</v>
      </c>
      <c r="F153" s="10" t="str">
        <f>IF(TicketTotals[[#This Row],[New Tickets]]&gt;499, "TRUE", "FALSE")</f>
        <v>TRUE</v>
      </c>
      <c r="G153" s="7">
        <v>25086</v>
      </c>
      <c r="H153" s="7">
        <f>IF(TicketTotals[[#This Row],[New Tickets]]&gt;499, TicketTotals[[#This Row],[New Tickets]], 0)</f>
        <v>25086</v>
      </c>
      <c r="I153" s="16">
        <f>ROUND((TicketTotals[[#This Row],[Billed Tickets]]/$E$5)*$E$6, 2)</f>
        <v>15503.92</v>
      </c>
      <c r="J153" s="20">
        <f>TicketTotals[[#This Row],[Billed Tickets]]/$E$5</f>
        <v>3.1007832425693558E-3</v>
      </c>
    </row>
    <row r="154" spans="1:10" x14ac:dyDescent="0.3">
      <c r="A154" s="6" t="s">
        <v>9</v>
      </c>
      <c r="B154" s="6" t="s">
        <v>2</v>
      </c>
      <c r="C154" s="6" t="s">
        <v>156</v>
      </c>
      <c r="D154" s="5" t="s">
        <v>156</v>
      </c>
      <c r="E154" s="5" t="s">
        <v>1050</v>
      </c>
      <c r="F154" s="10" t="str">
        <f>IF(TicketTotals[[#This Row],[New Tickets]]&gt;499, "TRUE", "FALSE")</f>
        <v>FALSE</v>
      </c>
      <c r="G154" s="7">
        <v>103</v>
      </c>
      <c r="H154" s="7">
        <f>IF(TicketTotals[[#This Row],[New Tickets]]&gt;499, TicketTotals[[#This Row],[New Tickets]], 0)</f>
        <v>0</v>
      </c>
      <c r="I154" s="16">
        <f>ROUND((TicketTotals[[#This Row],[Billed Tickets]]/$E$5)*$E$6, 2)</f>
        <v>0</v>
      </c>
      <c r="J154" s="20">
        <f>TicketTotals[[#This Row],[Billed Tickets]]/$E$5</f>
        <v>0</v>
      </c>
    </row>
    <row r="155" spans="1:10" x14ac:dyDescent="0.3">
      <c r="A155" s="6" t="s">
        <v>9</v>
      </c>
      <c r="B155" s="6" t="s">
        <v>2</v>
      </c>
      <c r="C155" s="6" t="s">
        <v>157</v>
      </c>
      <c r="D155" s="5" t="s">
        <v>157</v>
      </c>
      <c r="E155" s="5" t="s">
        <v>1050</v>
      </c>
      <c r="F155" s="10" t="str">
        <f>IF(TicketTotals[[#This Row],[New Tickets]]&gt;499, "TRUE", "FALSE")</f>
        <v>TRUE</v>
      </c>
      <c r="G155" s="7">
        <v>59392</v>
      </c>
      <c r="H155" s="7">
        <f>IF(TicketTotals[[#This Row],[New Tickets]]&gt;499, TicketTotals[[#This Row],[New Tickets]], 0)</f>
        <v>59392</v>
      </c>
      <c r="I155" s="16">
        <f>ROUND((TicketTotals[[#This Row],[Billed Tickets]]/$E$5)*$E$6, 2)</f>
        <v>36706.07</v>
      </c>
      <c r="J155" s="20">
        <f>TicketTotals[[#This Row],[Billed Tickets]]/$E$5</f>
        <v>7.3412149542644977E-3</v>
      </c>
    </row>
    <row r="156" spans="1:10" x14ac:dyDescent="0.3">
      <c r="A156" s="6" t="s">
        <v>9</v>
      </c>
      <c r="B156" s="6" t="s">
        <v>2</v>
      </c>
      <c r="C156" s="6" t="s">
        <v>158</v>
      </c>
      <c r="D156" s="5" t="s">
        <v>1808</v>
      </c>
      <c r="E156" s="5" t="s">
        <v>1051</v>
      </c>
      <c r="F156" s="10" t="str">
        <f>IF(TicketTotals[[#This Row],[New Tickets]]&gt;499, "TRUE", "FALSE")</f>
        <v>TRUE</v>
      </c>
      <c r="G156" s="7">
        <v>2139</v>
      </c>
      <c r="H156" s="7">
        <f>IF(TicketTotals[[#This Row],[New Tickets]]&gt;499, TicketTotals[[#This Row],[New Tickets]], 0)</f>
        <v>2139</v>
      </c>
      <c r="I156" s="16">
        <f>ROUND((TicketTotals[[#This Row],[Billed Tickets]]/$E$5)*$E$6, 2)</f>
        <v>1321.97</v>
      </c>
      <c r="J156" s="20">
        <f>TicketTotals[[#This Row],[Billed Tickets]]/$E$5</f>
        <v>2.6439350059219695E-4</v>
      </c>
    </row>
    <row r="157" spans="1:10" x14ac:dyDescent="0.3">
      <c r="A157" s="6" t="s">
        <v>9</v>
      </c>
      <c r="B157" s="6" t="s">
        <v>2</v>
      </c>
      <c r="C157" s="6" t="s">
        <v>159</v>
      </c>
      <c r="D157" s="5" t="s">
        <v>159</v>
      </c>
      <c r="E157" s="5" t="s">
        <v>1052</v>
      </c>
      <c r="F157" s="10" t="str">
        <f>IF(TicketTotals[[#This Row],[New Tickets]]&gt;499, "TRUE", "FALSE")</f>
        <v>TRUE</v>
      </c>
      <c r="G157" s="7">
        <v>1929</v>
      </c>
      <c r="H157" s="7">
        <f>IF(TicketTotals[[#This Row],[New Tickets]]&gt;499, TicketTotals[[#This Row],[New Tickets]], 0)</f>
        <v>1929</v>
      </c>
      <c r="I157" s="16">
        <f>ROUND((TicketTotals[[#This Row],[Billed Tickets]]/$E$5)*$E$6, 2)</f>
        <v>1192.18</v>
      </c>
      <c r="J157" s="20">
        <f>TicketTotals[[#This Row],[Billed Tickets]]/$E$5</f>
        <v>2.3843621441904997E-4</v>
      </c>
    </row>
    <row r="158" spans="1:10" x14ac:dyDescent="0.3">
      <c r="A158" s="6" t="s">
        <v>9</v>
      </c>
      <c r="B158" s="6" t="s">
        <v>2</v>
      </c>
      <c r="C158" s="6" t="s">
        <v>160</v>
      </c>
      <c r="D158" s="5" t="s">
        <v>160</v>
      </c>
      <c r="E158" s="5" t="s">
        <v>1053</v>
      </c>
      <c r="F158" s="10" t="str">
        <f>IF(TicketTotals[[#This Row],[New Tickets]]&gt;499, "TRUE", "FALSE")</f>
        <v>FALSE</v>
      </c>
      <c r="G158" s="7">
        <v>133</v>
      </c>
      <c r="H158" s="7">
        <f>IF(TicketTotals[[#This Row],[New Tickets]]&gt;499, TicketTotals[[#This Row],[New Tickets]], 0)</f>
        <v>0</v>
      </c>
      <c r="I158" s="16">
        <f>ROUND((TicketTotals[[#This Row],[Billed Tickets]]/$E$5)*$E$6, 2)</f>
        <v>0</v>
      </c>
      <c r="J158" s="20">
        <f>TicketTotals[[#This Row],[Billed Tickets]]/$E$5</f>
        <v>0</v>
      </c>
    </row>
    <row r="159" spans="1:10" x14ac:dyDescent="0.3">
      <c r="A159" s="6" t="s">
        <v>9</v>
      </c>
      <c r="B159" s="6" t="s">
        <v>2</v>
      </c>
      <c r="C159" s="6" t="s">
        <v>161</v>
      </c>
      <c r="D159" s="5" t="s">
        <v>161</v>
      </c>
      <c r="E159" s="5" t="s">
        <v>1054</v>
      </c>
      <c r="F159" s="10" t="str">
        <f>IF(TicketTotals[[#This Row],[New Tickets]]&gt;499, "TRUE", "FALSE")</f>
        <v>TRUE</v>
      </c>
      <c r="G159" s="7">
        <v>1491</v>
      </c>
      <c r="H159" s="7">
        <f>IF(TicketTotals[[#This Row],[New Tickets]]&gt;499, TicketTotals[[#This Row],[New Tickets]], 0)</f>
        <v>1491</v>
      </c>
      <c r="I159" s="16">
        <f>ROUND((TicketTotals[[#This Row],[Billed Tickets]]/$E$5)*$E$6, 2)</f>
        <v>921.48</v>
      </c>
      <c r="J159" s="20">
        <f>TicketTotals[[#This Row],[Billed Tickets]]/$E$5</f>
        <v>1.8429673182934346E-4</v>
      </c>
    </row>
    <row r="160" spans="1:10" x14ac:dyDescent="0.3">
      <c r="A160" s="6" t="s">
        <v>9</v>
      </c>
      <c r="B160" s="6" t="s">
        <v>2</v>
      </c>
      <c r="C160" s="6" t="s">
        <v>162</v>
      </c>
      <c r="D160" s="5" t="s">
        <v>162</v>
      </c>
      <c r="E160" s="5" t="s">
        <v>1055</v>
      </c>
      <c r="F160" s="10" t="str">
        <f>IF(TicketTotals[[#This Row],[New Tickets]]&gt;499, "TRUE", "FALSE")</f>
        <v>FALSE</v>
      </c>
      <c r="G160" s="7">
        <v>3</v>
      </c>
      <c r="H160" s="7">
        <f>IF(TicketTotals[[#This Row],[New Tickets]]&gt;499, TicketTotals[[#This Row],[New Tickets]], 0)</f>
        <v>0</v>
      </c>
      <c r="I160" s="16">
        <f>ROUND((TicketTotals[[#This Row],[Billed Tickets]]/$E$5)*$E$6, 2)</f>
        <v>0</v>
      </c>
      <c r="J160" s="20">
        <f>TicketTotals[[#This Row],[Billed Tickets]]/$E$5</f>
        <v>0</v>
      </c>
    </row>
    <row r="161" spans="1:10" x14ac:dyDescent="0.3">
      <c r="A161" s="6" t="s">
        <v>9</v>
      </c>
      <c r="B161" s="6" t="s">
        <v>2</v>
      </c>
      <c r="C161" s="6" t="s">
        <v>163</v>
      </c>
      <c r="D161" s="5" t="s">
        <v>163</v>
      </c>
      <c r="E161" s="5" t="s">
        <v>1056</v>
      </c>
      <c r="F161" s="10" t="str">
        <f>IF(TicketTotals[[#This Row],[New Tickets]]&gt;499, "TRUE", "FALSE")</f>
        <v>TRUE</v>
      </c>
      <c r="G161" s="7">
        <v>3563</v>
      </c>
      <c r="H161" s="7">
        <f>IF(TicketTotals[[#This Row],[New Tickets]]&gt;499, TicketTotals[[#This Row],[New Tickets]], 0)</f>
        <v>3563</v>
      </c>
      <c r="I161" s="16">
        <f>ROUND((TicketTotals[[#This Row],[Billed Tickets]]/$E$5)*$E$6, 2)</f>
        <v>2202.04</v>
      </c>
      <c r="J161" s="20">
        <f>TicketTotals[[#This Row],[Billed Tickets]]/$E$5</f>
        <v>4.4040862207106018E-4</v>
      </c>
    </row>
    <row r="162" spans="1:10" x14ac:dyDescent="0.3">
      <c r="A162" s="6" t="s">
        <v>9</v>
      </c>
      <c r="B162" s="6" t="s">
        <v>2</v>
      </c>
      <c r="C162" s="6" t="s">
        <v>164</v>
      </c>
      <c r="D162" s="5" t="s">
        <v>164</v>
      </c>
      <c r="E162" s="5" t="s">
        <v>1057</v>
      </c>
      <c r="F162" s="10" t="str">
        <f>IF(TicketTotals[[#This Row],[New Tickets]]&gt;499, "TRUE", "FALSE")</f>
        <v>TRUE</v>
      </c>
      <c r="G162" s="7">
        <v>750</v>
      </c>
      <c r="H162" s="7">
        <f>IF(TicketTotals[[#This Row],[New Tickets]]&gt;499, TicketTotals[[#This Row],[New Tickets]], 0)</f>
        <v>750</v>
      </c>
      <c r="I162" s="16">
        <f>ROUND((TicketTotals[[#This Row],[Billed Tickets]]/$E$5)*$E$6, 2)</f>
        <v>463.52</v>
      </c>
      <c r="J162" s="20">
        <f>TicketTotals[[#This Row],[Billed Tickets]]/$E$5</f>
        <v>9.270459347552488E-5</v>
      </c>
    </row>
    <row r="163" spans="1:10" x14ac:dyDescent="0.3">
      <c r="A163" s="6" t="s">
        <v>9</v>
      </c>
      <c r="B163" s="6" t="s">
        <v>2</v>
      </c>
      <c r="C163" s="6" t="s">
        <v>165</v>
      </c>
      <c r="D163" s="5" t="s">
        <v>165</v>
      </c>
      <c r="E163" s="5" t="s">
        <v>1058</v>
      </c>
      <c r="F163" s="10" t="str">
        <f>IF(TicketTotals[[#This Row],[New Tickets]]&gt;499, "TRUE", "FALSE")</f>
        <v>FALSE</v>
      </c>
      <c r="G163" s="7">
        <v>62</v>
      </c>
      <c r="H163" s="7">
        <f>IF(TicketTotals[[#This Row],[New Tickets]]&gt;499, TicketTotals[[#This Row],[New Tickets]], 0)</f>
        <v>0</v>
      </c>
      <c r="I163" s="16">
        <f>ROUND((TicketTotals[[#This Row],[Billed Tickets]]/$E$5)*$E$6, 2)</f>
        <v>0</v>
      </c>
      <c r="J163" s="20">
        <f>TicketTotals[[#This Row],[Billed Tickets]]/$E$5</f>
        <v>0</v>
      </c>
    </row>
    <row r="164" spans="1:10" x14ac:dyDescent="0.3">
      <c r="A164" s="6" t="s">
        <v>9</v>
      </c>
      <c r="B164" s="6" t="s">
        <v>2</v>
      </c>
      <c r="C164" s="6" t="s">
        <v>166</v>
      </c>
      <c r="D164" s="5" t="s">
        <v>166</v>
      </c>
      <c r="E164" s="5" t="s">
        <v>1059</v>
      </c>
      <c r="F164" s="10" t="str">
        <f>IF(TicketTotals[[#This Row],[New Tickets]]&gt;499, "TRUE", "FALSE")</f>
        <v>FALSE</v>
      </c>
      <c r="G164" s="7">
        <v>47</v>
      </c>
      <c r="H164" s="7">
        <f>IF(TicketTotals[[#This Row],[New Tickets]]&gt;499, TicketTotals[[#This Row],[New Tickets]], 0)</f>
        <v>0</v>
      </c>
      <c r="I164" s="16">
        <f>ROUND((TicketTotals[[#This Row],[Billed Tickets]]/$E$5)*$E$6, 2)</f>
        <v>0</v>
      </c>
      <c r="J164" s="20">
        <f>TicketTotals[[#This Row],[Billed Tickets]]/$E$5</f>
        <v>0</v>
      </c>
    </row>
    <row r="165" spans="1:10" x14ac:dyDescent="0.3">
      <c r="A165" s="6" t="s">
        <v>9</v>
      </c>
      <c r="B165" s="6" t="s">
        <v>2</v>
      </c>
      <c r="C165" s="6" t="s">
        <v>167</v>
      </c>
      <c r="D165" s="5" t="s">
        <v>1809</v>
      </c>
      <c r="E165" s="5" t="s">
        <v>1060</v>
      </c>
      <c r="F165" s="10" t="str">
        <f>IF(TicketTotals[[#This Row],[New Tickets]]&gt;499, "TRUE", "FALSE")</f>
        <v>TRUE</v>
      </c>
      <c r="G165" s="7">
        <v>4983</v>
      </c>
      <c r="H165" s="7">
        <f>IF(TicketTotals[[#This Row],[New Tickets]]&gt;499, TicketTotals[[#This Row],[New Tickets]], 0)</f>
        <v>4983</v>
      </c>
      <c r="I165" s="16">
        <f>ROUND((TicketTotals[[#This Row],[Billed Tickets]]/$E$5)*$E$6, 2)</f>
        <v>3079.65</v>
      </c>
      <c r="J165" s="20">
        <f>TicketTotals[[#This Row],[Billed Tickets]]/$E$5</f>
        <v>6.1592931905138728E-4</v>
      </c>
    </row>
    <row r="166" spans="1:10" x14ac:dyDescent="0.3">
      <c r="A166" s="6" t="s">
        <v>9</v>
      </c>
      <c r="B166" s="6" t="s">
        <v>2</v>
      </c>
      <c r="C166" s="6" t="s">
        <v>168</v>
      </c>
      <c r="D166" s="5" t="s">
        <v>168</v>
      </c>
      <c r="E166" s="5" t="s">
        <v>1061</v>
      </c>
      <c r="F166" s="10" t="str">
        <f>IF(TicketTotals[[#This Row],[New Tickets]]&gt;499, "TRUE", "FALSE")</f>
        <v>TRUE</v>
      </c>
      <c r="G166" s="7">
        <v>539</v>
      </c>
      <c r="H166" s="7">
        <f>IF(TicketTotals[[#This Row],[New Tickets]]&gt;499, TicketTotals[[#This Row],[New Tickets]], 0)</f>
        <v>539</v>
      </c>
      <c r="I166" s="16">
        <f>ROUND((TicketTotals[[#This Row],[Billed Tickets]]/$E$5)*$E$6, 2)</f>
        <v>333.12</v>
      </c>
      <c r="J166" s="20">
        <f>TicketTotals[[#This Row],[Billed Tickets]]/$E$5</f>
        <v>6.662370117774388E-5</v>
      </c>
    </row>
    <row r="167" spans="1:10" x14ac:dyDescent="0.3">
      <c r="A167" s="6" t="s">
        <v>9</v>
      </c>
      <c r="B167" s="6" t="s">
        <v>2</v>
      </c>
      <c r="C167" s="6" t="s">
        <v>169</v>
      </c>
      <c r="D167" s="5" t="s">
        <v>169</v>
      </c>
      <c r="E167" s="5" t="s">
        <v>1062</v>
      </c>
      <c r="F167" s="10" t="str">
        <f>IF(TicketTotals[[#This Row],[New Tickets]]&gt;499, "TRUE", "FALSE")</f>
        <v>TRUE</v>
      </c>
      <c r="G167" s="7">
        <v>1713</v>
      </c>
      <c r="H167" s="7">
        <f>IF(TicketTotals[[#This Row],[New Tickets]]&gt;499, TicketTotals[[#This Row],[New Tickets]], 0)</f>
        <v>1713</v>
      </c>
      <c r="I167" s="16">
        <f>ROUND((TicketTotals[[#This Row],[Billed Tickets]]/$E$5)*$E$6, 2)</f>
        <v>1058.69</v>
      </c>
      <c r="J167" s="20">
        <f>TicketTotals[[#This Row],[Billed Tickets]]/$E$5</f>
        <v>2.1173729149809881E-4</v>
      </c>
    </row>
    <row r="168" spans="1:10" x14ac:dyDescent="0.3">
      <c r="A168" s="6" t="s">
        <v>9</v>
      </c>
      <c r="B168" s="6" t="s">
        <v>2</v>
      </c>
      <c r="C168" s="6" t="s">
        <v>170</v>
      </c>
      <c r="D168" s="5" t="s">
        <v>170</v>
      </c>
      <c r="E168" s="5" t="s">
        <v>1063</v>
      </c>
      <c r="F168" s="10" t="str">
        <f>IF(TicketTotals[[#This Row],[New Tickets]]&gt;499, "TRUE", "FALSE")</f>
        <v>FALSE</v>
      </c>
      <c r="G168" s="7">
        <v>20</v>
      </c>
      <c r="H168" s="7">
        <f>IF(TicketTotals[[#This Row],[New Tickets]]&gt;499, TicketTotals[[#This Row],[New Tickets]], 0)</f>
        <v>0</v>
      </c>
      <c r="I168" s="16">
        <f>ROUND((TicketTotals[[#This Row],[Billed Tickets]]/$E$5)*$E$6, 2)</f>
        <v>0</v>
      </c>
      <c r="J168" s="20">
        <f>TicketTotals[[#This Row],[Billed Tickets]]/$E$5</f>
        <v>0</v>
      </c>
    </row>
    <row r="169" spans="1:10" x14ac:dyDescent="0.3">
      <c r="A169" s="6" t="s">
        <v>9</v>
      </c>
      <c r="B169" s="6" t="s">
        <v>2</v>
      </c>
      <c r="C169" s="6" t="s">
        <v>171</v>
      </c>
      <c r="D169" s="5" t="s">
        <v>171</v>
      </c>
      <c r="E169" s="5" t="s">
        <v>1064</v>
      </c>
      <c r="F169" s="10" t="str">
        <f>IF(TicketTotals[[#This Row],[New Tickets]]&gt;499, "TRUE", "FALSE")</f>
        <v>FALSE</v>
      </c>
      <c r="G169" s="7">
        <v>31</v>
      </c>
      <c r="H169" s="7">
        <f>IF(TicketTotals[[#This Row],[New Tickets]]&gt;499, TicketTotals[[#This Row],[New Tickets]], 0)</f>
        <v>0</v>
      </c>
      <c r="I169" s="16">
        <f>ROUND((TicketTotals[[#This Row],[Billed Tickets]]/$E$5)*$E$6, 2)</f>
        <v>0</v>
      </c>
      <c r="J169" s="20">
        <f>TicketTotals[[#This Row],[Billed Tickets]]/$E$5</f>
        <v>0</v>
      </c>
    </row>
    <row r="170" spans="1:10" x14ac:dyDescent="0.3">
      <c r="A170" s="6" t="s">
        <v>9</v>
      </c>
      <c r="B170" s="6" t="s">
        <v>2</v>
      </c>
      <c r="C170" s="6" t="s">
        <v>172</v>
      </c>
      <c r="D170" s="5" t="s">
        <v>172</v>
      </c>
      <c r="E170" s="5" t="s">
        <v>1065</v>
      </c>
      <c r="F170" s="10" t="str">
        <f>IF(TicketTotals[[#This Row],[New Tickets]]&gt;499, "TRUE", "FALSE")</f>
        <v>TRUE</v>
      </c>
      <c r="G170" s="7">
        <v>2170</v>
      </c>
      <c r="H170" s="7">
        <f>IF(TicketTotals[[#This Row],[New Tickets]]&gt;499, TicketTotals[[#This Row],[New Tickets]], 0)</f>
        <v>2170</v>
      </c>
      <c r="I170" s="16">
        <f>ROUND((TicketTotals[[#This Row],[Billed Tickets]]/$E$5)*$E$6, 2)</f>
        <v>1341.13</v>
      </c>
      <c r="J170" s="20">
        <f>TicketTotals[[#This Row],[Billed Tickets]]/$E$5</f>
        <v>2.68225290455852E-4</v>
      </c>
    </row>
    <row r="171" spans="1:10" x14ac:dyDescent="0.3">
      <c r="A171" s="6" t="s">
        <v>9</v>
      </c>
      <c r="B171" s="6" t="s">
        <v>2</v>
      </c>
      <c r="C171" s="6" t="s">
        <v>173</v>
      </c>
      <c r="D171" s="5" t="s">
        <v>173</v>
      </c>
      <c r="E171" s="5" t="s">
        <v>1066</v>
      </c>
      <c r="F171" s="10" t="str">
        <f>IF(TicketTotals[[#This Row],[New Tickets]]&gt;499, "TRUE", "FALSE")</f>
        <v>TRUE</v>
      </c>
      <c r="G171" s="7">
        <v>738</v>
      </c>
      <c r="H171" s="7">
        <f>IF(TicketTotals[[#This Row],[New Tickets]]&gt;499, TicketTotals[[#This Row],[New Tickets]], 0)</f>
        <v>738</v>
      </c>
      <c r="I171" s="16">
        <f>ROUND((TicketTotals[[#This Row],[Billed Tickets]]/$E$5)*$E$6, 2)</f>
        <v>456.11</v>
      </c>
      <c r="J171" s="20">
        <f>TicketTotals[[#This Row],[Billed Tickets]]/$E$5</f>
        <v>9.1221319979916478E-5</v>
      </c>
    </row>
    <row r="172" spans="1:10" x14ac:dyDescent="0.3">
      <c r="A172" s="6" t="s">
        <v>9</v>
      </c>
      <c r="B172" s="6" t="s">
        <v>2</v>
      </c>
      <c r="C172" s="6" t="s">
        <v>174</v>
      </c>
      <c r="D172" s="5" t="s">
        <v>174</v>
      </c>
      <c r="E172" s="5" t="s">
        <v>1067</v>
      </c>
      <c r="F172" s="10" t="str">
        <f>IF(TicketTotals[[#This Row],[New Tickets]]&gt;499, "TRUE", "FALSE")</f>
        <v>TRUE</v>
      </c>
      <c r="G172" s="7">
        <v>2370</v>
      </c>
      <c r="H172" s="7">
        <f>IF(TicketTotals[[#This Row],[New Tickets]]&gt;499, TicketTotals[[#This Row],[New Tickets]], 0)</f>
        <v>2370</v>
      </c>
      <c r="I172" s="16">
        <f>ROUND((TicketTotals[[#This Row],[Billed Tickets]]/$E$5)*$E$6, 2)</f>
        <v>1464.73</v>
      </c>
      <c r="J172" s="20">
        <f>TicketTotals[[#This Row],[Billed Tickets]]/$E$5</f>
        <v>2.9294651538265863E-4</v>
      </c>
    </row>
    <row r="173" spans="1:10" ht="31.2" x14ac:dyDescent="0.3">
      <c r="A173" s="6" t="s">
        <v>9</v>
      </c>
      <c r="B173" s="6" t="s">
        <v>2</v>
      </c>
      <c r="C173" s="6" t="s">
        <v>175</v>
      </c>
      <c r="D173" s="5" t="s">
        <v>1810</v>
      </c>
      <c r="E173" s="5" t="s">
        <v>1068</v>
      </c>
      <c r="F173" s="10" t="str">
        <f>IF(TicketTotals[[#This Row],[New Tickets]]&gt;499, "TRUE", "FALSE")</f>
        <v>TRUE</v>
      </c>
      <c r="G173" s="7">
        <v>1203</v>
      </c>
      <c r="H173" s="7">
        <f>IF(TicketTotals[[#This Row],[New Tickets]]&gt;499, TicketTotals[[#This Row],[New Tickets]], 0)</f>
        <v>1203</v>
      </c>
      <c r="I173" s="16">
        <f>ROUND((TicketTotals[[#This Row],[Billed Tickets]]/$E$5)*$E$6, 2)</f>
        <v>743.49</v>
      </c>
      <c r="J173" s="20">
        <f>TicketTotals[[#This Row],[Billed Tickets]]/$E$5</f>
        <v>1.4869816793474191E-4</v>
      </c>
    </row>
    <row r="174" spans="1:10" x14ac:dyDescent="0.3">
      <c r="A174" s="6" t="s">
        <v>9</v>
      </c>
      <c r="B174" s="6" t="s">
        <v>2</v>
      </c>
      <c r="C174" s="6" t="s">
        <v>176</v>
      </c>
      <c r="D174" s="5" t="s">
        <v>176</v>
      </c>
      <c r="E174" s="5" t="s">
        <v>1069</v>
      </c>
      <c r="F174" s="10" t="str">
        <f>IF(TicketTotals[[#This Row],[New Tickets]]&gt;499, "TRUE", "FALSE")</f>
        <v>FALSE</v>
      </c>
      <c r="G174" s="7">
        <v>18</v>
      </c>
      <c r="H174" s="7">
        <f>IF(TicketTotals[[#This Row],[New Tickets]]&gt;499, TicketTotals[[#This Row],[New Tickets]], 0)</f>
        <v>0</v>
      </c>
      <c r="I174" s="16">
        <f>ROUND((TicketTotals[[#This Row],[Billed Tickets]]/$E$5)*$E$6, 2)</f>
        <v>0</v>
      </c>
      <c r="J174" s="20">
        <f>TicketTotals[[#This Row],[Billed Tickets]]/$E$5</f>
        <v>0</v>
      </c>
    </row>
    <row r="175" spans="1:10" x14ac:dyDescent="0.3">
      <c r="A175" s="6" t="s">
        <v>9</v>
      </c>
      <c r="B175" s="6" t="s">
        <v>2</v>
      </c>
      <c r="C175" s="6" t="s">
        <v>177</v>
      </c>
      <c r="D175" s="5" t="s">
        <v>177</v>
      </c>
      <c r="E175" s="5" t="s">
        <v>1070</v>
      </c>
      <c r="F175" s="10" t="str">
        <f>IF(TicketTotals[[#This Row],[New Tickets]]&gt;499, "TRUE", "FALSE")</f>
        <v>TRUE</v>
      </c>
      <c r="G175" s="7">
        <v>1121</v>
      </c>
      <c r="H175" s="7">
        <f>IF(TicketTotals[[#This Row],[New Tickets]]&gt;499, TicketTotals[[#This Row],[New Tickets]], 0)</f>
        <v>1121</v>
      </c>
      <c r="I175" s="16">
        <f>ROUND((TicketTotals[[#This Row],[Billed Tickets]]/$E$5)*$E$6, 2)</f>
        <v>692.81</v>
      </c>
      <c r="J175" s="20">
        <f>TicketTotals[[#This Row],[Billed Tickets]]/$E$5</f>
        <v>1.3856246571475119E-4</v>
      </c>
    </row>
    <row r="176" spans="1:10" x14ac:dyDescent="0.3">
      <c r="A176" s="6" t="s">
        <v>9</v>
      </c>
      <c r="B176" s="6" t="s">
        <v>2</v>
      </c>
      <c r="C176" s="6" t="s">
        <v>178</v>
      </c>
      <c r="D176" s="5" t="s">
        <v>178</v>
      </c>
      <c r="E176" s="5" t="s">
        <v>1071</v>
      </c>
      <c r="F176" s="10" t="str">
        <f>IF(TicketTotals[[#This Row],[New Tickets]]&gt;499, "TRUE", "FALSE")</f>
        <v>TRUE</v>
      </c>
      <c r="G176" s="7">
        <v>2810</v>
      </c>
      <c r="H176" s="7">
        <f>IF(TicketTotals[[#This Row],[New Tickets]]&gt;499, TicketTotals[[#This Row],[New Tickets]], 0)</f>
        <v>2810</v>
      </c>
      <c r="I176" s="16">
        <f>ROUND((TicketTotals[[#This Row],[Billed Tickets]]/$E$5)*$E$6, 2)</f>
        <v>1736.67</v>
      </c>
      <c r="J176" s="20">
        <f>TicketTotals[[#This Row],[Billed Tickets]]/$E$5</f>
        <v>3.473332102216332E-4</v>
      </c>
    </row>
    <row r="177" spans="1:10" x14ac:dyDescent="0.3">
      <c r="A177" s="6" t="s">
        <v>9</v>
      </c>
      <c r="B177" s="6" t="s">
        <v>2</v>
      </c>
      <c r="C177" s="6" t="s">
        <v>179</v>
      </c>
      <c r="D177" s="5" t="s">
        <v>179</v>
      </c>
      <c r="E177" s="5" t="s">
        <v>1072</v>
      </c>
      <c r="F177" s="10" t="str">
        <f>IF(TicketTotals[[#This Row],[New Tickets]]&gt;499, "TRUE", "FALSE")</f>
        <v>FALSE</v>
      </c>
      <c r="G177" s="7">
        <v>304</v>
      </c>
      <c r="H177" s="7">
        <f>IF(TicketTotals[[#This Row],[New Tickets]]&gt;499, TicketTotals[[#This Row],[New Tickets]], 0)</f>
        <v>0</v>
      </c>
      <c r="I177" s="16">
        <f>ROUND((TicketTotals[[#This Row],[Billed Tickets]]/$E$5)*$E$6, 2)</f>
        <v>0</v>
      </c>
      <c r="J177" s="20">
        <f>TicketTotals[[#This Row],[Billed Tickets]]/$E$5</f>
        <v>0</v>
      </c>
    </row>
    <row r="178" spans="1:10" x14ac:dyDescent="0.3">
      <c r="A178" s="6" t="s">
        <v>9</v>
      </c>
      <c r="B178" s="6" t="s">
        <v>2</v>
      </c>
      <c r="C178" s="6" t="s">
        <v>180</v>
      </c>
      <c r="D178" s="5" t="s">
        <v>180</v>
      </c>
      <c r="E178" s="5" t="s">
        <v>1071</v>
      </c>
      <c r="F178" s="10" t="str">
        <f>IF(TicketTotals[[#This Row],[New Tickets]]&gt;499, "TRUE", "FALSE")</f>
        <v>TRUE</v>
      </c>
      <c r="G178" s="7">
        <v>1318</v>
      </c>
      <c r="H178" s="7">
        <f>IF(TicketTotals[[#This Row],[New Tickets]]&gt;499, TicketTotals[[#This Row],[New Tickets]], 0)</f>
        <v>1318</v>
      </c>
      <c r="I178" s="16">
        <f>ROUND((TicketTotals[[#This Row],[Billed Tickets]]/$E$5)*$E$6, 2)</f>
        <v>814.56</v>
      </c>
      <c r="J178" s="20">
        <f>TicketTotals[[#This Row],[Billed Tickets]]/$E$5</f>
        <v>1.629128722676557E-4</v>
      </c>
    </row>
    <row r="179" spans="1:10" x14ac:dyDescent="0.3">
      <c r="A179" s="6" t="s">
        <v>9</v>
      </c>
      <c r="B179" s="6" t="s">
        <v>2</v>
      </c>
      <c r="C179" s="6" t="s">
        <v>181</v>
      </c>
      <c r="D179" s="5" t="s">
        <v>181</v>
      </c>
      <c r="E179" s="5" t="s">
        <v>1071</v>
      </c>
      <c r="F179" s="10" t="str">
        <f>IF(TicketTotals[[#This Row],[New Tickets]]&gt;499, "TRUE", "FALSE")</f>
        <v>TRUE</v>
      </c>
      <c r="G179" s="7">
        <v>3140</v>
      </c>
      <c r="H179" s="7">
        <f>IF(TicketTotals[[#This Row],[New Tickets]]&gt;499, TicketTotals[[#This Row],[New Tickets]], 0)</f>
        <v>3140</v>
      </c>
      <c r="I179" s="16">
        <f>ROUND((TicketTotals[[#This Row],[Billed Tickets]]/$E$5)*$E$6, 2)</f>
        <v>1940.62</v>
      </c>
      <c r="J179" s="20">
        <f>TicketTotals[[#This Row],[Billed Tickets]]/$E$5</f>
        <v>3.8812323135086412E-4</v>
      </c>
    </row>
    <row r="180" spans="1:10" x14ac:dyDescent="0.3">
      <c r="A180" s="6" t="s">
        <v>9</v>
      </c>
      <c r="B180" s="6" t="s">
        <v>2</v>
      </c>
      <c r="C180" s="6" t="s">
        <v>182</v>
      </c>
      <c r="D180" s="5" t="s">
        <v>182</v>
      </c>
      <c r="E180" s="5" t="s">
        <v>1073</v>
      </c>
      <c r="F180" s="10" t="str">
        <f>IF(TicketTotals[[#This Row],[New Tickets]]&gt;499, "TRUE", "FALSE")</f>
        <v>FALSE</v>
      </c>
      <c r="G180" s="7">
        <v>422</v>
      </c>
      <c r="H180" s="7">
        <f>IF(TicketTotals[[#This Row],[New Tickets]]&gt;499, TicketTotals[[#This Row],[New Tickets]], 0)</f>
        <v>0</v>
      </c>
      <c r="I180" s="16">
        <f>ROUND((TicketTotals[[#This Row],[Billed Tickets]]/$E$5)*$E$6, 2)</f>
        <v>0</v>
      </c>
      <c r="J180" s="20">
        <f>TicketTotals[[#This Row],[Billed Tickets]]/$E$5</f>
        <v>0</v>
      </c>
    </row>
    <row r="181" spans="1:10" x14ac:dyDescent="0.3">
      <c r="A181" s="6" t="s">
        <v>9</v>
      </c>
      <c r="B181" s="6" t="s">
        <v>2</v>
      </c>
      <c r="C181" s="6" t="s">
        <v>183</v>
      </c>
      <c r="D181" s="5" t="s">
        <v>183</v>
      </c>
      <c r="E181" s="5" t="s">
        <v>1051</v>
      </c>
      <c r="F181" s="10" t="str">
        <f>IF(TicketTotals[[#This Row],[New Tickets]]&gt;499, "TRUE", "FALSE")</f>
        <v>TRUE</v>
      </c>
      <c r="G181" s="7">
        <v>1758</v>
      </c>
      <c r="H181" s="7">
        <f>IF(TicketTotals[[#This Row],[New Tickets]]&gt;499, TicketTotals[[#This Row],[New Tickets]], 0)</f>
        <v>1758</v>
      </c>
      <c r="I181" s="16">
        <f>ROUND((TicketTotals[[#This Row],[Billed Tickets]]/$E$5)*$E$6, 2)</f>
        <v>1086.5</v>
      </c>
      <c r="J181" s="20">
        <f>TicketTotals[[#This Row],[Billed Tickets]]/$E$5</f>
        <v>2.172995671066303E-4</v>
      </c>
    </row>
    <row r="182" spans="1:10" x14ac:dyDescent="0.3">
      <c r="A182" s="6" t="s">
        <v>9</v>
      </c>
      <c r="B182" s="6" t="s">
        <v>2</v>
      </c>
      <c r="C182" s="6" t="s">
        <v>184</v>
      </c>
      <c r="D182" s="5" t="s">
        <v>184</v>
      </c>
      <c r="E182" s="5" t="s">
        <v>1074</v>
      </c>
      <c r="F182" s="10" t="str">
        <f>IF(TicketTotals[[#This Row],[New Tickets]]&gt;499, "TRUE", "FALSE")</f>
        <v>TRUE</v>
      </c>
      <c r="G182" s="7">
        <v>1656</v>
      </c>
      <c r="H182" s="7">
        <f>IF(TicketTotals[[#This Row],[New Tickets]]&gt;499, TicketTotals[[#This Row],[New Tickets]], 0)</f>
        <v>1656</v>
      </c>
      <c r="I182" s="16">
        <f>ROUND((TicketTotals[[#This Row],[Billed Tickets]]/$E$5)*$E$6, 2)</f>
        <v>1023.46</v>
      </c>
      <c r="J182" s="20">
        <f>TicketTotals[[#This Row],[Billed Tickets]]/$E$5</f>
        <v>2.0469174239395893E-4</v>
      </c>
    </row>
    <row r="183" spans="1:10" x14ac:dyDescent="0.3">
      <c r="A183" s="6" t="s">
        <v>9</v>
      </c>
      <c r="B183" s="6" t="s">
        <v>2</v>
      </c>
      <c r="C183" s="6" t="s">
        <v>185</v>
      </c>
      <c r="D183" s="5" t="s">
        <v>185</v>
      </c>
      <c r="E183" s="5" t="s">
        <v>1075</v>
      </c>
      <c r="F183" s="10" t="str">
        <f>IF(TicketTotals[[#This Row],[New Tickets]]&gt;499, "TRUE", "FALSE")</f>
        <v>FALSE</v>
      </c>
      <c r="G183" s="7">
        <v>4</v>
      </c>
      <c r="H183" s="7">
        <f>IF(TicketTotals[[#This Row],[New Tickets]]&gt;499, TicketTotals[[#This Row],[New Tickets]], 0)</f>
        <v>0</v>
      </c>
      <c r="I183" s="16">
        <f>ROUND((TicketTotals[[#This Row],[Billed Tickets]]/$E$5)*$E$6, 2)</f>
        <v>0</v>
      </c>
      <c r="J183" s="20">
        <f>TicketTotals[[#This Row],[Billed Tickets]]/$E$5</f>
        <v>0</v>
      </c>
    </row>
    <row r="184" spans="1:10" x14ac:dyDescent="0.3">
      <c r="A184" s="6" t="s">
        <v>9</v>
      </c>
      <c r="B184" s="6" t="s">
        <v>2</v>
      </c>
      <c r="C184" s="6" t="s">
        <v>186</v>
      </c>
      <c r="D184" s="5" t="s">
        <v>186</v>
      </c>
      <c r="E184" s="5" t="s">
        <v>1076</v>
      </c>
      <c r="F184" s="10" t="str">
        <f>IF(TicketTotals[[#This Row],[New Tickets]]&gt;499, "TRUE", "FALSE")</f>
        <v>TRUE</v>
      </c>
      <c r="G184" s="7">
        <v>1370</v>
      </c>
      <c r="H184" s="7">
        <f>IF(TicketTotals[[#This Row],[New Tickets]]&gt;499, TicketTotals[[#This Row],[New Tickets]], 0)</f>
        <v>1370</v>
      </c>
      <c r="I184" s="16">
        <f>ROUND((TicketTotals[[#This Row],[Billed Tickets]]/$E$5)*$E$6, 2)</f>
        <v>846.7</v>
      </c>
      <c r="J184" s="20">
        <f>TicketTotals[[#This Row],[Billed Tickets]]/$E$5</f>
        <v>1.6934039074862543E-4</v>
      </c>
    </row>
    <row r="185" spans="1:10" x14ac:dyDescent="0.3">
      <c r="A185" s="6" t="s">
        <v>9</v>
      </c>
      <c r="B185" s="6" t="s">
        <v>2</v>
      </c>
      <c r="C185" s="6" t="s">
        <v>187</v>
      </c>
      <c r="D185" s="5" t="s">
        <v>187</v>
      </c>
      <c r="E185" s="5" t="s">
        <v>1077</v>
      </c>
      <c r="F185" s="10" t="str">
        <f>IF(TicketTotals[[#This Row],[New Tickets]]&gt;499, "TRUE", "FALSE")</f>
        <v>TRUE</v>
      </c>
      <c r="G185" s="7">
        <v>1757</v>
      </c>
      <c r="H185" s="7">
        <f>IF(TicketTotals[[#This Row],[New Tickets]]&gt;499, TicketTotals[[#This Row],[New Tickets]], 0)</f>
        <v>1757</v>
      </c>
      <c r="I185" s="16">
        <f>ROUND((TicketTotals[[#This Row],[Billed Tickets]]/$E$5)*$E$6, 2)</f>
        <v>1085.8800000000001</v>
      </c>
      <c r="J185" s="20">
        <f>TicketTotals[[#This Row],[Billed Tickets]]/$E$5</f>
        <v>2.1717596098199627E-4</v>
      </c>
    </row>
    <row r="186" spans="1:10" x14ac:dyDescent="0.3">
      <c r="A186" s="6" t="s">
        <v>9</v>
      </c>
      <c r="B186" s="6" t="s">
        <v>2</v>
      </c>
      <c r="C186" s="6" t="s">
        <v>188</v>
      </c>
      <c r="D186" s="5" t="s">
        <v>188</v>
      </c>
      <c r="E186" s="5" t="s">
        <v>1078</v>
      </c>
      <c r="F186" s="10" t="str">
        <f>IF(TicketTotals[[#This Row],[New Tickets]]&gt;499, "TRUE", "FALSE")</f>
        <v>TRUE</v>
      </c>
      <c r="G186" s="7">
        <v>1032</v>
      </c>
      <c r="H186" s="7">
        <f>IF(TicketTotals[[#This Row],[New Tickets]]&gt;499, TicketTotals[[#This Row],[New Tickets]], 0)</f>
        <v>1032</v>
      </c>
      <c r="I186" s="16">
        <f>ROUND((TicketTotals[[#This Row],[Billed Tickets]]/$E$5)*$E$6, 2)</f>
        <v>637.80999999999995</v>
      </c>
      <c r="J186" s="20">
        <f>TicketTotals[[#This Row],[Billed Tickets]]/$E$5</f>
        <v>1.2756152062232224E-4</v>
      </c>
    </row>
    <row r="187" spans="1:10" x14ac:dyDescent="0.3">
      <c r="A187" s="6" t="s">
        <v>9</v>
      </c>
      <c r="B187" s="6" t="s">
        <v>2</v>
      </c>
      <c r="C187" s="6" t="s">
        <v>189</v>
      </c>
      <c r="D187" s="5" t="s">
        <v>189</v>
      </c>
      <c r="E187" s="5" t="s">
        <v>1079</v>
      </c>
      <c r="F187" s="10" t="str">
        <f>IF(TicketTotals[[#This Row],[New Tickets]]&gt;499, "TRUE", "FALSE")</f>
        <v>FALSE</v>
      </c>
      <c r="G187" s="7">
        <v>102</v>
      </c>
      <c r="H187" s="7">
        <f>IF(TicketTotals[[#This Row],[New Tickets]]&gt;499, TicketTotals[[#This Row],[New Tickets]], 0)</f>
        <v>0</v>
      </c>
      <c r="I187" s="16">
        <f>ROUND((TicketTotals[[#This Row],[Billed Tickets]]/$E$5)*$E$6, 2)</f>
        <v>0</v>
      </c>
      <c r="J187" s="20">
        <f>TicketTotals[[#This Row],[Billed Tickets]]/$E$5</f>
        <v>0</v>
      </c>
    </row>
    <row r="188" spans="1:10" ht="31.2" x14ac:dyDescent="0.3">
      <c r="A188" s="6" t="s">
        <v>9</v>
      </c>
      <c r="B188" s="6" t="s">
        <v>2</v>
      </c>
      <c r="C188" s="6" t="s">
        <v>190</v>
      </c>
      <c r="D188" s="5" t="s">
        <v>1811</v>
      </c>
      <c r="E188" s="5" t="s">
        <v>1080</v>
      </c>
      <c r="F188" s="10" t="str">
        <f>IF(TicketTotals[[#This Row],[New Tickets]]&gt;499, "TRUE", "FALSE")</f>
        <v>TRUE</v>
      </c>
      <c r="G188" s="7">
        <v>12180</v>
      </c>
      <c r="H188" s="7">
        <f>IF(TicketTotals[[#This Row],[New Tickets]]&gt;499, TicketTotals[[#This Row],[New Tickets]], 0)</f>
        <v>12180</v>
      </c>
      <c r="I188" s="16">
        <f>ROUND((TicketTotals[[#This Row],[Billed Tickets]]/$E$5)*$E$6, 2)</f>
        <v>7527.61</v>
      </c>
      <c r="J188" s="20">
        <f>TicketTotals[[#This Row],[Billed Tickets]]/$E$5</f>
        <v>1.5055225980425239E-3</v>
      </c>
    </row>
    <row r="189" spans="1:10" x14ac:dyDescent="0.3">
      <c r="A189" s="6" t="s">
        <v>9</v>
      </c>
      <c r="B189" s="6" t="s">
        <v>2</v>
      </c>
      <c r="C189" s="6" t="s">
        <v>191</v>
      </c>
      <c r="D189" s="5" t="s">
        <v>1812</v>
      </c>
      <c r="E189" s="5" t="s">
        <v>1081</v>
      </c>
      <c r="F189" s="10" t="str">
        <f>IF(TicketTotals[[#This Row],[New Tickets]]&gt;499, "TRUE", "FALSE")</f>
        <v>TRUE</v>
      </c>
      <c r="G189" s="7">
        <v>5815</v>
      </c>
      <c r="H189" s="7">
        <f>IF(TicketTotals[[#This Row],[New Tickets]]&gt;499, TicketTotals[[#This Row],[New Tickets]], 0)</f>
        <v>5815</v>
      </c>
      <c r="I189" s="16">
        <f>ROUND((TicketTotals[[#This Row],[Billed Tickets]]/$E$5)*$E$6, 2)</f>
        <v>3593.85</v>
      </c>
      <c r="J189" s="20">
        <f>TicketTotals[[#This Row],[Billed Tickets]]/$E$5</f>
        <v>7.1876961474690287E-4</v>
      </c>
    </row>
    <row r="190" spans="1:10" x14ac:dyDescent="0.3">
      <c r="A190" s="6" t="s">
        <v>9</v>
      </c>
      <c r="B190" s="6" t="s">
        <v>2</v>
      </c>
      <c r="C190" s="6" t="s">
        <v>192</v>
      </c>
      <c r="D190" s="5" t="s">
        <v>192</v>
      </c>
      <c r="E190" s="5" t="s">
        <v>1082</v>
      </c>
      <c r="F190" s="10" t="str">
        <f>IF(TicketTotals[[#This Row],[New Tickets]]&gt;499, "TRUE", "FALSE")</f>
        <v>TRUE</v>
      </c>
      <c r="G190" s="7">
        <v>5311</v>
      </c>
      <c r="H190" s="7">
        <f>IF(TicketTotals[[#This Row],[New Tickets]]&gt;499, TicketTotals[[#This Row],[New Tickets]], 0)</f>
        <v>5311</v>
      </c>
      <c r="I190" s="16">
        <f>ROUND((TicketTotals[[#This Row],[Billed Tickets]]/$E$5)*$E$6, 2)</f>
        <v>3282.36</v>
      </c>
      <c r="J190" s="20">
        <f>TicketTotals[[#This Row],[Billed Tickets]]/$E$5</f>
        <v>6.5647212793135015E-4</v>
      </c>
    </row>
    <row r="191" spans="1:10" x14ac:dyDescent="0.3">
      <c r="A191" s="6" t="s">
        <v>9</v>
      </c>
      <c r="B191" s="6" t="s">
        <v>2</v>
      </c>
      <c r="C191" s="6" t="s">
        <v>193</v>
      </c>
      <c r="D191" s="5" t="s">
        <v>193</v>
      </c>
      <c r="E191" s="5" t="s">
        <v>1083</v>
      </c>
      <c r="F191" s="10" t="str">
        <f>IF(TicketTotals[[#This Row],[New Tickets]]&gt;499, "TRUE", "FALSE")</f>
        <v>TRUE</v>
      </c>
      <c r="G191" s="7">
        <v>3197</v>
      </c>
      <c r="H191" s="7">
        <f>IF(TicketTotals[[#This Row],[New Tickets]]&gt;499, TicketTotals[[#This Row],[New Tickets]], 0)</f>
        <v>3197</v>
      </c>
      <c r="I191" s="16">
        <f>ROUND((TicketTotals[[#This Row],[Billed Tickets]]/$E$5)*$E$6, 2)</f>
        <v>1975.84</v>
      </c>
      <c r="J191" s="20">
        <f>TicketTotals[[#This Row],[Billed Tickets]]/$E$5</f>
        <v>3.9516878045500406E-4</v>
      </c>
    </row>
    <row r="192" spans="1:10" x14ac:dyDescent="0.3">
      <c r="A192" s="6" t="s">
        <v>9</v>
      </c>
      <c r="B192" s="6" t="s">
        <v>2</v>
      </c>
      <c r="C192" s="6" t="s">
        <v>194</v>
      </c>
      <c r="D192" s="5" t="s">
        <v>194</v>
      </c>
      <c r="E192" s="5" t="s">
        <v>1084</v>
      </c>
      <c r="F192" s="10" t="str">
        <f>IF(TicketTotals[[#This Row],[New Tickets]]&gt;499, "TRUE", "FALSE")</f>
        <v>TRUE</v>
      </c>
      <c r="G192" s="7">
        <v>4604</v>
      </c>
      <c r="H192" s="7">
        <f>IF(TicketTotals[[#This Row],[New Tickets]]&gt;499, TicketTotals[[#This Row],[New Tickets]], 0)</f>
        <v>4604</v>
      </c>
      <c r="I192" s="16">
        <f>ROUND((TicketTotals[[#This Row],[Billed Tickets]]/$E$5)*$E$6, 2)</f>
        <v>2845.41</v>
      </c>
      <c r="J192" s="20">
        <f>TicketTotals[[#This Row],[Billed Tickets]]/$E$5</f>
        <v>5.6908259781508872E-4</v>
      </c>
    </row>
    <row r="193" spans="1:10" x14ac:dyDescent="0.3">
      <c r="A193" s="6" t="s">
        <v>9</v>
      </c>
      <c r="B193" s="6" t="s">
        <v>2</v>
      </c>
      <c r="C193" s="6" t="s">
        <v>195</v>
      </c>
      <c r="D193" s="5" t="s">
        <v>195</v>
      </c>
      <c r="E193" s="5" t="s">
        <v>1085</v>
      </c>
      <c r="F193" s="10" t="str">
        <f>IF(TicketTotals[[#This Row],[New Tickets]]&gt;499, "TRUE", "FALSE")</f>
        <v>TRUE</v>
      </c>
      <c r="G193" s="7">
        <v>1739</v>
      </c>
      <c r="H193" s="7">
        <f>IF(TicketTotals[[#This Row],[New Tickets]]&gt;499, TicketTotals[[#This Row],[New Tickets]], 0)</f>
        <v>1739</v>
      </c>
      <c r="I193" s="16">
        <f>ROUND((TicketTotals[[#This Row],[Billed Tickets]]/$E$5)*$E$6, 2)</f>
        <v>1074.76</v>
      </c>
      <c r="J193" s="20">
        <f>TicketTotals[[#This Row],[Billed Tickets]]/$E$5</f>
        <v>2.1495105073858367E-4</v>
      </c>
    </row>
    <row r="194" spans="1:10" x14ac:dyDescent="0.3">
      <c r="A194" s="6" t="s">
        <v>9</v>
      </c>
      <c r="B194" s="6" t="s">
        <v>2</v>
      </c>
      <c r="C194" s="6" t="s">
        <v>196</v>
      </c>
      <c r="D194" s="5" t="s">
        <v>196</v>
      </c>
      <c r="E194" s="5" t="s">
        <v>1086</v>
      </c>
      <c r="F194" s="10" t="str">
        <f>IF(TicketTotals[[#This Row],[New Tickets]]&gt;499, "TRUE", "FALSE")</f>
        <v>TRUE</v>
      </c>
      <c r="G194" s="7">
        <v>1113</v>
      </c>
      <c r="H194" s="7">
        <f>IF(TicketTotals[[#This Row],[New Tickets]]&gt;499, TicketTotals[[#This Row],[New Tickets]], 0)</f>
        <v>1113</v>
      </c>
      <c r="I194" s="16">
        <f>ROUND((TicketTotals[[#This Row],[Billed Tickets]]/$E$5)*$E$6, 2)</f>
        <v>687.87</v>
      </c>
      <c r="J194" s="20">
        <f>TicketTotals[[#This Row],[Billed Tickets]]/$E$5</f>
        <v>1.3757361671767892E-4</v>
      </c>
    </row>
    <row r="195" spans="1:10" x14ac:dyDescent="0.3">
      <c r="A195" s="6" t="s">
        <v>9</v>
      </c>
      <c r="B195" s="6" t="s">
        <v>2</v>
      </c>
      <c r="C195" s="6" t="s">
        <v>197</v>
      </c>
      <c r="D195" s="5" t="s">
        <v>197</v>
      </c>
      <c r="E195" s="5" t="s">
        <v>1087</v>
      </c>
      <c r="F195" s="10" t="str">
        <f>IF(TicketTotals[[#This Row],[New Tickets]]&gt;499, "TRUE", "FALSE")</f>
        <v>TRUE</v>
      </c>
      <c r="G195" s="7">
        <v>29179</v>
      </c>
      <c r="H195" s="7">
        <f>IF(TicketTotals[[#This Row],[New Tickets]]&gt;499, TicketTotals[[#This Row],[New Tickets]], 0)</f>
        <v>29179</v>
      </c>
      <c r="I195" s="16">
        <f>ROUND((TicketTotals[[#This Row],[Billed Tickets]]/$E$5)*$E$6, 2)</f>
        <v>18033.52</v>
      </c>
      <c r="J195" s="20">
        <f>TicketTotals[[#This Row],[Billed Tickets]]/$E$5</f>
        <v>3.6067031106964539E-3</v>
      </c>
    </row>
    <row r="196" spans="1:10" x14ac:dyDescent="0.3">
      <c r="A196" s="6" t="s">
        <v>9</v>
      </c>
      <c r="B196" s="6" t="s">
        <v>2</v>
      </c>
      <c r="C196" s="6" t="s">
        <v>198</v>
      </c>
      <c r="D196" s="5" t="s">
        <v>198</v>
      </c>
      <c r="E196" s="5" t="s">
        <v>1088</v>
      </c>
      <c r="F196" s="10" t="str">
        <f>IF(TicketTotals[[#This Row],[New Tickets]]&gt;499, "TRUE", "FALSE")</f>
        <v>TRUE</v>
      </c>
      <c r="G196" s="7">
        <v>14336</v>
      </c>
      <c r="H196" s="7">
        <f>IF(TicketTotals[[#This Row],[New Tickets]]&gt;499, TicketTotals[[#This Row],[New Tickets]], 0)</f>
        <v>14336</v>
      </c>
      <c r="I196" s="16">
        <f>ROUND((TicketTotals[[#This Row],[Billed Tickets]]/$E$5)*$E$6, 2)</f>
        <v>8860.09</v>
      </c>
      <c r="J196" s="20">
        <f>TicketTotals[[#This Row],[Billed Tickets]]/$E$5</f>
        <v>1.7720174027534995E-3</v>
      </c>
    </row>
    <row r="197" spans="1:10" ht="31.2" x14ac:dyDescent="0.3">
      <c r="A197" s="6" t="s">
        <v>9</v>
      </c>
      <c r="B197" s="6" t="s">
        <v>2</v>
      </c>
      <c r="C197" s="6" t="s">
        <v>199</v>
      </c>
      <c r="D197" s="5" t="s">
        <v>1813</v>
      </c>
      <c r="E197" s="5" t="s">
        <v>1089</v>
      </c>
      <c r="F197" s="10" t="str">
        <f>IF(TicketTotals[[#This Row],[New Tickets]]&gt;499, "TRUE", "FALSE")</f>
        <v>TRUE</v>
      </c>
      <c r="G197" s="7">
        <v>26211</v>
      </c>
      <c r="H197" s="7">
        <f>IF(TicketTotals[[#This Row],[New Tickets]]&gt;499, TicketTotals[[#This Row],[New Tickets]], 0)</f>
        <v>26211</v>
      </c>
      <c r="I197" s="16">
        <f>ROUND((TicketTotals[[#This Row],[Billed Tickets]]/$E$5)*$E$6, 2)</f>
        <v>16199.2</v>
      </c>
      <c r="J197" s="20">
        <f>TicketTotals[[#This Row],[Billed Tickets]]/$E$5</f>
        <v>3.2398401327826433E-3</v>
      </c>
    </row>
    <row r="198" spans="1:10" x14ac:dyDescent="0.3">
      <c r="A198" s="6" t="s">
        <v>9</v>
      </c>
      <c r="B198" s="6" t="s">
        <v>2</v>
      </c>
      <c r="C198" s="6" t="s">
        <v>200</v>
      </c>
      <c r="D198" s="5" t="s">
        <v>1814</v>
      </c>
      <c r="E198" s="5" t="s">
        <v>1090</v>
      </c>
      <c r="F198" s="10" t="str">
        <f>IF(TicketTotals[[#This Row],[New Tickets]]&gt;499, "TRUE", "FALSE")</f>
        <v>TRUE</v>
      </c>
      <c r="G198" s="7">
        <v>510</v>
      </c>
      <c r="H198" s="7">
        <f>IF(TicketTotals[[#This Row],[New Tickets]]&gt;499, TicketTotals[[#This Row],[New Tickets]], 0)</f>
        <v>510</v>
      </c>
      <c r="I198" s="16">
        <f>ROUND((TicketTotals[[#This Row],[Billed Tickets]]/$E$5)*$E$6, 2)</f>
        <v>315.2</v>
      </c>
      <c r="J198" s="20">
        <f>TicketTotals[[#This Row],[Billed Tickets]]/$E$5</f>
        <v>6.3039123563356911E-5</v>
      </c>
    </row>
    <row r="199" spans="1:10" x14ac:dyDescent="0.3">
      <c r="A199" s="6" t="s">
        <v>9</v>
      </c>
      <c r="B199" s="6" t="s">
        <v>2</v>
      </c>
      <c r="C199" s="6" t="s">
        <v>201</v>
      </c>
      <c r="D199" s="5" t="s">
        <v>201</v>
      </c>
      <c r="E199" s="5" t="s">
        <v>1091</v>
      </c>
      <c r="F199" s="10" t="str">
        <f>IF(TicketTotals[[#This Row],[New Tickets]]&gt;499, "TRUE", "FALSE")</f>
        <v>FALSE</v>
      </c>
      <c r="G199" s="7">
        <v>31</v>
      </c>
      <c r="H199" s="7">
        <f>IF(TicketTotals[[#This Row],[New Tickets]]&gt;499, TicketTotals[[#This Row],[New Tickets]], 0)</f>
        <v>0</v>
      </c>
      <c r="I199" s="16">
        <f>ROUND((TicketTotals[[#This Row],[Billed Tickets]]/$E$5)*$E$6, 2)</f>
        <v>0</v>
      </c>
      <c r="J199" s="20">
        <f>TicketTotals[[#This Row],[Billed Tickets]]/$E$5</f>
        <v>0</v>
      </c>
    </row>
    <row r="200" spans="1:10" x14ac:dyDescent="0.3">
      <c r="A200" s="6" t="s">
        <v>9</v>
      </c>
      <c r="B200" s="6" t="s">
        <v>2</v>
      </c>
      <c r="C200" s="6" t="s">
        <v>202</v>
      </c>
      <c r="D200" s="5" t="s">
        <v>202</v>
      </c>
      <c r="E200" s="5" t="s">
        <v>1092</v>
      </c>
      <c r="F200" s="10" t="str">
        <f>IF(TicketTotals[[#This Row],[New Tickets]]&gt;499, "TRUE", "FALSE")</f>
        <v>FALSE</v>
      </c>
      <c r="G200" s="7">
        <v>400</v>
      </c>
      <c r="H200" s="7">
        <f>IF(TicketTotals[[#This Row],[New Tickets]]&gt;499, TicketTotals[[#This Row],[New Tickets]], 0)</f>
        <v>0</v>
      </c>
      <c r="I200" s="16">
        <f>ROUND((TicketTotals[[#This Row],[Billed Tickets]]/$E$5)*$E$6, 2)</f>
        <v>0</v>
      </c>
      <c r="J200" s="20">
        <f>TicketTotals[[#This Row],[Billed Tickets]]/$E$5</f>
        <v>0</v>
      </c>
    </row>
    <row r="201" spans="1:10" x14ac:dyDescent="0.3">
      <c r="A201" s="6" t="s">
        <v>9</v>
      </c>
      <c r="B201" s="6" t="s">
        <v>2</v>
      </c>
      <c r="C201" s="6" t="s">
        <v>203</v>
      </c>
      <c r="D201" s="5" t="s">
        <v>203</v>
      </c>
      <c r="E201" s="5" t="s">
        <v>1093</v>
      </c>
      <c r="F201" s="10" t="str">
        <f>IF(TicketTotals[[#This Row],[New Tickets]]&gt;499, "TRUE", "FALSE")</f>
        <v>FALSE</v>
      </c>
      <c r="G201" s="7">
        <v>103</v>
      </c>
      <c r="H201" s="7">
        <f>IF(TicketTotals[[#This Row],[New Tickets]]&gt;499, TicketTotals[[#This Row],[New Tickets]], 0)</f>
        <v>0</v>
      </c>
      <c r="I201" s="16">
        <f>ROUND((TicketTotals[[#This Row],[Billed Tickets]]/$E$5)*$E$6, 2)</f>
        <v>0</v>
      </c>
      <c r="J201" s="20">
        <f>TicketTotals[[#This Row],[Billed Tickets]]/$E$5</f>
        <v>0</v>
      </c>
    </row>
    <row r="202" spans="1:10" x14ac:dyDescent="0.3">
      <c r="A202" s="6" t="s">
        <v>9</v>
      </c>
      <c r="B202" s="6" t="s">
        <v>2</v>
      </c>
      <c r="C202" s="6" t="s">
        <v>204</v>
      </c>
      <c r="D202" s="5" t="s">
        <v>204</v>
      </c>
      <c r="E202" s="5" t="s">
        <v>1094</v>
      </c>
      <c r="F202" s="10" t="str">
        <f>IF(TicketTotals[[#This Row],[New Tickets]]&gt;499, "TRUE", "FALSE")</f>
        <v>TRUE</v>
      </c>
      <c r="G202" s="7">
        <v>1751</v>
      </c>
      <c r="H202" s="7">
        <f>IF(TicketTotals[[#This Row],[New Tickets]]&gt;499, TicketTotals[[#This Row],[New Tickets]], 0)</f>
        <v>1751</v>
      </c>
      <c r="I202" s="16">
        <f>ROUND((TicketTotals[[#This Row],[Billed Tickets]]/$E$5)*$E$6, 2)</f>
        <v>1082.17</v>
      </c>
      <c r="J202" s="20">
        <f>TicketTotals[[#This Row],[Billed Tickets]]/$E$5</f>
        <v>2.1643432423419206E-4</v>
      </c>
    </row>
    <row r="203" spans="1:10" x14ac:dyDescent="0.3">
      <c r="A203" s="6" t="s">
        <v>9</v>
      </c>
      <c r="B203" s="6" t="s">
        <v>2</v>
      </c>
      <c r="C203" s="6" t="s">
        <v>205</v>
      </c>
      <c r="D203" s="5" t="s">
        <v>205</v>
      </c>
      <c r="E203" s="5" t="s">
        <v>1095</v>
      </c>
      <c r="F203" s="10" t="str">
        <f>IF(TicketTotals[[#This Row],[New Tickets]]&gt;499, "TRUE", "FALSE")</f>
        <v>FALSE</v>
      </c>
      <c r="G203" s="7">
        <v>6</v>
      </c>
      <c r="H203" s="7">
        <f>IF(TicketTotals[[#This Row],[New Tickets]]&gt;499, TicketTotals[[#This Row],[New Tickets]], 0)</f>
        <v>0</v>
      </c>
      <c r="I203" s="16">
        <f>ROUND((TicketTotals[[#This Row],[Billed Tickets]]/$E$5)*$E$6, 2)</f>
        <v>0</v>
      </c>
      <c r="J203" s="20">
        <f>TicketTotals[[#This Row],[Billed Tickets]]/$E$5</f>
        <v>0</v>
      </c>
    </row>
    <row r="204" spans="1:10" x14ac:dyDescent="0.3">
      <c r="A204" s="6" t="s">
        <v>9</v>
      </c>
      <c r="B204" s="6" t="s">
        <v>2</v>
      </c>
      <c r="C204" s="6" t="s">
        <v>206</v>
      </c>
      <c r="D204" s="5" t="s">
        <v>206</v>
      </c>
      <c r="E204" s="5" t="s">
        <v>1096</v>
      </c>
      <c r="F204" s="10" t="str">
        <f>IF(TicketTotals[[#This Row],[New Tickets]]&gt;499, "TRUE", "FALSE")</f>
        <v>FALSE</v>
      </c>
      <c r="G204" s="7">
        <v>153</v>
      </c>
      <c r="H204" s="7">
        <f>IF(TicketTotals[[#This Row],[New Tickets]]&gt;499, TicketTotals[[#This Row],[New Tickets]], 0)</f>
        <v>0</v>
      </c>
      <c r="I204" s="16">
        <f>ROUND((TicketTotals[[#This Row],[Billed Tickets]]/$E$5)*$E$6, 2)</f>
        <v>0</v>
      </c>
      <c r="J204" s="20">
        <f>TicketTotals[[#This Row],[Billed Tickets]]/$E$5</f>
        <v>0</v>
      </c>
    </row>
    <row r="205" spans="1:10" x14ac:dyDescent="0.3">
      <c r="A205" s="6" t="s">
        <v>9</v>
      </c>
      <c r="B205" s="6" t="s">
        <v>2</v>
      </c>
      <c r="C205" s="6" t="s">
        <v>207</v>
      </c>
      <c r="D205" s="5" t="s">
        <v>1815</v>
      </c>
      <c r="E205" s="5" t="s">
        <v>1097</v>
      </c>
      <c r="F205" s="10" t="str">
        <f>IF(TicketTotals[[#This Row],[New Tickets]]&gt;499, "TRUE", "FALSE")</f>
        <v>TRUE</v>
      </c>
      <c r="G205" s="7">
        <v>17075</v>
      </c>
      <c r="H205" s="7">
        <f>IF(TicketTotals[[#This Row],[New Tickets]]&gt;499, TicketTotals[[#This Row],[New Tickets]], 0)</f>
        <v>17075</v>
      </c>
      <c r="I205" s="16">
        <f>ROUND((TicketTotals[[#This Row],[Billed Tickets]]/$E$5)*$E$6, 2)</f>
        <v>10552.87</v>
      </c>
      <c r="J205" s="20">
        <f>TicketTotals[[#This Row],[Billed Tickets]]/$E$5</f>
        <v>2.1105745781261165E-3</v>
      </c>
    </row>
    <row r="206" spans="1:10" x14ac:dyDescent="0.3">
      <c r="A206" s="6" t="s">
        <v>9</v>
      </c>
      <c r="B206" s="6" t="s">
        <v>2</v>
      </c>
      <c r="C206" s="6" t="s">
        <v>208</v>
      </c>
      <c r="D206" s="5" t="s">
        <v>208</v>
      </c>
      <c r="E206" s="5" t="s">
        <v>1098</v>
      </c>
      <c r="F206" s="10" t="str">
        <f>IF(TicketTotals[[#This Row],[New Tickets]]&gt;499, "TRUE", "FALSE")</f>
        <v>FALSE</v>
      </c>
      <c r="G206" s="7">
        <v>14</v>
      </c>
      <c r="H206" s="7">
        <f>IF(TicketTotals[[#This Row],[New Tickets]]&gt;499, TicketTotals[[#This Row],[New Tickets]], 0)</f>
        <v>0</v>
      </c>
      <c r="I206" s="16">
        <f>ROUND((TicketTotals[[#This Row],[Billed Tickets]]/$E$5)*$E$6, 2)</f>
        <v>0</v>
      </c>
      <c r="J206" s="20">
        <f>TicketTotals[[#This Row],[Billed Tickets]]/$E$5</f>
        <v>0</v>
      </c>
    </row>
    <row r="207" spans="1:10" x14ac:dyDescent="0.3">
      <c r="A207" s="6" t="s">
        <v>9</v>
      </c>
      <c r="B207" s="6" t="s">
        <v>2</v>
      </c>
      <c r="C207" s="6" t="s">
        <v>209</v>
      </c>
      <c r="D207" s="5" t="s">
        <v>209</v>
      </c>
      <c r="E207" s="5" t="s">
        <v>1099</v>
      </c>
      <c r="F207" s="10" t="str">
        <f>IF(TicketTotals[[#This Row],[New Tickets]]&gt;499, "TRUE", "FALSE")</f>
        <v>FALSE</v>
      </c>
      <c r="G207" s="7">
        <v>82</v>
      </c>
      <c r="H207" s="7">
        <f>IF(TicketTotals[[#This Row],[New Tickets]]&gt;499, TicketTotals[[#This Row],[New Tickets]], 0)</f>
        <v>0</v>
      </c>
      <c r="I207" s="16">
        <f>ROUND((TicketTotals[[#This Row],[Billed Tickets]]/$E$5)*$E$6, 2)</f>
        <v>0</v>
      </c>
      <c r="J207" s="20">
        <f>TicketTotals[[#This Row],[Billed Tickets]]/$E$5</f>
        <v>0</v>
      </c>
    </row>
    <row r="208" spans="1:10" x14ac:dyDescent="0.3">
      <c r="A208" s="6" t="s">
        <v>9</v>
      </c>
      <c r="B208" s="6" t="s">
        <v>2</v>
      </c>
      <c r="C208" s="6" t="s">
        <v>210</v>
      </c>
      <c r="D208" s="5" t="s">
        <v>210</v>
      </c>
      <c r="E208" s="5" t="s">
        <v>1100</v>
      </c>
      <c r="F208" s="10" t="str">
        <f>IF(TicketTotals[[#This Row],[New Tickets]]&gt;499, "TRUE", "FALSE")</f>
        <v>TRUE</v>
      </c>
      <c r="G208" s="7">
        <v>589</v>
      </c>
      <c r="H208" s="7">
        <f>IF(TicketTotals[[#This Row],[New Tickets]]&gt;499, TicketTotals[[#This Row],[New Tickets]], 0)</f>
        <v>589</v>
      </c>
      <c r="I208" s="16">
        <f>ROUND((TicketTotals[[#This Row],[Billed Tickets]]/$E$5)*$E$6, 2)</f>
        <v>364.02</v>
      </c>
      <c r="J208" s="20">
        <f>TicketTotals[[#This Row],[Billed Tickets]]/$E$5</f>
        <v>7.2804007409445537E-5</v>
      </c>
    </row>
    <row r="209" spans="1:10" x14ac:dyDescent="0.3">
      <c r="A209" s="6" t="s">
        <v>9</v>
      </c>
      <c r="B209" s="6" t="s">
        <v>2</v>
      </c>
      <c r="C209" s="6" t="s">
        <v>211</v>
      </c>
      <c r="D209" s="5" t="s">
        <v>211</v>
      </c>
      <c r="E209" s="5" t="s">
        <v>1101</v>
      </c>
      <c r="F209" s="10" t="str">
        <f>IF(TicketTotals[[#This Row],[New Tickets]]&gt;499, "TRUE", "FALSE")</f>
        <v>FALSE</v>
      </c>
      <c r="G209" s="7">
        <v>7</v>
      </c>
      <c r="H209" s="7">
        <f>IF(TicketTotals[[#This Row],[New Tickets]]&gt;499, TicketTotals[[#This Row],[New Tickets]], 0)</f>
        <v>0</v>
      </c>
      <c r="I209" s="16">
        <f>ROUND((TicketTotals[[#This Row],[Billed Tickets]]/$E$5)*$E$6, 2)</f>
        <v>0</v>
      </c>
      <c r="J209" s="20">
        <f>TicketTotals[[#This Row],[Billed Tickets]]/$E$5</f>
        <v>0</v>
      </c>
    </row>
    <row r="210" spans="1:10" ht="31.2" x14ac:dyDescent="0.3">
      <c r="A210" s="6" t="s">
        <v>9</v>
      </c>
      <c r="B210" s="6" t="s">
        <v>2</v>
      </c>
      <c r="C210" s="6" t="s">
        <v>212</v>
      </c>
      <c r="D210" s="5" t="s">
        <v>1816</v>
      </c>
      <c r="E210" s="5" t="s">
        <v>1102</v>
      </c>
      <c r="F210" s="10" t="str">
        <f>IF(TicketTotals[[#This Row],[New Tickets]]&gt;499, "TRUE", "FALSE")</f>
        <v>TRUE</v>
      </c>
      <c r="G210" s="7">
        <v>11435</v>
      </c>
      <c r="H210" s="7">
        <f>IF(TicketTotals[[#This Row],[New Tickets]]&gt;499, TicketTotals[[#This Row],[New Tickets]], 0)</f>
        <v>11435</v>
      </c>
      <c r="I210" s="16">
        <f>ROUND((TicketTotals[[#This Row],[Billed Tickets]]/$E$5)*$E$6, 2)</f>
        <v>7067.18</v>
      </c>
      <c r="J210" s="20">
        <f>TicketTotals[[#This Row],[Billed Tickets]]/$E$5</f>
        <v>1.4134360351901693E-3</v>
      </c>
    </row>
    <row r="211" spans="1:10" x14ac:dyDescent="0.3">
      <c r="A211" s="6" t="s">
        <v>9</v>
      </c>
      <c r="B211" s="6" t="s">
        <v>2</v>
      </c>
      <c r="C211" s="6" t="s">
        <v>213</v>
      </c>
      <c r="D211" s="5" t="s">
        <v>213</v>
      </c>
      <c r="E211" s="5" t="s">
        <v>1103</v>
      </c>
      <c r="F211" s="10" t="str">
        <f>IF(TicketTotals[[#This Row],[New Tickets]]&gt;499, "TRUE", "FALSE")</f>
        <v>TRUE</v>
      </c>
      <c r="G211" s="7">
        <v>7593</v>
      </c>
      <c r="H211" s="7">
        <f>IF(TicketTotals[[#This Row],[New Tickets]]&gt;499, TicketTotals[[#This Row],[New Tickets]], 0)</f>
        <v>7593</v>
      </c>
      <c r="I211" s="16">
        <f>ROUND((TicketTotals[[#This Row],[Billed Tickets]]/$E$5)*$E$6, 2)</f>
        <v>4692.71</v>
      </c>
      <c r="J211" s="20">
        <f>TicketTotals[[#This Row],[Billed Tickets]]/$E$5</f>
        <v>9.385413043462138E-4</v>
      </c>
    </row>
    <row r="212" spans="1:10" x14ac:dyDescent="0.3">
      <c r="A212" s="6" t="s">
        <v>9</v>
      </c>
      <c r="B212" s="6" t="s">
        <v>2</v>
      </c>
      <c r="C212" s="6" t="s">
        <v>214</v>
      </c>
      <c r="D212" s="5" t="s">
        <v>214</v>
      </c>
      <c r="E212" s="5" t="s">
        <v>1104</v>
      </c>
      <c r="F212" s="10" t="str">
        <f>IF(TicketTotals[[#This Row],[New Tickets]]&gt;499, "TRUE", "FALSE")</f>
        <v>TRUE</v>
      </c>
      <c r="G212" s="7">
        <v>3489</v>
      </c>
      <c r="H212" s="7">
        <f>IF(TicketTotals[[#This Row],[New Tickets]]&gt;499, TicketTotals[[#This Row],[New Tickets]], 0)</f>
        <v>3489</v>
      </c>
      <c r="I212" s="16">
        <f>ROUND((TicketTotals[[#This Row],[Billed Tickets]]/$E$5)*$E$6, 2)</f>
        <v>2156.31</v>
      </c>
      <c r="J212" s="20">
        <f>TicketTotals[[#This Row],[Billed Tickets]]/$E$5</f>
        <v>4.3126176884814173E-4</v>
      </c>
    </row>
    <row r="213" spans="1:10" x14ac:dyDescent="0.3">
      <c r="A213" s="6" t="s">
        <v>9</v>
      </c>
      <c r="B213" s="6" t="s">
        <v>2</v>
      </c>
      <c r="C213" s="6" t="s">
        <v>215</v>
      </c>
      <c r="D213" s="5" t="s">
        <v>215</v>
      </c>
      <c r="E213" s="5" t="s">
        <v>1105</v>
      </c>
      <c r="F213" s="10" t="str">
        <f>IF(TicketTotals[[#This Row],[New Tickets]]&gt;499, "TRUE", "FALSE")</f>
        <v>TRUE</v>
      </c>
      <c r="G213" s="7">
        <v>952</v>
      </c>
      <c r="H213" s="7">
        <f>IF(TicketTotals[[#This Row],[New Tickets]]&gt;499, TicketTotals[[#This Row],[New Tickets]], 0)</f>
        <v>952</v>
      </c>
      <c r="I213" s="16">
        <f>ROUND((TicketTotals[[#This Row],[Billed Tickets]]/$E$5)*$E$6, 2)</f>
        <v>588.37</v>
      </c>
      <c r="J213" s="20">
        <f>TicketTotals[[#This Row],[Billed Tickets]]/$E$5</f>
        <v>1.1767303065159957E-4</v>
      </c>
    </row>
    <row r="214" spans="1:10" x14ac:dyDescent="0.3">
      <c r="A214" s="6" t="s">
        <v>9</v>
      </c>
      <c r="B214" s="6" t="s">
        <v>2</v>
      </c>
      <c r="C214" s="6" t="s">
        <v>216</v>
      </c>
      <c r="D214" s="5" t="s">
        <v>1817</v>
      </c>
      <c r="E214" s="5" t="s">
        <v>1106</v>
      </c>
      <c r="F214" s="10" t="str">
        <f>IF(TicketTotals[[#This Row],[New Tickets]]&gt;499, "TRUE", "FALSE")</f>
        <v>TRUE</v>
      </c>
      <c r="G214" s="7">
        <v>4024</v>
      </c>
      <c r="H214" s="7">
        <f>IF(TicketTotals[[#This Row],[New Tickets]]&gt;499, TicketTotals[[#This Row],[New Tickets]], 0)</f>
        <v>4024</v>
      </c>
      <c r="I214" s="16">
        <f>ROUND((TicketTotals[[#This Row],[Billed Tickets]]/$E$5)*$E$6, 2)</f>
        <v>2486.96</v>
      </c>
      <c r="J214" s="20">
        <f>TicketTotals[[#This Row],[Billed Tickets]]/$E$5</f>
        <v>4.9739104552734949E-4</v>
      </c>
    </row>
    <row r="215" spans="1:10" x14ac:dyDescent="0.3">
      <c r="A215" s="6" t="s">
        <v>9</v>
      </c>
      <c r="B215" s="6" t="s">
        <v>2</v>
      </c>
      <c r="C215" s="6" t="s">
        <v>217</v>
      </c>
      <c r="D215" s="5" t="s">
        <v>217</v>
      </c>
      <c r="E215" s="5" t="s">
        <v>1106</v>
      </c>
      <c r="F215" s="10" t="str">
        <f>IF(TicketTotals[[#This Row],[New Tickets]]&gt;499, "TRUE", "FALSE")</f>
        <v>TRUE</v>
      </c>
      <c r="G215" s="7">
        <v>1658</v>
      </c>
      <c r="H215" s="7">
        <f>IF(TicketTotals[[#This Row],[New Tickets]]&gt;499, TicketTotals[[#This Row],[New Tickets]], 0)</f>
        <v>1658</v>
      </c>
      <c r="I215" s="16">
        <f>ROUND((TicketTotals[[#This Row],[Billed Tickets]]/$E$5)*$E$6, 2)</f>
        <v>1024.69</v>
      </c>
      <c r="J215" s="20">
        <f>TicketTotals[[#This Row],[Billed Tickets]]/$E$5</f>
        <v>2.0493895464322699E-4</v>
      </c>
    </row>
    <row r="216" spans="1:10" x14ac:dyDescent="0.3">
      <c r="A216" s="6" t="s">
        <v>9</v>
      </c>
      <c r="B216" s="6" t="s">
        <v>2</v>
      </c>
      <c r="C216" s="6" t="s">
        <v>218</v>
      </c>
      <c r="D216" s="5" t="s">
        <v>218</v>
      </c>
      <c r="E216" s="5" t="s">
        <v>1107</v>
      </c>
      <c r="F216" s="10" t="str">
        <f>IF(TicketTotals[[#This Row],[New Tickets]]&gt;499, "TRUE", "FALSE")</f>
        <v>TRUE</v>
      </c>
      <c r="G216" s="7">
        <v>833</v>
      </c>
      <c r="H216" s="7">
        <f>IF(TicketTotals[[#This Row],[New Tickets]]&gt;499, TicketTotals[[#This Row],[New Tickets]], 0)</f>
        <v>833</v>
      </c>
      <c r="I216" s="16">
        <f>ROUND((TicketTotals[[#This Row],[Billed Tickets]]/$E$5)*$E$6, 2)</f>
        <v>514.82000000000005</v>
      </c>
      <c r="J216" s="20">
        <f>TicketTotals[[#This Row],[Billed Tickets]]/$E$5</f>
        <v>1.0296390182014963E-4</v>
      </c>
    </row>
    <row r="217" spans="1:10" x14ac:dyDescent="0.3">
      <c r="A217" s="6" t="s">
        <v>9</v>
      </c>
      <c r="B217" s="6" t="s">
        <v>2</v>
      </c>
      <c r="C217" s="6" t="s">
        <v>219</v>
      </c>
      <c r="D217" s="5" t="s">
        <v>219</v>
      </c>
      <c r="E217" s="5" t="s">
        <v>1108</v>
      </c>
      <c r="F217" s="10" t="str">
        <f>IF(TicketTotals[[#This Row],[New Tickets]]&gt;499, "TRUE", "FALSE")</f>
        <v>FALSE</v>
      </c>
      <c r="G217" s="7">
        <v>10</v>
      </c>
      <c r="H217" s="7">
        <f>IF(TicketTotals[[#This Row],[New Tickets]]&gt;499, TicketTotals[[#This Row],[New Tickets]], 0)</f>
        <v>0</v>
      </c>
      <c r="I217" s="16">
        <f>ROUND((TicketTotals[[#This Row],[Billed Tickets]]/$E$5)*$E$6, 2)</f>
        <v>0</v>
      </c>
      <c r="J217" s="20">
        <f>TicketTotals[[#This Row],[Billed Tickets]]/$E$5</f>
        <v>0</v>
      </c>
    </row>
    <row r="218" spans="1:10" x14ac:dyDescent="0.3">
      <c r="A218" s="6" t="s">
        <v>9</v>
      </c>
      <c r="B218" s="6" t="s">
        <v>2</v>
      </c>
      <c r="C218" s="6" t="s">
        <v>220</v>
      </c>
      <c r="D218" s="5" t="s">
        <v>220</v>
      </c>
      <c r="E218" s="5" t="s">
        <v>1109</v>
      </c>
      <c r="F218" s="10" t="str">
        <f>IF(TicketTotals[[#This Row],[New Tickets]]&gt;499, "TRUE", "FALSE")</f>
        <v>FALSE</v>
      </c>
      <c r="G218" s="7">
        <v>29</v>
      </c>
      <c r="H218" s="7">
        <f>IF(TicketTotals[[#This Row],[New Tickets]]&gt;499, TicketTotals[[#This Row],[New Tickets]], 0)</f>
        <v>0</v>
      </c>
      <c r="I218" s="16">
        <f>ROUND((TicketTotals[[#This Row],[Billed Tickets]]/$E$5)*$E$6, 2)</f>
        <v>0</v>
      </c>
      <c r="J218" s="20">
        <f>TicketTotals[[#This Row],[Billed Tickets]]/$E$5</f>
        <v>0</v>
      </c>
    </row>
    <row r="219" spans="1:10" x14ac:dyDescent="0.3">
      <c r="A219" s="6" t="s">
        <v>9</v>
      </c>
      <c r="B219" s="6" t="s">
        <v>2</v>
      </c>
      <c r="C219" s="6" t="s">
        <v>221</v>
      </c>
      <c r="D219" s="5" t="s">
        <v>1818</v>
      </c>
      <c r="E219" s="5" t="s">
        <v>1110</v>
      </c>
      <c r="F219" s="10" t="str">
        <f>IF(TicketTotals[[#This Row],[New Tickets]]&gt;499, "TRUE", "FALSE")</f>
        <v>TRUE</v>
      </c>
      <c r="G219" s="7">
        <v>808</v>
      </c>
      <c r="H219" s="7">
        <f>IF(TicketTotals[[#This Row],[New Tickets]]&gt;499, TicketTotals[[#This Row],[New Tickets]], 0)</f>
        <v>808</v>
      </c>
      <c r="I219" s="16">
        <f>ROUND((TicketTotals[[#This Row],[Billed Tickets]]/$E$5)*$E$6, 2)</f>
        <v>499.37</v>
      </c>
      <c r="J219" s="20">
        <f>TicketTotals[[#This Row],[Billed Tickets]]/$E$5</f>
        <v>9.9873748704298792E-5</v>
      </c>
    </row>
    <row r="220" spans="1:10" x14ac:dyDescent="0.3">
      <c r="A220" s="6" t="s">
        <v>9</v>
      </c>
      <c r="B220" s="6" t="s">
        <v>2</v>
      </c>
      <c r="C220" s="6" t="s">
        <v>222</v>
      </c>
      <c r="D220" s="5" t="s">
        <v>222</v>
      </c>
      <c r="E220" s="5" t="s">
        <v>1111</v>
      </c>
      <c r="F220" s="10" t="str">
        <f>IF(TicketTotals[[#This Row],[New Tickets]]&gt;499, "TRUE", "FALSE")</f>
        <v>TRUE</v>
      </c>
      <c r="G220" s="7">
        <v>1814</v>
      </c>
      <c r="H220" s="7">
        <f>IF(TicketTotals[[#This Row],[New Tickets]]&gt;499, TicketTotals[[#This Row],[New Tickets]], 0)</f>
        <v>1814</v>
      </c>
      <c r="I220" s="16">
        <f>ROUND((TicketTotals[[#This Row],[Billed Tickets]]/$E$5)*$E$6, 2)</f>
        <v>1121.1099999999999</v>
      </c>
      <c r="J220" s="20">
        <f>TicketTotals[[#This Row],[Billed Tickets]]/$E$5</f>
        <v>2.2422151008613615E-4</v>
      </c>
    </row>
    <row r="221" spans="1:10" x14ac:dyDescent="0.3">
      <c r="A221" s="6" t="s">
        <v>9</v>
      </c>
      <c r="B221" s="6" t="s">
        <v>2</v>
      </c>
      <c r="C221" s="6" t="s">
        <v>223</v>
      </c>
      <c r="D221" s="5" t="s">
        <v>223</v>
      </c>
      <c r="E221" s="5" t="s">
        <v>1112</v>
      </c>
      <c r="F221" s="10" t="str">
        <f>IF(TicketTotals[[#This Row],[New Tickets]]&gt;499, "TRUE", "FALSE")</f>
        <v>TRUE</v>
      </c>
      <c r="G221" s="7">
        <v>5206</v>
      </c>
      <c r="H221" s="7">
        <f>IF(TicketTotals[[#This Row],[New Tickets]]&gt;499, TicketTotals[[#This Row],[New Tickets]], 0)</f>
        <v>5206</v>
      </c>
      <c r="I221" s="16">
        <f>ROUND((TicketTotals[[#This Row],[Billed Tickets]]/$E$5)*$E$6, 2)</f>
        <v>3217.47</v>
      </c>
      <c r="J221" s="20">
        <f>TicketTotals[[#This Row],[Billed Tickets]]/$E$5</f>
        <v>6.4349348484477671E-4</v>
      </c>
    </row>
    <row r="222" spans="1:10" x14ac:dyDescent="0.3">
      <c r="A222" s="6" t="s">
        <v>9</v>
      </c>
      <c r="B222" s="6" t="s">
        <v>2</v>
      </c>
      <c r="C222" s="6" t="s">
        <v>224</v>
      </c>
      <c r="D222" s="5" t="s">
        <v>224</v>
      </c>
      <c r="E222" s="5" t="s">
        <v>1113</v>
      </c>
      <c r="F222" s="10" t="str">
        <f>IF(TicketTotals[[#This Row],[New Tickets]]&gt;499, "TRUE", "FALSE")</f>
        <v>TRUE</v>
      </c>
      <c r="G222" s="7">
        <v>3308</v>
      </c>
      <c r="H222" s="7">
        <f>IF(TicketTotals[[#This Row],[New Tickets]]&gt;499, TicketTotals[[#This Row],[New Tickets]], 0)</f>
        <v>3308</v>
      </c>
      <c r="I222" s="16">
        <f>ROUND((TicketTotals[[#This Row],[Billed Tickets]]/$E$5)*$E$6, 2)</f>
        <v>2044.45</v>
      </c>
      <c r="J222" s="20">
        <f>TicketTotals[[#This Row],[Billed Tickets]]/$E$5</f>
        <v>4.0888906028938173E-4</v>
      </c>
    </row>
    <row r="223" spans="1:10" x14ac:dyDescent="0.3">
      <c r="A223" s="6" t="s">
        <v>9</v>
      </c>
      <c r="B223" s="6" t="s">
        <v>2</v>
      </c>
      <c r="C223" s="6" t="s">
        <v>225</v>
      </c>
      <c r="D223" s="5" t="s">
        <v>225</v>
      </c>
      <c r="E223" s="5" t="s">
        <v>1114</v>
      </c>
      <c r="F223" s="10" t="str">
        <f>IF(TicketTotals[[#This Row],[New Tickets]]&gt;499, "TRUE", "FALSE")</f>
        <v>TRUE</v>
      </c>
      <c r="G223" s="7">
        <v>979</v>
      </c>
      <c r="H223" s="7">
        <f>IF(TicketTotals[[#This Row],[New Tickets]]&gt;499, TicketTotals[[#This Row],[New Tickets]], 0)</f>
        <v>979</v>
      </c>
      <c r="I223" s="16">
        <f>ROUND((TicketTotals[[#This Row],[Billed Tickets]]/$E$5)*$E$6, 2)</f>
        <v>605.04999999999995</v>
      </c>
      <c r="J223" s="20">
        <f>TicketTotals[[#This Row],[Billed Tickets]]/$E$5</f>
        <v>1.2101039601671846E-4</v>
      </c>
    </row>
    <row r="224" spans="1:10" x14ac:dyDescent="0.3">
      <c r="A224" s="6" t="s">
        <v>9</v>
      </c>
      <c r="B224" s="6" t="s">
        <v>2</v>
      </c>
      <c r="C224" s="6" t="s">
        <v>226</v>
      </c>
      <c r="D224" s="5" t="s">
        <v>226</v>
      </c>
      <c r="E224" s="5" t="s">
        <v>1115</v>
      </c>
      <c r="F224" s="10" t="str">
        <f>IF(TicketTotals[[#This Row],[New Tickets]]&gt;499, "TRUE", "FALSE")</f>
        <v>TRUE</v>
      </c>
      <c r="G224" s="7">
        <v>11349</v>
      </c>
      <c r="H224" s="7">
        <f>IF(TicketTotals[[#This Row],[New Tickets]]&gt;499, TicketTotals[[#This Row],[New Tickets]], 0)</f>
        <v>11349</v>
      </c>
      <c r="I224" s="16">
        <f>ROUND((TicketTotals[[#This Row],[Billed Tickets]]/$E$5)*$E$6, 2)</f>
        <v>7014.03</v>
      </c>
      <c r="J224" s="20">
        <f>TicketTotals[[#This Row],[Billed Tickets]]/$E$5</f>
        <v>1.4028059084716423E-3</v>
      </c>
    </row>
    <row r="225" spans="1:10" x14ac:dyDescent="0.3">
      <c r="A225" s="6" t="s">
        <v>9</v>
      </c>
      <c r="B225" s="6" t="s">
        <v>2</v>
      </c>
      <c r="C225" s="6" t="s">
        <v>227</v>
      </c>
      <c r="D225" s="5" t="s">
        <v>227</v>
      </c>
      <c r="E225" s="5" t="s">
        <v>1116</v>
      </c>
      <c r="F225" s="10" t="str">
        <f>IF(TicketTotals[[#This Row],[New Tickets]]&gt;499, "TRUE", "FALSE")</f>
        <v>TRUE</v>
      </c>
      <c r="G225" s="7">
        <v>891</v>
      </c>
      <c r="H225" s="7">
        <f>IF(TicketTotals[[#This Row],[New Tickets]]&gt;499, TicketTotals[[#This Row],[New Tickets]], 0)</f>
        <v>891</v>
      </c>
      <c r="I225" s="16">
        <f>ROUND((TicketTotals[[#This Row],[Billed Tickets]]/$E$5)*$E$6, 2)</f>
        <v>550.66999999999996</v>
      </c>
      <c r="J225" s="20">
        <f>TicketTotals[[#This Row],[Billed Tickets]]/$E$5</f>
        <v>1.1013305704892355E-4</v>
      </c>
    </row>
    <row r="226" spans="1:10" x14ac:dyDescent="0.3">
      <c r="A226" s="6" t="s">
        <v>9</v>
      </c>
      <c r="B226" s="6" t="s">
        <v>2</v>
      </c>
      <c r="C226" s="6" t="s">
        <v>228</v>
      </c>
      <c r="D226" s="5" t="s">
        <v>228</v>
      </c>
      <c r="E226" s="5" t="s">
        <v>1117</v>
      </c>
      <c r="F226" s="10" t="str">
        <f>IF(TicketTotals[[#This Row],[New Tickets]]&gt;499, "TRUE", "FALSE")</f>
        <v>FALSE</v>
      </c>
      <c r="G226" s="7">
        <v>4</v>
      </c>
      <c r="H226" s="7">
        <f>IF(TicketTotals[[#This Row],[New Tickets]]&gt;499, TicketTotals[[#This Row],[New Tickets]], 0)</f>
        <v>0</v>
      </c>
      <c r="I226" s="16">
        <f>ROUND((TicketTotals[[#This Row],[Billed Tickets]]/$E$5)*$E$6, 2)</f>
        <v>0</v>
      </c>
      <c r="J226" s="20">
        <f>TicketTotals[[#This Row],[Billed Tickets]]/$E$5</f>
        <v>0</v>
      </c>
    </row>
    <row r="227" spans="1:10" x14ac:dyDescent="0.3">
      <c r="A227" s="6" t="s">
        <v>9</v>
      </c>
      <c r="B227" s="6" t="s">
        <v>2</v>
      </c>
      <c r="C227" s="6" t="s">
        <v>229</v>
      </c>
      <c r="D227" s="5" t="s">
        <v>229</v>
      </c>
      <c r="E227" s="5" t="s">
        <v>1118</v>
      </c>
      <c r="F227" s="10" t="str">
        <f>IF(TicketTotals[[#This Row],[New Tickets]]&gt;499, "TRUE", "FALSE")</f>
        <v>TRUE</v>
      </c>
      <c r="G227" s="7">
        <v>3818</v>
      </c>
      <c r="H227" s="7">
        <f>IF(TicketTotals[[#This Row],[New Tickets]]&gt;499, TicketTotals[[#This Row],[New Tickets]], 0)</f>
        <v>3818</v>
      </c>
      <c r="I227" s="16">
        <f>ROUND((TicketTotals[[#This Row],[Billed Tickets]]/$E$5)*$E$6, 2)</f>
        <v>2359.64</v>
      </c>
      <c r="J227" s="20">
        <f>TicketTotals[[#This Row],[Billed Tickets]]/$E$5</f>
        <v>4.7192818385273863E-4</v>
      </c>
    </row>
    <row r="228" spans="1:10" x14ac:dyDescent="0.3">
      <c r="A228" s="6" t="s">
        <v>9</v>
      </c>
      <c r="B228" s="6" t="s">
        <v>2</v>
      </c>
      <c r="C228" s="6" t="s">
        <v>230</v>
      </c>
      <c r="D228" s="5" t="s">
        <v>1819</v>
      </c>
      <c r="E228" s="5" t="s">
        <v>1119</v>
      </c>
      <c r="F228" s="10" t="str">
        <f>IF(TicketTotals[[#This Row],[New Tickets]]&gt;499, "TRUE", "FALSE")</f>
        <v>TRUE</v>
      </c>
      <c r="G228" s="7">
        <v>2392</v>
      </c>
      <c r="H228" s="7">
        <f>IF(TicketTotals[[#This Row],[New Tickets]]&gt;499, TicketTotals[[#This Row],[New Tickets]], 0)</f>
        <v>2392</v>
      </c>
      <c r="I228" s="16">
        <f>ROUND((TicketTotals[[#This Row],[Billed Tickets]]/$E$5)*$E$6, 2)</f>
        <v>1478.33</v>
      </c>
      <c r="J228" s="20">
        <f>TicketTotals[[#This Row],[Billed Tickets]]/$E$5</f>
        <v>2.9566585012460734E-4</v>
      </c>
    </row>
    <row r="229" spans="1:10" ht="31.2" x14ac:dyDescent="0.3">
      <c r="A229" s="6" t="s">
        <v>9</v>
      </c>
      <c r="B229" s="6" t="s">
        <v>2</v>
      </c>
      <c r="C229" s="6" t="s">
        <v>231</v>
      </c>
      <c r="D229" s="5" t="s">
        <v>1820</v>
      </c>
      <c r="E229" s="5" t="s">
        <v>3301</v>
      </c>
      <c r="F229" s="10" t="str">
        <f>IF(TicketTotals[[#This Row],[New Tickets]]&gt;499, "TRUE", "FALSE")</f>
        <v>TRUE</v>
      </c>
      <c r="G229" s="7">
        <v>9245</v>
      </c>
      <c r="H229" s="7">
        <f>IF(TicketTotals[[#This Row],[New Tickets]]&gt;499, TicketTotals[[#This Row],[New Tickets]], 0)</f>
        <v>9245</v>
      </c>
      <c r="I229" s="16">
        <f>ROUND((TicketTotals[[#This Row],[Billed Tickets]]/$E$5)*$E$6, 2)</f>
        <v>5713.69</v>
      </c>
      <c r="J229" s="20">
        <f>TicketTotals[[#This Row],[Billed Tickets]]/$E$5</f>
        <v>1.1427386222416366E-3</v>
      </c>
    </row>
    <row r="230" spans="1:10" x14ac:dyDescent="0.3">
      <c r="A230" s="6" t="s">
        <v>9</v>
      </c>
      <c r="B230" s="6" t="s">
        <v>2</v>
      </c>
      <c r="C230" s="6" t="s">
        <v>232</v>
      </c>
      <c r="D230" s="5" t="s">
        <v>232</v>
      </c>
      <c r="E230" s="5" t="s">
        <v>3301</v>
      </c>
      <c r="F230" s="10" t="str">
        <f>IF(TicketTotals[[#This Row],[New Tickets]]&gt;499, "TRUE", "FALSE")</f>
        <v>TRUE</v>
      </c>
      <c r="G230" s="7">
        <v>5147</v>
      </c>
      <c r="H230" s="7">
        <f>IF(TicketTotals[[#This Row],[New Tickets]]&gt;499, TicketTotals[[#This Row],[New Tickets]], 0)</f>
        <v>5147</v>
      </c>
      <c r="I230" s="16">
        <f>ROUND((TicketTotals[[#This Row],[Billed Tickets]]/$E$5)*$E$6, 2)</f>
        <v>3181</v>
      </c>
      <c r="J230" s="20">
        <f>TicketTotals[[#This Row],[Billed Tickets]]/$E$5</f>
        <v>6.3620072349136866E-4</v>
      </c>
    </row>
    <row r="231" spans="1:10" x14ac:dyDescent="0.3">
      <c r="A231" s="6" t="s">
        <v>9</v>
      </c>
      <c r="B231" s="6" t="s">
        <v>2</v>
      </c>
      <c r="C231" s="6" t="s">
        <v>233</v>
      </c>
      <c r="D231" s="5" t="s">
        <v>233</v>
      </c>
      <c r="E231" s="5" t="s">
        <v>3301</v>
      </c>
      <c r="F231" s="10" t="str">
        <f>IF(TicketTotals[[#This Row],[New Tickets]]&gt;499, "TRUE", "FALSE")</f>
        <v>TRUE</v>
      </c>
      <c r="G231" s="7">
        <v>604</v>
      </c>
      <c r="H231" s="7">
        <f>IF(TicketTotals[[#This Row],[New Tickets]]&gt;499, TicketTotals[[#This Row],[New Tickets]], 0)</f>
        <v>604</v>
      </c>
      <c r="I231" s="16">
        <f>ROUND((TicketTotals[[#This Row],[Billed Tickets]]/$E$5)*$E$6, 2)</f>
        <v>373.29</v>
      </c>
      <c r="J231" s="20">
        <f>TicketTotals[[#This Row],[Billed Tickets]]/$E$5</f>
        <v>7.465809927895603E-5</v>
      </c>
    </row>
    <row r="232" spans="1:10" x14ac:dyDescent="0.3">
      <c r="A232" s="6" t="s">
        <v>9</v>
      </c>
      <c r="B232" s="6" t="s">
        <v>2</v>
      </c>
      <c r="C232" s="6" t="s">
        <v>234</v>
      </c>
      <c r="D232" s="5" t="s">
        <v>1821</v>
      </c>
      <c r="E232" s="5" t="s">
        <v>3301</v>
      </c>
      <c r="F232" s="10" t="str">
        <f>IF(TicketTotals[[#This Row],[New Tickets]]&gt;499, "TRUE", "FALSE")</f>
        <v>FALSE</v>
      </c>
      <c r="G232" s="7">
        <v>338</v>
      </c>
      <c r="H232" s="7">
        <f>IF(TicketTotals[[#This Row],[New Tickets]]&gt;499, TicketTotals[[#This Row],[New Tickets]], 0)</f>
        <v>0</v>
      </c>
      <c r="I232" s="16">
        <f>ROUND((TicketTotals[[#This Row],[Billed Tickets]]/$E$5)*$E$6, 2)</f>
        <v>0</v>
      </c>
      <c r="J232" s="20">
        <f>TicketTotals[[#This Row],[Billed Tickets]]/$E$5</f>
        <v>0</v>
      </c>
    </row>
    <row r="233" spans="1:10" x14ac:dyDescent="0.3">
      <c r="A233" s="6" t="s">
        <v>9</v>
      </c>
      <c r="B233" s="6" t="s">
        <v>2</v>
      </c>
      <c r="C233" s="6" t="s">
        <v>235</v>
      </c>
      <c r="D233" s="5" t="s">
        <v>235</v>
      </c>
      <c r="E233" s="5" t="s">
        <v>1120</v>
      </c>
      <c r="F233" s="10" t="str">
        <f>IF(TicketTotals[[#This Row],[New Tickets]]&gt;499, "TRUE", "FALSE")</f>
        <v>TRUE</v>
      </c>
      <c r="G233" s="7">
        <v>968</v>
      </c>
      <c r="H233" s="7">
        <f>IF(TicketTotals[[#This Row],[New Tickets]]&gt;499, TicketTotals[[#This Row],[New Tickets]], 0)</f>
        <v>968</v>
      </c>
      <c r="I233" s="16">
        <f>ROUND((TicketTotals[[#This Row],[Billed Tickets]]/$E$5)*$E$6, 2)</f>
        <v>598.25</v>
      </c>
      <c r="J233" s="20">
        <f>TicketTotals[[#This Row],[Billed Tickets]]/$E$5</f>
        <v>1.196507286457441E-4</v>
      </c>
    </row>
    <row r="234" spans="1:10" x14ac:dyDescent="0.3">
      <c r="A234" s="6" t="s">
        <v>9</v>
      </c>
      <c r="B234" s="6" t="s">
        <v>2</v>
      </c>
      <c r="C234" s="6" t="s">
        <v>236</v>
      </c>
      <c r="D234" s="5" t="s">
        <v>236</v>
      </c>
      <c r="E234" s="5" t="s">
        <v>1121</v>
      </c>
      <c r="F234" s="10" t="str">
        <f>IF(TicketTotals[[#This Row],[New Tickets]]&gt;499, "TRUE", "FALSE")</f>
        <v>FALSE</v>
      </c>
      <c r="G234" s="7">
        <v>113</v>
      </c>
      <c r="H234" s="7">
        <f>IF(TicketTotals[[#This Row],[New Tickets]]&gt;499, TicketTotals[[#This Row],[New Tickets]], 0)</f>
        <v>0</v>
      </c>
      <c r="I234" s="16">
        <f>ROUND((TicketTotals[[#This Row],[Billed Tickets]]/$E$5)*$E$6, 2)</f>
        <v>0</v>
      </c>
      <c r="J234" s="20">
        <f>TicketTotals[[#This Row],[Billed Tickets]]/$E$5</f>
        <v>0</v>
      </c>
    </row>
    <row r="235" spans="1:10" x14ac:dyDescent="0.3">
      <c r="A235" s="6" t="s">
        <v>9</v>
      </c>
      <c r="B235" s="6" t="s">
        <v>2</v>
      </c>
      <c r="C235" s="6" t="s">
        <v>237</v>
      </c>
      <c r="D235" s="5" t="s">
        <v>1822</v>
      </c>
      <c r="E235" s="5" t="s">
        <v>1122</v>
      </c>
      <c r="F235" s="10" t="str">
        <f>IF(TicketTotals[[#This Row],[New Tickets]]&gt;499, "TRUE", "FALSE")</f>
        <v>FALSE</v>
      </c>
      <c r="G235" s="7">
        <v>491</v>
      </c>
      <c r="H235" s="7">
        <f>IF(TicketTotals[[#This Row],[New Tickets]]&gt;499, TicketTotals[[#This Row],[New Tickets]], 0)</f>
        <v>0</v>
      </c>
      <c r="I235" s="16">
        <f>ROUND((TicketTotals[[#This Row],[Billed Tickets]]/$E$5)*$E$6, 2)</f>
        <v>0</v>
      </c>
      <c r="J235" s="20">
        <f>TicketTotals[[#This Row],[Billed Tickets]]/$E$5</f>
        <v>0</v>
      </c>
    </row>
    <row r="236" spans="1:10" x14ac:dyDescent="0.3">
      <c r="A236" s="6" t="s">
        <v>9</v>
      </c>
      <c r="B236" s="6" t="s">
        <v>2</v>
      </c>
      <c r="C236" s="6" t="s">
        <v>238</v>
      </c>
      <c r="D236" s="5" t="s">
        <v>238</v>
      </c>
      <c r="E236" s="5" t="s">
        <v>1123</v>
      </c>
      <c r="F236" s="10" t="str">
        <f>IF(TicketTotals[[#This Row],[New Tickets]]&gt;499, "TRUE", "FALSE")</f>
        <v>FALSE</v>
      </c>
      <c r="G236" s="7">
        <v>449</v>
      </c>
      <c r="H236" s="7">
        <f>IF(TicketTotals[[#This Row],[New Tickets]]&gt;499, TicketTotals[[#This Row],[New Tickets]], 0)</f>
        <v>0</v>
      </c>
      <c r="I236" s="16">
        <f>ROUND((TicketTotals[[#This Row],[Billed Tickets]]/$E$5)*$E$6, 2)</f>
        <v>0</v>
      </c>
      <c r="J236" s="20">
        <f>TicketTotals[[#This Row],[Billed Tickets]]/$E$5</f>
        <v>0</v>
      </c>
    </row>
    <row r="237" spans="1:10" x14ac:dyDescent="0.3">
      <c r="A237" s="6" t="s">
        <v>9</v>
      </c>
      <c r="B237" s="6" t="s">
        <v>2</v>
      </c>
      <c r="C237" s="6" t="s">
        <v>239</v>
      </c>
      <c r="D237" s="5" t="s">
        <v>239</v>
      </c>
      <c r="E237" s="5" t="s">
        <v>1124</v>
      </c>
      <c r="F237" s="10" t="str">
        <f>IF(TicketTotals[[#This Row],[New Tickets]]&gt;499, "TRUE", "FALSE")</f>
        <v>FALSE</v>
      </c>
      <c r="G237" s="7">
        <v>21</v>
      </c>
      <c r="H237" s="7">
        <f>IF(TicketTotals[[#This Row],[New Tickets]]&gt;499, TicketTotals[[#This Row],[New Tickets]], 0)</f>
        <v>0</v>
      </c>
      <c r="I237" s="16">
        <f>ROUND((TicketTotals[[#This Row],[Billed Tickets]]/$E$5)*$E$6, 2)</f>
        <v>0</v>
      </c>
      <c r="J237" s="20">
        <f>TicketTotals[[#This Row],[Billed Tickets]]/$E$5</f>
        <v>0</v>
      </c>
    </row>
    <row r="238" spans="1:10" x14ac:dyDescent="0.3">
      <c r="A238" s="6" t="s">
        <v>9</v>
      </c>
      <c r="B238" s="6" t="s">
        <v>2</v>
      </c>
      <c r="C238" s="6" t="s">
        <v>240</v>
      </c>
      <c r="D238" s="5" t="s">
        <v>240</v>
      </c>
      <c r="E238" s="5" t="s">
        <v>1125</v>
      </c>
      <c r="F238" s="10" t="str">
        <f>IF(TicketTotals[[#This Row],[New Tickets]]&gt;499, "TRUE", "FALSE")</f>
        <v>FALSE</v>
      </c>
      <c r="G238" s="7">
        <v>36</v>
      </c>
      <c r="H238" s="7">
        <f>IF(TicketTotals[[#This Row],[New Tickets]]&gt;499, TicketTotals[[#This Row],[New Tickets]], 0)</f>
        <v>0</v>
      </c>
      <c r="I238" s="16">
        <f>ROUND((TicketTotals[[#This Row],[Billed Tickets]]/$E$5)*$E$6, 2)</f>
        <v>0</v>
      </c>
      <c r="J238" s="20">
        <f>TicketTotals[[#This Row],[Billed Tickets]]/$E$5</f>
        <v>0</v>
      </c>
    </row>
    <row r="239" spans="1:10" x14ac:dyDescent="0.3">
      <c r="A239" s="6" t="s">
        <v>9</v>
      </c>
      <c r="B239" s="6" t="s">
        <v>2</v>
      </c>
      <c r="C239" s="6" t="s">
        <v>241</v>
      </c>
      <c r="D239" s="5" t="s">
        <v>241</v>
      </c>
      <c r="E239" s="5" t="s">
        <v>1126</v>
      </c>
      <c r="F239" s="10" t="str">
        <f>IF(TicketTotals[[#This Row],[New Tickets]]&gt;499, "TRUE", "FALSE")</f>
        <v>FALSE</v>
      </c>
      <c r="G239" s="7">
        <v>8</v>
      </c>
      <c r="H239" s="7">
        <f>IF(TicketTotals[[#This Row],[New Tickets]]&gt;499, TicketTotals[[#This Row],[New Tickets]], 0)</f>
        <v>0</v>
      </c>
      <c r="I239" s="16">
        <f>ROUND((TicketTotals[[#This Row],[Billed Tickets]]/$E$5)*$E$6, 2)</f>
        <v>0</v>
      </c>
      <c r="J239" s="20">
        <f>TicketTotals[[#This Row],[Billed Tickets]]/$E$5</f>
        <v>0</v>
      </c>
    </row>
    <row r="240" spans="1:10" x14ac:dyDescent="0.3">
      <c r="A240" s="6" t="s">
        <v>9</v>
      </c>
      <c r="B240" s="6" t="s">
        <v>2</v>
      </c>
      <c r="C240" s="6" t="s">
        <v>242</v>
      </c>
      <c r="D240" s="5" t="s">
        <v>242</v>
      </c>
      <c r="E240" s="5" t="s">
        <v>1127</v>
      </c>
      <c r="F240" s="10" t="str">
        <f>IF(TicketTotals[[#This Row],[New Tickets]]&gt;499, "TRUE", "FALSE")</f>
        <v>FALSE</v>
      </c>
      <c r="G240" s="7">
        <v>24</v>
      </c>
      <c r="H240" s="7">
        <f>IF(TicketTotals[[#This Row],[New Tickets]]&gt;499, TicketTotals[[#This Row],[New Tickets]], 0)</f>
        <v>0</v>
      </c>
      <c r="I240" s="16">
        <f>ROUND((TicketTotals[[#This Row],[Billed Tickets]]/$E$5)*$E$6, 2)</f>
        <v>0</v>
      </c>
      <c r="J240" s="20">
        <f>TicketTotals[[#This Row],[Billed Tickets]]/$E$5</f>
        <v>0</v>
      </c>
    </row>
    <row r="241" spans="1:10" x14ac:dyDescent="0.3">
      <c r="A241" s="6" t="s">
        <v>9</v>
      </c>
      <c r="B241" s="6" t="s">
        <v>2</v>
      </c>
      <c r="C241" s="6" t="s">
        <v>243</v>
      </c>
      <c r="D241" s="5" t="s">
        <v>1823</v>
      </c>
      <c r="E241" s="5" t="s">
        <v>1128</v>
      </c>
      <c r="F241" s="10" t="str">
        <f>IF(TicketTotals[[#This Row],[New Tickets]]&gt;499, "TRUE", "FALSE")</f>
        <v>TRUE</v>
      </c>
      <c r="G241" s="7">
        <v>1076</v>
      </c>
      <c r="H241" s="7">
        <f>IF(TicketTotals[[#This Row],[New Tickets]]&gt;499, TicketTotals[[#This Row],[New Tickets]], 0)</f>
        <v>1076</v>
      </c>
      <c r="I241" s="16">
        <f>ROUND((TicketTotals[[#This Row],[Billed Tickets]]/$E$5)*$E$6, 2)</f>
        <v>665</v>
      </c>
      <c r="J241" s="20">
        <f>TicketTotals[[#This Row],[Billed Tickets]]/$E$5</f>
        <v>1.330001901062197E-4</v>
      </c>
    </row>
    <row r="242" spans="1:10" x14ac:dyDescent="0.3">
      <c r="A242" s="6" t="s">
        <v>9</v>
      </c>
      <c r="B242" s="6" t="s">
        <v>2</v>
      </c>
      <c r="C242" s="6" t="s">
        <v>244</v>
      </c>
      <c r="D242" s="5" t="s">
        <v>244</v>
      </c>
      <c r="E242" s="5" t="s">
        <v>1129</v>
      </c>
      <c r="F242" s="10" t="str">
        <f>IF(TicketTotals[[#This Row],[New Tickets]]&gt;499, "TRUE", "FALSE")</f>
        <v>FALSE</v>
      </c>
      <c r="G242" s="7">
        <v>231</v>
      </c>
      <c r="H242" s="7">
        <f>IF(TicketTotals[[#This Row],[New Tickets]]&gt;499, TicketTotals[[#This Row],[New Tickets]], 0)</f>
        <v>0</v>
      </c>
      <c r="I242" s="16">
        <f>ROUND((TicketTotals[[#This Row],[Billed Tickets]]/$E$5)*$E$6, 2)</f>
        <v>0</v>
      </c>
      <c r="J242" s="20">
        <f>TicketTotals[[#This Row],[Billed Tickets]]/$E$5</f>
        <v>0</v>
      </c>
    </row>
    <row r="243" spans="1:10" x14ac:dyDescent="0.3">
      <c r="A243" s="6" t="s">
        <v>9</v>
      </c>
      <c r="B243" s="6" t="s">
        <v>2</v>
      </c>
      <c r="C243" s="6" t="s">
        <v>245</v>
      </c>
      <c r="D243" s="5" t="s">
        <v>1824</v>
      </c>
      <c r="E243" s="5" t="s">
        <v>1130</v>
      </c>
      <c r="F243" s="10" t="str">
        <f>IF(TicketTotals[[#This Row],[New Tickets]]&gt;499, "TRUE", "FALSE")</f>
        <v>FALSE</v>
      </c>
      <c r="G243" s="7">
        <v>321</v>
      </c>
      <c r="H243" s="7">
        <f>IF(TicketTotals[[#This Row],[New Tickets]]&gt;499, TicketTotals[[#This Row],[New Tickets]], 0)</f>
        <v>0</v>
      </c>
      <c r="I243" s="16">
        <f>ROUND((TicketTotals[[#This Row],[Billed Tickets]]/$E$5)*$E$6, 2)</f>
        <v>0</v>
      </c>
      <c r="J243" s="20">
        <f>TicketTotals[[#This Row],[Billed Tickets]]/$E$5</f>
        <v>0</v>
      </c>
    </row>
    <row r="244" spans="1:10" x14ac:dyDescent="0.3">
      <c r="A244" s="6" t="s">
        <v>9</v>
      </c>
      <c r="B244" s="6" t="s">
        <v>2</v>
      </c>
      <c r="C244" s="6" t="s">
        <v>246</v>
      </c>
      <c r="D244" s="5" t="s">
        <v>246</v>
      </c>
      <c r="E244" s="5" t="s">
        <v>1131</v>
      </c>
      <c r="F244" s="10" t="str">
        <f>IF(TicketTotals[[#This Row],[New Tickets]]&gt;499, "TRUE", "FALSE")</f>
        <v>FALSE</v>
      </c>
      <c r="G244" s="7">
        <v>25</v>
      </c>
      <c r="H244" s="7">
        <f>IF(TicketTotals[[#This Row],[New Tickets]]&gt;499, TicketTotals[[#This Row],[New Tickets]], 0)</f>
        <v>0</v>
      </c>
      <c r="I244" s="16">
        <f>ROUND((TicketTotals[[#This Row],[Billed Tickets]]/$E$5)*$E$6, 2)</f>
        <v>0</v>
      </c>
      <c r="J244" s="20">
        <f>TicketTotals[[#This Row],[Billed Tickets]]/$E$5</f>
        <v>0</v>
      </c>
    </row>
    <row r="245" spans="1:10" x14ac:dyDescent="0.3">
      <c r="A245" s="6" t="s">
        <v>9</v>
      </c>
      <c r="B245" s="6" t="s">
        <v>2</v>
      </c>
      <c r="C245" s="6" t="s">
        <v>247</v>
      </c>
      <c r="D245" s="5" t="s">
        <v>1825</v>
      </c>
      <c r="E245" s="5" t="s">
        <v>1132</v>
      </c>
      <c r="F245" s="10" t="str">
        <f>IF(TicketTotals[[#This Row],[New Tickets]]&gt;499, "TRUE", "FALSE")</f>
        <v>TRUE</v>
      </c>
      <c r="G245" s="7">
        <v>3832</v>
      </c>
      <c r="H245" s="7">
        <f>IF(TicketTotals[[#This Row],[New Tickets]]&gt;499, TicketTotals[[#This Row],[New Tickets]], 0)</f>
        <v>3832</v>
      </c>
      <c r="I245" s="16">
        <f>ROUND((TicketTotals[[#This Row],[Billed Tickets]]/$E$5)*$E$6, 2)</f>
        <v>2368.29</v>
      </c>
      <c r="J245" s="20">
        <f>TicketTotals[[#This Row],[Billed Tickets]]/$E$5</f>
        <v>4.736586695976151E-4</v>
      </c>
    </row>
    <row r="246" spans="1:10" x14ac:dyDescent="0.3">
      <c r="A246" s="6" t="s">
        <v>9</v>
      </c>
      <c r="B246" s="6" t="s">
        <v>2</v>
      </c>
      <c r="C246" s="6" t="s">
        <v>248</v>
      </c>
      <c r="D246" s="5" t="s">
        <v>248</v>
      </c>
      <c r="E246" s="5" t="s">
        <v>1133</v>
      </c>
      <c r="F246" s="10" t="str">
        <f>IF(TicketTotals[[#This Row],[New Tickets]]&gt;499, "TRUE", "FALSE")</f>
        <v>TRUE</v>
      </c>
      <c r="G246" s="7">
        <v>785</v>
      </c>
      <c r="H246" s="7">
        <f>IF(TicketTotals[[#This Row],[New Tickets]]&gt;499, TicketTotals[[#This Row],[New Tickets]], 0)</f>
        <v>785</v>
      </c>
      <c r="I246" s="16">
        <f>ROUND((TicketTotals[[#This Row],[Billed Tickets]]/$E$5)*$E$6, 2)</f>
        <v>485.15</v>
      </c>
      <c r="J246" s="20">
        <f>TicketTotals[[#This Row],[Billed Tickets]]/$E$5</f>
        <v>9.7030807837716031E-5</v>
      </c>
    </row>
    <row r="247" spans="1:10" x14ac:dyDescent="0.3">
      <c r="A247" s="6" t="s">
        <v>9</v>
      </c>
      <c r="B247" s="6" t="s">
        <v>2</v>
      </c>
      <c r="C247" s="6" t="s">
        <v>249</v>
      </c>
      <c r="D247" s="5" t="s">
        <v>249</v>
      </c>
      <c r="E247" s="5" t="s">
        <v>1134</v>
      </c>
      <c r="F247" s="10" t="str">
        <f>IF(TicketTotals[[#This Row],[New Tickets]]&gt;499, "TRUE", "FALSE")</f>
        <v>TRUE</v>
      </c>
      <c r="G247" s="7">
        <v>1264</v>
      </c>
      <c r="H247" s="7">
        <f>IF(TicketTotals[[#This Row],[New Tickets]]&gt;499, TicketTotals[[#This Row],[New Tickets]], 0)</f>
        <v>1264</v>
      </c>
      <c r="I247" s="16">
        <f>ROUND((TicketTotals[[#This Row],[Billed Tickets]]/$E$5)*$E$6, 2)</f>
        <v>781.19</v>
      </c>
      <c r="J247" s="20">
        <f>TicketTotals[[#This Row],[Billed Tickets]]/$E$5</f>
        <v>1.5623814153741791E-4</v>
      </c>
    </row>
    <row r="248" spans="1:10" x14ac:dyDescent="0.3">
      <c r="A248" s="6" t="s">
        <v>9</v>
      </c>
      <c r="B248" s="6" t="s">
        <v>2</v>
      </c>
      <c r="C248" s="6" t="s">
        <v>250</v>
      </c>
      <c r="D248" s="5" t="s">
        <v>250</v>
      </c>
      <c r="E248" s="5" t="s">
        <v>1135</v>
      </c>
      <c r="F248" s="10" t="str">
        <f>IF(TicketTotals[[#This Row],[New Tickets]]&gt;499, "TRUE", "FALSE")</f>
        <v>FALSE</v>
      </c>
      <c r="G248" s="7">
        <v>11</v>
      </c>
      <c r="H248" s="7">
        <f>IF(TicketTotals[[#This Row],[New Tickets]]&gt;499, TicketTotals[[#This Row],[New Tickets]], 0)</f>
        <v>0</v>
      </c>
      <c r="I248" s="16">
        <f>ROUND((TicketTotals[[#This Row],[Billed Tickets]]/$E$5)*$E$6, 2)</f>
        <v>0</v>
      </c>
      <c r="J248" s="20">
        <f>TicketTotals[[#This Row],[Billed Tickets]]/$E$5</f>
        <v>0</v>
      </c>
    </row>
    <row r="249" spans="1:10" x14ac:dyDescent="0.3">
      <c r="A249" s="6" t="s">
        <v>9</v>
      </c>
      <c r="B249" s="6" t="s">
        <v>2</v>
      </c>
      <c r="C249" s="6" t="s">
        <v>251</v>
      </c>
      <c r="D249" s="5" t="s">
        <v>251</v>
      </c>
      <c r="E249" s="5" t="s">
        <v>1136</v>
      </c>
      <c r="F249" s="10" t="str">
        <f>IF(TicketTotals[[#This Row],[New Tickets]]&gt;499, "TRUE", "FALSE")</f>
        <v>FALSE</v>
      </c>
      <c r="G249" s="7">
        <v>17</v>
      </c>
      <c r="H249" s="7">
        <f>IF(TicketTotals[[#This Row],[New Tickets]]&gt;499, TicketTotals[[#This Row],[New Tickets]], 0)</f>
        <v>0</v>
      </c>
      <c r="I249" s="16">
        <f>ROUND((TicketTotals[[#This Row],[Billed Tickets]]/$E$5)*$E$6, 2)</f>
        <v>0</v>
      </c>
      <c r="J249" s="20">
        <f>TicketTotals[[#This Row],[Billed Tickets]]/$E$5</f>
        <v>0</v>
      </c>
    </row>
    <row r="250" spans="1:10" x14ac:dyDescent="0.3">
      <c r="A250" s="6" t="s">
        <v>9</v>
      </c>
      <c r="B250" s="6" t="s">
        <v>2</v>
      </c>
      <c r="C250" s="6" t="s">
        <v>252</v>
      </c>
      <c r="D250" s="5" t="s">
        <v>252</v>
      </c>
      <c r="E250" s="5" t="s">
        <v>1137</v>
      </c>
      <c r="F250" s="10" t="str">
        <f>IF(TicketTotals[[#This Row],[New Tickets]]&gt;499, "TRUE", "FALSE")</f>
        <v>TRUE</v>
      </c>
      <c r="G250" s="7">
        <v>2817</v>
      </c>
      <c r="H250" s="7">
        <f>IF(TicketTotals[[#This Row],[New Tickets]]&gt;499, TicketTotals[[#This Row],[New Tickets]], 0)</f>
        <v>2817</v>
      </c>
      <c r="I250" s="16">
        <f>ROUND((TicketTotals[[#This Row],[Billed Tickets]]/$E$5)*$E$6, 2)</f>
        <v>1740.99</v>
      </c>
      <c r="J250" s="20">
        <f>TicketTotals[[#This Row],[Billed Tickets]]/$E$5</f>
        <v>3.4819845309407141E-4</v>
      </c>
    </row>
    <row r="251" spans="1:10" x14ac:dyDescent="0.3">
      <c r="A251" s="6" t="s">
        <v>9</v>
      </c>
      <c r="B251" s="6" t="s">
        <v>2</v>
      </c>
      <c r="C251" s="6" t="s">
        <v>253</v>
      </c>
      <c r="D251" s="5" t="s">
        <v>253</v>
      </c>
      <c r="E251" s="5" t="s">
        <v>1138</v>
      </c>
      <c r="F251" s="10" t="str">
        <f>IF(TicketTotals[[#This Row],[New Tickets]]&gt;499, "TRUE", "FALSE")</f>
        <v>FALSE</v>
      </c>
      <c r="G251" s="7">
        <v>76</v>
      </c>
      <c r="H251" s="7">
        <f>IF(TicketTotals[[#This Row],[New Tickets]]&gt;499, TicketTotals[[#This Row],[New Tickets]], 0)</f>
        <v>0</v>
      </c>
      <c r="I251" s="16">
        <f>ROUND((TicketTotals[[#This Row],[Billed Tickets]]/$E$5)*$E$6, 2)</f>
        <v>0</v>
      </c>
      <c r="J251" s="20">
        <f>TicketTotals[[#This Row],[Billed Tickets]]/$E$5</f>
        <v>0</v>
      </c>
    </row>
    <row r="252" spans="1:10" x14ac:dyDescent="0.3">
      <c r="A252" s="6" t="s">
        <v>9</v>
      </c>
      <c r="B252" s="6" t="s">
        <v>2</v>
      </c>
      <c r="C252" s="6" t="s">
        <v>254</v>
      </c>
      <c r="D252" s="5" t="s">
        <v>254</v>
      </c>
      <c r="E252" s="5" t="s">
        <v>1139</v>
      </c>
      <c r="F252" s="10" t="str">
        <f>IF(TicketTotals[[#This Row],[New Tickets]]&gt;499, "TRUE", "FALSE")</f>
        <v>TRUE</v>
      </c>
      <c r="G252" s="7">
        <v>2243</v>
      </c>
      <c r="H252" s="7">
        <f>IF(TicketTotals[[#This Row],[New Tickets]]&gt;499, TicketTotals[[#This Row],[New Tickets]], 0)</f>
        <v>2243</v>
      </c>
      <c r="I252" s="16">
        <f>ROUND((TicketTotals[[#This Row],[Billed Tickets]]/$E$5)*$E$6, 2)</f>
        <v>1386.24</v>
      </c>
      <c r="J252" s="20">
        <f>TicketTotals[[#This Row],[Billed Tickets]]/$E$5</f>
        <v>2.7724853755413642E-4</v>
      </c>
    </row>
    <row r="253" spans="1:10" x14ac:dyDescent="0.3">
      <c r="A253" s="6" t="s">
        <v>9</v>
      </c>
      <c r="B253" s="6" t="s">
        <v>2</v>
      </c>
      <c r="C253" s="6" t="s">
        <v>255</v>
      </c>
      <c r="D253" s="5" t="s">
        <v>255</v>
      </c>
      <c r="E253" s="5" t="s">
        <v>1140</v>
      </c>
      <c r="F253" s="10" t="str">
        <f>IF(TicketTotals[[#This Row],[New Tickets]]&gt;499, "TRUE", "FALSE")</f>
        <v>TRUE</v>
      </c>
      <c r="G253" s="7">
        <v>2354</v>
      </c>
      <c r="H253" s="7">
        <f>IF(TicketTotals[[#This Row],[New Tickets]]&gt;499, TicketTotals[[#This Row],[New Tickets]], 0)</f>
        <v>2354</v>
      </c>
      <c r="I253" s="16">
        <f>ROUND((TicketTotals[[#This Row],[Billed Tickets]]/$E$5)*$E$6, 2)</f>
        <v>1454.84</v>
      </c>
      <c r="J253" s="20">
        <f>TicketTotals[[#This Row],[Billed Tickets]]/$E$5</f>
        <v>2.9096881738851409E-4</v>
      </c>
    </row>
    <row r="254" spans="1:10" x14ac:dyDescent="0.3">
      <c r="A254" s="6" t="s">
        <v>9</v>
      </c>
      <c r="B254" s="6" t="s">
        <v>2</v>
      </c>
      <c r="C254" s="6" t="s">
        <v>256</v>
      </c>
      <c r="D254" s="5" t="s">
        <v>256</v>
      </c>
      <c r="E254" s="5" t="s">
        <v>1141</v>
      </c>
      <c r="F254" s="10" t="str">
        <f>IF(TicketTotals[[#This Row],[New Tickets]]&gt;499, "TRUE", "FALSE")</f>
        <v>FALSE</v>
      </c>
      <c r="G254" s="7">
        <v>321</v>
      </c>
      <c r="H254" s="7">
        <f>IF(TicketTotals[[#This Row],[New Tickets]]&gt;499, TicketTotals[[#This Row],[New Tickets]], 0)</f>
        <v>0</v>
      </c>
      <c r="I254" s="16">
        <f>ROUND((TicketTotals[[#This Row],[Billed Tickets]]/$E$5)*$E$6, 2)</f>
        <v>0</v>
      </c>
      <c r="J254" s="20">
        <f>TicketTotals[[#This Row],[Billed Tickets]]/$E$5</f>
        <v>0</v>
      </c>
    </row>
    <row r="255" spans="1:10" x14ac:dyDescent="0.3">
      <c r="A255" s="6" t="s">
        <v>9</v>
      </c>
      <c r="B255" s="6" t="s">
        <v>2</v>
      </c>
      <c r="C255" s="6" t="s">
        <v>257</v>
      </c>
      <c r="D255" s="5" t="s">
        <v>257</v>
      </c>
      <c r="E255" s="5" t="s">
        <v>1142</v>
      </c>
      <c r="F255" s="10" t="str">
        <f>IF(TicketTotals[[#This Row],[New Tickets]]&gt;499, "TRUE", "FALSE")</f>
        <v>FALSE</v>
      </c>
      <c r="G255" s="7">
        <v>195</v>
      </c>
      <c r="H255" s="7">
        <f>IF(TicketTotals[[#This Row],[New Tickets]]&gt;499, TicketTotals[[#This Row],[New Tickets]], 0)</f>
        <v>0</v>
      </c>
      <c r="I255" s="16">
        <f>ROUND((TicketTotals[[#This Row],[Billed Tickets]]/$E$5)*$E$6, 2)</f>
        <v>0</v>
      </c>
      <c r="J255" s="20">
        <f>TicketTotals[[#This Row],[Billed Tickets]]/$E$5</f>
        <v>0</v>
      </c>
    </row>
    <row r="256" spans="1:10" x14ac:dyDescent="0.3">
      <c r="A256" s="6" t="s">
        <v>9</v>
      </c>
      <c r="B256" s="6" t="s">
        <v>2</v>
      </c>
      <c r="C256" s="6" t="s">
        <v>258</v>
      </c>
      <c r="D256" s="5" t="s">
        <v>258</v>
      </c>
      <c r="E256" s="5" t="s">
        <v>1143</v>
      </c>
      <c r="F256" s="10" t="str">
        <f>IF(TicketTotals[[#This Row],[New Tickets]]&gt;499, "TRUE", "FALSE")</f>
        <v>FALSE</v>
      </c>
      <c r="G256" s="7">
        <v>26</v>
      </c>
      <c r="H256" s="7">
        <f>IF(TicketTotals[[#This Row],[New Tickets]]&gt;499, TicketTotals[[#This Row],[New Tickets]], 0)</f>
        <v>0</v>
      </c>
      <c r="I256" s="16">
        <f>ROUND((TicketTotals[[#This Row],[Billed Tickets]]/$E$5)*$E$6, 2)</f>
        <v>0</v>
      </c>
      <c r="J256" s="20">
        <f>TicketTotals[[#This Row],[Billed Tickets]]/$E$5</f>
        <v>0</v>
      </c>
    </row>
    <row r="257" spans="1:10" x14ac:dyDescent="0.3">
      <c r="A257" s="6" t="s">
        <v>9</v>
      </c>
      <c r="B257" s="6" t="s">
        <v>2</v>
      </c>
      <c r="C257" s="6" t="s">
        <v>259</v>
      </c>
      <c r="D257" s="5" t="s">
        <v>259</v>
      </c>
      <c r="E257" s="5" t="s">
        <v>1144</v>
      </c>
      <c r="F257" s="10" t="str">
        <f>IF(TicketTotals[[#This Row],[New Tickets]]&gt;499, "TRUE", "FALSE")</f>
        <v>FALSE</v>
      </c>
      <c r="G257" s="7">
        <v>369</v>
      </c>
      <c r="H257" s="7">
        <f>IF(TicketTotals[[#This Row],[New Tickets]]&gt;499, TicketTotals[[#This Row],[New Tickets]], 0)</f>
        <v>0</v>
      </c>
      <c r="I257" s="16">
        <f>ROUND((TicketTotals[[#This Row],[Billed Tickets]]/$E$5)*$E$6, 2)</f>
        <v>0</v>
      </c>
      <c r="J257" s="20">
        <f>TicketTotals[[#This Row],[Billed Tickets]]/$E$5</f>
        <v>0</v>
      </c>
    </row>
    <row r="258" spans="1:10" x14ac:dyDescent="0.3">
      <c r="A258" s="6" t="s">
        <v>9</v>
      </c>
      <c r="B258" s="6" t="s">
        <v>2</v>
      </c>
      <c r="C258" s="6" t="s">
        <v>260</v>
      </c>
      <c r="D258" s="5" t="s">
        <v>260</v>
      </c>
      <c r="E258" s="5" t="s">
        <v>1145</v>
      </c>
      <c r="F258" s="10" t="str">
        <f>IF(TicketTotals[[#This Row],[New Tickets]]&gt;499, "TRUE", "FALSE")</f>
        <v>FALSE</v>
      </c>
      <c r="G258" s="7">
        <v>183</v>
      </c>
      <c r="H258" s="7">
        <f>IF(TicketTotals[[#This Row],[New Tickets]]&gt;499, TicketTotals[[#This Row],[New Tickets]], 0)</f>
        <v>0</v>
      </c>
      <c r="I258" s="16">
        <f>ROUND((TicketTotals[[#This Row],[Billed Tickets]]/$E$5)*$E$6, 2)</f>
        <v>0</v>
      </c>
      <c r="J258" s="20">
        <f>TicketTotals[[#This Row],[Billed Tickets]]/$E$5</f>
        <v>0</v>
      </c>
    </row>
    <row r="259" spans="1:10" x14ac:dyDescent="0.3">
      <c r="A259" s="6" t="s">
        <v>9</v>
      </c>
      <c r="B259" s="6" t="s">
        <v>2</v>
      </c>
      <c r="C259" s="6" t="s">
        <v>261</v>
      </c>
      <c r="D259" s="5" t="s">
        <v>261</v>
      </c>
      <c r="E259" s="5" t="s">
        <v>1146</v>
      </c>
      <c r="F259" s="10" t="str">
        <f>IF(TicketTotals[[#This Row],[New Tickets]]&gt;499, "TRUE", "FALSE")</f>
        <v>FALSE</v>
      </c>
      <c r="G259" s="7">
        <v>24</v>
      </c>
      <c r="H259" s="7">
        <f>IF(TicketTotals[[#This Row],[New Tickets]]&gt;499, TicketTotals[[#This Row],[New Tickets]], 0)</f>
        <v>0</v>
      </c>
      <c r="I259" s="16">
        <f>ROUND((TicketTotals[[#This Row],[Billed Tickets]]/$E$5)*$E$6, 2)</f>
        <v>0</v>
      </c>
      <c r="J259" s="20">
        <f>TicketTotals[[#This Row],[Billed Tickets]]/$E$5</f>
        <v>0</v>
      </c>
    </row>
    <row r="260" spans="1:10" x14ac:dyDescent="0.3">
      <c r="A260" s="6" t="s">
        <v>9</v>
      </c>
      <c r="B260" s="6" t="s">
        <v>2</v>
      </c>
      <c r="C260" s="6" t="s">
        <v>262</v>
      </c>
      <c r="D260" s="5" t="s">
        <v>262</v>
      </c>
      <c r="E260" s="5" t="s">
        <v>1147</v>
      </c>
      <c r="F260" s="10" t="str">
        <f>IF(TicketTotals[[#This Row],[New Tickets]]&gt;499, "TRUE", "FALSE")</f>
        <v>FALSE</v>
      </c>
      <c r="G260" s="7">
        <v>39</v>
      </c>
      <c r="H260" s="7">
        <f>IF(TicketTotals[[#This Row],[New Tickets]]&gt;499, TicketTotals[[#This Row],[New Tickets]], 0)</f>
        <v>0</v>
      </c>
      <c r="I260" s="16">
        <f>ROUND((TicketTotals[[#This Row],[Billed Tickets]]/$E$5)*$E$6, 2)</f>
        <v>0</v>
      </c>
      <c r="J260" s="20">
        <f>TicketTotals[[#This Row],[Billed Tickets]]/$E$5</f>
        <v>0</v>
      </c>
    </row>
    <row r="261" spans="1:10" x14ac:dyDescent="0.3">
      <c r="A261" s="6" t="s">
        <v>9</v>
      </c>
      <c r="B261" s="6" t="s">
        <v>2</v>
      </c>
      <c r="C261" s="6" t="s">
        <v>263</v>
      </c>
      <c r="D261" s="5" t="s">
        <v>263</v>
      </c>
      <c r="E261" s="5" t="s">
        <v>1148</v>
      </c>
      <c r="F261" s="10" t="str">
        <f>IF(TicketTotals[[#This Row],[New Tickets]]&gt;499, "TRUE", "FALSE")</f>
        <v>TRUE</v>
      </c>
      <c r="G261" s="7">
        <v>1212</v>
      </c>
      <c r="H261" s="7">
        <f>IF(TicketTotals[[#This Row],[New Tickets]]&gt;499, TicketTotals[[#This Row],[New Tickets]], 0)</f>
        <v>1212</v>
      </c>
      <c r="I261" s="16">
        <f>ROUND((TicketTotals[[#This Row],[Billed Tickets]]/$E$5)*$E$6, 2)</f>
        <v>749.05</v>
      </c>
      <c r="J261" s="20">
        <f>TicketTotals[[#This Row],[Billed Tickets]]/$E$5</f>
        <v>1.4981062305644821E-4</v>
      </c>
    </row>
    <row r="262" spans="1:10" x14ac:dyDescent="0.3">
      <c r="A262" s="6" t="s">
        <v>9</v>
      </c>
      <c r="B262" s="6" t="s">
        <v>2</v>
      </c>
      <c r="C262" s="6" t="s">
        <v>264</v>
      </c>
      <c r="D262" s="5" t="s">
        <v>1826</v>
      </c>
      <c r="E262" s="5" t="s">
        <v>1149</v>
      </c>
      <c r="F262" s="10" t="str">
        <f>IF(TicketTotals[[#This Row],[New Tickets]]&gt;499, "TRUE", "FALSE")</f>
        <v>TRUE</v>
      </c>
      <c r="G262" s="7">
        <v>4320</v>
      </c>
      <c r="H262" s="7">
        <f>IF(TicketTotals[[#This Row],[New Tickets]]&gt;499, TicketTotals[[#This Row],[New Tickets]], 0)</f>
        <v>4320</v>
      </c>
      <c r="I262" s="16">
        <f>ROUND((TicketTotals[[#This Row],[Billed Tickets]]/$E$5)*$E$6, 2)</f>
        <v>2669.89</v>
      </c>
      <c r="J262" s="20">
        <f>TicketTotals[[#This Row],[Billed Tickets]]/$E$5</f>
        <v>5.3397845841902328E-4</v>
      </c>
    </row>
    <row r="263" spans="1:10" x14ac:dyDescent="0.3">
      <c r="A263" s="6" t="s">
        <v>9</v>
      </c>
      <c r="B263" s="6" t="s">
        <v>2</v>
      </c>
      <c r="C263" s="6" t="s">
        <v>265</v>
      </c>
      <c r="D263" s="5" t="s">
        <v>265</v>
      </c>
      <c r="E263" s="5" t="s">
        <v>1150</v>
      </c>
      <c r="F263" s="10" t="str">
        <f>IF(TicketTotals[[#This Row],[New Tickets]]&gt;499, "TRUE", "FALSE")</f>
        <v>FALSE</v>
      </c>
      <c r="G263" s="7">
        <v>68</v>
      </c>
      <c r="H263" s="7">
        <f>IF(TicketTotals[[#This Row],[New Tickets]]&gt;499, TicketTotals[[#This Row],[New Tickets]], 0)</f>
        <v>0</v>
      </c>
      <c r="I263" s="16">
        <f>ROUND((TicketTotals[[#This Row],[Billed Tickets]]/$E$5)*$E$6, 2)</f>
        <v>0</v>
      </c>
      <c r="J263" s="20">
        <f>TicketTotals[[#This Row],[Billed Tickets]]/$E$5</f>
        <v>0</v>
      </c>
    </row>
    <row r="264" spans="1:10" x14ac:dyDescent="0.3">
      <c r="A264" s="6" t="s">
        <v>9</v>
      </c>
      <c r="B264" s="6" t="s">
        <v>2</v>
      </c>
      <c r="C264" s="6" t="s">
        <v>266</v>
      </c>
      <c r="D264" s="5" t="s">
        <v>1827</v>
      </c>
      <c r="E264" s="5" t="s">
        <v>1151</v>
      </c>
      <c r="F264" s="10" t="str">
        <f>IF(TicketTotals[[#This Row],[New Tickets]]&gt;499, "TRUE", "FALSE")</f>
        <v>TRUE</v>
      </c>
      <c r="G264" s="7">
        <v>4488</v>
      </c>
      <c r="H264" s="7">
        <f>IF(TicketTotals[[#This Row],[New Tickets]]&gt;499, TicketTotals[[#This Row],[New Tickets]], 0)</f>
        <v>4488</v>
      </c>
      <c r="I264" s="16">
        <f>ROUND((TicketTotals[[#This Row],[Billed Tickets]]/$E$5)*$E$6, 2)</f>
        <v>2773.72</v>
      </c>
      <c r="J264" s="20">
        <f>TicketTotals[[#This Row],[Billed Tickets]]/$E$5</f>
        <v>5.5474428735754089E-4</v>
      </c>
    </row>
    <row r="265" spans="1:10" ht="31.2" x14ac:dyDescent="0.3">
      <c r="A265" s="6" t="s">
        <v>9</v>
      </c>
      <c r="B265" s="6" t="s">
        <v>2</v>
      </c>
      <c r="C265" s="6" t="s">
        <v>267</v>
      </c>
      <c r="D265" s="5" t="s">
        <v>1828</v>
      </c>
      <c r="E265" s="5" t="s">
        <v>1152</v>
      </c>
      <c r="F265" s="10" t="str">
        <f>IF(TicketTotals[[#This Row],[New Tickets]]&gt;499, "TRUE", "FALSE")</f>
        <v>TRUE</v>
      </c>
      <c r="G265" s="7">
        <v>3783</v>
      </c>
      <c r="H265" s="7">
        <f>IF(TicketTotals[[#This Row],[New Tickets]]&gt;499, TicketTotals[[#This Row],[New Tickets]], 0)</f>
        <v>3783</v>
      </c>
      <c r="I265" s="16">
        <f>ROUND((TicketTotals[[#This Row],[Billed Tickets]]/$E$5)*$E$6, 2)</f>
        <v>2338.0100000000002</v>
      </c>
      <c r="J265" s="20">
        <f>TicketTotals[[#This Row],[Billed Tickets]]/$E$5</f>
        <v>4.6760196949054746E-4</v>
      </c>
    </row>
    <row r="266" spans="1:10" x14ac:dyDescent="0.3">
      <c r="A266" s="6" t="s">
        <v>9</v>
      </c>
      <c r="B266" s="6" t="s">
        <v>2</v>
      </c>
      <c r="C266" s="6" t="s">
        <v>268</v>
      </c>
      <c r="D266" s="5" t="s">
        <v>268</v>
      </c>
      <c r="E266" s="5" t="s">
        <v>1153</v>
      </c>
      <c r="F266" s="10" t="str">
        <f>IF(TicketTotals[[#This Row],[New Tickets]]&gt;499, "TRUE", "FALSE")</f>
        <v>FALSE</v>
      </c>
      <c r="G266" s="7">
        <v>29</v>
      </c>
      <c r="H266" s="7">
        <f>IF(TicketTotals[[#This Row],[New Tickets]]&gt;499, TicketTotals[[#This Row],[New Tickets]], 0)</f>
        <v>0</v>
      </c>
      <c r="I266" s="16">
        <f>ROUND((TicketTotals[[#This Row],[Billed Tickets]]/$E$5)*$E$6, 2)</f>
        <v>0</v>
      </c>
      <c r="J266" s="20">
        <f>TicketTotals[[#This Row],[Billed Tickets]]/$E$5</f>
        <v>0</v>
      </c>
    </row>
    <row r="267" spans="1:10" x14ac:dyDescent="0.3">
      <c r="A267" s="6" t="s">
        <v>9</v>
      </c>
      <c r="B267" s="6" t="s">
        <v>2</v>
      </c>
      <c r="C267" s="6" t="s">
        <v>269</v>
      </c>
      <c r="D267" s="5" t="s">
        <v>269</v>
      </c>
      <c r="E267" s="5" t="s">
        <v>1154</v>
      </c>
      <c r="F267" s="10" t="str">
        <f>IF(TicketTotals[[#This Row],[New Tickets]]&gt;499, "TRUE", "FALSE")</f>
        <v>FALSE</v>
      </c>
      <c r="G267" s="7">
        <v>60</v>
      </c>
      <c r="H267" s="7">
        <f>IF(TicketTotals[[#This Row],[New Tickets]]&gt;499, TicketTotals[[#This Row],[New Tickets]], 0)</f>
        <v>0</v>
      </c>
      <c r="I267" s="16">
        <f>ROUND((TicketTotals[[#This Row],[Billed Tickets]]/$E$5)*$E$6, 2)</f>
        <v>0</v>
      </c>
      <c r="J267" s="20">
        <f>TicketTotals[[#This Row],[Billed Tickets]]/$E$5</f>
        <v>0</v>
      </c>
    </row>
    <row r="268" spans="1:10" x14ac:dyDescent="0.3">
      <c r="A268" s="6" t="s">
        <v>9</v>
      </c>
      <c r="B268" s="6" t="s">
        <v>2</v>
      </c>
      <c r="C268" s="6" t="s">
        <v>270</v>
      </c>
      <c r="D268" s="5" t="s">
        <v>270</v>
      </c>
      <c r="E268" s="5" t="s">
        <v>1155</v>
      </c>
      <c r="F268" s="10" t="str">
        <f>IF(TicketTotals[[#This Row],[New Tickets]]&gt;499, "TRUE", "FALSE")</f>
        <v>FALSE</v>
      </c>
      <c r="G268" s="7">
        <v>22</v>
      </c>
      <c r="H268" s="7">
        <f>IF(TicketTotals[[#This Row],[New Tickets]]&gt;499, TicketTotals[[#This Row],[New Tickets]], 0)</f>
        <v>0</v>
      </c>
      <c r="I268" s="16">
        <f>ROUND((TicketTotals[[#This Row],[Billed Tickets]]/$E$5)*$E$6, 2)</f>
        <v>0</v>
      </c>
      <c r="J268" s="20">
        <f>TicketTotals[[#This Row],[Billed Tickets]]/$E$5</f>
        <v>0</v>
      </c>
    </row>
    <row r="269" spans="1:10" x14ac:dyDescent="0.3">
      <c r="A269" s="6" t="s">
        <v>9</v>
      </c>
      <c r="B269" s="6" t="s">
        <v>2</v>
      </c>
      <c r="C269" s="6" t="s">
        <v>271</v>
      </c>
      <c r="D269" s="5" t="s">
        <v>271</v>
      </c>
      <c r="E269" s="5" t="s">
        <v>1156</v>
      </c>
      <c r="F269" s="10" t="str">
        <f>IF(TicketTotals[[#This Row],[New Tickets]]&gt;499, "TRUE", "FALSE")</f>
        <v>FALSE</v>
      </c>
      <c r="G269" s="7">
        <v>2</v>
      </c>
      <c r="H269" s="7">
        <f>IF(TicketTotals[[#This Row],[New Tickets]]&gt;499, TicketTotals[[#This Row],[New Tickets]], 0)</f>
        <v>0</v>
      </c>
      <c r="I269" s="16">
        <f>ROUND((TicketTotals[[#This Row],[Billed Tickets]]/$E$5)*$E$6, 2)</f>
        <v>0</v>
      </c>
      <c r="J269" s="20">
        <f>TicketTotals[[#This Row],[Billed Tickets]]/$E$5</f>
        <v>0</v>
      </c>
    </row>
    <row r="270" spans="1:10" ht="31.2" x14ac:dyDescent="0.3">
      <c r="A270" s="6" t="s">
        <v>9</v>
      </c>
      <c r="B270" s="6" t="s">
        <v>2</v>
      </c>
      <c r="C270" s="6" t="s">
        <v>272</v>
      </c>
      <c r="D270" s="5" t="s">
        <v>1829</v>
      </c>
      <c r="E270" s="5" t="s">
        <v>1157</v>
      </c>
      <c r="F270" s="10" t="str">
        <f>IF(TicketTotals[[#This Row],[New Tickets]]&gt;499, "TRUE", "FALSE")</f>
        <v>TRUE</v>
      </c>
      <c r="G270" s="7">
        <v>33619</v>
      </c>
      <c r="H270" s="7">
        <f>IF(TicketTotals[[#This Row],[New Tickets]]&gt;499, TicketTotals[[#This Row],[New Tickets]], 0)</f>
        <v>33619</v>
      </c>
      <c r="I270" s="16">
        <f>ROUND((TicketTotals[[#This Row],[Billed Tickets]]/$E$5)*$E$6, 2)</f>
        <v>20777.57</v>
      </c>
      <c r="J270" s="20">
        <f>TicketTotals[[#This Row],[Billed Tickets]]/$E$5</f>
        <v>4.1555143040715612E-3</v>
      </c>
    </row>
    <row r="271" spans="1:10" x14ac:dyDescent="0.3">
      <c r="A271" s="6" t="s">
        <v>9</v>
      </c>
      <c r="B271" s="6" t="s">
        <v>2</v>
      </c>
      <c r="C271" s="6" t="s">
        <v>273</v>
      </c>
      <c r="D271" s="5" t="s">
        <v>273</v>
      </c>
      <c r="E271" s="5" t="s">
        <v>1158</v>
      </c>
      <c r="F271" s="10" t="str">
        <f>IF(TicketTotals[[#This Row],[New Tickets]]&gt;499, "TRUE", "FALSE")</f>
        <v>TRUE</v>
      </c>
      <c r="G271" s="7">
        <v>2448</v>
      </c>
      <c r="H271" s="7">
        <f>IF(TicketTotals[[#This Row],[New Tickets]]&gt;499, TicketTotals[[#This Row],[New Tickets]], 0)</f>
        <v>2448</v>
      </c>
      <c r="I271" s="16">
        <f>ROUND((TicketTotals[[#This Row],[Billed Tickets]]/$E$5)*$E$6, 2)</f>
        <v>1512.94</v>
      </c>
      <c r="J271" s="20">
        <f>TicketTotals[[#This Row],[Billed Tickets]]/$E$5</f>
        <v>3.0258779310411319E-4</v>
      </c>
    </row>
    <row r="272" spans="1:10" x14ac:dyDescent="0.3">
      <c r="A272" s="6" t="s">
        <v>9</v>
      </c>
      <c r="B272" s="6" t="s">
        <v>2</v>
      </c>
      <c r="C272" s="6" t="s">
        <v>274</v>
      </c>
      <c r="D272" s="5" t="s">
        <v>274</v>
      </c>
      <c r="E272" s="5" t="s">
        <v>1159</v>
      </c>
      <c r="F272" s="10" t="str">
        <f>IF(TicketTotals[[#This Row],[New Tickets]]&gt;499, "TRUE", "FALSE")</f>
        <v>TRUE</v>
      </c>
      <c r="G272" s="7">
        <v>2449</v>
      </c>
      <c r="H272" s="7">
        <f>IF(TicketTotals[[#This Row],[New Tickets]]&gt;499, TicketTotals[[#This Row],[New Tickets]], 0)</f>
        <v>2449</v>
      </c>
      <c r="I272" s="16">
        <f>ROUND((TicketTotals[[#This Row],[Billed Tickets]]/$E$5)*$E$6, 2)</f>
        <v>1513.56</v>
      </c>
      <c r="J272" s="20">
        <f>TicketTotals[[#This Row],[Billed Tickets]]/$E$5</f>
        <v>3.0271139922874722E-4</v>
      </c>
    </row>
    <row r="273" spans="1:10" x14ac:dyDescent="0.3">
      <c r="A273" s="6" t="s">
        <v>9</v>
      </c>
      <c r="B273" s="6" t="s">
        <v>2</v>
      </c>
      <c r="C273" s="6" t="s">
        <v>275</v>
      </c>
      <c r="D273" s="5" t="s">
        <v>275</v>
      </c>
      <c r="E273" s="5" t="s">
        <v>1160</v>
      </c>
      <c r="F273" s="10" t="str">
        <f>IF(TicketTotals[[#This Row],[New Tickets]]&gt;499, "TRUE", "FALSE")</f>
        <v>FALSE</v>
      </c>
      <c r="G273" s="7">
        <v>210</v>
      </c>
      <c r="H273" s="7">
        <f>IF(TicketTotals[[#This Row],[New Tickets]]&gt;499, TicketTotals[[#This Row],[New Tickets]], 0)</f>
        <v>0</v>
      </c>
      <c r="I273" s="16">
        <f>ROUND((TicketTotals[[#This Row],[Billed Tickets]]/$E$5)*$E$6, 2)</f>
        <v>0</v>
      </c>
      <c r="J273" s="20">
        <f>TicketTotals[[#This Row],[Billed Tickets]]/$E$5</f>
        <v>0</v>
      </c>
    </row>
    <row r="274" spans="1:10" ht="31.2" x14ac:dyDescent="0.3">
      <c r="A274" s="6" t="s">
        <v>9</v>
      </c>
      <c r="B274" s="6" t="s">
        <v>2</v>
      </c>
      <c r="C274" s="6" t="s">
        <v>276</v>
      </c>
      <c r="D274" s="5" t="s">
        <v>1830</v>
      </c>
      <c r="E274" s="5" t="s">
        <v>1161</v>
      </c>
      <c r="F274" s="10" t="str">
        <f>IF(TicketTotals[[#This Row],[New Tickets]]&gt;499, "TRUE", "FALSE")</f>
        <v>FALSE</v>
      </c>
      <c r="G274" s="7">
        <v>249</v>
      </c>
      <c r="H274" s="7">
        <f>IF(TicketTotals[[#This Row],[New Tickets]]&gt;499, TicketTotals[[#This Row],[New Tickets]], 0)</f>
        <v>0</v>
      </c>
      <c r="I274" s="16">
        <f>ROUND((TicketTotals[[#This Row],[Billed Tickets]]/$E$5)*$E$6, 2)</f>
        <v>0</v>
      </c>
      <c r="J274" s="20">
        <f>TicketTotals[[#This Row],[Billed Tickets]]/$E$5</f>
        <v>0</v>
      </c>
    </row>
    <row r="275" spans="1:10" ht="31.2" x14ac:dyDescent="0.3">
      <c r="A275" s="6" t="s">
        <v>9</v>
      </c>
      <c r="B275" s="6" t="s">
        <v>2</v>
      </c>
      <c r="C275" s="6" t="s">
        <v>277</v>
      </c>
      <c r="D275" s="5" t="s">
        <v>1831</v>
      </c>
      <c r="E275" s="5" t="s">
        <v>1162</v>
      </c>
      <c r="F275" s="10" t="str">
        <f>IF(TicketTotals[[#This Row],[New Tickets]]&gt;499, "TRUE", "FALSE")</f>
        <v>TRUE</v>
      </c>
      <c r="G275" s="7">
        <v>10664</v>
      </c>
      <c r="H275" s="7">
        <f>IF(TicketTotals[[#This Row],[New Tickets]]&gt;499, TicketTotals[[#This Row],[New Tickets]], 0)</f>
        <v>10664</v>
      </c>
      <c r="I275" s="16">
        <f>ROUND((TicketTotals[[#This Row],[Billed Tickets]]/$E$5)*$E$6, 2)</f>
        <v>6590.68</v>
      </c>
      <c r="J275" s="20">
        <f>TicketTotals[[#This Row],[Billed Tickets]]/$E$5</f>
        <v>1.3181357130973297E-3</v>
      </c>
    </row>
    <row r="276" spans="1:10" x14ac:dyDescent="0.3">
      <c r="A276" s="6" t="s">
        <v>9</v>
      </c>
      <c r="B276" s="6" t="s">
        <v>2</v>
      </c>
      <c r="C276" s="6" t="s">
        <v>278</v>
      </c>
      <c r="D276" s="5" t="s">
        <v>278</v>
      </c>
      <c r="E276" s="5" t="s">
        <v>1163</v>
      </c>
      <c r="F276" s="10" t="str">
        <f>IF(TicketTotals[[#This Row],[New Tickets]]&gt;499, "TRUE", "FALSE")</f>
        <v>FALSE</v>
      </c>
      <c r="G276" s="7">
        <v>67</v>
      </c>
      <c r="H276" s="7">
        <f>IF(TicketTotals[[#This Row],[New Tickets]]&gt;499, TicketTotals[[#This Row],[New Tickets]], 0)</f>
        <v>0</v>
      </c>
      <c r="I276" s="16">
        <f>ROUND((TicketTotals[[#This Row],[Billed Tickets]]/$E$5)*$E$6, 2)</f>
        <v>0</v>
      </c>
      <c r="J276" s="20">
        <f>TicketTotals[[#This Row],[Billed Tickets]]/$E$5</f>
        <v>0</v>
      </c>
    </row>
    <row r="277" spans="1:10" x14ac:dyDescent="0.3">
      <c r="A277" s="6" t="s">
        <v>9</v>
      </c>
      <c r="B277" s="6" t="s">
        <v>2</v>
      </c>
      <c r="C277" s="6" t="s">
        <v>279</v>
      </c>
      <c r="D277" s="5" t="s">
        <v>279</v>
      </c>
      <c r="E277" s="5" t="s">
        <v>1164</v>
      </c>
      <c r="F277" s="10" t="str">
        <f>IF(TicketTotals[[#This Row],[New Tickets]]&gt;499, "TRUE", "FALSE")</f>
        <v>FALSE</v>
      </c>
      <c r="G277" s="7">
        <v>147</v>
      </c>
      <c r="H277" s="7">
        <f>IF(TicketTotals[[#This Row],[New Tickets]]&gt;499, TicketTotals[[#This Row],[New Tickets]], 0)</f>
        <v>0</v>
      </c>
      <c r="I277" s="16">
        <f>ROUND((TicketTotals[[#This Row],[Billed Tickets]]/$E$5)*$E$6, 2)</f>
        <v>0</v>
      </c>
      <c r="J277" s="20">
        <f>TicketTotals[[#This Row],[Billed Tickets]]/$E$5</f>
        <v>0</v>
      </c>
    </row>
    <row r="278" spans="1:10" x14ac:dyDescent="0.3">
      <c r="A278" s="6" t="s">
        <v>9</v>
      </c>
      <c r="B278" s="6" t="s">
        <v>2</v>
      </c>
      <c r="C278" s="6" t="s">
        <v>280</v>
      </c>
      <c r="D278" s="5" t="s">
        <v>280</v>
      </c>
      <c r="E278" s="5" t="s">
        <v>1165</v>
      </c>
      <c r="F278" s="10" t="str">
        <f>IF(TicketTotals[[#This Row],[New Tickets]]&gt;499, "TRUE", "FALSE")</f>
        <v>FALSE</v>
      </c>
      <c r="G278" s="7">
        <v>11</v>
      </c>
      <c r="H278" s="7">
        <f>IF(TicketTotals[[#This Row],[New Tickets]]&gt;499, TicketTotals[[#This Row],[New Tickets]], 0)</f>
        <v>0</v>
      </c>
      <c r="I278" s="16">
        <f>ROUND((TicketTotals[[#This Row],[Billed Tickets]]/$E$5)*$E$6, 2)</f>
        <v>0</v>
      </c>
      <c r="J278" s="20">
        <f>TicketTotals[[#This Row],[Billed Tickets]]/$E$5</f>
        <v>0</v>
      </c>
    </row>
    <row r="279" spans="1:10" x14ac:dyDescent="0.3">
      <c r="A279" s="6" t="s">
        <v>9</v>
      </c>
      <c r="B279" s="6" t="s">
        <v>2</v>
      </c>
      <c r="C279" s="6" t="s">
        <v>281</v>
      </c>
      <c r="D279" s="5" t="s">
        <v>281</v>
      </c>
      <c r="E279" s="5" t="s">
        <v>1166</v>
      </c>
      <c r="F279" s="10" t="str">
        <f>IF(TicketTotals[[#This Row],[New Tickets]]&gt;499, "TRUE", "FALSE")</f>
        <v>TRUE</v>
      </c>
      <c r="G279" s="7">
        <v>898</v>
      </c>
      <c r="H279" s="7">
        <f>IF(TicketTotals[[#This Row],[New Tickets]]&gt;499, TicketTotals[[#This Row],[New Tickets]], 0)</f>
        <v>898</v>
      </c>
      <c r="I279" s="16">
        <f>ROUND((TicketTotals[[#This Row],[Billed Tickets]]/$E$5)*$E$6, 2)</f>
        <v>554.99</v>
      </c>
      <c r="J279" s="20">
        <f>TicketTotals[[#This Row],[Billed Tickets]]/$E$5</f>
        <v>1.1099829992136178E-4</v>
      </c>
    </row>
    <row r="280" spans="1:10" x14ac:dyDescent="0.3">
      <c r="A280" s="6" t="s">
        <v>9</v>
      </c>
      <c r="B280" s="6" t="s">
        <v>2</v>
      </c>
      <c r="C280" s="6" t="s">
        <v>282</v>
      </c>
      <c r="D280" s="5" t="s">
        <v>282</v>
      </c>
      <c r="E280" s="5" t="s">
        <v>1167</v>
      </c>
      <c r="F280" s="10" t="str">
        <f>IF(TicketTotals[[#This Row],[New Tickets]]&gt;499, "TRUE", "FALSE")</f>
        <v>TRUE</v>
      </c>
      <c r="G280" s="7">
        <v>2244</v>
      </c>
      <c r="H280" s="7">
        <f>IF(TicketTotals[[#This Row],[New Tickets]]&gt;499, TicketTotals[[#This Row],[New Tickets]], 0)</f>
        <v>2244</v>
      </c>
      <c r="I280" s="16">
        <f>ROUND((TicketTotals[[#This Row],[Billed Tickets]]/$E$5)*$E$6, 2)</f>
        <v>1386.86</v>
      </c>
      <c r="J280" s="20">
        <f>TicketTotals[[#This Row],[Billed Tickets]]/$E$5</f>
        <v>2.7737214367877045E-4</v>
      </c>
    </row>
    <row r="281" spans="1:10" x14ac:dyDescent="0.3">
      <c r="A281" s="6" t="s">
        <v>9</v>
      </c>
      <c r="B281" s="6" t="s">
        <v>2</v>
      </c>
      <c r="C281" s="6" t="s">
        <v>283</v>
      </c>
      <c r="D281" s="5" t="s">
        <v>283</v>
      </c>
      <c r="E281" s="5" t="s">
        <v>1168</v>
      </c>
      <c r="F281" s="10" t="str">
        <f>IF(TicketTotals[[#This Row],[New Tickets]]&gt;499, "TRUE", "FALSE")</f>
        <v>FALSE</v>
      </c>
      <c r="G281" s="7">
        <v>26</v>
      </c>
      <c r="H281" s="7">
        <f>IF(TicketTotals[[#This Row],[New Tickets]]&gt;499, TicketTotals[[#This Row],[New Tickets]], 0)</f>
        <v>0</v>
      </c>
      <c r="I281" s="16">
        <f>ROUND((TicketTotals[[#This Row],[Billed Tickets]]/$E$5)*$E$6, 2)</f>
        <v>0</v>
      </c>
      <c r="J281" s="20">
        <f>TicketTotals[[#This Row],[Billed Tickets]]/$E$5</f>
        <v>0</v>
      </c>
    </row>
    <row r="282" spans="1:10" ht="31.2" x14ac:dyDescent="0.3">
      <c r="A282" s="6" t="s">
        <v>9</v>
      </c>
      <c r="B282" s="6" t="s">
        <v>2</v>
      </c>
      <c r="C282" s="6" t="s">
        <v>284</v>
      </c>
      <c r="D282" s="5" t="s">
        <v>1832</v>
      </c>
      <c r="E282" s="5" t="s">
        <v>1169</v>
      </c>
      <c r="F282" s="10" t="str">
        <f>IF(TicketTotals[[#This Row],[New Tickets]]&gt;499, "TRUE", "FALSE")</f>
        <v>TRUE</v>
      </c>
      <c r="G282" s="7">
        <v>7718</v>
      </c>
      <c r="H282" s="7">
        <f>IF(TicketTotals[[#This Row],[New Tickets]]&gt;499, TicketTotals[[#This Row],[New Tickets]], 0)</f>
        <v>7718</v>
      </c>
      <c r="I282" s="16">
        <f>ROUND((TicketTotals[[#This Row],[Billed Tickets]]/$E$5)*$E$6, 2)</f>
        <v>4769.96</v>
      </c>
      <c r="J282" s="20">
        <f>TicketTotals[[#This Row],[Billed Tickets]]/$E$5</f>
        <v>9.5399206992546795E-4</v>
      </c>
    </row>
    <row r="283" spans="1:10" x14ac:dyDescent="0.3">
      <c r="A283" s="6" t="s">
        <v>9</v>
      </c>
      <c r="B283" s="6" t="s">
        <v>2</v>
      </c>
      <c r="C283" s="6" t="s">
        <v>285</v>
      </c>
      <c r="D283" s="5" t="s">
        <v>285</v>
      </c>
      <c r="E283" s="5" t="s">
        <v>3294</v>
      </c>
      <c r="F283" s="10" t="str">
        <f>IF(TicketTotals[[#This Row],[New Tickets]]&gt;499, "TRUE", "FALSE")</f>
        <v>FALSE</v>
      </c>
      <c r="G283" s="7">
        <v>198</v>
      </c>
      <c r="H283" s="7">
        <f>IF(TicketTotals[[#This Row],[New Tickets]]&gt;499, TicketTotals[[#This Row],[New Tickets]], 0)</f>
        <v>0</v>
      </c>
      <c r="I283" s="16">
        <f>ROUND((TicketTotals[[#This Row],[Billed Tickets]]/$E$5)*$E$6, 2)</f>
        <v>0</v>
      </c>
      <c r="J283" s="20">
        <f>TicketTotals[[#This Row],[Billed Tickets]]/$E$5</f>
        <v>0</v>
      </c>
    </row>
    <row r="284" spans="1:10" x14ac:dyDescent="0.3">
      <c r="A284" s="6" t="s">
        <v>9</v>
      </c>
      <c r="B284" s="6" t="s">
        <v>2</v>
      </c>
      <c r="C284" s="6" t="s">
        <v>286</v>
      </c>
      <c r="D284" s="5" t="s">
        <v>286</v>
      </c>
      <c r="E284" s="5" t="s">
        <v>1170</v>
      </c>
      <c r="F284" s="10" t="str">
        <f>IF(TicketTotals[[#This Row],[New Tickets]]&gt;499, "TRUE", "FALSE")</f>
        <v>TRUE</v>
      </c>
      <c r="G284" s="7">
        <v>3389</v>
      </c>
      <c r="H284" s="7">
        <f>IF(TicketTotals[[#This Row],[New Tickets]]&gt;499, TicketTotals[[#This Row],[New Tickets]], 0)</f>
        <v>3389</v>
      </c>
      <c r="I284" s="16">
        <f>ROUND((TicketTotals[[#This Row],[Billed Tickets]]/$E$5)*$E$6, 2)</f>
        <v>2094.5100000000002</v>
      </c>
      <c r="J284" s="20">
        <f>TicketTotals[[#This Row],[Billed Tickets]]/$E$5</f>
        <v>4.1890115638473839E-4</v>
      </c>
    </row>
    <row r="285" spans="1:10" x14ac:dyDescent="0.3">
      <c r="A285" s="6" t="s">
        <v>9</v>
      </c>
      <c r="B285" s="6" t="s">
        <v>2</v>
      </c>
      <c r="C285" s="6" t="s">
        <v>287</v>
      </c>
      <c r="D285" s="5" t="s">
        <v>287</v>
      </c>
      <c r="E285" s="5" t="s">
        <v>1171</v>
      </c>
      <c r="F285" s="10" t="str">
        <f>IF(TicketTotals[[#This Row],[New Tickets]]&gt;499, "TRUE", "FALSE")</f>
        <v>FALSE</v>
      </c>
      <c r="G285" s="7">
        <v>14</v>
      </c>
      <c r="H285" s="7">
        <f>IF(TicketTotals[[#This Row],[New Tickets]]&gt;499, TicketTotals[[#This Row],[New Tickets]], 0)</f>
        <v>0</v>
      </c>
      <c r="I285" s="16">
        <f>ROUND((TicketTotals[[#This Row],[Billed Tickets]]/$E$5)*$E$6, 2)</f>
        <v>0</v>
      </c>
      <c r="J285" s="20">
        <f>TicketTotals[[#This Row],[Billed Tickets]]/$E$5</f>
        <v>0</v>
      </c>
    </row>
    <row r="286" spans="1:10" x14ac:dyDescent="0.3">
      <c r="A286" s="6" t="s">
        <v>9</v>
      </c>
      <c r="B286" s="6" t="s">
        <v>2</v>
      </c>
      <c r="C286" s="6" t="s">
        <v>288</v>
      </c>
      <c r="D286" s="5" t="s">
        <v>288</v>
      </c>
      <c r="E286" s="5" t="s">
        <v>1172</v>
      </c>
      <c r="F286" s="10" t="str">
        <f>IF(TicketTotals[[#This Row],[New Tickets]]&gt;499, "TRUE", "FALSE")</f>
        <v>FALSE</v>
      </c>
      <c r="G286" s="7">
        <v>69</v>
      </c>
      <c r="H286" s="7">
        <f>IF(TicketTotals[[#This Row],[New Tickets]]&gt;499, TicketTotals[[#This Row],[New Tickets]], 0)</f>
        <v>0</v>
      </c>
      <c r="I286" s="16">
        <f>ROUND((TicketTotals[[#This Row],[Billed Tickets]]/$E$5)*$E$6, 2)</f>
        <v>0</v>
      </c>
      <c r="J286" s="20">
        <f>TicketTotals[[#This Row],[Billed Tickets]]/$E$5</f>
        <v>0</v>
      </c>
    </row>
    <row r="287" spans="1:10" x14ac:dyDescent="0.3">
      <c r="A287" s="6" t="s">
        <v>9</v>
      </c>
      <c r="B287" s="6" t="s">
        <v>2</v>
      </c>
      <c r="C287" s="6" t="s">
        <v>289</v>
      </c>
      <c r="D287" s="5" t="s">
        <v>289</v>
      </c>
      <c r="E287" s="5" t="s">
        <v>1173</v>
      </c>
      <c r="F287" s="10" t="str">
        <f>IF(TicketTotals[[#This Row],[New Tickets]]&gt;499, "TRUE", "FALSE")</f>
        <v>FALSE</v>
      </c>
      <c r="G287" s="7">
        <v>132</v>
      </c>
      <c r="H287" s="7">
        <f>IF(TicketTotals[[#This Row],[New Tickets]]&gt;499, TicketTotals[[#This Row],[New Tickets]], 0)</f>
        <v>0</v>
      </c>
      <c r="I287" s="16">
        <f>ROUND((TicketTotals[[#This Row],[Billed Tickets]]/$E$5)*$E$6, 2)</f>
        <v>0</v>
      </c>
      <c r="J287" s="20">
        <f>TicketTotals[[#This Row],[Billed Tickets]]/$E$5</f>
        <v>0</v>
      </c>
    </row>
    <row r="288" spans="1:10" x14ac:dyDescent="0.3">
      <c r="A288" s="6" t="s">
        <v>9</v>
      </c>
      <c r="B288" s="6" t="s">
        <v>2</v>
      </c>
      <c r="C288" s="6" t="s">
        <v>290</v>
      </c>
      <c r="D288" s="5" t="s">
        <v>1833</v>
      </c>
      <c r="E288" s="5" t="s">
        <v>1174</v>
      </c>
      <c r="F288" s="10" t="str">
        <f>IF(TicketTotals[[#This Row],[New Tickets]]&gt;499, "TRUE", "FALSE")</f>
        <v>TRUE</v>
      </c>
      <c r="G288" s="7">
        <v>1819</v>
      </c>
      <c r="H288" s="7">
        <f>IF(TicketTotals[[#This Row],[New Tickets]]&gt;499, TicketTotals[[#This Row],[New Tickets]], 0)</f>
        <v>1819</v>
      </c>
      <c r="I288" s="16">
        <f>ROUND((TicketTotals[[#This Row],[Billed Tickets]]/$E$5)*$E$6, 2)</f>
        <v>1124.2</v>
      </c>
      <c r="J288" s="20">
        <f>TicketTotals[[#This Row],[Billed Tickets]]/$E$5</f>
        <v>2.2483954070930633E-4</v>
      </c>
    </row>
    <row r="289" spans="1:10" x14ac:dyDescent="0.3">
      <c r="A289" s="6" t="s">
        <v>9</v>
      </c>
      <c r="B289" s="6" t="s">
        <v>2</v>
      </c>
      <c r="C289" s="6" t="s">
        <v>291</v>
      </c>
      <c r="D289" s="5" t="s">
        <v>291</v>
      </c>
      <c r="E289" s="5" t="s">
        <v>3302</v>
      </c>
      <c r="F289" s="10" t="str">
        <f>IF(TicketTotals[[#This Row],[New Tickets]]&gt;499, "TRUE", "FALSE")</f>
        <v>FALSE</v>
      </c>
      <c r="G289" s="7">
        <v>17</v>
      </c>
      <c r="H289" s="7">
        <f>IF(TicketTotals[[#This Row],[New Tickets]]&gt;499, TicketTotals[[#This Row],[New Tickets]], 0)</f>
        <v>0</v>
      </c>
      <c r="I289" s="16">
        <f>ROUND((TicketTotals[[#This Row],[Billed Tickets]]/$E$5)*$E$6, 2)</f>
        <v>0</v>
      </c>
      <c r="J289" s="20">
        <f>TicketTotals[[#This Row],[Billed Tickets]]/$E$5</f>
        <v>0</v>
      </c>
    </row>
    <row r="290" spans="1:10" x14ac:dyDescent="0.3">
      <c r="A290" s="6" t="s">
        <v>9</v>
      </c>
      <c r="B290" s="6" t="s">
        <v>2</v>
      </c>
      <c r="C290" s="6" t="s">
        <v>292</v>
      </c>
      <c r="D290" s="5" t="s">
        <v>292</v>
      </c>
      <c r="E290" s="5" t="s">
        <v>1175</v>
      </c>
      <c r="F290" s="10" t="str">
        <f>IF(TicketTotals[[#This Row],[New Tickets]]&gt;499, "TRUE", "FALSE")</f>
        <v>FALSE</v>
      </c>
      <c r="G290" s="7">
        <v>48</v>
      </c>
      <c r="H290" s="7">
        <f>IF(TicketTotals[[#This Row],[New Tickets]]&gt;499, TicketTotals[[#This Row],[New Tickets]], 0)</f>
        <v>0</v>
      </c>
      <c r="I290" s="16">
        <f>ROUND((TicketTotals[[#This Row],[Billed Tickets]]/$E$5)*$E$6, 2)</f>
        <v>0</v>
      </c>
      <c r="J290" s="20">
        <f>TicketTotals[[#This Row],[Billed Tickets]]/$E$5</f>
        <v>0</v>
      </c>
    </row>
    <row r="291" spans="1:10" x14ac:dyDescent="0.3">
      <c r="A291" s="6" t="s">
        <v>9</v>
      </c>
      <c r="B291" s="6" t="s">
        <v>2</v>
      </c>
      <c r="C291" s="6" t="s">
        <v>293</v>
      </c>
      <c r="D291" s="5" t="s">
        <v>293</v>
      </c>
      <c r="E291" s="5" t="s">
        <v>1176</v>
      </c>
      <c r="F291" s="10" t="str">
        <f>IF(TicketTotals[[#This Row],[New Tickets]]&gt;499, "TRUE", "FALSE")</f>
        <v>FALSE</v>
      </c>
      <c r="G291" s="7">
        <v>11</v>
      </c>
      <c r="H291" s="7">
        <f>IF(TicketTotals[[#This Row],[New Tickets]]&gt;499, TicketTotals[[#This Row],[New Tickets]], 0)</f>
        <v>0</v>
      </c>
      <c r="I291" s="16">
        <f>ROUND((TicketTotals[[#This Row],[Billed Tickets]]/$E$5)*$E$6, 2)</f>
        <v>0</v>
      </c>
      <c r="J291" s="20">
        <f>TicketTotals[[#This Row],[Billed Tickets]]/$E$5</f>
        <v>0</v>
      </c>
    </row>
    <row r="292" spans="1:10" x14ac:dyDescent="0.3">
      <c r="A292" s="6" t="s">
        <v>9</v>
      </c>
      <c r="B292" s="6" t="s">
        <v>2</v>
      </c>
      <c r="C292" s="6" t="s">
        <v>294</v>
      </c>
      <c r="D292" s="5" t="s">
        <v>294</v>
      </c>
      <c r="E292" s="5" t="s">
        <v>1177</v>
      </c>
      <c r="F292" s="10" t="str">
        <f>IF(TicketTotals[[#This Row],[New Tickets]]&gt;499, "TRUE", "FALSE")</f>
        <v>FALSE</v>
      </c>
      <c r="G292" s="7">
        <v>28</v>
      </c>
      <c r="H292" s="7">
        <f>IF(TicketTotals[[#This Row],[New Tickets]]&gt;499, TicketTotals[[#This Row],[New Tickets]], 0)</f>
        <v>0</v>
      </c>
      <c r="I292" s="16">
        <f>ROUND((TicketTotals[[#This Row],[Billed Tickets]]/$E$5)*$E$6, 2)</f>
        <v>0</v>
      </c>
      <c r="J292" s="20">
        <f>TicketTotals[[#This Row],[Billed Tickets]]/$E$5</f>
        <v>0</v>
      </c>
    </row>
    <row r="293" spans="1:10" x14ac:dyDescent="0.3">
      <c r="A293" s="6" t="s">
        <v>9</v>
      </c>
      <c r="B293" s="6" t="s">
        <v>2</v>
      </c>
      <c r="C293" s="6" t="s">
        <v>295</v>
      </c>
      <c r="D293" s="5" t="s">
        <v>295</v>
      </c>
      <c r="E293" s="5" t="s">
        <v>1178</v>
      </c>
      <c r="F293" s="10" t="str">
        <f>IF(TicketTotals[[#This Row],[New Tickets]]&gt;499, "TRUE", "FALSE")</f>
        <v>FALSE</v>
      </c>
      <c r="G293" s="7">
        <v>372</v>
      </c>
      <c r="H293" s="7">
        <f>IF(TicketTotals[[#This Row],[New Tickets]]&gt;499, TicketTotals[[#This Row],[New Tickets]], 0)</f>
        <v>0</v>
      </c>
      <c r="I293" s="16">
        <f>ROUND((TicketTotals[[#This Row],[Billed Tickets]]/$E$5)*$E$6, 2)</f>
        <v>0</v>
      </c>
      <c r="J293" s="20">
        <f>TicketTotals[[#This Row],[Billed Tickets]]/$E$5</f>
        <v>0</v>
      </c>
    </row>
    <row r="294" spans="1:10" x14ac:dyDescent="0.3">
      <c r="A294" s="6" t="s">
        <v>9</v>
      </c>
      <c r="B294" s="6" t="s">
        <v>2</v>
      </c>
      <c r="C294" s="6" t="s">
        <v>296</v>
      </c>
      <c r="D294" s="5" t="s">
        <v>296</v>
      </c>
      <c r="E294" s="5" t="s">
        <v>1179</v>
      </c>
      <c r="F294" s="10" t="str">
        <f>IF(TicketTotals[[#This Row],[New Tickets]]&gt;499, "TRUE", "FALSE")</f>
        <v>FALSE</v>
      </c>
      <c r="G294" s="7">
        <v>457</v>
      </c>
      <c r="H294" s="7">
        <f>IF(TicketTotals[[#This Row],[New Tickets]]&gt;499, TicketTotals[[#This Row],[New Tickets]], 0)</f>
        <v>0</v>
      </c>
      <c r="I294" s="16">
        <f>ROUND((TicketTotals[[#This Row],[Billed Tickets]]/$E$5)*$E$6, 2)</f>
        <v>0</v>
      </c>
      <c r="J294" s="20">
        <f>TicketTotals[[#This Row],[Billed Tickets]]/$E$5</f>
        <v>0</v>
      </c>
    </row>
    <row r="295" spans="1:10" x14ac:dyDescent="0.3">
      <c r="A295" s="6" t="s">
        <v>9</v>
      </c>
      <c r="B295" s="6" t="s">
        <v>2</v>
      </c>
      <c r="C295" s="6" t="s">
        <v>297</v>
      </c>
      <c r="D295" s="5" t="s">
        <v>297</v>
      </c>
      <c r="E295" s="5" t="s">
        <v>1180</v>
      </c>
      <c r="F295" s="10" t="str">
        <f>IF(TicketTotals[[#This Row],[New Tickets]]&gt;499, "TRUE", "FALSE")</f>
        <v>FALSE</v>
      </c>
      <c r="G295" s="7">
        <v>479</v>
      </c>
      <c r="H295" s="7">
        <f>IF(TicketTotals[[#This Row],[New Tickets]]&gt;499, TicketTotals[[#This Row],[New Tickets]], 0)</f>
        <v>0</v>
      </c>
      <c r="I295" s="16">
        <f>ROUND((TicketTotals[[#This Row],[Billed Tickets]]/$E$5)*$E$6, 2)</f>
        <v>0</v>
      </c>
      <c r="J295" s="20">
        <f>TicketTotals[[#This Row],[Billed Tickets]]/$E$5</f>
        <v>0</v>
      </c>
    </row>
    <row r="296" spans="1:10" x14ac:dyDescent="0.3">
      <c r="A296" s="6" t="s">
        <v>9</v>
      </c>
      <c r="B296" s="6" t="s">
        <v>2</v>
      </c>
      <c r="C296" s="6" t="s">
        <v>298</v>
      </c>
      <c r="D296" s="5" t="s">
        <v>298</v>
      </c>
      <c r="E296" s="5" t="s">
        <v>1181</v>
      </c>
      <c r="F296" s="10" t="str">
        <f>IF(TicketTotals[[#This Row],[New Tickets]]&gt;499, "TRUE", "FALSE")</f>
        <v>TRUE</v>
      </c>
      <c r="G296" s="7">
        <v>651</v>
      </c>
      <c r="H296" s="7">
        <f>IF(TicketTotals[[#This Row],[New Tickets]]&gt;499, TicketTotals[[#This Row],[New Tickets]], 0)</f>
        <v>651</v>
      </c>
      <c r="I296" s="16">
        <f>ROUND((TicketTotals[[#This Row],[Billed Tickets]]/$E$5)*$E$6, 2)</f>
        <v>402.34</v>
      </c>
      <c r="J296" s="20">
        <f>TicketTotals[[#This Row],[Billed Tickets]]/$E$5</f>
        <v>8.0467587136755597E-5</v>
      </c>
    </row>
    <row r="297" spans="1:10" x14ac:dyDescent="0.3">
      <c r="A297" s="6" t="s">
        <v>9</v>
      </c>
      <c r="B297" s="6" t="s">
        <v>2</v>
      </c>
      <c r="C297" s="6" t="s">
        <v>299</v>
      </c>
      <c r="D297" s="5" t="s">
        <v>299</v>
      </c>
      <c r="E297" s="5" t="s">
        <v>1182</v>
      </c>
      <c r="F297" s="10" t="str">
        <f>IF(TicketTotals[[#This Row],[New Tickets]]&gt;499, "TRUE", "FALSE")</f>
        <v>TRUE</v>
      </c>
      <c r="G297" s="7">
        <v>3986</v>
      </c>
      <c r="H297" s="7">
        <f>IF(TicketTotals[[#This Row],[New Tickets]]&gt;499, TicketTotals[[#This Row],[New Tickets]], 0)</f>
        <v>3986</v>
      </c>
      <c r="I297" s="16">
        <f>ROUND((TicketTotals[[#This Row],[Billed Tickets]]/$E$5)*$E$6, 2)</f>
        <v>2463.4699999999998</v>
      </c>
      <c r="J297" s="20">
        <f>TicketTotals[[#This Row],[Billed Tickets]]/$E$5</f>
        <v>4.9269401279125624E-4</v>
      </c>
    </row>
    <row r="298" spans="1:10" x14ac:dyDescent="0.3">
      <c r="A298" s="6" t="s">
        <v>9</v>
      </c>
      <c r="B298" s="6" t="s">
        <v>2</v>
      </c>
      <c r="C298" s="6" t="s">
        <v>300</v>
      </c>
      <c r="D298" s="5" t="s">
        <v>300</v>
      </c>
      <c r="E298" s="5" t="s">
        <v>1183</v>
      </c>
      <c r="F298" s="10" t="str">
        <f>IF(TicketTotals[[#This Row],[New Tickets]]&gt;499, "TRUE", "FALSE")</f>
        <v>FALSE</v>
      </c>
      <c r="G298" s="7">
        <v>19</v>
      </c>
      <c r="H298" s="7">
        <f>IF(TicketTotals[[#This Row],[New Tickets]]&gt;499, TicketTotals[[#This Row],[New Tickets]], 0)</f>
        <v>0</v>
      </c>
      <c r="I298" s="16">
        <f>ROUND((TicketTotals[[#This Row],[Billed Tickets]]/$E$5)*$E$6, 2)</f>
        <v>0</v>
      </c>
      <c r="J298" s="20">
        <f>TicketTotals[[#This Row],[Billed Tickets]]/$E$5</f>
        <v>0</v>
      </c>
    </row>
    <row r="299" spans="1:10" x14ac:dyDescent="0.3">
      <c r="A299" s="6" t="s">
        <v>9</v>
      </c>
      <c r="B299" s="6" t="s">
        <v>2</v>
      </c>
      <c r="C299" s="6" t="s">
        <v>301</v>
      </c>
      <c r="D299" s="5" t="s">
        <v>301</v>
      </c>
      <c r="E299" s="5" t="s">
        <v>1184</v>
      </c>
      <c r="F299" s="10" t="str">
        <f>IF(TicketTotals[[#This Row],[New Tickets]]&gt;499, "TRUE", "FALSE")</f>
        <v>FALSE</v>
      </c>
      <c r="G299" s="7">
        <v>56</v>
      </c>
      <c r="H299" s="7">
        <f>IF(TicketTotals[[#This Row],[New Tickets]]&gt;499, TicketTotals[[#This Row],[New Tickets]], 0)</f>
        <v>0</v>
      </c>
      <c r="I299" s="16">
        <f>ROUND((TicketTotals[[#This Row],[Billed Tickets]]/$E$5)*$E$6, 2)</f>
        <v>0</v>
      </c>
      <c r="J299" s="20">
        <f>TicketTotals[[#This Row],[Billed Tickets]]/$E$5</f>
        <v>0</v>
      </c>
    </row>
    <row r="300" spans="1:10" x14ac:dyDescent="0.3">
      <c r="A300" s="6" t="s">
        <v>9</v>
      </c>
      <c r="B300" s="6" t="s">
        <v>2</v>
      </c>
      <c r="C300" s="6" t="s">
        <v>302</v>
      </c>
      <c r="D300" s="5" t="s">
        <v>302</v>
      </c>
      <c r="E300" s="5" t="s">
        <v>1185</v>
      </c>
      <c r="F300" s="10" t="str">
        <f>IF(TicketTotals[[#This Row],[New Tickets]]&gt;499, "TRUE", "FALSE")</f>
        <v>FALSE</v>
      </c>
      <c r="G300" s="7">
        <v>31</v>
      </c>
      <c r="H300" s="7">
        <f>IF(TicketTotals[[#This Row],[New Tickets]]&gt;499, TicketTotals[[#This Row],[New Tickets]], 0)</f>
        <v>0</v>
      </c>
      <c r="I300" s="16">
        <f>ROUND((TicketTotals[[#This Row],[Billed Tickets]]/$E$5)*$E$6, 2)</f>
        <v>0</v>
      </c>
      <c r="J300" s="20">
        <f>TicketTotals[[#This Row],[Billed Tickets]]/$E$5</f>
        <v>0</v>
      </c>
    </row>
    <row r="301" spans="1:10" ht="31.2" x14ac:dyDescent="0.3">
      <c r="A301" s="6" t="s">
        <v>9</v>
      </c>
      <c r="B301" s="6" t="s">
        <v>2</v>
      </c>
      <c r="C301" s="6" t="s">
        <v>303</v>
      </c>
      <c r="D301" s="5" t="s">
        <v>303</v>
      </c>
      <c r="E301" s="5" t="s">
        <v>1186</v>
      </c>
      <c r="F301" s="10" t="str">
        <f>IF(TicketTotals[[#This Row],[New Tickets]]&gt;499, "TRUE", "FALSE")</f>
        <v>FALSE</v>
      </c>
      <c r="G301" s="7">
        <v>14</v>
      </c>
      <c r="H301" s="7">
        <f>IF(TicketTotals[[#This Row],[New Tickets]]&gt;499, TicketTotals[[#This Row],[New Tickets]], 0)</f>
        <v>0</v>
      </c>
      <c r="I301" s="16">
        <f>ROUND((TicketTotals[[#This Row],[Billed Tickets]]/$E$5)*$E$6, 2)</f>
        <v>0</v>
      </c>
      <c r="J301" s="20">
        <f>TicketTotals[[#This Row],[Billed Tickets]]/$E$5</f>
        <v>0</v>
      </c>
    </row>
    <row r="302" spans="1:10" x14ac:dyDescent="0.3">
      <c r="A302" s="6" t="s">
        <v>9</v>
      </c>
      <c r="B302" s="6" t="s">
        <v>2</v>
      </c>
      <c r="C302" s="6" t="s">
        <v>304</v>
      </c>
      <c r="D302" s="5" t="s">
        <v>304</v>
      </c>
      <c r="E302" s="5" t="s">
        <v>1187</v>
      </c>
      <c r="F302" s="10" t="str">
        <f>IF(TicketTotals[[#This Row],[New Tickets]]&gt;499, "TRUE", "FALSE")</f>
        <v>FALSE</v>
      </c>
      <c r="G302" s="7">
        <v>1</v>
      </c>
      <c r="H302" s="7">
        <f>IF(TicketTotals[[#This Row],[New Tickets]]&gt;499, TicketTotals[[#This Row],[New Tickets]], 0)</f>
        <v>0</v>
      </c>
      <c r="I302" s="16">
        <f>ROUND((TicketTotals[[#This Row],[Billed Tickets]]/$E$5)*$E$6, 2)</f>
        <v>0</v>
      </c>
      <c r="J302" s="20">
        <f>TicketTotals[[#This Row],[Billed Tickets]]/$E$5</f>
        <v>0</v>
      </c>
    </row>
    <row r="303" spans="1:10" x14ac:dyDescent="0.3">
      <c r="A303" s="6" t="s">
        <v>9</v>
      </c>
      <c r="B303" s="6" t="s">
        <v>2</v>
      </c>
      <c r="C303" s="6" t="s">
        <v>305</v>
      </c>
      <c r="D303" s="5" t="s">
        <v>305</v>
      </c>
      <c r="E303" s="5" t="s">
        <v>1188</v>
      </c>
      <c r="F303" s="10" t="str">
        <f>IF(TicketTotals[[#This Row],[New Tickets]]&gt;499, "TRUE", "FALSE")</f>
        <v>FALSE</v>
      </c>
      <c r="G303" s="7">
        <v>3</v>
      </c>
      <c r="H303" s="7">
        <f>IF(TicketTotals[[#This Row],[New Tickets]]&gt;499, TicketTotals[[#This Row],[New Tickets]], 0)</f>
        <v>0</v>
      </c>
      <c r="I303" s="16">
        <f>ROUND((TicketTotals[[#This Row],[Billed Tickets]]/$E$5)*$E$6, 2)</f>
        <v>0</v>
      </c>
      <c r="J303" s="20">
        <f>TicketTotals[[#This Row],[Billed Tickets]]/$E$5</f>
        <v>0</v>
      </c>
    </row>
    <row r="304" spans="1:10" x14ac:dyDescent="0.3">
      <c r="A304" s="6" t="s">
        <v>9</v>
      </c>
      <c r="B304" s="6" t="s">
        <v>2</v>
      </c>
      <c r="C304" s="6" t="s">
        <v>306</v>
      </c>
      <c r="D304" s="5" t="s">
        <v>306</v>
      </c>
      <c r="E304" s="5" t="s">
        <v>1189</v>
      </c>
      <c r="F304" s="10" t="str">
        <f>IF(TicketTotals[[#This Row],[New Tickets]]&gt;499, "TRUE", "FALSE")</f>
        <v>FALSE</v>
      </c>
      <c r="G304" s="7">
        <v>15</v>
      </c>
      <c r="H304" s="7">
        <f>IF(TicketTotals[[#This Row],[New Tickets]]&gt;499, TicketTotals[[#This Row],[New Tickets]], 0)</f>
        <v>0</v>
      </c>
      <c r="I304" s="16">
        <f>ROUND((TicketTotals[[#This Row],[Billed Tickets]]/$E$5)*$E$6, 2)</f>
        <v>0</v>
      </c>
      <c r="J304" s="20">
        <f>TicketTotals[[#This Row],[Billed Tickets]]/$E$5</f>
        <v>0</v>
      </c>
    </row>
    <row r="305" spans="1:10" x14ac:dyDescent="0.3">
      <c r="A305" s="6" t="s">
        <v>9</v>
      </c>
      <c r="B305" s="6" t="s">
        <v>2</v>
      </c>
      <c r="C305" s="6" t="s">
        <v>307</v>
      </c>
      <c r="D305" s="5" t="s">
        <v>307</v>
      </c>
      <c r="E305" s="5" t="s">
        <v>1190</v>
      </c>
      <c r="F305" s="10" t="str">
        <f>IF(TicketTotals[[#This Row],[New Tickets]]&gt;499, "TRUE", "FALSE")</f>
        <v>TRUE</v>
      </c>
      <c r="G305" s="7">
        <v>3197</v>
      </c>
      <c r="H305" s="7">
        <f>IF(TicketTotals[[#This Row],[New Tickets]]&gt;499, TicketTotals[[#This Row],[New Tickets]], 0)</f>
        <v>3197</v>
      </c>
      <c r="I305" s="16">
        <f>ROUND((TicketTotals[[#This Row],[Billed Tickets]]/$E$5)*$E$6, 2)</f>
        <v>1975.84</v>
      </c>
      <c r="J305" s="20">
        <f>TicketTotals[[#This Row],[Billed Tickets]]/$E$5</f>
        <v>3.9516878045500406E-4</v>
      </c>
    </row>
    <row r="306" spans="1:10" x14ac:dyDescent="0.3">
      <c r="A306" s="6" t="s">
        <v>9</v>
      </c>
      <c r="B306" s="6" t="s">
        <v>2</v>
      </c>
      <c r="C306" s="6" t="s">
        <v>308</v>
      </c>
      <c r="D306" s="5" t="s">
        <v>308</v>
      </c>
      <c r="E306" s="5" t="s">
        <v>1191</v>
      </c>
      <c r="F306" s="10" t="str">
        <f>IF(TicketTotals[[#This Row],[New Tickets]]&gt;499, "TRUE", "FALSE")</f>
        <v>TRUE</v>
      </c>
      <c r="G306" s="7">
        <v>1794</v>
      </c>
      <c r="H306" s="7">
        <f>IF(TicketTotals[[#This Row],[New Tickets]]&gt;499, TicketTotals[[#This Row],[New Tickets]], 0)</f>
        <v>1794</v>
      </c>
      <c r="I306" s="16">
        <f>ROUND((TicketTotals[[#This Row],[Billed Tickets]]/$E$5)*$E$6, 2)</f>
        <v>1108.75</v>
      </c>
      <c r="J306" s="20">
        <f>TicketTotals[[#This Row],[Billed Tickets]]/$E$5</f>
        <v>2.2174938759345549E-4</v>
      </c>
    </row>
    <row r="307" spans="1:10" x14ac:dyDescent="0.3">
      <c r="A307" s="6" t="s">
        <v>9</v>
      </c>
      <c r="B307" s="6" t="s">
        <v>2</v>
      </c>
      <c r="C307" s="6" t="s">
        <v>309</v>
      </c>
      <c r="D307" s="5" t="s">
        <v>309</v>
      </c>
      <c r="E307" s="5" t="s">
        <v>1192</v>
      </c>
      <c r="F307" s="10" t="str">
        <f>IF(TicketTotals[[#This Row],[New Tickets]]&gt;499, "TRUE", "FALSE")</f>
        <v>FALSE</v>
      </c>
      <c r="G307" s="7">
        <v>111</v>
      </c>
      <c r="H307" s="7">
        <f>IF(TicketTotals[[#This Row],[New Tickets]]&gt;499, TicketTotals[[#This Row],[New Tickets]], 0)</f>
        <v>0</v>
      </c>
      <c r="I307" s="16">
        <f>ROUND((TicketTotals[[#This Row],[Billed Tickets]]/$E$5)*$E$6, 2)</f>
        <v>0</v>
      </c>
      <c r="J307" s="20">
        <f>TicketTotals[[#This Row],[Billed Tickets]]/$E$5</f>
        <v>0</v>
      </c>
    </row>
    <row r="308" spans="1:10" x14ac:dyDescent="0.3">
      <c r="A308" s="6" t="s">
        <v>9</v>
      </c>
      <c r="B308" s="6" t="s">
        <v>2</v>
      </c>
      <c r="C308" s="6" t="s">
        <v>310</v>
      </c>
      <c r="D308" s="5" t="s">
        <v>1834</v>
      </c>
      <c r="E308" s="5" t="s">
        <v>1193</v>
      </c>
      <c r="F308" s="10" t="str">
        <f>IF(TicketTotals[[#This Row],[New Tickets]]&gt;499, "TRUE", "FALSE")</f>
        <v>TRUE</v>
      </c>
      <c r="G308" s="7">
        <v>1177</v>
      </c>
      <c r="H308" s="7">
        <f>IF(TicketTotals[[#This Row],[New Tickets]]&gt;499, TicketTotals[[#This Row],[New Tickets]], 0)</f>
        <v>1177</v>
      </c>
      <c r="I308" s="16">
        <f>ROUND((TicketTotals[[#This Row],[Billed Tickets]]/$E$5)*$E$6, 2)</f>
        <v>727.42</v>
      </c>
      <c r="J308" s="20">
        <f>TicketTotals[[#This Row],[Billed Tickets]]/$E$5</f>
        <v>1.4548440869425704E-4</v>
      </c>
    </row>
    <row r="309" spans="1:10" x14ac:dyDescent="0.3">
      <c r="A309" s="6" t="s">
        <v>9</v>
      </c>
      <c r="B309" s="6" t="s">
        <v>2</v>
      </c>
      <c r="C309" s="6" t="s">
        <v>311</v>
      </c>
      <c r="D309" s="5" t="s">
        <v>311</v>
      </c>
      <c r="E309" s="5" t="s">
        <v>1194</v>
      </c>
      <c r="F309" s="10" t="str">
        <f>IF(TicketTotals[[#This Row],[New Tickets]]&gt;499, "TRUE", "FALSE")</f>
        <v>TRUE</v>
      </c>
      <c r="G309" s="7">
        <v>3526</v>
      </c>
      <c r="H309" s="7">
        <f>IF(TicketTotals[[#This Row],[New Tickets]]&gt;499, TicketTotals[[#This Row],[New Tickets]], 0)</f>
        <v>3526</v>
      </c>
      <c r="I309" s="16">
        <f>ROUND((TicketTotals[[#This Row],[Billed Tickets]]/$E$5)*$E$6, 2)</f>
        <v>2179.1799999999998</v>
      </c>
      <c r="J309" s="20">
        <f>TicketTotals[[#This Row],[Billed Tickets]]/$E$5</f>
        <v>4.3583519545960096E-4</v>
      </c>
    </row>
    <row r="310" spans="1:10" x14ac:dyDescent="0.3">
      <c r="A310" s="6" t="s">
        <v>9</v>
      </c>
      <c r="B310" s="6" t="s">
        <v>2</v>
      </c>
      <c r="C310" s="6" t="s">
        <v>312</v>
      </c>
      <c r="D310" s="5" t="s">
        <v>312</v>
      </c>
      <c r="E310" s="5" t="s">
        <v>1195</v>
      </c>
      <c r="F310" s="10" t="str">
        <f>IF(TicketTotals[[#This Row],[New Tickets]]&gt;499, "TRUE", "FALSE")</f>
        <v>FALSE</v>
      </c>
      <c r="G310" s="7">
        <v>15</v>
      </c>
      <c r="H310" s="7">
        <f>IF(TicketTotals[[#This Row],[New Tickets]]&gt;499, TicketTotals[[#This Row],[New Tickets]], 0)</f>
        <v>0</v>
      </c>
      <c r="I310" s="16">
        <f>ROUND((TicketTotals[[#This Row],[Billed Tickets]]/$E$5)*$E$6, 2)</f>
        <v>0</v>
      </c>
      <c r="J310" s="20">
        <f>TicketTotals[[#This Row],[Billed Tickets]]/$E$5</f>
        <v>0</v>
      </c>
    </row>
    <row r="311" spans="1:10" x14ac:dyDescent="0.3">
      <c r="A311" s="6" t="s">
        <v>9</v>
      </c>
      <c r="B311" s="6" t="s">
        <v>2</v>
      </c>
      <c r="C311" s="6" t="s">
        <v>313</v>
      </c>
      <c r="D311" s="5" t="s">
        <v>313</v>
      </c>
      <c r="E311" s="5" t="s">
        <v>1196</v>
      </c>
      <c r="F311" s="10" t="str">
        <f>IF(TicketTotals[[#This Row],[New Tickets]]&gt;499, "TRUE", "FALSE")</f>
        <v>TRUE</v>
      </c>
      <c r="G311" s="7">
        <v>1081</v>
      </c>
      <c r="H311" s="7">
        <f>IF(TicketTotals[[#This Row],[New Tickets]]&gt;499, TicketTotals[[#This Row],[New Tickets]], 0)</f>
        <v>1081</v>
      </c>
      <c r="I311" s="16">
        <f>ROUND((TicketTotals[[#This Row],[Billed Tickets]]/$E$5)*$E$6, 2)</f>
        <v>668.09</v>
      </c>
      <c r="J311" s="20">
        <f>TicketTotals[[#This Row],[Billed Tickets]]/$E$5</f>
        <v>1.3361822072938985E-4</v>
      </c>
    </row>
    <row r="312" spans="1:10" x14ac:dyDescent="0.3">
      <c r="A312" s="6" t="s">
        <v>9</v>
      </c>
      <c r="B312" s="6" t="s">
        <v>2</v>
      </c>
      <c r="C312" s="6" t="s">
        <v>314</v>
      </c>
      <c r="D312" s="5" t="s">
        <v>314</v>
      </c>
      <c r="E312" s="5" t="s">
        <v>1197</v>
      </c>
      <c r="F312" s="10" t="str">
        <f>IF(TicketTotals[[#This Row],[New Tickets]]&gt;499, "TRUE", "FALSE")</f>
        <v>FALSE</v>
      </c>
      <c r="G312" s="7">
        <v>81</v>
      </c>
      <c r="H312" s="7">
        <f>IF(TicketTotals[[#This Row],[New Tickets]]&gt;499, TicketTotals[[#This Row],[New Tickets]], 0)</f>
        <v>0</v>
      </c>
      <c r="I312" s="16">
        <f>ROUND((TicketTotals[[#This Row],[Billed Tickets]]/$E$5)*$E$6, 2)</f>
        <v>0</v>
      </c>
      <c r="J312" s="20">
        <f>TicketTotals[[#This Row],[Billed Tickets]]/$E$5</f>
        <v>0</v>
      </c>
    </row>
    <row r="313" spans="1:10" x14ac:dyDescent="0.3">
      <c r="A313" s="6" t="s">
        <v>9</v>
      </c>
      <c r="B313" s="6" t="s">
        <v>2</v>
      </c>
      <c r="C313" s="6" t="s">
        <v>315</v>
      </c>
      <c r="D313" s="5" t="s">
        <v>315</v>
      </c>
      <c r="E313" s="5" t="s">
        <v>1198</v>
      </c>
      <c r="F313" s="10" t="str">
        <f>IF(TicketTotals[[#This Row],[New Tickets]]&gt;499, "TRUE", "FALSE")</f>
        <v>FALSE</v>
      </c>
      <c r="G313" s="7">
        <v>1</v>
      </c>
      <c r="H313" s="7">
        <f>IF(TicketTotals[[#This Row],[New Tickets]]&gt;499, TicketTotals[[#This Row],[New Tickets]], 0)</f>
        <v>0</v>
      </c>
      <c r="I313" s="16">
        <f>ROUND((TicketTotals[[#This Row],[Billed Tickets]]/$E$5)*$E$6, 2)</f>
        <v>0</v>
      </c>
      <c r="J313" s="20">
        <f>TicketTotals[[#This Row],[Billed Tickets]]/$E$5</f>
        <v>0</v>
      </c>
    </row>
    <row r="314" spans="1:10" x14ac:dyDescent="0.3">
      <c r="A314" s="6" t="s">
        <v>9</v>
      </c>
      <c r="B314" s="6" t="s">
        <v>2</v>
      </c>
      <c r="C314" s="6" t="s">
        <v>316</v>
      </c>
      <c r="D314" s="5" t="s">
        <v>316</v>
      </c>
      <c r="E314" s="5" t="s">
        <v>1199</v>
      </c>
      <c r="F314" s="10" t="str">
        <f>IF(TicketTotals[[#This Row],[New Tickets]]&gt;499, "TRUE", "FALSE")</f>
        <v>TRUE</v>
      </c>
      <c r="G314" s="7">
        <v>836</v>
      </c>
      <c r="H314" s="7">
        <f>IF(TicketTotals[[#This Row],[New Tickets]]&gt;499, TicketTotals[[#This Row],[New Tickets]], 0)</f>
        <v>836</v>
      </c>
      <c r="I314" s="16">
        <f>ROUND((TicketTotals[[#This Row],[Billed Tickets]]/$E$5)*$E$6, 2)</f>
        <v>516.66999999999996</v>
      </c>
      <c r="J314" s="20">
        <f>TicketTotals[[#This Row],[Billed Tickets]]/$E$5</f>
        <v>1.0333472019405173E-4</v>
      </c>
    </row>
    <row r="315" spans="1:10" x14ac:dyDescent="0.3">
      <c r="A315" s="6" t="s">
        <v>9</v>
      </c>
      <c r="B315" s="6" t="s">
        <v>2</v>
      </c>
      <c r="C315" s="6" t="s">
        <v>317</v>
      </c>
      <c r="D315" s="5" t="s">
        <v>317</v>
      </c>
      <c r="E315" s="5" t="s">
        <v>1200</v>
      </c>
      <c r="F315" s="10" t="str">
        <f>IF(TicketTotals[[#This Row],[New Tickets]]&gt;499, "TRUE", "FALSE")</f>
        <v>TRUE</v>
      </c>
      <c r="G315" s="7">
        <v>3780</v>
      </c>
      <c r="H315" s="7">
        <f>IF(TicketTotals[[#This Row],[New Tickets]]&gt;499, TicketTotals[[#This Row],[New Tickets]], 0)</f>
        <v>3780</v>
      </c>
      <c r="I315" s="16">
        <f>ROUND((TicketTotals[[#This Row],[Billed Tickets]]/$E$5)*$E$6, 2)</f>
        <v>2336.16</v>
      </c>
      <c r="J315" s="20">
        <f>TicketTotals[[#This Row],[Billed Tickets]]/$E$5</f>
        <v>4.6723115111664537E-4</v>
      </c>
    </row>
    <row r="316" spans="1:10" x14ac:dyDescent="0.3">
      <c r="A316" s="6" t="s">
        <v>9</v>
      </c>
      <c r="B316" s="6" t="s">
        <v>2</v>
      </c>
      <c r="C316" s="6" t="s">
        <v>318</v>
      </c>
      <c r="D316" s="5" t="s">
        <v>318</v>
      </c>
      <c r="E316" s="5" t="s">
        <v>1201</v>
      </c>
      <c r="F316" s="10" t="str">
        <f>IF(TicketTotals[[#This Row],[New Tickets]]&gt;499, "TRUE", "FALSE")</f>
        <v>FALSE</v>
      </c>
      <c r="G316" s="7">
        <v>451</v>
      </c>
      <c r="H316" s="7">
        <f>IF(TicketTotals[[#This Row],[New Tickets]]&gt;499, TicketTotals[[#This Row],[New Tickets]], 0)</f>
        <v>0</v>
      </c>
      <c r="I316" s="16">
        <f>ROUND((TicketTotals[[#This Row],[Billed Tickets]]/$E$5)*$E$6, 2)</f>
        <v>0</v>
      </c>
      <c r="J316" s="20">
        <f>TicketTotals[[#This Row],[Billed Tickets]]/$E$5</f>
        <v>0</v>
      </c>
    </row>
    <row r="317" spans="1:10" x14ac:dyDescent="0.3">
      <c r="A317" s="6" t="s">
        <v>9</v>
      </c>
      <c r="B317" s="6" t="s">
        <v>2</v>
      </c>
      <c r="C317" s="6" t="s">
        <v>319</v>
      </c>
      <c r="D317" s="5" t="s">
        <v>319</v>
      </c>
      <c r="E317" s="5" t="s">
        <v>1202</v>
      </c>
      <c r="F317" s="10" t="str">
        <f>IF(TicketTotals[[#This Row],[New Tickets]]&gt;499, "TRUE", "FALSE")</f>
        <v>TRUE</v>
      </c>
      <c r="G317" s="7">
        <v>2229</v>
      </c>
      <c r="H317" s="7">
        <f>IF(TicketTotals[[#This Row],[New Tickets]]&gt;499, TicketTotals[[#This Row],[New Tickets]], 0)</f>
        <v>2229</v>
      </c>
      <c r="I317" s="16">
        <f>ROUND((TicketTotals[[#This Row],[Billed Tickets]]/$E$5)*$E$6, 2)</f>
        <v>1377.59</v>
      </c>
      <c r="J317" s="20">
        <f>TicketTotals[[#This Row],[Billed Tickets]]/$E$5</f>
        <v>2.7551805180925994E-4</v>
      </c>
    </row>
    <row r="318" spans="1:10" x14ac:dyDescent="0.3">
      <c r="A318" s="6" t="s">
        <v>9</v>
      </c>
      <c r="B318" s="6" t="s">
        <v>2</v>
      </c>
      <c r="C318" s="6" t="s">
        <v>320</v>
      </c>
      <c r="D318" s="5" t="s">
        <v>320</v>
      </c>
      <c r="E318" s="5" t="s">
        <v>1203</v>
      </c>
      <c r="F318" s="10" t="str">
        <f>IF(TicketTotals[[#This Row],[New Tickets]]&gt;499, "TRUE", "FALSE")</f>
        <v>FALSE</v>
      </c>
      <c r="G318" s="7">
        <v>461</v>
      </c>
      <c r="H318" s="7">
        <f>IF(TicketTotals[[#This Row],[New Tickets]]&gt;499, TicketTotals[[#This Row],[New Tickets]], 0)</f>
        <v>0</v>
      </c>
      <c r="I318" s="16">
        <f>ROUND((TicketTotals[[#This Row],[Billed Tickets]]/$E$5)*$E$6, 2)</f>
        <v>0</v>
      </c>
      <c r="J318" s="20">
        <f>TicketTotals[[#This Row],[Billed Tickets]]/$E$5</f>
        <v>0</v>
      </c>
    </row>
    <row r="319" spans="1:10" x14ac:dyDescent="0.3">
      <c r="A319" s="6" t="s">
        <v>9</v>
      </c>
      <c r="B319" s="6" t="s">
        <v>2</v>
      </c>
      <c r="C319" s="6" t="s">
        <v>321</v>
      </c>
      <c r="D319" s="5" t="s">
        <v>321</v>
      </c>
      <c r="E319" s="5" t="s">
        <v>1204</v>
      </c>
      <c r="F319" s="10" t="str">
        <f>IF(TicketTotals[[#This Row],[New Tickets]]&gt;499, "TRUE", "FALSE")</f>
        <v>TRUE</v>
      </c>
      <c r="G319" s="7">
        <v>648</v>
      </c>
      <c r="H319" s="7">
        <f>IF(TicketTotals[[#This Row],[New Tickets]]&gt;499, TicketTotals[[#This Row],[New Tickets]], 0)</f>
        <v>648</v>
      </c>
      <c r="I319" s="16">
        <f>ROUND((TicketTotals[[#This Row],[Billed Tickets]]/$E$5)*$E$6, 2)</f>
        <v>400.48</v>
      </c>
      <c r="J319" s="20">
        <f>TicketTotals[[#This Row],[Billed Tickets]]/$E$5</f>
        <v>8.0096768762853493E-5</v>
      </c>
    </row>
    <row r="320" spans="1:10" x14ac:dyDescent="0.3">
      <c r="A320" s="6" t="s">
        <v>9</v>
      </c>
      <c r="B320" s="6" t="s">
        <v>2</v>
      </c>
      <c r="C320" s="6" t="s">
        <v>322</v>
      </c>
      <c r="D320" s="5" t="s">
        <v>322</v>
      </c>
      <c r="E320" s="5" t="s">
        <v>1205</v>
      </c>
      <c r="F320" s="10" t="str">
        <f>IF(TicketTotals[[#This Row],[New Tickets]]&gt;499, "TRUE", "FALSE")</f>
        <v>FALSE</v>
      </c>
      <c r="G320" s="7">
        <v>361</v>
      </c>
      <c r="H320" s="7">
        <f>IF(TicketTotals[[#This Row],[New Tickets]]&gt;499, TicketTotals[[#This Row],[New Tickets]], 0)</f>
        <v>0</v>
      </c>
      <c r="I320" s="16">
        <f>ROUND((TicketTotals[[#This Row],[Billed Tickets]]/$E$5)*$E$6, 2)</f>
        <v>0</v>
      </c>
      <c r="J320" s="20">
        <f>TicketTotals[[#This Row],[Billed Tickets]]/$E$5</f>
        <v>0</v>
      </c>
    </row>
    <row r="321" spans="1:10" x14ac:dyDescent="0.3">
      <c r="A321" s="6" t="s">
        <v>9</v>
      </c>
      <c r="B321" s="6" t="s">
        <v>2</v>
      </c>
      <c r="C321" s="6" t="s">
        <v>323</v>
      </c>
      <c r="D321" s="5" t="s">
        <v>323</v>
      </c>
      <c r="E321" s="5" t="s">
        <v>1206</v>
      </c>
      <c r="F321" s="10" t="str">
        <f>IF(TicketTotals[[#This Row],[New Tickets]]&gt;499, "TRUE", "FALSE")</f>
        <v>TRUE</v>
      </c>
      <c r="G321" s="7">
        <v>1288</v>
      </c>
      <c r="H321" s="7">
        <f>IF(TicketTotals[[#This Row],[New Tickets]]&gt;499, TicketTotals[[#This Row],[New Tickets]], 0)</f>
        <v>1288</v>
      </c>
      <c r="I321" s="16">
        <f>ROUND((TicketTotals[[#This Row],[Billed Tickets]]/$E$5)*$E$6, 2)</f>
        <v>796.02</v>
      </c>
      <c r="J321" s="20">
        <f>TicketTotals[[#This Row],[Billed Tickets]]/$E$5</f>
        <v>1.5920468852863472E-4</v>
      </c>
    </row>
    <row r="322" spans="1:10" x14ac:dyDescent="0.3">
      <c r="A322" s="6" t="s">
        <v>9</v>
      </c>
      <c r="B322" s="6" t="s">
        <v>2</v>
      </c>
      <c r="C322" s="6" t="s">
        <v>324</v>
      </c>
      <c r="D322" s="5" t="s">
        <v>324</v>
      </c>
      <c r="E322" s="5" t="s">
        <v>1207</v>
      </c>
      <c r="F322" s="10" t="str">
        <f>IF(TicketTotals[[#This Row],[New Tickets]]&gt;499, "TRUE", "FALSE")</f>
        <v>FALSE</v>
      </c>
      <c r="G322" s="7">
        <v>431</v>
      </c>
      <c r="H322" s="7">
        <f>IF(TicketTotals[[#This Row],[New Tickets]]&gt;499, TicketTotals[[#This Row],[New Tickets]], 0)</f>
        <v>0</v>
      </c>
      <c r="I322" s="16">
        <f>ROUND((TicketTotals[[#This Row],[Billed Tickets]]/$E$5)*$E$6, 2)</f>
        <v>0</v>
      </c>
      <c r="J322" s="20">
        <f>TicketTotals[[#This Row],[Billed Tickets]]/$E$5</f>
        <v>0</v>
      </c>
    </row>
    <row r="323" spans="1:10" x14ac:dyDescent="0.3">
      <c r="A323" s="6" t="s">
        <v>9</v>
      </c>
      <c r="B323" s="6" t="s">
        <v>2</v>
      </c>
      <c r="C323" s="6" t="s">
        <v>325</v>
      </c>
      <c r="D323" s="5" t="s">
        <v>325</v>
      </c>
      <c r="E323" s="5" t="s">
        <v>1208</v>
      </c>
      <c r="F323" s="10" t="str">
        <f>IF(TicketTotals[[#This Row],[New Tickets]]&gt;499, "TRUE", "FALSE")</f>
        <v>TRUE</v>
      </c>
      <c r="G323" s="7">
        <v>2097</v>
      </c>
      <c r="H323" s="7">
        <f>IF(TicketTotals[[#This Row],[New Tickets]]&gt;499, TicketTotals[[#This Row],[New Tickets]], 0)</f>
        <v>2097</v>
      </c>
      <c r="I323" s="16">
        <f>ROUND((TicketTotals[[#This Row],[Billed Tickets]]/$E$5)*$E$6, 2)</f>
        <v>1296.01</v>
      </c>
      <c r="J323" s="20">
        <f>TicketTotals[[#This Row],[Billed Tickets]]/$E$5</f>
        <v>2.5920204335756753E-4</v>
      </c>
    </row>
    <row r="324" spans="1:10" x14ac:dyDescent="0.3">
      <c r="A324" s="6" t="s">
        <v>9</v>
      </c>
      <c r="B324" s="6" t="s">
        <v>2</v>
      </c>
      <c r="C324" s="6" t="s">
        <v>326</v>
      </c>
      <c r="D324" s="5" t="s">
        <v>326</v>
      </c>
      <c r="E324" s="5" t="s">
        <v>1209</v>
      </c>
      <c r="F324" s="10" t="str">
        <f>IF(TicketTotals[[#This Row],[New Tickets]]&gt;499, "TRUE", "FALSE")</f>
        <v>TRUE</v>
      </c>
      <c r="G324" s="7">
        <v>1887</v>
      </c>
      <c r="H324" s="7">
        <f>IF(TicketTotals[[#This Row],[New Tickets]]&gt;499, TicketTotals[[#This Row],[New Tickets]], 0)</f>
        <v>1887</v>
      </c>
      <c r="I324" s="16">
        <f>ROUND((TicketTotals[[#This Row],[Billed Tickets]]/$E$5)*$E$6, 2)</f>
        <v>1166.22</v>
      </c>
      <c r="J324" s="20">
        <f>TicketTotals[[#This Row],[Billed Tickets]]/$E$5</f>
        <v>2.332447571844206E-4</v>
      </c>
    </row>
    <row r="325" spans="1:10" x14ac:dyDescent="0.3">
      <c r="A325" s="6" t="s">
        <v>9</v>
      </c>
      <c r="B325" s="6" t="s">
        <v>2</v>
      </c>
      <c r="C325" s="6" t="s">
        <v>327</v>
      </c>
      <c r="D325" s="5" t="s">
        <v>327</v>
      </c>
      <c r="E325" s="5" t="s">
        <v>1210</v>
      </c>
      <c r="F325" s="10" t="str">
        <f>IF(TicketTotals[[#This Row],[New Tickets]]&gt;499, "TRUE", "FALSE")</f>
        <v>TRUE</v>
      </c>
      <c r="G325" s="7">
        <v>1817</v>
      </c>
      <c r="H325" s="7">
        <f>IF(TicketTotals[[#This Row],[New Tickets]]&gt;499, TicketTotals[[#This Row],[New Tickets]], 0)</f>
        <v>1817</v>
      </c>
      <c r="I325" s="16">
        <f>ROUND((TicketTotals[[#This Row],[Billed Tickets]]/$E$5)*$E$6, 2)</f>
        <v>1122.96</v>
      </c>
      <c r="J325" s="20">
        <f>TicketTotals[[#This Row],[Billed Tickets]]/$E$5</f>
        <v>2.2459232846003827E-4</v>
      </c>
    </row>
    <row r="326" spans="1:10" ht="46.8" x14ac:dyDescent="0.3">
      <c r="A326" s="6" t="s">
        <v>9</v>
      </c>
      <c r="B326" s="6" t="s">
        <v>2</v>
      </c>
      <c r="C326" s="6" t="s">
        <v>328</v>
      </c>
      <c r="D326" s="5" t="s">
        <v>1835</v>
      </c>
      <c r="E326" s="5" t="s">
        <v>1211</v>
      </c>
      <c r="F326" s="10" t="str">
        <f>IF(TicketTotals[[#This Row],[New Tickets]]&gt;499, "TRUE", "FALSE")</f>
        <v>TRUE</v>
      </c>
      <c r="G326" s="7">
        <v>3489</v>
      </c>
      <c r="H326" s="7">
        <f>IF(TicketTotals[[#This Row],[New Tickets]]&gt;499, TicketTotals[[#This Row],[New Tickets]], 0)</f>
        <v>3489</v>
      </c>
      <c r="I326" s="16">
        <f>ROUND((TicketTotals[[#This Row],[Billed Tickets]]/$E$5)*$E$6, 2)</f>
        <v>2156.31</v>
      </c>
      <c r="J326" s="20">
        <f>TicketTotals[[#This Row],[Billed Tickets]]/$E$5</f>
        <v>4.3126176884814173E-4</v>
      </c>
    </row>
    <row r="327" spans="1:10" x14ac:dyDescent="0.3">
      <c r="A327" s="6" t="s">
        <v>9</v>
      </c>
      <c r="B327" s="6" t="s">
        <v>2</v>
      </c>
      <c r="C327" s="6" t="s">
        <v>329</v>
      </c>
      <c r="D327" s="5" t="s">
        <v>329</v>
      </c>
      <c r="E327" s="5" t="s">
        <v>1212</v>
      </c>
      <c r="F327" s="10" t="str">
        <f>IF(TicketTotals[[#This Row],[New Tickets]]&gt;499, "TRUE", "FALSE")</f>
        <v>TRUE</v>
      </c>
      <c r="G327" s="7">
        <v>1506</v>
      </c>
      <c r="H327" s="7">
        <f>IF(TicketTotals[[#This Row],[New Tickets]]&gt;499, TicketTotals[[#This Row],[New Tickets]], 0)</f>
        <v>1506</v>
      </c>
      <c r="I327" s="16">
        <f>ROUND((TicketTotals[[#This Row],[Billed Tickets]]/$E$5)*$E$6, 2)</f>
        <v>930.75</v>
      </c>
      <c r="J327" s="20">
        <f>TicketTotals[[#This Row],[Billed Tickets]]/$E$5</f>
        <v>1.8615082369885394E-4</v>
      </c>
    </row>
    <row r="328" spans="1:10" x14ac:dyDescent="0.3">
      <c r="A328" s="6" t="s">
        <v>9</v>
      </c>
      <c r="B328" s="6" t="s">
        <v>2</v>
      </c>
      <c r="C328" s="6" t="s">
        <v>330</v>
      </c>
      <c r="D328" s="5" t="s">
        <v>330</v>
      </c>
      <c r="E328" s="5" t="s">
        <v>1213</v>
      </c>
      <c r="F328" s="10" t="str">
        <f>IF(TicketTotals[[#This Row],[New Tickets]]&gt;499, "TRUE", "FALSE")</f>
        <v>TRUE</v>
      </c>
      <c r="G328" s="7">
        <v>1340</v>
      </c>
      <c r="H328" s="7">
        <f>IF(TicketTotals[[#This Row],[New Tickets]]&gt;499, TicketTotals[[#This Row],[New Tickets]], 0)</f>
        <v>1340</v>
      </c>
      <c r="I328" s="16">
        <f>ROUND((TicketTotals[[#This Row],[Billed Tickets]]/$E$5)*$E$6, 2)</f>
        <v>828.16</v>
      </c>
      <c r="J328" s="20">
        <f>TicketTotals[[#This Row],[Billed Tickets]]/$E$5</f>
        <v>1.6563220700960445E-4</v>
      </c>
    </row>
    <row r="329" spans="1:10" x14ac:dyDescent="0.3">
      <c r="A329" s="6" t="s">
        <v>9</v>
      </c>
      <c r="B329" s="6" t="s">
        <v>2</v>
      </c>
      <c r="C329" s="6" t="s">
        <v>331</v>
      </c>
      <c r="D329" s="5" t="s">
        <v>331</v>
      </c>
      <c r="E329" s="5" t="s">
        <v>1214</v>
      </c>
      <c r="F329" s="10" t="str">
        <f>IF(TicketTotals[[#This Row],[New Tickets]]&gt;499, "TRUE", "FALSE")</f>
        <v>TRUE</v>
      </c>
      <c r="G329" s="7">
        <v>1965</v>
      </c>
      <c r="H329" s="7">
        <f>IF(TicketTotals[[#This Row],[New Tickets]]&gt;499, TicketTotals[[#This Row],[New Tickets]], 0)</f>
        <v>1965</v>
      </c>
      <c r="I329" s="16">
        <f>ROUND((TicketTotals[[#This Row],[Billed Tickets]]/$E$5)*$E$6, 2)</f>
        <v>1214.43</v>
      </c>
      <c r="J329" s="20">
        <f>TicketTotals[[#This Row],[Billed Tickets]]/$E$5</f>
        <v>2.4288603490587517E-4</v>
      </c>
    </row>
    <row r="330" spans="1:10" x14ac:dyDescent="0.3">
      <c r="A330" s="6" t="s">
        <v>9</v>
      </c>
      <c r="B330" s="6" t="s">
        <v>2</v>
      </c>
      <c r="C330" s="6" t="s">
        <v>332</v>
      </c>
      <c r="D330" s="5" t="s">
        <v>332</v>
      </c>
      <c r="E330" s="5" t="s">
        <v>1215</v>
      </c>
      <c r="F330" s="10" t="str">
        <f>IF(TicketTotals[[#This Row],[New Tickets]]&gt;499, "TRUE", "FALSE")</f>
        <v>FALSE</v>
      </c>
      <c r="G330" s="7">
        <v>428</v>
      </c>
      <c r="H330" s="7">
        <f>IF(TicketTotals[[#This Row],[New Tickets]]&gt;499, TicketTotals[[#This Row],[New Tickets]], 0)</f>
        <v>0</v>
      </c>
      <c r="I330" s="16">
        <f>ROUND((TicketTotals[[#This Row],[Billed Tickets]]/$E$5)*$E$6, 2)</f>
        <v>0</v>
      </c>
      <c r="J330" s="20">
        <f>TicketTotals[[#This Row],[Billed Tickets]]/$E$5</f>
        <v>0</v>
      </c>
    </row>
    <row r="331" spans="1:10" x14ac:dyDescent="0.3">
      <c r="A331" s="6" t="s">
        <v>9</v>
      </c>
      <c r="B331" s="6" t="s">
        <v>2</v>
      </c>
      <c r="C331" s="6" t="s">
        <v>333</v>
      </c>
      <c r="D331" s="5" t="s">
        <v>333</v>
      </c>
      <c r="E331" s="5" t="s">
        <v>1216</v>
      </c>
      <c r="F331" s="10" t="str">
        <f>IF(TicketTotals[[#This Row],[New Tickets]]&gt;499, "TRUE", "FALSE")</f>
        <v>FALSE</v>
      </c>
      <c r="G331" s="7">
        <v>102</v>
      </c>
      <c r="H331" s="7">
        <f>IF(TicketTotals[[#This Row],[New Tickets]]&gt;499, TicketTotals[[#This Row],[New Tickets]], 0)</f>
        <v>0</v>
      </c>
      <c r="I331" s="16">
        <f>ROUND((TicketTotals[[#This Row],[Billed Tickets]]/$E$5)*$E$6, 2)</f>
        <v>0</v>
      </c>
      <c r="J331" s="20">
        <f>TicketTotals[[#This Row],[Billed Tickets]]/$E$5</f>
        <v>0</v>
      </c>
    </row>
    <row r="332" spans="1:10" x14ac:dyDescent="0.3">
      <c r="A332" s="6" t="s">
        <v>9</v>
      </c>
      <c r="B332" s="6" t="s">
        <v>2</v>
      </c>
      <c r="C332" s="6" t="s">
        <v>334</v>
      </c>
      <c r="D332" s="5" t="s">
        <v>334</v>
      </c>
      <c r="E332" s="5" t="s">
        <v>1217</v>
      </c>
      <c r="F332" s="10" t="str">
        <f>IF(TicketTotals[[#This Row],[New Tickets]]&gt;499, "TRUE", "FALSE")</f>
        <v>FALSE</v>
      </c>
      <c r="G332" s="7">
        <v>64</v>
      </c>
      <c r="H332" s="7">
        <f>IF(TicketTotals[[#This Row],[New Tickets]]&gt;499, TicketTotals[[#This Row],[New Tickets]], 0)</f>
        <v>0</v>
      </c>
      <c r="I332" s="16">
        <f>ROUND((TicketTotals[[#This Row],[Billed Tickets]]/$E$5)*$E$6, 2)</f>
        <v>0</v>
      </c>
      <c r="J332" s="20">
        <f>TicketTotals[[#This Row],[Billed Tickets]]/$E$5</f>
        <v>0</v>
      </c>
    </row>
    <row r="333" spans="1:10" x14ac:dyDescent="0.3">
      <c r="A333" s="6" t="s">
        <v>9</v>
      </c>
      <c r="B333" s="6" t="s">
        <v>2</v>
      </c>
      <c r="C333" s="6" t="s">
        <v>335</v>
      </c>
      <c r="D333" s="5" t="s">
        <v>335</v>
      </c>
      <c r="E333" s="5" t="s">
        <v>1218</v>
      </c>
      <c r="F333" s="10" t="str">
        <f>IF(TicketTotals[[#This Row],[New Tickets]]&gt;499, "TRUE", "FALSE")</f>
        <v>TRUE</v>
      </c>
      <c r="G333" s="7">
        <v>2197</v>
      </c>
      <c r="H333" s="7">
        <f>IF(TicketTotals[[#This Row],[New Tickets]]&gt;499, TicketTotals[[#This Row],[New Tickets]], 0)</f>
        <v>2197</v>
      </c>
      <c r="I333" s="16">
        <f>ROUND((TicketTotals[[#This Row],[Billed Tickets]]/$E$5)*$E$6, 2)</f>
        <v>1357.81</v>
      </c>
      <c r="J333" s="20">
        <f>TicketTotals[[#This Row],[Billed Tickets]]/$E$5</f>
        <v>2.7156265582097087E-4</v>
      </c>
    </row>
    <row r="334" spans="1:10" x14ac:dyDescent="0.3">
      <c r="A334" s="6" t="s">
        <v>9</v>
      </c>
      <c r="B334" s="6" t="s">
        <v>2</v>
      </c>
      <c r="C334" s="6" t="s">
        <v>336</v>
      </c>
      <c r="D334" s="5" t="s">
        <v>336</v>
      </c>
      <c r="E334" s="5" t="s">
        <v>1219</v>
      </c>
      <c r="F334" s="10" t="str">
        <f>IF(TicketTotals[[#This Row],[New Tickets]]&gt;499, "TRUE", "FALSE")</f>
        <v>TRUE</v>
      </c>
      <c r="G334" s="7">
        <v>573</v>
      </c>
      <c r="H334" s="7">
        <f>IF(TicketTotals[[#This Row],[New Tickets]]&gt;499, TicketTotals[[#This Row],[New Tickets]], 0)</f>
        <v>573</v>
      </c>
      <c r="I334" s="16">
        <f>ROUND((TicketTotals[[#This Row],[Billed Tickets]]/$E$5)*$E$6, 2)</f>
        <v>354.13</v>
      </c>
      <c r="J334" s="20">
        <f>TicketTotals[[#This Row],[Billed Tickets]]/$E$5</f>
        <v>7.0826309415301001E-5</v>
      </c>
    </row>
    <row r="335" spans="1:10" x14ac:dyDescent="0.3">
      <c r="A335" s="6" t="s">
        <v>9</v>
      </c>
      <c r="B335" s="6" t="s">
        <v>2</v>
      </c>
      <c r="C335" s="6" t="s">
        <v>337</v>
      </c>
      <c r="D335" s="5" t="s">
        <v>337</v>
      </c>
      <c r="E335" s="5" t="s">
        <v>1220</v>
      </c>
      <c r="F335" s="10" t="str">
        <f>IF(TicketTotals[[#This Row],[New Tickets]]&gt;499, "TRUE", "FALSE")</f>
        <v>FALSE</v>
      </c>
      <c r="G335" s="7">
        <v>36</v>
      </c>
      <c r="H335" s="7">
        <f>IF(TicketTotals[[#This Row],[New Tickets]]&gt;499, TicketTotals[[#This Row],[New Tickets]], 0)</f>
        <v>0</v>
      </c>
      <c r="I335" s="16">
        <f>ROUND((TicketTotals[[#This Row],[Billed Tickets]]/$E$5)*$E$6, 2)</f>
        <v>0</v>
      </c>
      <c r="J335" s="20">
        <f>TicketTotals[[#This Row],[Billed Tickets]]/$E$5</f>
        <v>0</v>
      </c>
    </row>
    <row r="336" spans="1:10" x14ac:dyDescent="0.3">
      <c r="A336" s="6" t="s">
        <v>9</v>
      </c>
      <c r="B336" s="6" t="s">
        <v>2</v>
      </c>
      <c r="C336" s="6" t="s">
        <v>338</v>
      </c>
      <c r="D336" s="5" t="s">
        <v>338</v>
      </c>
      <c r="E336" s="5" t="s">
        <v>1221</v>
      </c>
      <c r="F336" s="10" t="str">
        <f>IF(TicketTotals[[#This Row],[New Tickets]]&gt;499, "TRUE", "FALSE")</f>
        <v>FALSE</v>
      </c>
      <c r="G336" s="7">
        <v>91</v>
      </c>
      <c r="H336" s="7">
        <f>IF(TicketTotals[[#This Row],[New Tickets]]&gt;499, TicketTotals[[#This Row],[New Tickets]], 0)</f>
        <v>0</v>
      </c>
      <c r="I336" s="16">
        <f>ROUND((TicketTotals[[#This Row],[Billed Tickets]]/$E$5)*$E$6, 2)</f>
        <v>0</v>
      </c>
      <c r="J336" s="20">
        <f>TicketTotals[[#This Row],[Billed Tickets]]/$E$5</f>
        <v>0</v>
      </c>
    </row>
    <row r="337" spans="1:10" x14ac:dyDescent="0.3">
      <c r="A337" s="6" t="s">
        <v>9</v>
      </c>
      <c r="B337" s="6" t="s">
        <v>2</v>
      </c>
      <c r="C337" s="6" t="s">
        <v>339</v>
      </c>
      <c r="D337" s="5" t="s">
        <v>339</v>
      </c>
      <c r="E337" s="5" t="s">
        <v>1222</v>
      </c>
      <c r="F337" s="10" t="str">
        <f>IF(TicketTotals[[#This Row],[New Tickets]]&gt;499, "TRUE", "FALSE")</f>
        <v>FALSE</v>
      </c>
      <c r="G337" s="7">
        <v>15</v>
      </c>
      <c r="H337" s="7">
        <f>IF(TicketTotals[[#This Row],[New Tickets]]&gt;499, TicketTotals[[#This Row],[New Tickets]], 0)</f>
        <v>0</v>
      </c>
      <c r="I337" s="16">
        <f>ROUND((TicketTotals[[#This Row],[Billed Tickets]]/$E$5)*$E$6, 2)</f>
        <v>0</v>
      </c>
      <c r="J337" s="20">
        <f>TicketTotals[[#This Row],[Billed Tickets]]/$E$5</f>
        <v>0</v>
      </c>
    </row>
    <row r="338" spans="1:10" x14ac:dyDescent="0.3">
      <c r="A338" s="6" t="s">
        <v>9</v>
      </c>
      <c r="B338" s="6" t="s">
        <v>2</v>
      </c>
      <c r="C338" s="6" t="s">
        <v>340</v>
      </c>
      <c r="D338" s="5" t="s">
        <v>340</v>
      </c>
      <c r="E338" s="5" t="s">
        <v>1223</v>
      </c>
      <c r="F338" s="10" t="str">
        <f>IF(TicketTotals[[#This Row],[New Tickets]]&gt;499, "TRUE", "FALSE")</f>
        <v>FALSE</v>
      </c>
      <c r="G338" s="7">
        <v>104</v>
      </c>
      <c r="H338" s="7">
        <f>IF(TicketTotals[[#This Row],[New Tickets]]&gt;499, TicketTotals[[#This Row],[New Tickets]], 0)</f>
        <v>0</v>
      </c>
      <c r="I338" s="16">
        <f>ROUND((TicketTotals[[#This Row],[Billed Tickets]]/$E$5)*$E$6, 2)</f>
        <v>0</v>
      </c>
      <c r="J338" s="20">
        <f>TicketTotals[[#This Row],[Billed Tickets]]/$E$5</f>
        <v>0</v>
      </c>
    </row>
    <row r="339" spans="1:10" x14ac:dyDescent="0.3">
      <c r="A339" s="6" t="s">
        <v>9</v>
      </c>
      <c r="B339" s="6" t="s">
        <v>2</v>
      </c>
      <c r="C339" s="6" t="s">
        <v>341</v>
      </c>
      <c r="D339" s="5" t="s">
        <v>341</v>
      </c>
      <c r="E339" s="5" t="s">
        <v>1224</v>
      </c>
      <c r="F339" s="10" t="str">
        <f>IF(TicketTotals[[#This Row],[New Tickets]]&gt;499, "TRUE", "FALSE")</f>
        <v>TRUE</v>
      </c>
      <c r="G339" s="7">
        <v>898</v>
      </c>
      <c r="H339" s="7">
        <f>IF(TicketTotals[[#This Row],[New Tickets]]&gt;499, TicketTotals[[#This Row],[New Tickets]], 0)</f>
        <v>898</v>
      </c>
      <c r="I339" s="16">
        <f>ROUND((TicketTotals[[#This Row],[Billed Tickets]]/$E$5)*$E$6, 2)</f>
        <v>554.99</v>
      </c>
      <c r="J339" s="20">
        <f>TicketTotals[[#This Row],[Billed Tickets]]/$E$5</f>
        <v>1.1099829992136178E-4</v>
      </c>
    </row>
    <row r="340" spans="1:10" ht="31.2" x14ac:dyDescent="0.3">
      <c r="A340" s="6" t="s">
        <v>9</v>
      </c>
      <c r="B340" s="6" t="s">
        <v>2</v>
      </c>
      <c r="C340" s="6" t="s">
        <v>342</v>
      </c>
      <c r="D340" s="5" t="s">
        <v>1836</v>
      </c>
      <c r="E340" s="5" t="s">
        <v>1225</v>
      </c>
      <c r="F340" s="10" t="str">
        <f>IF(TicketTotals[[#This Row],[New Tickets]]&gt;499, "TRUE", "FALSE")</f>
        <v>TRUE</v>
      </c>
      <c r="G340" s="7">
        <v>3446</v>
      </c>
      <c r="H340" s="7">
        <f>IF(TicketTotals[[#This Row],[New Tickets]]&gt;499, TicketTotals[[#This Row],[New Tickets]], 0)</f>
        <v>3446</v>
      </c>
      <c r="I340" s="16">
        <f>ROUND((TicketTotals[[#This Row],[Billed Tickets]]/$E$5)*$E$6, 2)</f>
        <v>2129.73</v>
      </c>
      <c r="J340" s="20">
        <f>TicketTotals[[#This Row],[Billed Tickets]]/$E$5</f>
        <v>4.2594670548887827E-4</v>
      </c>
    </row>
    <row r="341" spans="1:10" x14ac:dyDescent="0.3">
      <c r="A341" s="6" t="s">
        <v>9</v>
      </c>
      <c r="B341" s="6" t="s">
        <v>2</v>
      </c>
      <c r="C341" s="6" t="s">
        <v>343</v>
      </c>
      <c r="D341" s="5" t="s">
        <v>343</v>
      </c>
      <c r="E341" s="5" t="s">
        <v>1226</v>
      </c>
      <c r="F341" s="10" t="str">
        <f>IF(TicketTotals[[#This Row],[New Tickets]]&gt;499, "TRUE", "FALSE")</f>
        <v>TRUE</v>
      </c>
      <c r="G341" s="7">
        <v>6776</v>
      </c>
      <c r="H341" s="7">
        <f>IF(TicketTotals[[#This Row],[New Tickets]]&gt;499, TicketTotals[[#This Row],[New Tickets]], 0)</f>
        <v>6776</v>
      </c>
      <c r="I341" s="16">
        <f>ROUND((TicketTotals[[#This Row],[Billed Tickets]]/$E$5)*$E$6, 2)</f>
        <v>4187.78</v>
      </c>
      <c r="J341" s="20">
        <f>TicketTotals[[#This Row],[Billed Tickets]]/$E$5</f>
        <v>8.3755510052020872E-4</v>
      </c>
    </row>
    <row r="342" spans="1:10" x14ac:dyDescent="0.3">
      <c r="A342" s="6" t="s">
        <v>9</v>
      </c>
      <c r="B342" s="6" t="s">
        <v>2</v>
      </c>
      <c r="C342" s="6" t="s">
        <v>344</v>
      </c>
      <c r="D342" s="5" t="s">
        <v>344</v>
      </c>
      <c r="E342" s="5" t="s">
        <v>1227</v>
      </c>
      <c r="F342" s="10" t="str">
        <f>IF(TicketTotals[[#This Row],[New Tickets]]&gt;499, "TRUE", "FALSE")</f>
        <v>FALSE</v>
      </c>
      <c r="G342" s="7">
        <v>125</v>
      </c>
      <c r="H342" s="7">
        <f>IF(TicketTotals[[#This Row],[New Tickets]]&gt;499, TicketTotals[[#This Row],[New Tickets]], 0)</f>
        <v>0</v>
      </c>
      <c r="I342" s="16">
        <f>ROUND((TicketTotals[[#This Row],[Billed Tickets]]/$E$5)*$E$6, 2)</f>
        <v>0</v>
      </c>
      <c r="J342" s="20">
        <f>TicketTotals[[#This Row],[Billed Tickets]]/$E$5</f>
        <v>0</v>
      </c>
    </row>
    <row r="343" spans="1:10" x14ac:dyDescent="0.3">
      <c r="A343" s="6" t="s">
        <v>9</v>
      </c>
      <c r="B343" s="6" t="s">
        <v>2</v>
      </c>
      <c r="C343" s="6" t="s">
        <v>345</v>
      </c>
      <c r="D343" s="5" t="s">
        <v>345</v>
      </c>
      <c r="E343" s="5" t="s">
        <v>1228</v>
      </c>
      <c r="F343" s="10" t="str">
        <f>IF(TicketTotals[[#This Row],[New Tickets]]&gt;499, "TRUE", "FALSE")</f>
        <v>FALSE</v>
      </c>
      <c r="G343" s="7">
        <v>213</v>
      </c>
      <c r="H343" s="7">
        <f>IF(TicketTotals[[#This Row],[New Tickets]]&gt;499, TicketTotals[[#This Row],[New Tickets]], 0)</f>
        <v>0</v>
      </c>
      <c r="I343" s="16">
        <f>ROUND((TicketTotals[[#This Row],[Billed Tickets]]/$E$5)*$E$6, 2)</f>
        <v>0</v>
      </c>
      <c r="J343" s="20">
        <f>TicketTotals[[#This Row],[Billed Tickets]]/$E$5</f>
        <v>0</v>
      </c>
    </row>
    <row r="344" spans="1:10" x14ac:dyDescent="0.3">
      <c r="A344" s="6" t="s">
        <v>9</v>
      </c>
      <c r="B344" s="6" t="s">
        <v>2</v>
      </c>
      <c r="C344" s="6" t="s">
        <v>346</v>
      </c>
      <c r="D344" s="5" t="s">
        <v>346</v>
      </c>
      <c r="E344" s="5" t="s">
        <v>1229</v>
      </c>
      <c r="F344" s="10" t="str">
        <f>IF(TicketTotals[[#This Row],[New Tickets]]&gt;499, "TRUE", "FALSE")</f>
        <v>TRUE</v>
      </c>
      <c r="G344" s="7">
        <v>3260</v>
      </c>
      <c r="H344" s="7">
        <f>IF(TicketTotals[[#This Row],[New Tickets]]&gt;499, TicketTotals[[#This Row],[New Tickets]], 0)</f>
        <v>3260</v>
      </c>
      <c r="I344" s="16">
        <f>ROUND((TicketTotals[[#This Row],[Billed Tickets]]/$E$5)*$E$6, 2)</f>
        <v>2014.78</v>
      </c>
      <c r="J344" s="20">
        <f>TicketTotals[[#This Row],[Billed Tickets]]/$E$5</f>
        <v>4.0295596630694812E-4</v>
      </c>
    </row>
    <row r="345" spans="1:10" ht="46.8" x14ac:dyDescent="0.3">
      <c r="A345" s="6" t="s">
        <v>9</v>
      </c>
      <c r="B345" s="6" t="s">
        <v>2</v>
      </c>
      <c r="C345" s="6" t="s">
        <v>347</v>
      </c>
      <c r="D345" s="5" t="s">
        <v>1837</v>
      </c>
      <c r="E345" s="5" t="s">
        <v>1230</v>
      </c>
      <c r="F345" s="10" t="str">
        <f>IF(TicketTotals[[#This Row],[New Tickets]]&gt;499, "TRUE", "FALSE")</f>
        <v>TRUE</v>
      </c>
      <c r="G345" s="7">
        <v>5965</v>
      </c>
      <c r="H345" s="7">
        <f>IF(TicketTotals[[#This Row],[New Tickets]]&gt;499, TicketTotals[[#This Row],[New Tickets]], 0)</f>
        <v>5965</v>
      </c>
      <c r="I345" s="16">
        <f>ROUND((TicketTotals[[#This Row],[Billed Tickets]]/$E$5)*$E$6, 2)</f>
        <v>3686.55</v>
      </c>
      <c r="J345" s="20">
        <f>TicketTotals[[#This Row],[Billed Tickets]]/$E$5</f>
        <v>7.3731053344200782E-4</v>
      </c>
    </row>
    <row r="346" spans="1:10" x14ac:dyDescent="0.3">
      <c r="A346" s="6" t="s">
        <v>9</v>
      </c>
      <c r="B346" s="6" t="s">
        <v>2</v>
      </c>
      <c r="C346" s="6" t="s">
        <v>348</v>
      </c>
      <c r="D346" s="5" t="s">
        <v>348</v>
      </c>
      <c r="E346" s="5" t="s">
        <v>1231</v>
      </c>
      <c r="F346" s="10" t="str">
        <f>IF(TicketTotals[[#This Row],[New Tickets]]&gt;499, "TRUE", "FALSE")</f>
        <v>FALSE</v>
      </c>
      <c r="G346" s="7">
        <v>3</v>
      </c>
      <c r="H346" s="7">
        <f>IF(TicketTotals[[#This Row],[New Tickets]]&gt;499, TicketTotals[[#This Row],[New Tickets]], 0)</f>
        <v>0</v>
      </c>
      <c r="I346" s="16">
        <f>ROUND((TicketTotals[[#This Row],[Billed Tickets]]/$E$5)*$E$6, 2)</f>
        <v>0</v>
      </c>
      <c r="J346" s="20">
        <f>TicketTotals[[#This Row],[Billed Tickets]]/$E$5</f>
        <v>0</v>
      </c>
    </row>
    <row r="347" spans="1:10" x14ac:dyDescent="0.3">
      <c r="A347" s="6" t="s">
        <v>9</v>
      </c>
      <c r="B347" s="6" t="s">
        <v>2</v>
      </c>
      <c r="C347" s="6" t="s">
        <v>349</v>
      </c>
      <c r="D347" s="5" t="s">
        <v>349</v>
      </c>
      <c r="E347" s="5" t="s">
        <v>1232</v>
      </c>
      <c r="F347" s="10" t="str">
        <f>IF(TicketTotals[[#This Row],[New Tickets]]&gt;499, "TRUE", "FALSE")</f>
        <v>FALSE</v>
      </c>
      <c r="G347" s="7">
        <v>27</v>
      </c>
      <c r="H347" s="7">
        <f>IF(TicketTotals[[#This Row],[New Tickets]]&gt;499, TicketTotals[[#This Row],[New Tickets]], 0)</f>
        <v>0</v>
      </c>
      <c r="I347" s="16">
        <f>ROUND((TicketTotals[[#This Row],[Billed Tickets]]/$E$5)*$E$6, 2)</f>
        <v>0</v>
      </c>
      <c r="J347" s="20">
        <f>TicketTotals[[#This Row],[Billed Tickets]]/$E$5</f>
        <v>0</v>
      </c>
    </row>
    <row r="348" spans="1:10" x14ac:dyDescent="0.3">
      <c r="A348" s="6" t="s">
        <v>9</v>
      </c>
      <c r="B348" s="6" t="s">
        <v>2</v>
      </c>
      <c r="C348" s="6" t="s">
        <v>350</v>
      </c>
      <c r="D348" s="5" t="s">
        <v>350</v>
      </c>
      <c r="E348" s="5" t="s">
        <v>1233</v>
      </c>
      <c r="F348" s="10" t="str">
        <f>IF(TicketTotals[[#This Row],[New Tickets]]&gt;499, "TRUE", "FALSE")</f>
        <v>TRUE</v>
      </c>
      <c r="G348" s="7">
        <v>706</v>
      </c>
      <c r="H348" s="7">
        <f>IF(TicketTotals[[#This Row],[New Tickets]]&gt;499, TicketTotals[[#This Row],[New Tickets]], 0)</f>
        <v>706</v>
      </c>
      <c r="I348" s="16">
        <f>ROUND((TicketTotals[[#This Row],[Billed Tickets]]/$E$5)*$E$6, 2)</f>
        <v>436.33</v>
      </c>
      <c r="J348" s="20">
        <f>TicketTotals[[#This Row],[Billed Tickets]]/$E$5</f>
        <v>8.7265923991627418E-5</v>
      </c>
    </row>
    <row r="349" spans="1:10" x14ac:dyDescent="0.3">
      <c r="A349" s="6" t="s">
        <v>9</v>
      </c>
      <c r="B349" s="6" t="s">
        <v>2</v>
      </c>
      <c r="C349" s="6" t="s">
        <v>351</v>
      </c>
      <c r="D349" s="5" t="s">
        <v>351</v>
      </c>
      <c r="E349" s="5" t="s">
        <v>1234</v>
      </c>
      <c r="F349" s="10" t="str">
        <f>IF(TicketTotals[[#This Row],[New Tickets]]&gt;499, "TRUE", "FALSE")</f>
        <v>FALSE</v>
      </c>
      <c r="G349" s="7">
        <v>38</v>
      </c>
      <c r="H349" s="7">
        <f>IF(TicketTotals[[#This Row],[New Tickets]]&gt;499, TicketTotals[[#This Row],[New Tickets]], 0)</f>
        <v>0</v>
      </c>
      <c r="I349" s="16">
        <f>ROUND((TicketTotals[[#This Row],[Billed Tickets]]/$E$5)*$E$6, 2)</f>
        <v>0</v>
      </c>
      <c r="J349" s="20">
        <f>TicketTotals[[#This Row],[Billed Tickets]]/$E$5</f>
        <v>0</v>
      </c>
    </row>
    <row r="350" spans="1:10" x14ac:dyDescent="0.3">
      <c r="A350" s="6" t="s">
        <v>9</v>
      </c>
      <c r="B350" s="6" t="s">
        <v>2</v>
      </c>
      <c r="C350" s="6" t="s">
        <v>352</v>
      </c>
      <c r="D350" s="5" t="s">
        <v>352</v>
      </c>
      <c r="E350" s="5" t="s">
        <v>1235</v>
      </c>
      <c r="F350" s="10" t="str">
        <f>IF(TicketTotals[[#This Row],[New Tickets]]&gt;499, "TRUE", "FALSE")</f>
        <v>FALSE</v>
      </c>
      <c r="G350" s="7">
        <v>173</v>
      </c>
      <c r="H350" s="7">
        <f>IF(TicketTotals[[#This Row],[New Tickets]]&gt;499, TicketTotals[[#This Row],[New Tickets]], 0)</f>
        <v>0</v>
      </c>
      <c r="I350" s="16">
        <f>ROUND((TicketTotals[[#This Row],[Billed Tickets]]/$E$5)*$E$6, 2)</f>
        <v>0</v>
      </c>
      <c r="J350" s="20">
        <f>TicketTotals[[#This Row],[Billed Tickets]]/$E$5</f>
        <v>0</v>
      </c>
    </row>
    <row r="351" spans="1:10" x14ac:dyDescent="0.3">
      <c r="A351" s="6" t="s">
        <v>9</v>
      </c>
      <c r="B351" s="6" t="s">
        <v>2</v>
      </c>
      <c r="C351" s="6" t="s">
        <v>353</v>
      </c>
      <c r="D351" s="5" t="s">
        <v>353</v>
      </c>
      <c r="E351" s="5" t="s">
        <v>1236</v>
      </c>
      <c r="F351" s="10" t="str">
        <f>IF(TicketTotals[[#This Row],[New Tickets]]&gt;499, "TRUE", "FALSE")</f>
        <v>TRUE</v>
      </c>
      <c r="G351" s="7">
        <v>5547</v>
      </c>
      <c r="H351" s="7">
        <f>IF(TicketTotals[[#This Row],[New Tickets]]&gt;499, TicketTotals[[#This Row],[New Tickets]], 0)</f>
        <v>5547</v>
      </c>
      <c r="I351" s="16">
        <f>ROUND((TicketTotals[[#This Row],[Billed Tickets]]/$E$5)*$E$6, 2)</f>
        <v>3428.22</v>
      </c>
      <c r="J351" s="20">
        <f>TicketTotals[[#This Row],[Billed Tickets]]/$E$5</f>
        <v>6.8564317334498203E-4</v>
      </c>
    </row>
    <row r="352" spans="1:10" x14ac:dyDescent="0.3">
      <c r="A352" s="6" t="s">
        <v>9</v>
      </c>
      <c r="B352" s="6" t="s">
        <v>2</v>
      </c>
      <c r="C352" s="6" t="s">
        <v>354</v>
      </c>
      <c r="D352" s="5" t="s">
        <v>354</v>
      </c>
      <c r="E352" s="5" t="s">
        <v>1237</v>
      </c>
      <c r="F352" s="10" t="str">
        <f>IF(TicketTotals[[#This Row],[New Tickets]]&gt;499, "TRUE", "FALSE")</f>
        <v>FALSE</v>
      </c>
      <c r="G352" s="7">
        <v>90</v>
      </c>
      <c r="H352" s="7">
        <f>IF(TicketTotals[[#This Row],[New Tickets]]&gt;499, TicketTotals[[#This Row],[New Tickets]], 0)</f>
        <v>0</v>
      </c>
      <c r="I352" s="16">
        <f>ROUND((TicketTotals[[#This Row],[Billed Tickets]]/$E$5)*$E$6, 2)</f>
        <v>0</v>
      </c>
      <c r="J352" s="20">
        <f>TicketTotals[[#This Row],[Billed Tickets]]/$E$5</f>
        <v>0</v>
      </c>
    </row>
    <row r="353" spans="1:10" x14ac:dyDescent="0.3">
      <c r="A353" s="6" t="s">
        <v>9</v>
      </c>
      <c r="B353" s="6" t="s">
        <v>2</v>
      </c>
      <c r="C353" s="6" t="s">
        <v>355</v>
      </c>
      <c r="D353" s="5" t="s">
        <v>355</v>
      </c>
      <c r="E353" s="5" t="s">
        <v>1238</v>
      </c>
      <c r="F353" s="10" t="str">
        <f>IF(TicketTotals[[#This Row],[New Tickets]]&gt;499, "TRUE", "FALSE")</f>
        <v>TRUE</v>
      </c>
      <c r="G353" s="7">
        <v>2461</v>
      </c>
      <c r="H353" s="7">
        <f>IF(TicketTotals[[#This Row],[New Tickets]]&gt;499, TicketTotals[[#This Row],[New Tickets]], 0)</f>
        <v>2461</v>
      </c>
      <c r="I353" s="16">
        <f>ROUND((TicketTotals[[#This Row],[Billed Tickets]]/$E$5)*$E$6, 2)</f>
        <v>1520.97</v>
      </c>
      <c r="J353" s="20">
        <f>TicketTotals[[#This Row],[Billed Tickets]]/$E$5</f>
        <v>3.0419467272435564E-4</v>
      </c>
    </row>
    <row r="354" spans="1:10" x14ac:dyDescent="0.3">
      <c r="A354" s="6" t="s">
        <v>9</v>
      </c>
      <c r="B354" s="6" t="s">
        <v>2</v>
      </c>
      <c r="C354" s="6" t="s">
        <v>356</v>
      </c>
      <c r="D354" s="5" t="s">
        <v>356</v>
      </c>
      <c r="E354" s="5" t="s">
        <v>1239</v>
      </c>
      <c r="F354" s="10" t="str">
        <f>IF(TicketTotals[[#This Row],[New Tickets]]&gt;499, "TRUE", "FALSE")</f>
        <v>TRUE</v>
      </c>
      <c r="G354" s="7">
        <v>740</v>
      </c>
      <c r="H354" s="7">
        <f>IF(TicketTotals[[#This Row],[New Tickets]]&gt;499, TicketTotals[[#This Row],[New Tickets]], 0)</f>
        <v>740</v>
      </c>
      <c r="I354" s="16">
        <f>ROUND((TicketTotals[[#This Row],[Billed Tickets]]/$E$5)*$E$6, 2)</f>
        <v>457.34</v>
      </c>
      <c r="J354" s="20">
        <f>TicketTotals[[#This Row],[Billed Tickets]]/$E$5</f>
        <v>9.1468532229184538E-5</v>
      </c>
    </row>
    <row r="355" spans="1:10" x14ac:dyDescent="0.3">
      <c r="A355" s="6" t="s">
        <v>9</v>
      </c>
      <c r="B355" s="6" t="s">
        <v>2</v>
      </c>
      <c r="C355" s="6" t="s">
        <v>357</v>
      </c>
      <c r="D355" s="5" t="s">
        <v>357</v>
      </c>
      <c r="E355" s="5" t="s">
        <v>1240</v>
      </c>
      <c r="F355" s="10" t="str">
        <f>IF(TicketTotals[[#This Row],[New Tickets]]&gt;499, "TRUE", "FALSE")</f>
        <v>TRUE</v>
      </c>
      <c r="G355" s="7">
        <v>3774</v>
      </c>
      <c r="H355" s="7">
        <f>IF(TicketTotals[[#This Row],[New Tickets]]&gt;499, TicketTotals[[#This Row],[New Tickets]], 0)</f>
        <v>3774</v>
      </c>
      <c r="I355" s="16">
        <f>ROUND((TicketTotals[[#This Row],[Billed Tickets]]/$E$5)*$E$6, 2)</f>
        <v>2332.4499999999998</v>
      </c>
      <c r="J355" s="20">
        <f>TicketTotals[[#This Row],[Billed Tickets]]/$E$5</f>
        <v>4.6648951436884119E-4</v>
      </c>
    </row>
    <row r="356" spans="1:10" ht="31.2" x14ac:dyDescent="0.3">
      <c r="A356" s="6" t="s">
        <v>9</v>
      </c>
      <c r="B356" s="6" t="s">
        <v>2</v>
      </c>
      <c r="C356" s="6" t="s">
        <v>358</v>
      </c>
      <c r="D356" s="5" t="s">
        <v>1838</v>
      </c>
      <c r="E356" s="5" t="s">
        <v>1241</v>
      </c>
      <c r="F356" s="10" t="str">
        <f>IF(TicketTotals[[#This Row],[New Tickets]]&gt;499, "TRUE", "FALSE")</f>
        <v>TRUE</v>
      </c>
      <c r="G356" s="7">
        <v>22896</v>
      </c>
      <c r="H356" s="7">
        <f>IF(TicketTotals[[#This Row],[New Tickets]]&gt;499, TicketTotals[[#This Row],[New Tickets]], 0)</f>
        <v>22896</v>
      </c>
      <c r="I356" s="16">
        <f>ROUND((TicketTotals[[#This Row],[Billed Tickets]]/$E$5)*$E$6, 2)</f>
        <v>14150.43</v>
      </c>
      <c r="J356" s="20">
        <f>TicketTotals[[#This Row],[Billed Tickets]]/$E$5</f>
        <v>2.8300858296208234E-3</v>
      </c>
    </row>
    <row r="357" spans="1:10" x14ac:dyDescent="0.3">
      <c r="A357" s="6" t="s">
        <v>9</v>
      </c>
      <c r="B357" s="6" t="s">
        <v>2</v>
      </c>
      <c r="C357" s="6" t="s">
        <v>359</v>
      </c>
      <c r="D357" s="5" t="s">
        <v>359</v>
      </c>
      <c r="E357" s="5" t="s">
        <v>1242</v>
      </c>
      <c r="F357" s="10" t="str">
        <f>IF(TicketTotals[[#This Row],[New Tickets]]&gt;499, "TRUE", "FALSE")</f>
        <v>FALSE</v>
      </c>
      <c r="G357" s="7">
        <v>12</v>
      </c>
      <c r="H357" s="7">
        <f>IF(TicketTotals[[#This Row],[New Tickets]]&gt;499, TicketTotals[[#This Row],[New Tickets]], 0)</f>
        <v>0</v>
      </c>
      <c r="I357" s="16">
        <f>ROUND((TicketTotals[[#This Row],[Billed Tickets]]/$E$5)*$E$6, 2)</f>
        <v>0</v>
      </c>
      <c r="J357" s="20">
        <f>TicketTotals[[#This Row],[Billed Tickets]]/$E$5</f>
        <v>0</v>
      </c>
    </row>
    <row r="358" spans="1:10" x14ac:dyDescent="0.3">
      <c r="A358" s="6" t="s">
        <v>9</v>
      </c>
      <c r="B358" s="6" t="s">
        <v>2</v>
      </c>
      <c r="C358" s="6" t="s">
        <v>360</v>
      </c>
      <c r="D358" s="5" t="s">
        <v>360</v>
      </c>
      <c r="E358" s="5" t="s">
        <v>1243</v>
      </c>
      <c r="F358" s="10" t="str">
        <f>IF(TicketTotals[[#This Row],[New Tickets]]&gt;499, "TRUE", "FALSE")</f>
        <v>TRUE</v>
      </c>
      <c r="G358" s="7">
        <v>6359</v>
      </c>
      <c r="H358" s="7">
        <f>IF(TicketTotals[[#This Row],[New Tickets]]&gt;499, TicketTotals[[#This Row],[New Tickets]], 0)</f>
        <v>6359</v>
      </c>
      <c r="I358" s="16">
        <f>ROUND((TicketTotals[[#This Row],[Billed Tickets]]/$E$5)*$E$6, 2)</f>
        <v>3930.06</v>
      </c>
      <c r="J358" s="20">
        <f>TicketTotals[[#This Row],[Billed Tickets]]/$E$5</f>
        <v>7.860113465478169E-4</v>
      </c>
    </row>
    <row r="359" spans="1:10" x14ac:dyDescent="0.3">
      <c r="A359" s="6" t="s">
        <v>9</v>
      </c>
      <c r="B359" s="6" t="s">
        <v>2</v>
      </c>
      <c r="C359" s="6" t="s">
        <v>361</v>
      </c>
      <c r="D359" s="5" t="s">
        <v>361</v>
      </c>
      <c r="E359" s="5" t="s">
        <v>1244</v>
      </c>
      <c r="F359" s="10" t="str">
        <f>IF(TicketTotals[[#This Row],[New Tickets]]&gt;499, "TRUE", "FALSE")</f>
        <v>FALSE</v>
      </c>
      <c r="G359" s="7">
        <v>34</v>
      </c>
      <c r="H359" s="7">
        <f>IF(TicketTotals[[#This Row],[New Tickets]]&gt;499, TicketTotals[[#This Row],[New Tickets]], 0)</f>
        <v>0</v>
      </c>
      <c r="I359" s="16">
        <f>ROUND((TicketTotals[[#This Row],[Billed Tickets]]/$E$5)*$E$6, 2)</f>
        <v>0</v>
      </c>
      <c r="J359" s="20">
        <f>TicketTotals[[#This Row],[Billed Tickets]]/$E$5</f>
        <v>0</v>
      </c>
    </row>
    <row r="360" spans="1:10" x14ac:dyDescent="0.3">
      <c r="A360" s="6" t="s">
        <v>9</v>
      </c>
      <c r="B360" s="6" t="s">
        <v>2</v>
      </c>
      <c r="C360" s="6" t="s">
        <v>362</v>
      </c>
      <c r="D360" s="5" t="s">
        <v>362</v>
      </c>
      <c r="E360" s="5" t="s">
        <v>1245</v>
      </c>
      <c r="F360" s="10" t="str">
        <f>IF(TicketTotals[[#This Row],[New Tickets]]&gt;499, "TRUE", "FALSE")</f>
        <v>FALSE</v>
      </c>
      <c r="G360" s="7">
        <v>73</v>
      </c>
      <c r="H360" s="7">
        <f>IF(TicketTotals[[#This Row],[New Tickets]]&gt;499, TicketTotals[[#This Row],[New Tickets]], 0)</f>
        <v>0</v>
      </c>
      <c r="I360" s="16">
        <f>ROUND((TicketTotals[[#This Row],[Billed Tickets]]/$E$5)*$E$6, 2)</f>
        <v>0</v>
      </c>
      <c r="J360" s="20">
        <f>TicketTotals[[#This Row],[Billed Tickets]]/$E$5</f>
        <v>0</v>
      </c>
    </row>
    <row r="361" spans="1:10" x14ac:dyDescent="0.3">
      <c r="A361" s="6" t="s">
        <v>9</v>
      </c>
      <c r="B361" s="6" t="s">
        <v>2</v>
      </c>
      <c r="C361" s="6" t="s">
        <v>363</v>
      </c>
      <c r="D361" s="5" t="s">
        <v>1839</v>
      </c>
      <c r="E361" s="5" t="s">
        <v>1246</v>
      </c>
      <c r="F361" s="10" t="str">
        <f>IF(TicketTotals[[#This Row],[New Tickets]]&gt;499, "TRUE", "FALSE")</f>
        <v>TRUE</v>
      </c>
      <c r="G361" s="7">
        <v>15662</v>
      </c>
      <c r="H361" s="7">
        <f>IF(TicketTotals[[#This Row],[New Tickets]]&gt;499, TicketTotals[[#This Row],[New Tickets]], 0)</f>
        <v>15662</v>
      </c>
      <c r="I361" s="16">
        <f>ROUND((TicketTotals[[#This Row],[Billed Tickets]]/$E$5)*$E$6, 2)</f>
        <v>9679.6</v>
      </c>
      <c r="J361" s="20">
        <f>TicketTotals[[#This Row],[Billed Tickets]]/$E$5</f>
        <v>1.9359191240182275E-3</v>
      </c>
    </row>
    <row r="362" spans="1:10" x14ac:dyDescent="0.3">
      <c r="A362" s="6" t="s">
        <v>9</v>
      </c>
      <c r="B362" s="6" t="s">
        <v>2</v>
      </c>
      <c r="C362" s="6" t="s">
        <v>364</v>
      </c>
      <c r="D362" s="5" t="s">
        <v>364</v>
      </c>
      <c r="E362" s="5" t="s">
        <v>1247</v>
      </c>
      <c r="F362" s="10" t="str">
        <f>IF(TicketTotals[[#This Row],[New Tickets]]&gt;499, "TRUE", "FALSE")</f>
        <v>TRUE</v>
      </c>
      <c r="G362" s="7">
        <v>504</v>
      </c>
      <c r="H362" s="7">
        <f>IF(TicketTotals[[#This Row],[New Tickets]]&gt;499, TicketTotals[[#This Row],[New Tickets]], 0)</f>
        <v>504</v>
      </c>
      <c r="I362" s="16">
        <f>ROUND((TicketTotals[[#This Row],[Billed Tickets]]/$E$5)*$E$6, 2)</f>
        <v>311.49</v>
      </c>
      <c r="J362" s="20">
        <f>TicketTotals[[#This Row],[Billed Tickets]]/$E$5</f>
        <v>6.2297486815552717E-5</v>
      </c>
    </row>
    <row r="363" spans="1:10" x14ac:dyDescent="0.3">
      <c r="A363" s="6" t="s">
        <v>9</v>
      </c>
      <c r="B363" s="6" t="s">
        <v>2</v>
      </c>
      <c r="C363" s="6" t="s">
        <v>365</v>
      </c>
      <c r="D363" s="5" t="s">
        <v>365</v>
      </c>
      <c r="E363" s="5" t="s">
        <v>1248</v>
      </c>
      <c r="F363" s="10" t="str">
        <f>IF(TicketTotals[[#This Row],[New Tickets]]&gt;499, "TRUE", "FALSE")</f>
        <v>FALSE</v>
      </c>
      <c r="G363" s="7">
        <v>440</v>
      </c>
      <c r="H363" s="7">
        <f>IF(TicketTotals[[#This Row],[New Tickets]]&gt;499, TicketTotals[[#This Row],[New Tickets]], 0)</f>
        <v>0</v>
      </c>
      <c r="I363" s="16">
        <f>ROUND((TicketTotals[[#This Row],[Billed Tickets]]/$E$5)*$E$6, 2)</f>
        <v>0</v>
      </c>
      <c r="J363" s="20">
        <f>TicketTotals[[#This Row],[Billed Tickets]]/$E$5</f>
        <v>0</v>
      </c>
    </row>
    <row r="364" spans="1:10" x14ac:dyDescent="0.3">
      <c r="A364" s="6" t="s">
        <v>9</v>
      </c>
      <c r="B364" s="6" t="s">
        <v>2</v>
      </c>
      <c r="C364" s="6" t="s">
        <v>366</v>
      </c>
      <c r="D364" s="5" t="s">
        <v>366</v>
      </c>
      <c r="E364" s="5" t="s">
        <v>1247</v>
      </c>
      <c r="F364" s="10" t="str">
        <f>IF(TicketTotals[[#This Row],[New Tickets]]&gt;499, "TRUE", "FALSE")</f>
        <v>TRUE</v>
      </c>
      <c r="G364" s="7">
        <v>504</v>
      </c>
      <c r="H364" s="7">
        <f>IF(TicketTotals[[#This Row],[New Tickets]]&gt;499, TicketTotals[[#This Row],[New Tickets]], 0)</f>
        <v>504</v>
      </c>
      <c r="I364" s="16">
        <f>ROUND((TicketTotals[[#This Row],[Billed Tickets]]/$E$5)*$E$6, 2)</f>
        <v>311.49</v>
      </c>
      <c r="J364" s="20">
        <f>TicketTotals[[#This Row],[Billed Tickets]]/$E$5</f>
        <v>6.2297486815552717E-5</v>
      </c>
    </row>
    <row r="365" spans="1:10" x14ac:dyDescent="0.3">
      <c r="A365" s="6" t="s">
        <v>9</v>
      </c>
      <c r="B365" s="6" t="s">
        <v>2</v>
      </c>
      <c r="C365" s="6" t="s">
        <v>367</v>
      </c>
      <c r="D365" s="5" t="s">
        <v>367</v>
      </c>
      <c r="E365" s="5" t="s">
        <v>1249</v>
      </c>
      <c r="F365" s="10" t="str">
        <f>IF(TicketTotals[[#This Row],[New Tickets]]&gt;499, "TRUE", "FALSE")</f>
        <v>FALSE</v>
      </c>
      <c r="G365" s="7">
        <v>482</v>
      </c>
      <c r="H365" s="7">
        <f>IF(TicketTotals[[#This Row],[New Tickets]]&gt;499, TicketTotals[[#This Row],[New Tickets]], 0)</f>
        <v>0</v>
      </c>
      <c r="I365" s="16">
        <f>ROUND((TicketTotals[[#This Row],[Billed Tickets]]/$E$5)*$E$6, 2)</f>
        <v>0</v>
      </c>
      <c r="J365" s="20">
        <f>TicketTotals[[#This Row],[Billed Tickets]]/$E$5</f>
        <v>0</v>
      </c>
    </row>
    <row r="366" spans="1:10" x14ac:dyDescent="0.3">
      <c r="A366" s="6" t="s">
        <v>9</v>
      </c>
      <c r="B366" s="6" t="s">
        <v>2</v>
      </c>
      <c r="C366" s="6" t="s">
        <v>368</v>
      </c>
      <c r="D366" s="5" t="s">
        <v>368</v>
      </c>
      <c r="E366" s="5" t="s">
        <v>1250</v>
      </c>
      <c r="F366" s="10" t="str">
        <f>IF(TicketTotals[[#This Row],[New Tickets]]&gt;499, "TRUE", "FALSE")</f>
        <v>TRUE</v>
      </c>
      <c r="G366" s="7">
        <v>1534</v>
      </c>
      <c r="H366" s="7">
        <f>IF(TicketTotals[[#This Row],[New Tickets]]&gt;499, TicketTotals[[#This Row],[New Tickets]], 0)</f>
        <v>1534</v>
      </c>
      <c r="I366" s="16">
        <f>ROUND((TicketTotals[[#This Row],[Billed Tickets]]/$E$5)*$E$6, 2)</f>
        <v>948.06</v>
      </c>
      <c r="J366" s="20">
        <f>TicketTotals[[#This Row],[Billed Tickets]]/$E$5</f>
        <v>1.8961179518860687E-4</v>
      </c>
    </row>
    <row r="367" spans="1:10" x14ac:dyDescent="0.3">
      <c r="A367" s="6" t="s">
        <v>9</v>
      </c>
      <c r="B367" s="6" t="s">
        <v>2</v>
      </c>
      <c r="C367" s="6" t="s">
        <v>369</v>
      </c>
      <c r="D367" s="5" t="s">
        <v>1840</v>
      </c>
      <c r="E367" s="5" t="s">
        <v>1251</v>
      </c>
      <c r="F367" s="10" t="str">
        <f>IF(TicketTotals[[#This Row],[New Tickets]]&gt;499, "TRUE", "FALSE")</f>
        <v>TRUE</v>
      </c>
      <c r="G367" s="7">
        <v>3900</v>
      </c>
      <c r="H367" s="7">
        <f>IF(TicketTotals[[#This Row],[New Tickets]]&gt;499, TicketTotals[[#This Row],[New Tickets]], 0)</f>
        <v>3900</v>
      </c>
      <c r="I367" s="16">
        <f>ROUND((TicketTotals[[#This Row],[Billed Tickets]]/$E$5)*$E$6, 2)</f>
        <v>2410.3200000000002</v>
      </c>
      <c r="J367" s="20">
        <f>TicketTotals[[#This Row],[Billed Tickets]]/$E$5</f>
        <v>4.8206388607272937E-4</v>
      </c>
    </row>
    <row r="368" spans="1:10" x14ac:dyDescent="0.3">
      <c r="A368" s="6" t="s">
        <v>9</v>
      </c>
      <c r="B368" s="6" t="s">
        <v>2</v>
      </c>
      <c r="C368" s="6" t="s">
        <v>370</v>
      </c>
      <c r="D368" s="5" t="s">
        <v>370</v>
      </c>
      <c r="E368" s="5" t="s">
        <v>1252</v>
      </c>
      <c r="F368" s="10" t="str">
        <f>IF(TicketTotals[[#This Row],[New Tickets]]&gt;499, "TRUE", "FALSE")</f>
        <v>TRUE</v>
      </c>
      <c r="G368" s="7">
        <v>3098</v>
      </c>
      <c r="H368" s="7">
        <f>IF(TicketTotals[[#This Row],[New Tickets]]&gt;499, TicketTotals[[#This Row],[New Tickets]], 0)</f>
        <v>3098</v>
      </c>
      <c r="I368" s="16">
        <f>ROUND((TicketTotals[[#This Row],[Billed Tickets]]/$E$5)*$E$6, 2)</f>
        <v>1914.66</v>
      </c>
      <c r="J368" s="20">
        <f>TicketTotals[[#This Row],[Billed Tickets]]/$E$5</f>
        <v>3.8293177411623475E-4</v>
      </c>
    </row>
    <row r="369" spans="1:10" x14ac:dyDescent="0.3">
      <c r="A369" s="6" t="s">
        <v>9</v>
      </c>
      <c r="B369" s="6" t="s">
        <v>2</v>
      </c>
      <c r="C369" s="6" t="s">
        <v>371</v>
      </c>
      <c r="D369" s="5" t="s">
        <v>371</v>
      </c>
      <c r="E369" s="5" t="s">
        <v>1253</v>
      </c>
      <c r="F369" s="10" t="str">
        <f>IF(TicketTotals[[#This Row],[New Tickets]]&gt;499, "TRUE", "FALSE")</f>
        <v>FALSE</v>
      </c>
      <c r="G369" s="7">
        <v>394</v>
      </c>
      <c r="H369" s="7">
        <f>IF(TicketTotals[[#This Row],[New Tickets]]&gt;499, TicketTotals[[#This Row],[New Tickets]], 0)</f>
        <v>0</v>
      </c>
      <c r="I369" s="16">
        <f>ROUND((TicketTotals[[#This Row],[Billed Tickets]]/$E$5)*$E$6, 2)</f>
        <v>0</v>
      </c>
      <c r="J369" s="20">
        <f>TicketTotals[[#This Row],[Billed Tickets]]/$E$5</f>
        <v>0</v>
      </c>
    </row>
    <row r="370" spans="1:10" x14ac:dyDescent="0.3">
      <c r="A370" s="6" t="s">
        <v>9</v>
      </c>
      <c r="B370" s="6" t="s">
        <v>2</v>
      </c>
      <c r="C370" s="6" t="s">
        <v>372</v>
      </c>
      <c r="D370" s="5" t="s">
        <v>1841</v>
      </c>
      <c r="E370" s="5" t="s">
        <v>1254</v>
      </c>
      <c r="F370" s="10" t="str">
        <f>IF(TicketTotals[[#This Row],[New Tickets]]&gt;499, "TRUE", "FALSE")</f>
        <v>TRUE</v>
      </c>
      <c r="G370" s="7">
        <v>4822</v>
      </c>
      <c r="H370" s="7">
        <f>IF(TicketTotals[[#This Row],[New Tickets]]&gt;499, TicketTotals[[#This Row],[New Tickets]], 0)</f>
        <v>4822</v>
      </c>
      <c r="I370" s="16">
        <f>ROUND((TicketTotals[[#This Row],[Billed Tickets]]/$E$5)*$E$6, 2)</f>
        <v>2980.14</v>
      </c>
      <c r="J370" s="20">
        <f>TicketTotals[[#This Row],[Billed Tickets]]/$E$5</f>
        <v>5.9602873298530794E-4</v>
      </c>
    </row>
    <row r="371" spans="1:10" x14ac:dyDescent="0.3">
      <c r="A371" s="6" t="s">
        <v>9</v>
      </c>
      <c r="B371" s="6" t="s">
        <v>2</v>
      </c>
      <c r="C371" s="6" t="s">
        <v>373</v>
      </c>
      <c r="D371" s="5" t="s">
        <v>1842</v>
      </c>
      <c r="E371" s="5" t="s">
        <v>1255</v>
      </c>
      <c r="F371" s="10" t="str">
        <f>IF(TicketTotals[[#This Row],[New Tickets]]&gt;499, "TRUE", "FALSE")</f>
        <v>TRUE</v>
      </c>
      <c r="G371" s="7">
        <v>28956</v>
      </c>
      <c r="H371" s="7">
        <f>IF(TicketTotals[[#This Row],[New Tickets]]&gt;499, TicketTotals[[#This Row],[New Tickets]], 0)</f>
        <v>28956</v>
      </c>
      <c r="I371" s="16">
        <f>ROUND((TicketTotals[[#This Row],[Billed Tickets]]/$E$5)*$E$6, 2)</f>
        <v>17895.689999999999</v>
      </c>
      <c r="J371" s="20">
        <f>TicketTotals[[#This Row],[Billed Tickets]]/$E$5</f>
        <v>3.5791389449030646E-3</v>
      </c>
    </row>
    <row r="372" spans="1:10" x14ac:dyDescent="0.3">
      <c r="A372" s="6" t="s">
        <v>9</v>
      </c>
      <c r="B372" s="6" t="s">
        <v>2</v>
      </c>
      <c r="C372" s="6" t="s">
        <v>374</v>
      </c>
      <c r="D372" s="5" t="s">
        <v>374</v>
      </c>
      <c r="E372" s="5" t="s">
        <v>1256</v>
      </c>
      <c r="F372" s="10" t="str">
        <f>IF(TicketTotals[[#This Row],[New Tickets]]&gt;499, "TRUE", "FALSE")</f>
        <v>TRUE</v>
      </c>
      <c r="G372" s="7">
        <v>1534</v>
      </c>
      <c r="H372" s="7">
        <f>IF(TicketTotals[[#This Row],[New Tickets]]&gt;499, TicketTotals[[#This Row],[New Tickets]], 0)</f>
        <v>1534</v>
      </c>
      <c r="I372" s="16">
        <f>ROUND((TicketTotals[[#This Row],[Billed Tickets]]/$E$5)*$E$6, 2)</f>
        <v>948.06</v>
      </c>
      <c r="J372" s="20">
        <f>TicketTotals[[#This Row],[Billed Tickets]]/$E$5</f>
        <v>1.8961179518860687E-4</v>
      </c>
    </row>
    <row r="373" spans="1:10" x14ac:dyDescent="0.3">
      <c r="A373" s="6" t="s">
        <v>9</v>
      </c>
      <c r="B373" s="6" t="s">
        <v>2</v>
      </c>
      <c r="C373" s="6" t="s">
        <v>375</v>
      </c>
      <c r="D373" s="5" t="s">
        <v>375</v>
      </c>
      <c r="E373" s="5" t="s">
        <v>1257</v>
      </c>
      <c r="F373" s="10" t="str">
        <f>IF(TicketTotals[[#This Row],[New Tickets]]&gt;499, "TRUE", "FALSE")</f>
        <v>FALSE</v>
      </c>
      <c r="G373" s="7">
        <v>161</v>
      </c>
      <c r="H373" s="7">
        <f>IF(TicketTotals[[#This Row],[New Tickets]]&gt;499, TicketTotals[[#This Row],[New Tickets]], 0)</f>
        <v>0</v>
      </c>
      <c r="I373" s="16">
        <f>ROUND((TicketTotals[[#This Row],[Billed Tickets]]/$E$5)*$E$6, 2)</f>
        <v>0</v>
      </c>
      <c r="J373" s="20">
        <f>TicketTotals[[#This Row],[Billed Tickets]]/$E$5</f>
        <v>0</v>
      </c>
    </row>
    <row r="374" spans="1:10" x14ac:dyDescent="0.3">
      <c r="A374" s="6" t="s">
        <v>9</v>
      </c>
      <c r="B374" s="6" t="s">
        <v>2</v>
      </c>
      <c r="C374" s="6" t="s">
        <v>376</v>
      </c>
      <c r="D374" s="5" t="s">
        <v>376</v>
      </c>
      <c r="E374" s="5" t="s">
        <v>1258</v>
      </c>
      <c r="F374" s="10" t="str">
        <f>IF(TicketTotals[[#This Row],[New Tickets]]&gt;499, "TRUE", "FALSE")</f>
        <v>FALSE</v>
      </c>
      <c r="G374" s="7">
        <v>47</v>
      </c>
      <c r="H374" s="7">
        <f>IF(TicketTotals[[#This Row],[New Tickets]]&gt;499, TicketTotals[[#This Row],[New Tickets]], 0)</f>
        <v>0</v>
      </c>
      <c r="I374" s="16">
        <f>ROUND((TicketTotals[[#This Row],[Billed Tickets]]/$E$5)*$E$6, 2)</f>
        <v>0</v>
      </c>
      <c r="J374" s="20">
        <f>TicketTotals[[#This Row],[Billed Tickets]]/$E$5</f>
        <v>0</v>
      </c>
    </row>
    <row r="375" spans="1:10" x14ac:dyDescent="0.3">
      <c r="A375" s="6" t="s">
        <v>9</v>
      </c>
      <c r="B375" s="6" t="s">
        <v>2</v>
      </c>
      <c r="C375" s="6" t="s">
        <v>377</v>
      </c>
      <c r="D375" s="5" t="s">
        <v>1843</v>
      </c>
      <c r="E375" s="5" t="s">
        <v>1259</v>
      </c>
      <c r="F375" s="10" t="str">
        <f>IF(TicketTotals[[#This Row],[New Tickets]]&gt;499, "TRUE", "FALSE")</f>
        <v>TRUE</v>
      </c>
      <c r="G375" s="7">
        <v>986</v>
      </c>
      <c r="H375" s="7">
        <f>IF(TicketTotals[[#This Row],[New Tickets]]&gt;499, TicketTotals[[#This Row],[New Tickets]], 0)</f>
        <v>986</v>
      </c>
      <c r="I375" s="16">
        <f>ROUND((TicketTotals[[#This Row],[Billed Tickets]]/$E$5)*$E$6, 2)</f>
        <v>609.38</v>
      </c>
      <c r="J375" s="20">
        <f>TicketTotals[[#This Row],[Billed Tickets]]/$E$5</f>
        <v>1.218756388891567E-4</v>
      </c>
    </row>
    <row r="376" spans="1:10" x14ac:dyDescent="0.3">
      <c r="A376" s="6" t="s">
        <v>9</v>
      </c>
      <c r="B376" s="6" t="s">
        <v>2</v>
      </c>
      <c r="C376" s="6" t="s">
        <v>378</v>
      </c>
      <c r="D376" s="5" t="s">
        <v>1844</v>
      </c>
      <c r="E376" s="5" t="s">
        <v>3295</v>
      </c>
      <c r="F376" s="10" t="str">
        <f>IF(TicketTotals[[#This Row],[New Tickets]]&gt;499, "TRUE", "FALSE")</f>
        <v>TRUE</v>
      </c>
      <c r="G376" s="7">
        <v>3113</v>
      </c>
      <c r="H376" s="7">
        <f>IF(TicketTotals[[#This Row],[New Tickets]]&gt;499, TicketTotals[[#This Row],[New Tickets]], 0)</f>
        <v>3113</v>
      </c>
      <c r="I376" s="16">
        <f>ROUND((TicketTotals[[#This Row],[Billed Tickets]]/$E$5)*$E$6, 2)</f>
        <v>1923.93</v>
      </c>
      <c r="J376" s="20">
        <f>TicketTotals[[#This Row],[Billed Tickets]]/$E$5</f>
        <v>3.8478586598574525E-4</v>
      </c>
    </row>
    <row r="377" spans="1:10" x14ac:dyDescent="0.3">
      <c r="A377" s="6" t="s">
        <v>9</v>
      </c>
      <c r="B377" s="6" t="s">
        <v>2</v>
      </c>
      <c r="C377" s="6" t="s">
        <v>379</v>
      </c>
      <c r="D377" s="5" t="s">
        <v>379</v>
      </c>
      <c r="E377" s="5" t="s">
        <v>1260</v>
      </c>
      <c r="F377" s="10" t="str">
        <f>IF(TicketTotals[[#This Row],[New Tickets]]&gt;499, "TRUE", "FALSE")</f>
        <v>FALSE</v>
      </c>
      <c r="G377" s="7">
        <v>1</v>
      </c>
      <c r="H377" s="7">
        <f>IF(TicketTotals[[#This Row],[New Tickets]]&gt;499, TicketTotals[[#This Row],[New Tickets]], 0)</f>
        <v>0</v>
      </c>
      <c r="I377" s="16">
        <f>ROUND((TicketTotals[[#This Row],[Billed Tickets]]/$E$5)*$E$6, 2)</f>
        <v>0</v>
      </c>
      <c r="J377" s="20">
        <f>TicketTotals[[#This Row],[Billed Tickets]]/$E$5</f>
        <v>0</v>
      </c>
    </row>
    <row r="378" spans="1:10" x14ac:dyDescent="0.3">
      <c r="A378" s="6" t="s">
        <v>9</v>
      </c>
      <c r="B378" s="6" t="s">
        <v>2</v>
      </c>
      <c r="C378" s="6" t="s">
        <v>380</v>
      </c>
      <c r="D378" s="5" t="s">
        <v>380</v>
      </c>
      <c r="E378" s="5" t="s">
        <v>1261</v>
      </c>
      <c r="F378" s="10" t="str">
        <f>IF(TicketTotals[[#This Row],[New Tickets]]&gt;499, "TRUE", "FALSE")</f>
        <v>FALSE</v>
      </c>
      <c r="G378" s="7">
        <v>2</v>
      </c>
      <c r="H378" s="7">
        <f>IF(TicketTotals[[#This Row],[New Tickets]]&gt;499, TicketTotals[[#This Row],[New Tickets]], 0)</f>
        <v>0</v>
      </c>
      <c r="I378" s="16">
        <f>ROUND((TicketTotals[[#This Row],[Billed Tickets]]/$E$5)*$E$6, 2)</f>
        <v>0</v>
      </c>
      <c r="J378" s="20">
        <f>TicketTotals[[#This Row],[Billed Tickets]]/$E$5</f>
        <v>0</v>
      </c>
    </row>
    <row r="379" spans="1:10" x14ac:dyDescent="0.3">
      <c r="A379" s="6" t="s">
        <v>9</v>
      </c>
      <c r="B379" s="6" t="s">
        <v>2</v>
      </c>
      <c r="C379" s="6" t="s">
        <v>381</v>
      </c>
      <c r="D379" s="5" t="s">
        <v>381</v>
      </c>
      <c r="E379" s="5" t="s">
        <v>1262</v>
      </c>
      <c r="F379" s="10" t="str">
        <f>IF(TicketTotals[[#This Row],[New Tickets]]&gt;499, "TRUE", "FALSE")</f>
        <v>FALSE</v>
      </c>
      <c r="G379" s="7">
        <v>116</v>
      </c>
      <c r="H379" s="7">
        <f>IF(TicketTotals[[#This Row],[New Tickets]]&gt;499, TicketTotals[[#This Row],[New Tickets]], 0)</f>
        <v>0</v>
      </c>
      <c r="I379" s="16">
        <f>ROUND((TicketTotals[[#This Row],[Billed Tickets]]/$E$5)*$E$6, 2)</f>
        <v>0</v>
      </c>
      <c r="J379" s="20">
        <f>TicketTotals[[#This Row],[Billed Tickets]]/$E$5</f>
        <v>0</v>
      </c>
    </row>
    <row r="380" spans="1:10" x14ac:dyDescent="0.3">
      <c r="A380" s="6" t="s">
        <v>9</v>
      </c>
      <c r="B380" s="6" t="s">
        <v>2</v>
      </c>
      <c r="C380" s="6" t="s">
        <v>382</v>
      </c>
      <c r="D380" s="5" t="s">
        <v>382</v>
      </c>
      <c r="E380" s="5" t="s">
        <v>1263</v>
      </c>
      <c r="F380" s="10" t="str">
        <f>IF(TicketTotals[[#This Row],[New Tickets]]&gt;499, "TRUE", "FALSE")</f>
        <v>FALSE</v>
      </c>
      <c r="G380" s="7">
        <v>28</v>
      </c>
      <c r="H380" s="7">
        <f>IF(TicketTotals[[#This Row],[New Tickets]]&gt;499, TicketTotals[[#This Row],[New Tickets]], 0)</f>
        <v>0</v>
      </c>
      <c r="I380" s="16">
        <f>ROUND((TicketTotals[[#This Row],[Billed Tickets]]/$E$5)*$E$6, 2)</f>
        <v>0</v>
      </c>
      <c r="J380" s="20">
        <f>TicketTotals[[#This Row],[Billed Tickets]]/$E$5</f>
        <v>0</v>
      </c>
    </row>
    <row r="381" spans="1:10" x14ac:dyDescent="0.3">
      <c r="A381" s="6" t="s">
        <v>9</v>
      </c>
      <c r="B381" s="6" t="s">
        <v>2</v>
      </c>
      <c r="C381" s="6" t="s">
        <v>383</v>
      </c>
      <c r="D381" s="5" t="s">
        <v>383</v>
      </c>
      <c r="E381" s="5" t="s">
        <v>1264</v>
      </c>
      <c r="F381" s="10" t="str">
        <f>IF(TicketTotals[[#This Row],[New Tickets]]&gt;499, "TRUE", "FALSE")</f>
        <v>FALSE</v>
      </c>
      <c r="G381" s="7">
        <v>105</v>
      </c>
      <c r="H381" s="7">
        <f>IF(TicketTotals[[#This Row],[New Tickets]]&gt;499, TicketTotals[[#This Row],[New Tickets]], 0)</f>
        <v>0</v>
      </c>
      <c r="I381" s="16">
        <f>ROUND((TicketTotals[[#This Row],[Billed Tickets]]/$E$5)*$E$6, 2)</f>
        <v>0</v>
      </c>
      <c r="J381" s="20">
        <f>TicketTotals[[#This Row],[Billed Tickets]]/$E$5</f>
        <v>0</v>
      </c>
    </row>
    <row r="382" spans="1:10" x14ac:dyDescent="0.3">
      <c r="A382" s="6" t="s">
        <v>9</v>
      </c>
      <c r="B382" s="6" t="s">
        <v>2</v>
      </c>
      <c r="C382" s="6" t="s">
        <v>384</v>
      </c>
      <c r="D382" s="5" t="s">
        <v>384</v>
      </c>
      <c r="E382" s="5" t="s">
        <v>1265</v>
      </c>
      <c r="F382" s="10" t="str">
        <f>IF(TicketTotals[[#This Row],[New Tickets]]&gt;499, "TRUE", "FALSE")</f>
        <v>FALSE</v>
      </c>
      <c r="G382" s="7">
        <v>1</v>
      </c>
      <c r="H382" s="7">
        <f>IF(TicketTotals[[#This Row],[New Tickets]]&gt;499, TicketTotals[[#This Row],[New Tickets]], 0)</f>
        <v>0</v>
      </c>
      <c r="I382" s="16">
        <f>ROUND((TicketTotals[[#This Row],[Billed Tickets]]/$E$5)*$E$6, 2)</f>
        <v>0</v>
      </c>
      <c r="J382" s="20">
        <f>TicketTotals[[#This Row],[Billed Tickets]]/$E$5</f>
        <v>0</v>
      </c>
    </row>
    <row r="383" spans="1:10" x14ac:dyDescent="0.3">
      <c r="A383" s="6" t="s">
        <v>9</v>
      </c>
      <c r="B383" s="6" t="s">
        <v>2</v>
      </c>
      <c r="C383" s="6" t="s">
        <v>385</v>
      </c>
      <c r="D383" s="5" t="s">
        <v>385</v>
      </c>
      <c r="E383" s="5" t="s">
        <v>1266</v>
      </c>
      <c r="F383" s="10" t="str">
        <f>IF(TicketTotals[[#This Row],[New Tickets]]&gt;499, "TRUE", "FALSE")</f>
        <v>FALSE</v>
      </c>
      <c r="G383" s="7">
        <v>7</v>
      </c>
      <c r="H383" s="7">
        <f>IF(TicketTotals[[#This Row],[New Tickets]]&gt;499, TicketTotals[[#This Row],[New Tickets]], 0)</f>
        <v>0</v>
      </c>
      <c r="I383" s="16">
        <f>ROUND((TicketTotals[[#This Row],[Billed Tickets]]/$E$5)*$E$6, 2)</f>
        <v>0</v>
      </c>
      <c r="J383" s="20">
        <f>TicketTotals[[#This Row],[Billed Tickets]]/$E$5</f>
        <v>0</v>
      </c>
    </row>
    <row r="384" spans="1:10" x14ac:dyDescent="0.3">
      <c r="A384" s="6" t="s">
        <v>9</v>
      </c>
      <c r="B384" s="6" t="s">
        <v>2</v>
      </c>
      <c r="C384" s="6" t="s">
        <v>386</v>
      </c>
      <c r="D384" s="5" t="s">
        <v>386</v>
      </c>
      <c r="E384" s="5" t="s">
        <v>1267</v>
      </c>
      <c r="F384" s="10" t="str">
        <f>IF(TicketTotals[[#This Row],[New Tickets]]&gt;499, "TRUE", "FALSE")</f>
        <v>FALSE</v>
      </c>
      <c r="G384" s="7">
        <v>120</v>
      </c>
      <c r="H384" s="7">
        <f>IF(TicketTotals[[#This Row],[New Tickets]]&gt;499, TicketTotals[[#This Row],[New Tickets]], 0)</f>
        <v>0</v>
      </c>
      <c r="I384" s="16">
        <f>ROUND((TicketTotals[[#This Row],[Billed Tickets]]/$E$5)*$E$6, 2)</f>
        <v>0</v>
      </c>
      <c r="J384" s="20">
        <f>TicketTotals[[#This Row],[Billed Tickets]]/$E$5</f>
        <v>0</v>
      </c>
    </row>
    <row r="385" spans="1:10" ht="109.2" x14ac:dyDescent="0.3">
      <c r="A385" s="6" t="s">
        <v>9</v>
      </c>
      <c r="B385" s="6" t="s">
        <v>2</v>
      </c>
      <c r="C385" s="6" t="s">
        <v>387</v>
      </c>
      <c r="D385" s="5" t="s">
        <v>1845</v>
      </c>
      <c r="E385" s="5" t="s">
        <v>1268</v>
      </c>
      <c r="F385" s="10" t="str">
        <f>IF(TicketTotals[[#This Row],[New Tickets]]&gt;499, "TRUE", "FALSE")</f>
        <v>TRUE</v>
      </c>
      <c r="G385" s="7">
        <v>12033</v>
      </c>
      <c r="H385" s="7">
        <f>IF(TicketTotals[[#This Row],[New Tickets]]&gt;499, TicketTotals[[#This Row],[New Tickets]], 0)</f>
        <v>12033</v>
      </c>
      <c r="I385" s="16">
        <f>ROUND((TicketTotals[[#This Row],[Billed Tickets]]/$E$5)*$E$6, 2)</f>
        <v>7436.76</v>
      </c>
      <c r="J385" s="20">
        <f>TicketTotals[[#This Row],[Billed Tickets]]/$E$5</f>
        <v>1.4873524977213211E-3</v>
      </c>
    </row>
    <row r="386" spans="1:10" x14ac:dyDescent="0.3">
      <c r="A386" s="6" t="s">
        <v>9</v>
      </c>
      <c r="B386" s="6" t="s">
        <v>2</v>
      </c>
      <c r="C386" s="6" t="s">
        <v>388</v>
      </c>
      <c r="D386" s="5" t="s">
        <v>1846</v>
      </c>
      <c r="E386" s="5" t="s">
        <v>1269</v>
      </c>
      <c r="F386" s="10" t="str">
        <f>IF(TicketTotals[[#This Row],[New Tickets]]&gt;499, "TRUE", "FALSE")</f>
        <v>TRUE</v>
      </c>
      <c r="G386" s="7">
        <v>1227</v>
      </c>
      <c r="H386" s="7">
        <f>IF(TicketTotals[[#This Row],[New Tickets]]&gt;499, TicketTotals[[#This Row],[New Tickets]], 0)</f>
        <v>1227</v>
      </c>
      <c r="I386" s="16">
        <f>ROUND((TicketTotals[[#This Row],[Billed Tickets]]/$E$5)*$E$6, 2)</f>
        <v>758.32</v>
      </c>
      <c r="J386" s="20">
        <f>TicketTotals[[#This Row],[Billed Tickets]]/$E$5</f>
        <v>1.5166471492595869E-4</v>
      </c>
    </row>
    <row r="387" spans="1:10" x14ac:dyDescent="0.3">
      <c r="A387" s="6" t="s">
        <v>9</v>
      </c>
      <c r="B387" s="6" t="s">
        <v>2</v>
      </c>
      <c r="C387" s="6" t="s">
        <v>389</v>
      </c>
      <c r="D387" s="5" t="s">
        <v>389</v>
      </c>
      <c r="E387" s="5" t="s">
        <v>1270</v>
      </c>
      <c r="F387" s="10" t="str">
        <f>IF(TicketTotals[[#This Row],[New Tickets]]&gt;499, "TRUE", "FALSE")</f>
        <v>FALSE</v>
      </c>
      <c r="G387" s="7">
        <v>8</v>
      </c>
      <c r="H387" s="7">
        <f>IF(TicketTotals[[#This Row],[New Tickets]]&gt;499, TicketTotals[[#This Row],[New Tickets]], 0)</f>
        <v>0</v>
      </c>
      <c r="I387" s="16">
        <f>ROUND((TicketTotals[[#This Row],[Billed Tickets]]/$E$5)*$E$6, 2)</f>
        <v>0</v>
      </c>
      <c r="J387" s="20">
        <f>TicketTotals[[#This Row],[Billed Tickets]]/$E$5</f>
        <v>0</v>
      </c>
    </row>
    <row r="388" spans="1:10" x14ac:dyDescent="0.3">
      <c r="A388" s="6" t="s">
        <v>9</v>
      </c>
      <c r="B388" s="6" t="s">
        <v>2</v>
      </c>
      <c r="C388" s="6" t="s">
        <v>390</v>
      </c>
      <c r="D388" s="5" t="s">
        <v>390</v>
      </c>
      <c r="E388" s="5" t="s">
        <v>1271</v>
      </c>
      <c r="F388" s="10" t="str">
        <f>IF(TicketTotals[[#This Row],[New Tickets]]&gt;499, "TRUE", "FALSE")</f>
        <v>FALSE</v>
      </c>
      <c r="G388" s="7">
        <v>126</v>
      </c>
      <c r="H388" s="7">
        <f>IF(TicketTotals[[#This Row],[New Tickets]]&gt;499, TicketTotals[[#This Row],[New Tickets]], 0)</f>
        <v>0</v>
      </c>
      <c r="I388" s="16">
        <f>ROUND((TicketTotals[[#This Row],[Billed Tickets]]/$E$5)*$E$6, 2)</f>
        <v>0</v>
      </c>
      <c r="J388" s="20">
        <f>TicketTotals[[#This Row],[Billed Tickets]]/$E$5</f>
        <v>0</v>
      </c>
    </row>
    <row r="389" spans="1:10" x14ac:dyDescent="0.3">
      <c r="A389" s="6" t="s">
        <v>9</v>
      </c>
      <c r="B389" s="6" t="s">
        <v>2</v>
      </c>
      <c r="C389" s="6" t="s">
        <v>391</v>
      </c>
      <c r="D389" s="5" t="s">
        <v>391</v>
      </c>
      <c r="E389" s="5" t="s">
        <v>1272</v>
      </c>
      <c r="F389" s="10" t="str">
        <f>IF(TicketTotals[[#This Row],[New Tickets]]&gt;499, "TRUE", "FALSE")</f>
        <v>FALSE</v>
      </c>
      <c r="G389" s="7">
        <v>10</v>
      </c>
      <c r="H389" s="7">
        <f>IF(TicketTotals[[#This Row],[New Tickets]]&gt;499, TicketTotals[[#This Row],[New Tickets]], 0)</f>
        <v>0</v>
      </c>
      <c r="I389" s="16">
        <f>ROUND((TicketTotals[[#This Row],[Billed Tickets]]/$E$5)*$E$6, 2)</f>
        <v>0</v>
      </c>
      <c r="J389" s="20">
        <f>TicketTotals[[#This Row],[Billed Tickets]]/$E$5</f>
        <v>0</v>
      </c>
    </row>
    <row r="390" spans="1:10" x14ac:dyDescent="0.3">
      <c r="A390" s="6" t="s">
        <v>9</v>
      </c>
      <c r="B390" s="6" t="s">
        <v>2</v>
      </c>
      <c r="C390" s="6" t="s">
        <v>392</v>
      </c>
      <c r="D390" s="5" t="s">
        <v>392</v>
      </c>
      <c r="E390" s="5" t="s">
        <v>1273</v>
      </c>
      <c r="F390" s="10" t="str">
        <f>IF(TicketTotals[[#This Row],[New Tickets]]&gt;499, "TRUE", "FALSE")</f>
        <v>TRUE</v>
      </c>
      <c r="G390" s="7">
        <v>885</v>
      </c>
      <c r="H390" s="7">
        <f>IF(TicketTotals[[#This Row],[New Tickets]]&gt;499, TicketTotals[[#This Row],[New Tickets]], 0)</f>
        <v>885</v>
      </c>
      <c r="I390" s="16">
        <f>ROUND((TicketTotals[[#This Row],[Billed Tickets]]/$E$5)*$E$6, 2)</f>
        <v>546.96</v>
      </c>
      <c r="J390" s="20">
        <f>TicketTotals[[#This Row],[Billed Tickets]]/$E$5</f>
        <v>1.0939142030111936E-4</v>
      </c>
    </row>
    <row r="391" spans="1:10" x14ac:dyDescent="0.3">
      <c r="A391" s="6" t="s">
        <v>9</v>
      </c>
      <c r="B391" s="6" t="s">
        <v>2</v>
      </c>
      <c r="C391" s="6" t="s">
        <v>393</v>
      </c>
      <c r="D391" s="5" t="s">
        <v>1847</v>
      </c>
      <c r="E391" s="5" t="s">
        <v>1274</v>
      </c>
      <c r="F391" s="10" t="str">
        <f>IF(TicketTotals[[#This Row],[New Tickets]]&gt;499, "TRUE", "FALSE")</f>
        <v>TRUE</v>
      </c>
      <c r="G391" s="7">
        <v>4332</v>
      </c>
      <c r="H391" s="7">
        <f>IF(TicketTotals[[#This Row],[New Tickets]]&gt;499, TicketTotals[[#This Row],[New Tickets]], 0)</f>
        <v>4332</v>
      </c>
      <c r="I391" s="16">
        <f>ROUND((TicketTotals[[#This Row],[Billed Tickets]]/$E$5)*$E$6, 2)</f>
        <v>2677.31</v>
      </c>
      <c r="J391" s="20">
        <f>TicketTotals[[#This Row],[Billed Tickets]]/$E$5</f>
        <v>5.3546173191463165E-4</v>
      </c>
    </row>
    <row r="392" spans="1:10" x14ac:dyDescent="0.3">
      <c r="A392" s="6" t="s">
        <v>9</v>
      </c>
      <c r="B392" s="6" t="s">
        <v>2</v>
      </c>
      <c r="C392" s="6" t="s">
        <v>394</v>
      </c>
      <c r="D392" s="5" t="s">
        <v>394</v>
      </c>
      <c r="E392" s="5" t="s">
        <v>1275</v>
      </c>
      <c r="F392" s="10" t="str">
        <f>IF(TicketTotals[[#This Row],[New Tickets]]&gt;499, "TRUE", "FALSE")</f>
        <v>FALSE</v>
      </c>
      <c r="G392" s="7">
        <v>66</v>
      </c>
      <c r="H392" s="7">
        <f>IF(TicketTotals[[#This Row],[New Tickets]]&gt;499, TicketTotals[[#This Row],[New Tickets]], 0)</f>
        <v>0</v>
      </c>
      <c r="I392" s="16">
        <f>ROUND((TicketTotals[[#This Row],[Billed Tickets]]/$E$5)*$E$6, 2)</f>
        <v>0</v>
      </c>
      <c r="J392" s="20">
        <f>TicketTotals[[#This Row],[Billed Tickets]]/$E$5</f>
        <v>0</v>
      </c>
    </row>
    <row r="393" spans="1:10" ht="62.4" x14ac:dyDescent="0.3">
      <c r="A393" s="6" t="s">
        <v>9</v>
      </c>
      <c r="B393" s="6" t="s">
        <v>2</v>
      </c>
      <c r="C393" s="6" t="s">
        <v>395</v>
      </c>
      <c r="D393" s="5" t="s">
        <v>1848</v>
      </c>
      <c r="E393" s="5" t="s">
        <v>395</v>
      </c>
      <c r="F393" s="10" t="str">
        <f>IF(TicketTotals[[#This Row],[New Tickets]]&gt;499, "TRUE", "FALSE")</f>
        <v>TRUE</v>
      </c>
      <c r="G393" s="7">
        <v>1623</v>
      </c>
      <c r="H393" s="7">
        <f>IF(TicketTotals[[#This Row],[New Tickets]]&gt;499, TicketTotals[[#This Row],[New Tickets]], 0)</f>
        <v>1623</v>
      </c>
      <c r="I393" s="16">
        <f>ROUND((TicketTotals[[#This Row],[Billed Tickets]]/$E$5)*$E$6, 2)</f>
        <v>1003.06</v>
      </c>
      <c r="J393" s="20">
        <f>TicketTotals[[#This Row],[Billed Tickets]]/$E$5</f>
        <v>2.0061274028103582E-4</v>
      </c>
    </row>
    <row r="394" spans="1:10" x14ac:dyDescent="0.3">
      <c r="A394" s="6" t="s">
        <v>9</v>
      </c>
      <c r="B394" s="6" t="s">
        <v>2</v>
      </c>
      <c r="C394" s="6" t="s">
        <v>396</v>
      </c>
      <c r="D394" s="5" t="s">
        <v>396</v>
      </c>
      <c r="E394" s="5" t="s">
        <v>1276</v>
      </c>
      <c r="F394" s="10" t="str">
        <f>IF(TicketTotals[[#This Row],[New Tickets]]&gt;499, "TRUE", "FALSE")</f>
        <v>TRUE</v>
      </c>
      <c r="G394" s="7">
        <v>546</v>
      </c>
      <c r="H394" s="7">
        <f>IF(TicketTotals[[#This Row],[New Tickets]]&gt;499, TicketTotals[[#This Row],[New Tickets]], 0)</f>
        <v>546</v>
      </c>
      <c r="I394" s="16">
        <f>ROUND((TicketTotals[[#This Row],[Billed Tickets]]/$E$5)*$E$6, 2)</f>
        <v>337.44</v>
      </c>
      <c r="J394" s="20">
        <f>TicketTotals[[#This Row],[Billed Tickets]]/$E$5</f>
        <v>6.7488944050182105E-5</v>
      </c>
    </row>
    <row r="395" spans="1:10" x14ac:dyDescent="0.3">
      <c r="A395" s="6" t="s">
        <v>9</v>
      </c>
      <c r="B395" s="6" t="s">
        <v>2</v>
      </c>
      <c r="C395" s="6" t="s">
        <v>397</v>
      </c>
      <c r="D395" s="5" t="s">
        <v>397</v>
      </c>
      <c r="E395" s="5" t="s">
        <v>1277</v>
      </c>
      <c r="F395" s="10" t="str">
        <f>IF(TicketTotals[[#This Row],[New Tickets]]&gt;499, "TRUE", "FALSE")</f>
        <v>FALSE</v>
      </c>
      <c r="G395" s="7">
        <v>391</v>
      </c>
      <c r="H395" s="7">
        <f>IF(TicketTotals[[#This Row],[New Tickets]]&gt;499, TicketTotals[[#This Row],[New Tickets]], 0)</f>
        <v>0</v>
      </c>
      <c r="I395" s="16">
        <f>ROUND((TicketTotals[[#This Row],[Billed Tickets]]/$E$5)*$E$6, 2)</f>
        <v>0</v>
      </c>
      <c r="J395" s="20">
        <f>TicketTotals[[#This Row],[Billed Tickets]]/$E$5</f>
        <v>0</v>
      </c>
    </row>
    <row r="396" spans="1:10" x14ac:dyDescent="0.3">
      <c r="A396" s="6" t="s">
        <v>9</v>
      </c>
      <c r="B396" s="6" t="s">
        <v>2</v>
      </c>
      <c r="C396" s="6" t="s">
        <v>398</v>
      </c>
      <c r="D396" s="5" t="s">
        <v>398</v>
      </c>
      <c r="E396" s="5" t="s">
        <v>1278</v>
      </c>
      <c r="F396" s="10" t="str">
        <f>IF(TicketTotals[[#This Row],[New Tickets]]&gt;499, "TRUE", "FALSE")</f>
        <v>FALSE</v>
      </c>
      <c r="G396" s="7">
        <v>268</v>
      </c>
      <c r="H396" s="7">
        <f>IF(TicketTotals[[#This Row],[New Tickets]]&gt;499, TicketTotals[[#This Row],[New Tickets]], 0)</f>
        <v>0</v>
      </c>
      <c r="I396" s="16">
        <f>ROUND((TicketTotals[[#This Row],[Billed Tickets]]/$E$5)*$E$6, 2)</f>
        <v>0</v>
      </c>
      <c r="J396" s="20">
        <f>TicketTotals[[#This Row],[Billed Tickets]]/$E$5</f>
        <v>0</v>
      </c>
    </row>
    <row r="397" spans="1:10" x14ac:dyDescent="0.3">
      <c r="A397" s="6" t="s">
        <v>9</v>
      </c>
      <c r="B397" s="6" t="s">
        <v>2</v>
      </c>
      <c r="C397" s="6" t="s">
        <v>399</v>
      </c>
      <c r="D397" s="5" t="s">
        <v>399</v>
      </c>
      <c r="E397" s="5" t="s">
        <v>1279</v>
      </c>
      <c r="F397" s="10" t="str">
        <f>IF(TicketTotals[[#This Row],[New Tickets]]&gt;499, "TRUE", "FALSE")</f>
        <v>TRUE</v>
      </c>
      <c r="G397" s="7">
        <v>556</v>
      </c>
      <c r="H397" s="7">
        <f>IF(TicketTotals[[#This Row],[New Tickets]]&gt;499, TicketTotals[[#This Row],[New Tickets]], 0)</f>
        <v>556</v>
      </c>
      <c r="I397" s="16">
        <f>ROUND((TicketTotals[[#This Row],[Billed Tickets]]/$E$5)*$E$6, 2)</f>
        <v>343.63</v>
      </c>
      <c r="J397" s="20">
        <f>TicketTotals[[#This Row],[Billed Tickets]]/$E$5</f>
        <v>6.8725005296522447E-5</v>
      </c>
    </row>
    <row r="398" spans="1:10" x14ac:dyDescent="0.3">
      <c r="A398" s="6" t="s">
        <v>9</v>
      </c>
      <c r="B398" s="6" t="s">
        <v>2</v>
      </c>
      <c r="C398" s="6" t="s">
        <v>400</v>
      </c>
      <c r="D398" s="5" t="s">
        <v>400</v>
      </c>
      <c r="E398" s="5" t="s">
        <v>1280</v>
      </c>
      <c r="F398" s="10" t="str">
        <f>IF(TicketTotals[[#This Row],[New Tickets]]&gt;499, "TRUE", "FALSE")</f>
        <v>TRUE</v>
      </c>
      <c r="G398" s="7">
        <v>853</v>
      </c>
      <c r="H398" s="7">
        <f>IF(TicketTotals[[#This Row],[New Tickets]]&gt;499, TicketTotals[[#This Row],[New Tickets]], 0)</f>
        <v>853</v>
      </c>
      <c r="I398" s="16">
        <f>ROUND((TicketTotals[[#This Row],[Billed Tickets]]/$E$5)*$E$6, 2)</f>
        <v>527.17999999999995</v>
      </c>
      <c r="J398" s="20">
        <f>TicketTotals[[#This Row],[Billed Tickets]]/$E$5</f>
        <v>1.0543602431283028E-4</v>
      </c>
    </row>
    <row r="399" spans="1:10" x14ac:dyDescent="0.3">
      <c r="A399" s="6" t="s">
        <v>9</v>
      </c>
      <c r="B399" s="6" t="s">
        <v>2</v>
      </c>
      <c r="C399" s="6" t="s">
        <v>401</v>
      </c>
      <c r="D399" s="5" t="s">
        <v>401</v>
      </c>
      <c r="E399" s="5" t="s">
        <v>1281</v>
      </c>
      <c r="F399" s="10" t="str">
        <f>IF(TicketTotals[[#This Row],[New Tickets]]&gt;499, "TRUE", "FALSE")</f>
        <v>FALSE</v>
      </c>
      <c r="G399" s="7">
        <v>198</v>
      </c>
      <c r="H399" s="7">
        <f>IF(TicketTotals[[#This Row],[New Tickets]]&gt;499, TicketTotals[[#This Row],[New Tickets]], 0)</f>
        <v>0</v>
      </c>
      <c r="I399" s="16">
        <f>ROUND((TicketTotals[[#This Row],[Billed Tickets]]/$E$5)*$E$6, 2)</f>
        <v>0</v>
      </c>
      <c r="J399" s="20">
        <f>TicketTotals[[#This Row],[Billed Tickets]]/$E$5</f>
        <v>0</v>
      </c>
    </row>
    <row r="400" spans="1:10" x14ac:dyDescent="0.3">
      <c r="A400" s="6" t="s">
        <v>9</v>
      </c>
      <c r="B400" s="6" t="s">
        <v>2</v>
      </c>
      <c r="C400" s="6" t="s">
        <v>402</v>
      </c>
      <c r="D400" s="5" t="s">
        <v>402</v>
      </c>
      <c r="E400" s="5" t="s">
        <v>1282</v>
      </c>
      <c r="F400" s="10" t="str">
        <f>IF(TicketTotals[[#This Row],[New Tickets]]&gt;499, "TRUE", "FALSE")</f>
        <v>TRUE</v>
      </c>
      <c r="G400" s="7">
        <v>9466</v>
      </c>
      <c r="H400" s="7">
        <f>IF(TicketTotals[[#This Row],[New Tickets]]&gt;499, TicketTotals[[#This Row],[New Tickets]], 0)</f>
        <v>9466</v>
      </c>
      <c r="I400" s="16">
        <f>ROUND((TicketTotals[[#This Row],[Billed Tickets]]/$E$5)*$E$6, 2)</f>
        <v>5850.28</v>
      </c>
      <c r="J400" s="20">
        <f>TicketTotals[[#This Row],[Billed Tickets]]/$E$5</f>
        <v>1.170055575785758E-3</v>
      </c>
    </row>
    <row r="401" spans="1:10" ht="31.2" x14ac:dyDescent="0.3">
      <c r="A401" s="6" t="s">
        <v>9</v>
      </c>
      <c r="B401" s="6" t="s">
        <v>2</v>
      </c>
      <c r="C401" s="6" t="s">
        <v>403</v>
      </c>
      <c r="D401" s="5" t="s">
        <v>1849</v>
      </c>
      <c r="E401" s="5" t="s">
        <v>1283</v>
      </c>
      <c r="F401" s="10" t="str">
        <f>IF(TicketTotals[[#This Row],[New Tickets]]&gt;499, "TRUE", "FALSE")</f>
        <v>TRUE</v>
      </c>
      <c r="G401" s="7">
        <v>75513</v>
      </c>
      <c r="H401" s="7">
        <f>IF(TicketTotals[[#This Row],[New Tickets]]&gt;499, TicketTotals[[#This Row],[New Tickets]], 0)</f>
        <v>75513</v>
      </c>
      <c r="I401" s="16">
        <f>ROUND((TicketTotals[[#This Row],[Billed Tickets]]/$E$5)*$E$6, 2)</f>
        <v>46669.35</v>
      </c>
      <c r="J401" s="20">
        <f>TicketTotals[[#This Row],[Billed Tickets]]/$E$5</f>
        <v>9.3338692894897463E-3</v>
      </c>
    </row>
    <row r="402" spans="1:10" x14ac:dyDescent="0.3">
      <c r="A402" s="6" t="s">
        <v>9</v>
      </c>
      <c r="B402" s="6" t="s">
        <v>2</v>
      </c>
      <c r="C402" s="6" t="s">
        <v>404</v>
      </c>
      <c r="D402" s="5" t="s">
        <v>404</v>
      </c>
      <c r="E402" s="5" t="s">
        <v>1284</v>
      </c>
      <c r="F402" s="10" t="str">
        <f>IF(TicketTotals[[#This Row],[New Tickets]]&gt;499, "TRUE", "FALSE")</f>
        <v>TRUE</v>
      </c>
      <c r="G402" s="7">
        <v>3902</v>
      </c>
      <c r="H402" s="7">
        <f>IF(TicketTotals[[#This Row],[New Tickets]]&gt;499, TicketTotals[[#This Row],[New Tickets]], 0)</f>
        <v>3902</v>
      </c>
      <c r="I402" s="16">
        <f>ROUND((TicketTotals[[#This Row],[Billed Tickets]]/$E$5)*$E$6, 2)</f>
        <v>2411.56</v>
      </c>
      <c r="J402" s="20">
        <f>TicketTotals[[#This Row],[Billed Tickets]]/$E$5</f>
        <v>4.8231109832199743E-4</v>
      </c>
    </row>
    <row r="403" spans="1:10" x14ac:dyDescent="0.3">
      <c r="A403" s="6" t="s">
        <v>9</v>
      </c>
      <c r="B403" s="6" t="s">
        <v>2</v>
      </c>
      <c r="C403" s="6" t="s">
        <v>405</v>
      </c>
      <c r="D403" s="5" t="s">
        <v>405</v>
      </c>
      <c r="E403" s="5" t="s">
        <v>1285</v>
      </c>
      <c r="F403" s="10" t="str">
        <f>IF(TicketTotals[[#This Row],[New Tickets]]&gt;499, "TRUE", "FALSE")</f>
        <v>TRUE</v>
      </c>
      <c r="G403" s="7">
        <v>934</v>
      </c>
      <c r="H403" s="7">
        <f>IF(TicketTotals[[#This Row],[New Tickets]]&gt;499, TicketTotals[[#This Row],[New Tickets]], 0)</f>
        <v>934</v>
      </c>
      <c r="I403" s="16">
        <f>ROUND((TicketTotals[[#This Row],[Billed Tickets]]/$E$5)*$E$6, 2)</f>
        <v>577.24</v>
      </c>
      <c r="J403" s="20">
        <f>TicketTotals[[#This Row],[Billed Tickets]]/$E$5</f>
        <v>1.1544812040818697E-4</v>
      </c>
    </row>
    <row r="404" spans="1:10" x14ac:dyDescent="0.3">
      <c r="A404" s="6" t="s">
        <v>9</v>
      </c>
      <c r="B404" s="6" t="s">
        <v>2</v>
      </c>
      <c r="C404" s="6" t="s">
        <v>406</v>
      </c>
      <c r="D404" s="5" t="s">
        <v>406</v>
      </c>
      <c r="E404" s="5" t="s">
        <v>1286</v>
      </c>
      <c r="F404" s="10" t="str">
        <f>IF(TicketTotals[[#This Row],[New Tickets]]&gt;499, "TRUE", "FALSE")</f>
        <v>TRUE</v>
      </c>
      <c r="G404" s="7">
        <v>711</v>
      </c>
      <c r="H404" s="7">
        <f>IF(TicketTotals[[#This Row],[New Tickets]]&gt;499, TicketTotals[[#This Row],[New Tickets]], 0)</f>
        <v>711</v>
      </c>
      <c r="I404" s="16">
        <f>ROUND((TicketTotals[[#This Row],[Billed Tickets]]/$E$5)*$E$6, 2)</f>
        <v>439.42</v>
      </c>
      <c r="J404" s="20">
        <f>TicketTotals[[#This Row],[Billed Tickets]]/$E$5</f>
        <v>8.7883954614797582E-5</v>
      </c>
    </row>
    <row r="405" spans="1:10" ht="31.2" x14ac:dyDescent="0.3">
      <c r="A405" s="6" t="s">
        <v>9</v>
      </c>
      <c r="B405" s="6" t="s">
        <v>2</v>
      </c>
      <c r="C405" s="6" t="s">
        <v>407</v>
      </c>
      <c r="D405" s="5" t="s">
        <v>1850</v>
      </c>
      <c r="E405" s="5" t="s">
        <v>1287</v>
      </c>
      <c r="F405" s="10" t="str">
        <f>IF(TicketTotals[[#This Row],[New Tickets]]&gt;499, "TRUE", "FALSE")</f>
        <v>TRUE</v>
      </c>
      <c r="G405" s="7">
        <v>4874</v>
      </c>
      <c r="H405" s="7">
        <f>IF(TicketTotals[[#This Row],[New Tickets]]&gt;499, TicketTotals[[#This Row],[New Tickets]], 0)</f>
        <v>4874</v>
      </c>
      <c r="I405" s="16">
        <f>ROUND((TicketTotals[[#This Row],[Billed Tickets]]/$E$5)*$E$6, 2)</f>
        <v>3012.28</v>
      </c>
      <c r="J405" s="20">
        <f>TicketTotals[[#This Row],[Billed Tickets]]/$E$5</f>
        <v>6.0245625146627762E-4</v>
      </c>
    </row>
    <row r="406" spans="1:10" x14ac:dyDescent="0.3">
      <c r="A406" s="6" t="s">
        <v>9</v>
      </c>
      <c r="B406" s="6" t="s">
        <v>2</v>
      </c>
      <c r="C406" s="6" t="s">
        <v>408</v>
      </c>
      <c r="D406" s="5" t="s">
        <v>408</v>
      </c>
      <c r="E406" s="5" t="s">
        <v>1288</v>
      </c>
      <c r="F406" s="10" t="str">
        <f>IF(TicketTotals[[#This Row],[New Tickets]]&gt;499, "TRUE", "FALSE")</f>
        <v>TRUE</v>
      </c>
      <c r="G406" s="7">
        <v>916</v>
      </c>
      <c r="H406" s="7">
        <f>IF(TicketTotals[[#This Row],[New Tickets]]&gt;499, TicketTotals[[#This Row],[New Tickets]], 0)</f>
        <v>916</v>
      </c>
      <c r="I406" s="16">
        <f>ROUND((TicketTotals[[#This Row],[Billed Tickets]]/$E$5)*$E$6, 2)</f>
        <v>566.12</v>
      </c>
      <c r="J406" s="20">
        <f>TicketTotals[[#This Row],[Billed Tickets]]/$E$5</f>
        <v>1.1322321016477437E-4</v>
      </c>
    </row>
    <row r="407" spans="1:10" x14ac:dyDescent="0.3">
      <c r="A407" s="6" t="s">
        <v>9</v>
      </c>
      <c r="B407" s="6" t="s">
        <v>2</v>
      </c>
      <c r="C407" s="6" t="s">
        <v>409</v>
      </c>
      <c r="D407" s="5" t="s">
        <v>409</v>
      </c>
      <c r="E407" s="5" t="s">
        <v>1289</v>
      </c>
      <c r="F407" s="10" t="str">
        <f>IF(TicketTotals[[#This Row],[New Tickets]]&gt;499, "TRUE", "FALSE")</f>
        <v>TRUE</v>
      </c>
      <c r="G407" s="7">
        <v>1273</v>
      </c>
      <c r="H407" s="7">
        <f>IF(TicketTotals[[#This Row],[New Tickets]]&gt;499, TicketTotals[[#This Row],[New Tickets]], 0)</f>
        <v>1273</v>
      </c>
      <c r="I407" s="16">
        <f>ROUND((TicketTotals[[#This Row],[Billed Tickets]]/$E$5)*$E$6, 2)</f>
        <v>786.75</v>
      </c>
      <c r="J407" s="20">
        <f>TicketTotals[[#This Row],[Billed Tickets]]/$E$5</f>
        <v>1.5735059665912421E-4</v>
      </c>
    </row>
    <row r="408" spans="1:10" x14ac:dyDescent="0.3">
      <c r="A408" s="6" t="s">
        <v>9</v>
      </c>
      <c r="B408" s="6" t="s">
        <v>2</v>
      </c>
      <c r="C408" s="6" t="s">
        <v>410</v>
      </c>
      <c r="D408" s="5" t="s">
        <v>410</v>
      </c>
      <c r="E408" s="5" t="s">
        <v>1290</v>
      </c>
      <c r="F408" s="10" t="str">
        <f>IF(TicketTotals[[#This Row],[New Tickets]]&gt;499, "TRUE", "FALSE")</f>
        <v>TRUE</v>
      </c>
      <c r="G408" s="7">
        <v>1934</v>
      </c>
      <c r="H408" s="7">
        <f>IF(TicketTotals[[#This Row],[New Tickets]]&gt;499, TicketTotals[[#This Row],[New Tickets]], 0)</f>
        <v>1934</v>
      </c>
      <c r="I408" s="16">
        <f>ROUND((TicketTotals[[#This Row],[Billed Tickets]]/$E$5)*$E$6, 2)</f>
        <v>1195.27</v>
      </c>
      <c r="J408" s="20">
        <f>TicketTotals[[#This Row],[Billed Tickets]]/$E$5</f>
        <v>2.3905424504222015E-4</v>
      </c>
    </row>
    <row r="409" spans="1:10" x14ac:dyDescent="0.3">
      <c r="A409" s="6" t="s">
        <v>9</v>
      </c>
      <c r="B409" s="6" t="s">
        <v>2</v>
      </c>
      <c r="C409" s="6" t="s">
        <v>411</v>
      </c>
      <c r="D409" s="5" t="s">
        <v>411</v>
      </c>
      <c r="E409" s="5" t="s">
        <v>1291</v>
      </c>
      <c r="F409" s="10" t="str">
        <f>IF(TicketTotals[[#This Row],[New Tickets]]&gt;499, "TRUE", "FALSE")</f>
        <v>TRUE</v>
      </c>
      <c r="G409" s="7">
        <v>4147</v>
      </c>
      <c r="H409" s="7">
        <f>IF(TicketTotals[[#This Row],[New Tickets]]&gt;499, TicketTotals[[#This Row],[New Tickets]], 0)</f>
        <v>4147</v>
      </c>
      <c r="I409" s="16">
        <f>ROUND((TicketTotals[[#This Row],[Billed Tickets]]/$E$5)*$E$6, 2)</f>
        <v>2562.9699999999998</v>
      </c>
      <c r="J409" s="20">
        <f>TicketTotals[[#This Row],[Billed Tickets]]/$E$5</f>
        <v>5.1259459885733558E-4</v>
      </c>
    </row>
    <row r="410" spans="1:10" x14ac:dyDescent="0.3">
      <c r="A410" s="6" t="s">
        <v>9</v>
      </c>
      <c r="B410" s="6" t="s">
        <v>2</v>
      </c>
      <c r="C410" s="6" t="s">
        <v>412</v>
      </c>
      <c r="D410" s="5" t="s">
        <v>412</v>
      </c>
      <c r="E410" s="5" t="s">
        <v>1292</v>
      </c>
      <c r="F410" s="10" t="str">
        <f>IF(TicketTotals[[#This Row],[New Tickets]]&gt;499, "TRUE", "FALSE")</f>
        <v>FALSE</v>
      </c>
      <c r="G410" s="7">
        <v>116</v>
      </c>
      <c r="H410" s="7">
        <f>IF(TicketTotals[[#This Row],[New Tickets]]&gt;499, TicketTotals[[#This Row],[New Tickets]], 0)</f>
        <v>0</v>
      </c>
      <c r="I410" s="16">
        <f>ROUND((TicketTotals[[#This Row],[Billed Tickets]]/$E$5)*$E$6, 2)</f>
        <v>0</v>
      </c>
      <c r="J410" s="20">
        <f>TicketTotals[[#This Row],[Billed Tickets]]/$E$5</f>
        <v>0</v>
      </c>
    </row>
    <row r="411" spans="1:10" x14ac:dyDescent="0.3">
      <c r="A411" s="6" t="s">
        <v>9</v>
      </c>
      <c r="B411" s="6" t="s">
        <v>2</v>
      </c>
      <c r="C411" s="6" t="s">
        <v>413</v>
      </c>
      <c r="D411" s="5" t="s">
        <v>413</v>
      </c>
      <c r="E411" s="5" t="s">
        <v>1293</v>
      </c>
      <c r="F411" s="10" t="str">
        <f>IF(TicketTotals[[#This Row],[New Tickets]]&gt;499, "TRUE", "FALSE")</f>
        <v>FALSE</v>
      </c>
      <c r="G411" s="7">
        <v>426</v>
      </c>
      <c r="H411" s="7">
        <f>IF(TicketTotals[[#This Row],[New Tickets]]&gt;499, TicketTotals[[#This Row],[New Tickets]], 0)</f>
        <v>0</v>
      </c>
      <c r="I411" s="16">
        <f>ROUND((TicketTotals[[#This Row],[Billed Tickets]]/$E$5)*$E$6, 2)</f>
        <v>0</v>
      </c>
      <c r="J411" s="20">
        <f>TicketTotals[[#This Row],[Billed Tickets]]/$E$5</f>
        <v>0</v>
      </c>
    </row>
    <row r="412" spans="1:10" x14ac:dyDescent="0.3">
      <c r="A412" s="6" t="s">
        <v>9</v>
      </c>
      <c r="B412" s="6" t="s">
        <v>2</v>
      </c>
      <c r="C412" s="6" t="s">
        <v>414</v>
      </c>
      <c r="D412" s="5" t="s">
        <v>414</v>
      </c>
      <c r="E412" s="5" t="s">
        <v>1294</v>
      </c>
      <c r="F412" s="10" t="str">
        <f>IF(TicketTotals[[#This Row],[New Tickets]]&gt;499, "TRUE", "FALSE")</f>
        <v>FALSE</v>
      </c>
      <c r="G412" s="7">
        <v>372</v>
      </c>
      <c r="H412" s="7">
        <f>IF(TicketTotals[[#This Row],[New Tickets]]&gt;499, TicketTotals[[#This Row],[New Tickets]], 0)</f>
        <v>0</v>
      </c>
      <c r="I412" s="16">
        <f>ROUND((TicketTotals[[#This Row],[Billed Tickets]]/$E$5)*$E$6, 2)</f>
        <v>0</v>
      </c>
      <c r="J412" s="20">
        <f>TicketTotals[[#This Row],[Billed Tickets]]/$E$5</f>
        <v>0</v>
      </c>
    </row>
    <row r="413" spans="1:10" x14ac:dyDescent="0.3">
      <c r="A413" s="6" t="s">
        <v>9</v>
      </c>
      <c r="B413" s="6" t="s">
        <v>2</v>
      </c>
      <c r="C413" s="6" t="s">
        <v>415</v>
      </c>
      <c r="D413" s="5" t="s">
        <v>415</v>
      </c>
      <c r="E413" s="5" t="s">
        <v>1295</v>
      </c>
      <c r="F413" s="10" t="str">
        <f>IF(TicketTotals[[#This Row],[New Tickets]]&gt;499, "TRUE", "FALSE")</f>
        <v>FALSE</v>
      </c>
      <c r="G413" s="7">
        <v>54</v>
      </c>
      <c r="H413" s="7">
        <f>IF(TicketTotals[[#This Row],[New Tickets]]&gt;499, TicketTotals[[#This Row],[New Tickets]], 0)</f>
        <v>0</v>
      </c>
      <c r="I413" s="16">
        <f>ROUND((TicketTotals[[#This Row],[Billed Tickets]]/$E$5)*$E$6, 2)</f>
        <v>0</v>
      </c>
      <c r="J413" s="20">
        <f>TicketTotals[[#This Row],[Billed Tickets]]/$E$5</f>
        <v>0</v>
      </c>
    </row>
    <row r="414" spans="1:10" x14ac:dyDescent="0.3">
      <c r="A414" s="6" t="s">
        <v>9</v>
      </c>
      <c r="B414" s="6" t="s">
        <v>2</v>
      </c>
      <c r="C414" s="6" t="s">
        <v>416</v>
      </c>
      <c r="D414" s="5" t="s">
        <v>416</v>
      </c>
      <c r="E414" s="5" t="s">
        <v>1296</v>
      </c>
      <c r="F414" s="10" t="str">
        <f>IF(TicketTotals[[#This Row],[New Tickets]]&gt;499, "TRUE", "FALSE")</f>
        <v>TRUE</v>
      </c>
      <c r="G414" s="7">
        <v>1040</v>
      </c>
      <c r="H414" s="7">
        <f>IF(TicketTotals[[#This Row],[New Tickets]]&gt;499, TicketTotals[[#This Row],[New Tickets]], 0)</f>
        <v>1040</v>
      </c>
      <c r="I414" s="16">
        <f>ROUND((TicketTotals[[#This Row],[Billed Tickets]]/$E$5)*$E$6, 2)</f>
        <v>642.75</v>
      </c>
      <c r="J414" s="20">
        <f>TicketTotals[[#This Row],[Billed Tickets]]/$E$5</f>
        <v>1.2855036961939451E-4</v>
      </c>
    </row>
    <row r="415" spans="1:10" ht="31.2" x14ac:dyDescent="0.3">
      <c r="A415" s="6" t="s">
        <v>9</v>
      </c>
      <c r="B415" s="6" t="s">
        <v>2</v>
      </c>
      <c r="C415" s="6" t="s">
        <v>417</v>
      </c>
      <c r="D415" s="5" t="s">
        <v>1851</v>
      </c>
      <c r="E415" s="5" t="s">
        <v>1297</v>
      </c>
      <c r="F415" s="10" t="str">
        <f>IF(TicketTotals[[#This Row],[New Tickets]]&gt;499, "TRUE", "FALSE")</f>
        <v>TRUE</v>
      </c>
      <c r="G415" s="7">
        <v>25723</v>
      </c>
      <c r="H415" s="7">
        <f>IF(TicketTotals[[#This Row],[New Tickets]]&gt;499, TicketTotals[[#This Row],[New Tickets]], 0)</f>
        <v>25723</v>
      </c>
      <c r="I415" s="16">
        <f>ROUND((TicketTotals[[#This Row],[Billed Tickets]]/$E$5)*$E$6, 2)</f>
        <v>15897.6</v>
      </c>
      <c r="J415" s="20">
        <f>TicketTotals[[#This Row],[Billed Tickets]]/$E$5</f>
        <v>3.1795203439612353E-3</v>
      </c>
    </row>
    <row r="416" spans="1:10" x14ac:dyDescent="0.3">
      <c r="A416" s="6" t="s">
        <v>9</v>
      </c>
      <c r="B416" s="6" t="s">
        <v>2</v>
      </c>
      <c r="C416" s="6" t="s">
        <v>418</v>
      </c>
      <c r="D416" s="5" t="s">
        <v>418</v>
      </c>
      <c r="E416" s="5" t="s">
        <v>1298</v>
      </c>
      <c r="F416" s="10" t="str">
        <f>IF(TicketTotals[[#This Row],[New Tickets]]&gt;499, "TRUE", "FALSE")</f>
        <v>FALSE</v>
      </c>
      <c r="G416" s="7">
        <v>20</v>
      </c>
      <c r="H416" s="7">
        <f>IF(TicketTotals[[#This Row],[New Tickets]]&gt;499, TicketTotals[[#This Row],[New Tickets]], 0)</f>
        <v>0</v>
      </c>
      <c r="I416" s="16">
        <f>ROUND((TicketTotals[[#This Row],[Billed Tickets]]/$E$5)*$E$6, 2)</f>
        <v>0</v>
      </c>
      <c r="J416" s="20">
        <f>TicketTotals[[#This Row],[Billed Tickets]]/$E$5</f>
        <v>0</v>
      </c>
    </row>
    <row r="417" spans="1:10" ht="93.6" x14ac:dyDescent="0.3">
      <c r="A417" s="6" t="s">
        <v>9</v>
      </c>
      <c r="B417" s="6" t="s">
        <v>2</v>
      </c>
      <c r="C417" s="6" t="s">
        <v>419</v>
      </c>
      <c r="D417" s="5" t="s">
        <v>1852</v>
      </c>
      <c r="E417" s="5" t="s">
        <v>1299</v>
      </c>
      <c r="F417" s="10" t="str">
        <f>IF(TicketTotals[[#This Row],[New Tickets]]&gt;499, "TRUE", "FALSE")</f>
        <v>TRUE</v>
      </c>
      <c r="G417" s="7">
        <v>1545</v>
      </c>
      <c r="H417" s="7">
        <f>IF(TicketTotals[[#This Row],[New Tickets]]&gt;499, TicketTotals[[#This Row],[New Tickets]], 0)</f>
        <v>1545</v>
      </c>
      <c r="I417" s="16">
        <f>ROUND((TicketTotals[[#This Row],[Billed Tickets]]/$E$5)*$E$6, 2)</f>
        <v>954.86</v>
      </c>
      <c r="J417" s="20">
        <f>TicketTotals[[#This Row],[Billed Tickets]]/$E$5</f>
        <v>1.9097146255958125E-4</v>
      </c>
    </row>
    <row r="418" spans="1:10" x14ac:dyDescent="0.3">
      <c r="A418" s="6" t="s">
        <v>9</v>
      </c>
      <c r="B418" s="6" t="s">
        <v>2</v>
      </c>
      <c r="C418" s="6" t="s">
        <v>420</v>
      </c>
      <c r="D418" s="5" t="s">
        <v>420</v>
      </c>
      <c r="E418" s="5" t="s">
        <v>1300</v>
      </c>
      <c r="F418" s="10" t="str">
        <f>IF(TicketTotals[[#This Row],[New Tickets]]&gt;499, "TRUE", "FALSE")</f>
        <v>TRUE</v>
      </c>
      <c r="G418" s="7">
        <v>711</v>
      </c>
      <c r="H418" s="7">
        <f>IF(TicketTotals[[#This Row],[New Tickets]]&gt;499, TicketTotals[[#This Row],[New Tickets]], 0)</f>
        <v>711</v>
      </c>
      <c r="I418" s="16">
        <f>ROUND((TicketTotals[[#This Row],[Billed Tickets]]/$E$5)*$E$6, 2)</f>
        <v>439.42</v>
      </c>
      <c r="J418" s="20">
        <f>TicketTotals[[#This Row],[Billed Tickets]]/$E$5</f>
        <v>8.7883954614797582E-5</v>
      </c>
    </row>
    <row r="419" spans="1:10" x14ac:dyDescent="0.3">
      <c r="A419" s="6" t="s">
        <v>9</v>
      </c>
      <c r="B419" s="6" t="s">
        <v>2</v>
      </c>
      <c r="C419" s="6" t="s">
        <v>421</v>
      </c>
      <c r="D419" s="5" t="s">
        <v>421</v>
      </c>
      <c r="E419" s="5" t="s">
        <v>1301</v>
      </c>
      <c r="F419" s="10" t="str">
        <f>IF(TicketTotals[[#This Row],[New Tickets]]&gt;499, "TRUE", "FALSE")</f>
        <v>FALSE</v>
      </c>
      <c r="G419" s="7">
        <v>422</v>
      </c>
      <c r="H419" s="7">
        <f>IF(TicketTotals[[#This Row],[New Tickets]]&gt;499, TicketTotals[[#This Row],[New Tickets]], 0)</f>
        <v>0</v>
      </c>
      <c r="I419" s="16">
        <f>ROUND((TicketTotals[[#This Row],[Billed Tickets]]/$E$5)*$E$6, 2)</f>
        <v>0</v>
      </c>
      <c r="J419" s="20">
        <f>TicketTotals[[#This Row],[Billed Tickets]]/$E$5</f>
        <v>0</v>
      </c>
    </row>
    <row r="420" spans="1:10" x14ac:dyDescent="0.3">
      <c r="A420" s="6" t="s">
        <v>9</v>
      </c>
      <c r="B420" s="6" t="s">
        <v>2</v>
      </c>
      <c r="C420" s="6" t="s">
        <v>422</v>
      </c>
      <c r="D420" s="5" t="s">
        <v>1853</v>
      </c>
      <c r="E420" s="5" t="s">
        <v>1302</v>
      </c>
      <c r="F420" s="10" t="str">
        <f>IF(TicketTotals[[#This Row],[New Tickets]]&gt;499, "TRUE", "FALSE")</f>
        <v>TRUE</v>
      </c>
      <c r="G420" s="7">
        <v>1481</v>
      </c>
      <c r="H420" s="7">
        <f>IF(TicketTotals[[#This Row],[New Tickets]]&gt;499, TicketTotals[[#This Row],[New Tickets]], 0)</f>
        <v>1481</v>
      </c>
      <c r="I420" s="16">
        <f>ROUND((TicketTotals[[#This Row],[Billed Tickets]]/$E$5)*$E$6, 2)</f>
        <v>915.3</v>
      </c>
      <c r="J420" s="20">
        <f>TicketTotals[[#This Row],[Billed Tickets]]/$E$5</f>
        <v>1.8306067058300311E-4</v>
      </c>
    </row>
    <row r="421" spans="1:10" x14ac:dyDescent="0.3">
      <c r="A421" s="6" t="s">
        <v>9</v>
      </c>
      <c r="B421" s="6" t="s">
        <v>2</v>
      </c>
      <c r="C421" s="6" t="s">
        <v>423</v>
      </c>
      <c r="D421" s="5" t="s">
        <v>1854</v>
      </c>
      <c r="E421" s="5" t="s">
        <v>1303</v>
      </c>
      <c r="F421" s="10" t="str">
        <f>IF(TicketTotals[[#This Row],[New Tickets]]&gt;499, "TRUE", "FALSE")</f>
        <v>TRUE</v>
      </c>
      <c r="G421" s="7">
        <v>9293</v>
      </c>
      <c r="H421" s="7">
        <f>IF(TicketTotals[[#This Row],[New Tickets]]&gt;499, TicketTotals[[#This Row],[New Tickets]], 0)</f>
        <v>9293</v>
      </c>
      <c r="I421" s="16">
        <f>ROUND((TicketTotals[[#This Row],[Billed Tickets]]/$E$5)*$E$6, 2)</f>
        <v>5743.36</v>
      </c>
      <c r="J421" s="20">
        <f>TicketTotals[[#This Row],[Billed Tickets]]/$E$5</f>
        <v>1.1486717162240703E-3</v>
      </c>
    </row>
    <row r="422" spans="1:10" x14ac:dyDescent="0.3">
      <c r="A422" s="6" t="s">
        <v>9</v>
      </c>
      <c r="B422" s="6" t="s">
        <v>2</v>
      </c>
      <c r="C422" s="6" t="s">
        <v>424</v>
      </c>
      <c r="D422" s="5" t="s">
        <v>424</v>
      </c>
      <c r="E422" s="5" t="s">
        <v>1304</v>
      </c>
      <c r="F422" s="10" t="str">
        <f>IF(TicketTotals[[#This Row],[New Tickets]]&gt;499, "TRUE", "FALSE")</f>
        <v>FALSE</v>
      </c>
      <c r="G422" s="7">
        <v>18</v>
      </c>
      <c r="H422" s="7">
        <f>IF(TicketTotals[[#This Row],[New Tickets]]&gt;499, TicketTotals[[#This Row],[New Tickets]], 0)</f>
        <v>0</v>
      </c>
      <c r="I422" s="16">
        <f>ROUND((TicketTotals[[#This Row],[Billed Tickets]]/$E$5)*$E$6, 2)</f>
        <v>0</v>
      </c>
      <c r="J422" s="20">
        <f>TicketTotals[[#This Row],[Billed Tickets]]/$E$5</f>
        <v>0</v>
      </c>
    </row>
    <row r="423" spans="1:10" x14ac:dyDescent="0.3">
      <c r="A423" s="6" t="s">
        <v>9</v>
      </c>
      <c r="B423" s="6" t="s">
        <v>2</v>
      </c>
      <c r="C423" s="6" t="s">
        <v>425</v>
      </c>
      <c r="D423" s="5" t="s">
        <v>425</v>
      </c>
      <c r="E423" s="5" t="s">
        <v>1305</v>
      </c>
      <c r="F423" s="10" t="str">
        <f>IF(TicketTotals[[#This Row],[New Tickets]]&gt;499, "TRUE", "FALSE")</f>
        <v>FALSE</v>
      </c>
      <c r="G423" s="7">
        <v>468</v>
      </c>
      <c r="H423" s="7">
        <f>IF(TicketTotals[[#This Row],[New Tickets]]&gt;499, TicketTotals[[#This Row],[New Tickets]], 0)</f>
        <v>0</v>
      </c>
      <c r="I423" s="16">
        <f>ROUND((TicketTotals[[#This Row],[Billed Tickets]]/$E$5)*$E$6, 2)</f>
        <v>0</v>
      </c>
      <c r="J423" s="20">
        <f>TicketTotals[[#This Row],[Billed Tickets]]/$E$5</f>
        <v>0</v>
      </c>
    </row>
    <row r="424" spans="1:10" x14ac:dyDescent="0.3">
      <c r="A424" s="6" t="s">
        <v>9</v>
      </c>
      <c r="B424" s="6" t="s">
        <v>2</v>
      </c>
      <c r="C424" s="6" t="s">
        <v>426</v>
      </c>
      <c r="D424" s="5" t="s">
        <v>426</v>
      </c>
      <c r="E424" s="5" t="s">
        <v>1306</v>
      </c>
      <c r="F424" s="10" t="str">
        <f>IF(TicketTotals[[#This Row],[New Tickets]]&gt;499, "TRUE", "FALSE")</f>
        <v>TRUE</v>
      </c>
      <c r="G424" s="7">
        <v>852</v>
      </c>
      <c r="H424" s="7">
        <f>IF(TicketTotals[[#This Row],[New Tickets]]&gt;499, TicketTotals[[#This Row],[New Tickets]], 0)</f>
        <v>852</v>
      </c>
      <c r="I424" s="16">
        <f>ROUND((TicketTotals[[#This Row],[Billed Tickets]]/$E$5)*$E$6, 2)</f>
        <v>526.55999999999995</v>
      </c>
      <c r="J424" s="20">
        <f>TicketTotals[[#This Row],[Billed Tickets]]/$E$5</f>
        <v>1.0531241818819625E-4</v>
      </c>
    </row>
    <row r="425" spans="1:10" x14ac:dyDescent="0.3">
      <c r="A425" s="6" t="s">
        <v>9</v>
      </c>
      <c r="B425" s="6" t="s">
        <v>2</v>
      </c>
      <c r="C425" s="6" t="s">
        <v>427</v>
      </c>
      <c r="D425" s="5" t="s">
        <v>427</v>
      </c>
      <c r="E425" s="5" t="s">
        <v>1307</v>
      </c>
      <c r="F425" s="10" t="str">
        <f>IF(TicketTotals[[#This Row],[New Tickets]]&gt;499, "TRUE", "FALSE")</f>
        <v>TRUE</v>
      </c>
      <c r="G425" s="7">
        <v>1477</v>
      </c>
      <c r="H425" s="7">
        <f>IF(TicketTotals[[#This Row],[New Tickets]]&gt;499, TicketTotals[[#This Row],[New Tickets]], 0)</f>
        <v>1477</v>
      </c>
      <c r="I425" s="16">
        <f>ROUND((TicketTotals[[#This Row],[Billed Tickets]]/$E$5)*$E$6, 2)</f>
        <v>912.83</v>
      </c>
      <c r="J425" s="20">
        <f>TicketTotals[[#This Row],[Billed Tickets]]/$E$5</f>
        <v>1.8256624608446699E-4</v>
      </c>
    </row>
    <row r="426" spans="1:10" x14ac:dyDescent="0.3">
      <c r="A426" s="6" t="s">
        <v>9</v>
      </c>
      <c r="B426" s="6" t="s">
        <v>2</v>
      </c>
      <c r="C426" s="6" t="s">
        <v>428</v>
      </c>
      <c r="D426" s="5" t="s">
        <v>428</v>
      </c>
      <c r="E426" s="5" t="s">
        <v>1308</v>
      </c>
      <c r="F426" s="10" t="str">
        <f>IF(TicketTotals[[#This Row],[New Tickets]]&gt;499, "TRUE", "FALSE")</f>
        <v>FALSE</v>
      </c>
      <c r="G426" s="7">
        <v>181</v>
      </c>
      <c r="H426" s="7">
        <f>IF(TicketTotals[[#This Row],[New Tickets]]&gt;499, TicketTotals[[#This Row],[New Tickets]], 0)</f>
        <v>0</v>
      </c>
      <c r="I426" s="16">
        <f>ROUND((TicketTotals[[#This Row],[Billed Tickets]]/$E$5)*$E$6, 2)</f>
        <v>0</v>
      </c>
      <c r="J426" s="20">
        <f>TicketTotals[[#This Row],[Billed Tickets]]/$E$5</f>
        <v>0</v>
      </c>
    </row>
    <row r="427" spans="1:10" x14ac:dyDescent="0.3">
      <c r="A427" s="6" t="s">
        <v>9</v>
      </c>
      <c r="B427" s="6" t="s">
        <v>2</v>
      </c>
      <c r="C427" s="6" t="s">
        <v>429</v>
      </c>
      <c r="D427" s="5" t="s">
        <v>429</v>
      </c>
      <c r="E427" s="5" t="s">
        <v>1309</v>
      </c>
      <c r="F427" s="10" t="str">
        <f>IF(TicketTotals[[#This Row],[New Tickets]]&gt;499, "TRUE", "FALSE")</f>
        <v>FALSE</v>
      </c>
      <c r="G427" s="7">
        <v>433</v>
      </c>
      <c r="H427" s="7">
        <f>IF(TicketTotals[[#This Row],[New Tickets]]&gt;499, TicketTotals[[#This Row],[New Tickets]], 0)</f>
        <v>0</v>
      </c>
      <c r="I427" s="16">
        <f>ROUND((TicketTotals[[#This Row],[Billed Tickets]]/$E$5)*$E$6, 2)</f>
        <v>0</v>
      </c>
      <c r="J427" s="20">
        <f>TicketTotals[[#This Row],[Billed Tickets]]/$E$5</f>
        <v>0</v>
      </c>
    </row>
    <row r="428" spans="1:10" x14ac:dyDescent="0.3">
      <c r="A428" s="6" t="s">
        <v>9</v>
      </c>
      <c r="B428" s="6" t="s">
        <v>2</v>
      </c>
      <c r="C428" s="6" t="s">
        <v>430</v>
      </c>
      <c r="D428" s="5" t="s">
        <v>430</v>
      </c>
      <c r="E428" s="5" t="s">
        <v>1310</v>
      </c>
      <c r="F428" s="10" t="str">
        <f>IF(TicketTotals[[#This Row],[New Tickets]]&gt;499, "TRUE", "FALSE")</f>
        <v>TRUE</v>
      </c>
      <c r="G428" s="7">
        <v>816</v>
      </c>
      <c r="H428" s="7">
        <f>IF(TicketTotals[[#This Row],[New Tickets]]&gt;499, TicketTotals[[#This Row],[New Tickets]], 0)</f>
        <v>816</v>
      </c>
      <c r="I428" s="16">
        <f>ROUND((TicketTotals[[#This Row],[Billed Tickets]]/$E$5)*$E$6, 2)</f>
        <v>504.31</v>
      </c>
      <c r="J428" s="20">
        <f>TicketTotals[[#This Row],[Billed Tickets]]/$E$5</f>
        <v>1.0086259770137106E-4</v>
      </c>
    </row>
    <row r="429" spans="1:10" x14ac:dyDescent="0.3">
      <c r="A429" s="6" t="s">
        <v>9</v>
      </c>
      <c r="B429" s="6" t="s">
        <v>2</v>
      </c>
      <c r="C429" s="6" t="s">
        <v>431</v>
      </c>
      <c r="D429" s="5" t="s">
        <v>431</v>
      </c>
      <c r="E429" s="5" t="s">
        <v>1311</v>
      </c>
      <c r="F429" s="10" t="str">
        <f>IF(TicketTotals[[#This Row],[New Tickets]]&gt;499, "TRUE", "FALSE")</f>
        <v>TRUE</v>
      </c>
      <c r="G429" s="7">
        <v>704</v>
      </c>
      <c r="H429" s="7">
        <f>IF(TicketTotals[[#This Row],[New Tickets]]&gt;499, TicketTotals[[#This Row],[New Tickets]], 0)</f>
        <v>704</v>
      </c>
      <c r="I429" s="16">
        <f>ROUND((TicketTotals[[#This Row],[Billed Tickets]]/$E$5)*$E$6, 2)</f>
        <v>435.09</v>
      </c>
      <c r="J429" s="20">
        <f>TicketTotals[[#This Row],[Billed Tickets]]/$E$5</f>
        <v>8.7018711742359344E-5</v>
      </c>
    </row>
    <row r="430" spans="1:10" x14ac:dyDescent="0.3">
      <c r="A430" s="6" t="s">
        <v>9</v>
      </c>
      <c r="B430" s="6" t="s">
        <v>2</v>
      </c>
      <c r="C430" s="6" t="s">
        <v>432</v>
      </c>
      <c r="D430" s="5" t="s">
        <v>432</v>
      </c>
      <c r="E430" s="5" t="s">
        <v>1312</v>
      </c>
      <c r="F430" s="10" t="str">
        <f>IF(TicketTotals[[#This Row],[New Tickets]]&gt;499, "TRUE", "FALSE")</f>
        <v>TRUE</v>
      </c>
      <c r="G430" s="7">
        <v>1120</v>
      </c>
      <c r="H430" s="7">
        <f>IF(TicketTotals[[#This Row],[New Tickets]]&gt;499, TicketTotals[[#This Row],[New Tickets]], 0)</f>
        <v>1120</v>
      </c>
      <c r="I430" s="16">
        <f>ROUND((TicketTotals[[#This Row],[Billed Tickets]]/$E$5)*$E$6, 2)</f>
        <v>692.19</v>
      </c>
      <c r="J430" s="20">
        <f>TicketTotals[[#This Row],[Billed Tickets]]/$E$5</f>
        <v>1.3843885959011714E-4</v>
      </c>
    </row>
    <row r="431" spans="1:10" x14ac:dyDescent="0.3">
      <c r="A431" s="6" t="s">
        <v>9</v>
      </c>
      <c r="B431" s="6" t="s">
        <v>2</v>
      </c>
      <c r="C431" s="6" t="s">
        <v>433</v>
      </c>
      <c r="D431" s="5" t="s">
        <v>433</v>
      </c>
      <c r="E431" s="5" t="s">
        <v>1313</v>
      </c>
      <c r="F431" s="10" t="str">
        <f>IF(TicketTotals[[#This Row],[New Tickets]]&gt;499, "TRUE", "FALSE")</f>
        <v>TRUE</v>
      </c>
      <c r="G431" s="7">
        <v>1655</v>
      </c>
      <c r="H431" s="7">
        <f>IF(TicketTotals[[#This Row],[New Tickets]]&gt;499, TicketTotals[[#This Row],[New Tickets]], 0)</f>
        <v>1655</v>
      </c>
      <c r="I431" s="16">
        <f>ROUND((TicketTotals[[#This Row],[Billed Tickets]]/$E$5)*$E$6, 2)</f>
        <v>1022.84</v>
      </c>
      <c r="J431" s="20">
        <f>TicketTotals[[#This Row],[Billed Tickets]]/$E$5</f>
        <v>2.045681362693249E-4</v>
      </c>
    </row>
    <row r="432" spans="1:10" x14ac:dyDescent="0.3">
      <c r="A432" s="6" t="s">
        <v>9</v>
      </c>
      <c r="B432" s="6" t="s">
        <v>2</v>
      </c>
      <c r="C432" s="6" t="s">
        <v>434</v>
      </c>
      <c r="D432" s="5" t="s">
        <v>434</v>
      </c>
      <c r="E432" s="5" t="s">
        <v>1314</v>
      </c>
      <c r="F432" s="10" t="str">
        <f>IF(TicketTotals[[#This Row],[New Tickets]]&gt;499, "TRUE", "FALSE")</f>
        <v>TRUE</v>
      </c>
      <c r="G432" s="7">
        <v>1374</v>
      </c>
      <c r="H432" s="7">
        <f>IF(TicketTotals[[#This Row],[New Tickets]]&gt;499, TicketTotals[[#This Row],[New Tickets]], 0)</f>
        <v>1374</v>
      </c>
      <c r="I432" s="16">
        <f>ROUND((TicketTotals[[#This Row],[Billed Tickets]]/$E$5)*$E$6, 2)</f>
        <v>849.17</v>
      </c>
      <c r="J432" s="20">
        <f>TicketTotals[[#This Row],[Billed Tickets]]/$E$5</f>
        <v>1.6983481524716158E-4</v>
      </c>
    </row>
    <row r="433" spans="1:10" x14ac:dyDescent="0.3">
      <c r="A433" s="6" t="s">
        <v>9</v>
      </c>
      <c r="B433" s="6" t="s">
        <v>2</v>
      </c>
      <c r="C433" s="6" t="s">
        <v>435</v>
      </c>
      <c r="D433" s="5" t="s">
        <v>435</v>
      </c>
      <c r="E433" s="5" t="s">
        <v>1315</v>
      </c>
      <c r="F433" s="10" t="str">
        <f>IF(TicketTotals[[#This Row],[New Tickets]]&gt;499, "TRUE", "FALSE")</f>
        <v>FALSE</v>
      </c>
      <c r="G433" s="7">
        <v>15</v>
      </c>
      <c r="H433" s="7">
        <f>IF(TicketTotals[[#This Row],[New Tickets]]&gt;499, TicketTotals[[#This Row],[New Tickets]], 0)</f>
        <v>0</v>
      </c>
      <c r="I433" s="16">
        <f>ROUND((TicketTotals[[#This Row],[Billed Tickets]]/$E$5)*$E$6, 2)</f>
        <v>0</v>
      </c>
      <c r="J433" s="20">
        <f>TicketTotals[[#This Row],[Billed Tickets]]/$E$5</f>
        <v>0</v>
      </c>
    </row>
    <row r="434" spans="1:10" x14ac:dyDescent="0.3">
      <c r="A434" s="6" t="s">
        <v>9</v>
      </c>
      <c r="B434" s="6" t="s">
        <v>2</v>
      </c>
      <c r="C434" s="6" t="s">
        <v>436</v>
      </c>
      <c r="D434" s="5" t="s">
        <v>436</v>
      </c>
      <c r="E434" s="5" t="s">
        <v>1316</v>
      </c>
      <c r="F434" s="10" t="str">
        <f>IF(TicketTotals[[#This Row],[New Tickets]]&gt;499, "TRUE", "FALSE")</f>
        <v>TRUE</v>
      </c>
      <c r="G434" s="7">
        <v>524</v>
      </c>
      <c r="H434" s="7">
        <f>IF(TicketTotals[[#This Row],[New Tickets]]&gt;499, TicketTotals[[#This Row],[New Tickets]], 0)</f>
        <v>524</v>
      </c>
      <c r="I434" s="16">
        <f>ROUND((TicketTotals[[#This Row],[Billed Tickets]]/$E$5)*$E$6, 2)</f>
        <v>323.85000000000002</v>
      </c>
      <c r="J434" s="20">
        <f>TicketTotals[[#This Row],[Billed Tickets]]/$E$5</f>
        <v>6.4769609308233374E-5</v>
      </c>
    </row>
    <row r="435" spans="1:10" x14ac:dyDescent="0.3">
      <c r="A435" s="6" t="s">
        <v>9</v>
      </c>
      <c r="B435" s="6" t="s">
        <v>2</v>
      </c>
      <c r="C435" s="6" t="s">
        <v>437</v>
      </c>
      <c r="D435" s="5" t="s">
        <v>437</v>
      </c>
      <c r="E435" s="5" t="s">
        <v>1317</v>
      </c>
      <c r="F435" s="10" t="str">
        <f>IF(TicketTotals[[#This Row],[New Tickets]]&gt;499, "TRUE", "FALSE")</f>
        <v>FALSE</v>
      </c>
      <c r="G435" s="7">
        <v>135</v>
      </c>
      <c r="H435" s="7">
        <f>IF(TicketTotals[[#This Row],[New Tickets]]&gt;499, TicketTotals[[#This Row],[New Tickets]], 0)</f>
        <v>0</v>
      </c>
      <c r="I435" s="16">
        <f>ROUND((TicketTotals[[#This Row],[Billed Tickets]]/$E$5)*$E$6, 2)</f>
        <v>0</v>
      </c>
      <c r="J435" s="20">
        <f>TicketTotals[[#This Row],[Billed Tickets]]/$E$5</f>
        <v>0</v>
      </c>
    </row>
    <row r="436" spans="1:10" x14ac:dyDescent="0.3">
      <c r="A436" s="6" t="s">
        <v>9</v>
      </c>
      <c r="B436" s="6" t="s">
        <v>2</v>
      </c>
      <c r="C436" s="6" t="s">
        <v>438</v>
      </c>
      <c r="D436" s="5" t="s">
        <v>438</v>
      </c>
      <c r="E436" s="5" t="s">
        <v>1318</v>
      </c>
      <c r="F436" s="10" t="str">
        <f>IF(TicketTotals[[#This Row],[New Tickets]]&gt;499, "TRUE", "FALSE")</f>
        <v>TRUE</v>
      </c>
      <c r="G436" s="7">
        <v>829</v>
      </c>
      <c r="H436" s="7">
        <f>IF(TicketTotals[[#This Row],[New Tickets]]&gt;499, TicketTotals[[#This Row],[New Tickets]], 0)</f>
        <v>829</v>
      </c>
      <c r="I436" s="16">
        <f>ROUND((TicketTotals[[#This Row],[Billed Tickets]]/$E$5)*$E$6, 2)</f>
        <v>512.35</v>
      </c>
      <c r="J436" s="20">
        <f>TicketTotals[[#This Row],[Billed Tickets]]/$E$5</f>
        <v>1.0246947732161349E-4</v>
      </c>
    </row>
    <row r="437" spans="1:10" x14ac:dyDescent="0.3">
      <c r="A437" s="6" t="s">
        <v>9</v>
      </c>
      <c r="B437" s="6" t="s">
        <v>2</v>
      </c>
      <c r="C437" s="6" t="s">
        <v>439</v>
      </c>
      <c r="D437" s="5" t="s">
        <v>439</v>
      </c>
      <c r="E437" s="5" t="s">
        <v>1319</v>
      </c>
      <c r="F437" s="10" t="str">
        <f>IF(TicketTotals[[#This Row],[New Tickets]]&gt;499, "TRUE", "FALSE")</f>
        <v>FALSE</v>
      </c>
      <c r="G437" s="7">
        <v>262</v>
      </c>
      <c r="H437" s="7">
        <f>IF(TicketTotals[[#This Row],[New Tickets]]&gt;499, TicketTotals[[#This Row],[New Tickets]], 0)</f>
        <v>0</v>
      </c>
      <c r="I437" s="16">
        <f>ROUND((TicketTotals[[#This Row],[Billed Tickets]]/$E$5)*$E$6, 2)</f>
        <v>0</v>
      </c>
      <c r="J437" s="20">
        <f>TicketTotals[[#This Row],[Billed Tickets]]/$E$5</f>
        <v>0</v>
      </c>
    </row>
    <row r="438" spans="1:10" x14ac:dyDescent="0.3">
      <c r="A438" s="6" t="s">
        <v>9</v>
      </c>
      <c r="B438" s="6" t="s">
        <v>2</v>
      </c>
      <c r="C438" s="6" t="s">
        <v>440</v>
      </c>
      <c r="D438" s="5" t="s">
        <v>440</v>
      </c>
      <c r="E438" s="5" t="s">
        <v>1320</v>
      </c>
      <c r="F438" s="10" t="str">
        <f>IF(TicketTotals[[#This Row],[New Tickets]]&gt;499, "TRUE", "FALSE")</f>
        <v>FALSE</v>
      </c>
      <c r="G438" s="7">
        <v>15</v>
      </c>
      <c r="H438" s="7">
        <f>IF(TicketTotals[[#This Row],[New Tickets]]&gt;499, TicketTotals[[#This Row],[New Tickets]], 0)</f>
        <v>0</v>
      </c>
      <c r="I438" s="16">
        <f>ROUND((TicketTotals[[#This Row],[Billed Tickets]]/$E$5)*$E$6, 2)</f>
        <v>0</v>
      </c>
      <c r="J438" s="20">
        <f>TicketTotals[[#This Row],[Billed Tickets]]/$E$5</f>
        <v>0</v>
      </c>
    </row>
    <row r="439" spans="1:10" x14ac:dyDescent="0.3">
      <c r="A439" s="6" t="s">
        <v>9</v>
      </c>
      <c r="B439" s="6" t="s">
        <v>2</v>
      </c>
      <c r="C439" s="6" t="s">
        <v>441</v>
      </c>
      <c r="D439" s="5" t="s">
        <v>441</v>
      </c>
      <c r="E439" s="5" t="s">
        <v>1321</v>
      </c>
      <c r="F439" s="10" t="str">
        <f>IF(TicketTotals[[#This Row],[New Tickets]]&gt;499, "TRUE", "FALSE")</f>
        <v>TRUE</v>
      </c>
      <c r="G439" s="7">
        <v>569</v>
      </c>
      <c r="H439" s="7">
        <f>IF(TicketTotals[[#This Row],[New Tickets]]&gt;499, TicketTotals[[#This Row],[New Tickets]], 0)</f>
        <v>569</v>
      </c>
      <c r="I439" s="16">
        <f>ROUND((TicketTotals[[#This Row],[Billed Tickets]]/$E$5)*$E$6, 2)</f>
        <v>351.66</v>
      </c>
      <c r="J439" s="20">
        <f>TicketTotals[[#This Row],[Billed Tickets]]/$E$5</f>
        <v>7.0331884916764866E-5</v>
      </c>
    </row>
    <row r="440" spans="1:10" ht="31.2" x14ac:dyDescent="0.3">
      <c r="A440" s="6" t="s">
        <v>9</v>
      </c>
      <c r="B440" s="6" t="s">
        <v>2</v>
      </c>
      <c r="C440" s="6" t="s">
        <v>442</v>
      </c>
      <c r="D440" s="5" t="s">
        <v>1855</v>
      </c>
      <c r="E440" s="5" t="s">
        <v>1322</v>
      </c>
      <c r="F440" s="10" t="str">
        <f>IF(TicketTotals[[#This Row],[New Tickets]]&gt;499, "TRUE", "FALSE")</f>
        <v>TRUE</v>
      </c>
      <c r="G440" s="7">
        <v>5028</v>
      </c>
      <c r="H440" s="7">
        <f>IF(TicketTotals[[#This Row],[New Tickets]]&gt;499, TicketTotals[[#This Row],[New Tickets]], 0)</f>
        <v>5028</v>
      </c>
      <c r="I440" s="16">
        <f>ROUND((TicketTotals[[#This Row],[Billed Tickets]]/$E$5)*$E$6, 2)</f>
        <v>3107.46</v>
      </c>
      <c r="J440" s="20">
        <f>TicketTotals[[#This Row],[Billed Tickets]]/$E$5</f>
        <v>6.214915946599188E-4</v>
      </c>
    </row>
    <row r="441" spans="1:10" x14ac:dyDescent="0.3">
      <c r="A441" s="6" t="s">
        <v>9</v>
      </c>
      <c r="B441" s="6" t="s">
        <v>2</v>
      </c>
      <c r="C441" s="6" t="s">
        <v>443</v>
      </c>
      <c r="D441" s="5" t="s">
        <v>443</v>
      </c>
      <c r="E441" s="5" t="s">
        <v>1323</v>
      </c>
      <c r="F441" s="10" t="str">
        <f>IF(TicketTotals[[#This Row],[New Tickets]]&gt;499, "TRUE", "FALSE")</f>
        <v>FALSE</v>
      </c>
      <c r="G441" s="7">
        <v>431</v>
      </c>
      <c r="H441" s="7">
        <f>IF(TicketTotals[[#This Row],[New Tickets]]&gt;499, TicketTotals[[#This Row],[New Tickets]], 0)</f>
        <v>0</v>
      </c>
      <c r="I441" s="16">
        <f>ROUND((TicketTotals[[#This Row],[Billed Tickets]]/$E$5)*$E$6, 2)</f>
        <v>0</v>
      </c>
      <c r="J441" s="20">
        <f>TicketTotals[[#This Row],[Billed Tickets]]/$E$5</f>
        <v>0</v>
      </c>
    </row>
    <row r="442" spans="1:10" x14ac:dyDescent="0.3">
      <c r="A442" s="6" t="s">
        <v>9</v>
      </c>
      <c r="B442" s="6" t="s">
        <v>2</v>
      </c>
      <c r="C442" s="6" t="s">
        <v>444</v>
      </c>
      <c r="D442" s="5" t="s">
        <v>444</v>
      </c>
      <c r="E442" s="5" t="s">
        <v>1324</v>
      </c>
      <c r="F442" s="10" t="str">
        <f>IF(TicketTotals[[#This Row],[New Tickets]]&gt;499, "TRUE", "FALSE")</f>
        <v>FALSE</v>
      </c>
      <c r="G442" s="7">
        <v>0</v>
      </c>
      <c r="H442" s="7">
        <f>IF(TicketTotals[[#This Row],[New Tickets]]&gt;499, TicketTotals[[#This Row],[New Tickets]], 0)</f>
        <v>0</v>
      </c>
      <c r="I442" s="16">
        <f>ROUND((TicketTotals[[#This Row],[Billed Tickets]]/$E$5)*$E$6, 2)</f>
        <v>0</v>
      </c>
      <c r="J442" s="20">
        <f>TicketTotals[[#This Row],[Billed Tickets]]/$E$5</f>
        <v>0</v>
      </c>
    </row>
    <row r="443" spans="1:10" x14ac:dyDescent="0.3">
      <c r="A443" s="6" t="s">
        <v>9</v>
      </c>
      <c r="B443" s="6" t="s">
        <v>2</v>
      </c>
      <c r="C443" s="6" t="s">
        <v>445</v>
      </c>
      <c r="D443" s="5" t="s">
        <v>445</v>
      </c>
      <c r="E443" s="5" t="s">
        <v>1325</v>
      </c>
      <c r="F443" s="10" t="str">
        <f>IF(TicketTotals[[#This Row],[New Tickets]]&gt;499, "TRUE", "FALSE")</f>
        <v>FALSE</v>
      </c>
      <c r="G443" s="7">
        <v>57</v>
      </c>
      <c r="H443" s="7">
        <f>IF(TicketTotals[[#This Row],[New Tickets]]&gt;499, TicketTotals[[#This Row],[New Tickets]], 0)</f>
        <v>0</v>
      </c>
      <c r="I443" s="16">
        <f>ROUND((TicketTotals[[#This Row],[Billed Tickets]]/$E$5)*$E$6, 2)</f>
        <v>0</v>
      </c>
      <c r="J443" s="20">
        <f>TicketTotals[[#This Row],[Billed Tickets]]/$E$5</f>
        <v>0</v>
      </c>
    </row>
    <row r="444" spans="1:10" x14ac:dyDescent="0.3">
      <c r="A444" s="6" t="s">
        <v>9</v>
      </c>
      <c r="B444" s="6" t="s">
        <v>2</v>
      </c>
      <c r="C444" s="6" t="s">
        <v>446</v>
      </c>
      <c r="D444" s="5" t="s">
        <v>446</v>
      </c>
      <c r="E444" s="5" t="s">
        <v>1326</v>
      </c>
      <c r="F444" s="10" t="str">
        <f>IF(TicketTotals[[#This Row],[New Tickets]]&gt;499, "TRUE", "FALSE")</f>
        <v>FALSE</v>
      </c>
      <c r="G444" s="7">
        <v>29</v>
      </c>
      <c r="H444" s="7">
        <f>IF(TicketTotals[[#This Row],[New Tickets]]&gt;499, TicketTotals[[#This Row],[New Tickets]], 0)</f>
        <v>0</v>
      </c>
      <c r="I444" s="16">
        <f>ROUND((TicketTotals[[#This Row],[Billed Tickets]]/$E$5)*$E$6, 2)</f>
        <v>0</v>
      </c>
      <c r="J444" s="20">
        <f>TicketTotals[[#This Row],[Billed Tickets]]/$E$5</f>
        <v>0</v>
      </c>
    </row>
    <row r="445" spans="1:10" x14ac:dyDescent="0.3">
      <c r="A445" s="6" t="s">
        <v>9</v>
      </c>
      <c r="B445" s="6" t="s">
        <v>2</v>
      </c>
      <c r="C445" s="6" t="s">
        <v>447</v>
      </c>
      <c r="D445" s="5" t="s">
        <v>447</v>
      </c>
      <c r="E445" s="5" t="s">
        <v>1327</v>
      </c>
      <c r="F445" s="10" t="str">
        <f>IF(TicketTotals[[#This Row],[New Tickets]]&gt;499, "TRUE", "FALSE")</f>
        <v>FALSE</v>
      </c>
      <c r="G445" s="7">
        <v>77</v>
      </c>
      <c r="H445" s="7">
        <f>IF(TicketTotals[[#This Row],[New Tickets]]&gt;499, TicketTotals[[#This Row],[New Tickets]], 0)</f>
        <v>0</v>
      </c>
      <c r="I445" s="16">
        <f>ROUND((TicketTotals[[#This Row],[Billed Tickets]]/$E$5)*$E$6, 2)</f>
        <v>0</v>
      </c>
      <c r="J445" s="20">
        <f>TicketTotals[[#This Row],[Billed Tickets]]/$E$5</f>
        <v>0</v>
      </c>
    </row>
    <row r="446" spans="1:10" x14ac:dyDescent="0.3">
      <c r="A446" s="6" t="s">
        <v>9</v>
      </c>
      <c r="B446" s="6" t="s">
        <v>2</v>
      </c>
      <c r="C446" s="6" t="s">
        <v>448</v>
      </c>
      <c r="D446" s="5" t="s">
        <v>448</v>
      </c>
      <c r="E446" s="5" t="s">
        <v>1328</v>
      </c>
      <c r="F446" s="10" t="str">
        <f>IF(TicketTotals[[#This Row],[New Tickets]]&gt;499, "TRUE", "FALSE")</f>
        <v>TRUE</v>
      </c>
      <c r="G446" s="7">
        <v>1050</v>
      </c>
      <c r="H446" s="7">
        <f>IF(TicketTotals[[#This Row],[New Tickets]]&gt;499, TicketTotals[[#This Row],[New Tickets]], 0)</f>
        <v>1050</v>
      </c>
      <c r="I446" s="16">
        <f>ROUND((TicketTotals[[#This Row],[Billed Tickets]]/$E$5)*$E$6, 2)</f>
        <v>648.92999999999995</v>
      </c>
      <c r="J446" s="20">
        <f>TicketTotals[[#This Row],[Billed Tickets]]/$E$5</f>
        <v>1.2978643086573484E-4</v>
      </c>
    </row>
    <row r="447" spans="1:10" x14ac:dyDescent="0.3">
      <c r="A447" s="6" t="s">
        <v>9</v>
      </c>
      <c r="B447" s="6" t="s">
        <v>2</v>
      </c>
      <c r="C447" s="6" t="s">
        <v>449</v>
      </c>
      <c r="D447" s="5" t="s">
        <v>449</v>
      </c>
      <c r="E447" s="5" t="s">
        <v>1329</v>
      </c>
      <c r="F447" s="10" t="str">
        <f>IF(TicketTotals[[#This Row],[New Tickets]]&gt;499, "TRUE", "FALSE")</f>
        <v>FALSE</v>
      </c>
      <c r="G447" s="7">
        <v>363</v>
      </c>
      <c r="H447" s="7">
        <f>IF(TicketTotals[[#This Row],[New Tickets]]&gt;499, TicketTotals[[#This Row],[New Tickets]], 0)</f>
        <v>0</v>
      </c>
      <c r="I447" s="16">
        <f>ROUND((TicketTotals[[#This Row],[Billed Tickets]]/$E$5)*$E$6, 2)</f>
        <v>0</v>
      </c>
      <c r="J447" s="20">
        <f>TicketTotals[[#This Row],[Billed Tickets]]/$E$5</f>
        <v>0</v>
      </c>
    </row>
    <row r="448" spans="1:10" x14ac:dyDescent="0.3">
      <c r="A448" s="6" t="s">
        <v>9</v>
      </c>
      <c r="B448" s="6" t="s">
        <v>2</v>
      </c>
      <c r="C448" s="6" t="s">
        <v>450</v>
      </c>
      <c r="D448" s="5" t="s">
        <v>450</v>
      </c>
      <c r="E448" s="5" t="s">
        <v>1330</v>
      </c>
      <c r="F448" s="10" t="str">
        <f>IF(TicketTotals[[#This Row],[New Tickets]]&gt;499, "TRUE", "FALSE")</f>
        <v>FALSE</v>
      </c>
      <c r="G448" s="7">
        <v>270</v>
      </c>
      <c r="H448" s="7">
        <f>IF(TicketTotals[[#This Row],[New Tickets]]&gt;499, TicketTotals[[#This Row],[New Tickets]], 0)</f>
        <v>0</v>
      </c>
      <c r="I448" s="16">
        <f>ROUND((TicketTotals[[#This Row],[Billed Tickets]]/$E$5)*$E$6, 2)</f>
        <v>0</v>
      </c>
      <c r="J448" s="20">
        <f>TicketTotals[[#This Row],[Billed Tickets]]/$E$5</f>
        <v>0</v>
      </c>
    </row>
    <row r="449" spans="1:10" x14ac:dyDescent="0.3">
      <c r="A449" s="6" t="s">
        <v>9</v>
      </c>
      <c r="B449" s="6" t="s">
        <v>2</v>
      </c>
      <c r="C449" s="6" t="s">
        <v>451</v>
      </c>
      <c r="D449" s="5" t="s">
        <v>451</v>
      </c>
      <c r="E449" s="5" t="s">
        <v>1331</v>
      </c>
      <c r="F449" s="10" t="str">
        <f>IF(TicketTotals[[#This Row],[New Tickets]]&gt;499, "TRUE", "FALSE")</f>
        <v>FALSE</v>
      </c>
      <c r="G449" s="7">
        <v>191</v>
      </c>
      <c r="H449" s="7">
        <f>IF(TicketTotals[[#This Row],[New Tickets]]&gt;499, TicketTotals[[#This Row],[New Tickets]], 0)</f>
        <v>0</v>
      </c>
      <c r="I449" s="16">
        <f>ROUND((TicketTotals[[#This Row],[Billed Tickets]]/$E$5)*$E$6, 2)</f>
        <v>0</v>
      </c>
      <c r="J449" s="20">
        <f>TicketTotals[[#This Row],[Billed Tickets]]/$E$5</f>
        <v>0</v>
      </c>
    </row>
    <row r="450" spans="1:10" x14ac:dyDescent="0.3">
      <c r="A450" s="6" t="s">
        <v>9</v>
      </c>
      <c r="B450" s="6" t="s">
        <v>2</v>
      </c>
      <c r="C450" s="6" t="s">
        <v>452</v>
      </c>
      <c r="D450" s="5" t="s">
        <v>452</v>
      </c>
      <c r="E450" s="5" t="s">
        <v>1332</v>
      </c>
      <c r="F450" s="10" t="str">
        <f>IF(TicketTotals[[#This Row],[New Tickets]]&gt;499, "TRUE", "FALSE")</f>
        <v>TRUE</v>
      </c>
      <c r="G450" s="7">
        <v>36284</v>
      </c>
      <c r="H450" s="7">
        <f>IF(TicketTotals[[#This Row],[New Tickets]]&gt;499, TicketTotals[[#This Row],[New Tickets]], 0)</f>
        <v>36284</v>
      </c>
      <c r="I450" s="16">
        <f>ROUND((TicketTotals[[#This Row],[Billed Tickets]]/$E$5)*$E$6, 2)</f>
        <v>22424.62</v>
      </c>
      <c r="J450" s="20">
        <f>TicketTotals[[#This Row],[Billed Tickets]]/$E$5</f>
        <v>4.4849246262212593E-3</v>
      </c>
    </row>
    <row r="451" spans="1:10" x14ac:dyDescent="0.3">
      <c r="A451" s="6" t="s">
        <v>9</v>
      </c>
      <c r="B451" s="6" t="s">
        <v>2</v>
      </c>
      <c r="C451" s="6" t="s">
        <v>453</v>
      </c>
      <c r="D451" s="5" t="s">
        <v>453</v>
      </c>
      <c r="E451" s="5" t="s">
        <v>1333</v>
      </c>
      <c r="F451" s="10" t="str">
        <f>IF(TicketTotals[[#This Row],[New Tickets]]&gt;499, "TRUE", "FALSE")</f>
        <v>TRUE</v>
      </c>
      <c r="G451" s="7">
        <v>1150</v>
      </c>
      <c r="H451" s="7">
        <f>IF(TicketTotals[[#This Row],[New Tickets]]&gt;499, TicketTotals[[#This Row],[New Tickets]], 0)</f>
        <v>1150</v>
      </c>
      <c r="I451" s="16">
        <f>ROUND((TicketTotals[[#This Row],[Billed Tickets]]/$E$5)*$E$6, 2)</f>
        <v>710.74</v>
      </c>
      <c r="J451" s="20">
        <f>TicketTotals[[#This Row],[Billed Tickets]]/$E$5</f>
        <v>1.4214704332913815E-4</v>
      </c>
    </row>
    <row r="452" spans="1:10" x14ac:dyDescent="0.3">
      <c r="A452" s="6" t="s">
        <v>9</v>
      </c>
      <c r="B452" s="6" t="s">
        <v>2</v>
      </c>
      <c r="C452" s="6" t="s">
        <v>454</v>
      </c>
      <c r="D452" s="5" t="s">
        <v>454</v>
      </c>
      <c r="E452" s="5" t="s">
        <v>1334</v>
      </c>
      <c r="F452" s="10" t="str">
        <f>IF(TicketTotals[[#This Row],[New Tickets]]&gt;499, "TRUE", "FALSE")</f>
        <v>TRUE</v>
      </c>
      <c r="G452" s="7">
        <v>3054</v>
      </c>
      <c r="H452" s="7">
        <f>IF(TicketTotals[[#This Row],[New Tickets]]&gt;499, TicketTotals[[#This Row],[New Tickets]], 0)</f>
        <v>3054</v>
      </c>
      <c r="I452" s="16">
        <f>ROUND((TicketTotals[[#This Row],[Billed Tickets]]/$E$5)*$E$6, 2)</f>
        <v>1887.47</v>
      </c>
      <c r="J452" s="20">
        <f>TicketTotals[[#This Row],[Billed Tickets]]/$E$5</f>
        <v>3.7749310463233731E-4</v>
      </c>
    </row>
    <row r="453" spans="1:10" x14ac:dyDescent="0.3">
      <c r="A453" s="6" t="s">
        <v>9</v>
      </c>
      <c r="B453" s="6" t="s">
        <v>2</v>
      </c>
      <c r="C453" s="6" t="s">
        <v>455</v>
      </c>
      <c r="D453" s="5" t="s">
        <v>455</v>
      </c>
      <c r="E453" s="5" t="s">
        <v>1335</v>
      </c>
      <c r="F453" s="10" t="str">
        <f>IF(TicketTotals[[#This Row],[New Tickets]]&gt;499, "TRUE", "FALSE")</f>
        <v>FALSE</v>
      </c>
      <c r="G453" s="7">
        <v>9</v>
      </c>
      <c r="H453" s="7">
        <f>IF(TicketTotals[[#This Row],[New Tickets]]&gt;499, TicketTotals[[#This Row],[New Tickets]], 0)</f>
        <v>0</v>
      </c>
      <c r="I453" s="16">
        <f>ROUND((TicketTotals[[#This Row],[Billed Tickets]]/$E$5)*$E$6, 2)</f>
        <v>0</v>
      </c>
      <c r="J453" s="20">
        <f>TicketTotals[[#This Row],[Billed Tickets]]/$E$5</f>
        <v>0</v>
      </c>
    </row>
    <row r="454" spans="1:10" x14ac:dyDescent="0.3">
      <c r="A454" s="6" t="s">
        <v>9</v>
      </c>
      <c r="B454" s="6" t="s">
        <v>2</v>
      </c>
      <c r="C454" s="6" t="s">
        <v>456</v>
      </c>
      <c r="D454" s="5" t="s">
        <v>456</v>
      </c>
      <c r="E454" s="5" t="s">
        <v>1336</v>
      </c>
      <c r="F454" s="10" t="str">
        <f>IF(TicketTotals[[#This Row],[New Tickets]]&gt;499, "TRUE", "FALSE")</f>
        <v>TRUE</v>
      </c>
      <c r="G454" s="7">
        <v>2037</v>
      </c>
      <c r="H454" s="7">
        <f>IF(TicketTotals[[#This Row],[New Tickets]]&gt;499, TicketTotals[[#This Row],[New Tickets]], 0)</f>
        <v>2037</v>
      </c>
      <c r="I454" s="16">
        <f>ROUND((TicketTotals[[#This Row],[Billed Tickets]]/$E$5)*$E$6, 2)</f>
        <v>1258.93</v>
      </c>
      <c r="J454" s="20">
        <f>TicketTotals[[#This Row],[Billed Tickets]]/$E$5</f>
        <v>2.5178567587952555E-4</v>
      </c>
    </row>
    <row r="455" spans="1:10" x14ac:dyDescent="0.3">
      <c r="A455" s="6" t="s">
        <v>9</v>
      </c>
      <c r="B455" s="6" t="s">
        <v>2</v>
      </c>
      <c r="C455" s="6" t="s">
        <v>457</v>
      </c>
      <c r="D455" s="5" t="s">
        <v>457</v>
      </c>
      <c r="E455" s="5" t="s">
        <v>1337</v>
      </c>
      <c r="F455" s="10" t="str">
        <f>IF(TicketTotals[[#This Row],[New Tickets]]&gt;499, "TRUE", "FALSE")</f>
        <v>FALSE</v>
      </c>
      <c r="G455" s="7">
        <v>95</v>
      </c>
      <c r="H455" s="7">
        <f>IF(TicketTotals[[#This Row],[New Tickets]]&gt;499, TicketTotals[[#This Row],[New Tickets]], 0)</f>
        <v>0</v>
      </c>
      <c r="I455" s="16">
        <f>ROUND((TicketTotals[[#This Row],[Billed Tickets]]/$E$5)*$E$6, 2)</f>
        <v>0</v>
      </c>
      <c r="J455" s="20">
        <f>TicketTotals[[#This Row],[Billed Tickets]]/$E$5</f>
        <v>0</v>
      </c>
    </row>
    <row r="456" spans="1:10" x14ac:dyDescent="0.3">
      <c r="A456" s="6" t="s">
        <v>9</v>
      </c>
      <c r="B456" s="6" t="s">
        <v>2</v>
      </c>
      <c r="C456" s="6" t="s">
        <v>458</v>
      </c>
      <c r="D456" s="5" t="s">
        <v>458</v>
      </c>
      <c r="E456" s="5" t="s">
        <v>1338</v>
      </c>
      <c r="F456" s="10" t="str">
        <f>IF(TicketTotals[[#This Row],[New Tickets]]&gt;499, "TRUE", "FALSE")</f>
        <v>TRUE</v>
      </c>
      <c r="G456" s="7">
        <v>707</v>
      </c>
      <c r="H456" s="7">
        <f>IF(TicketTotals[[#This Row],[New Tickets]]&gt;499, TicketTotals[[#This Row],[New Tickets]], 0)</f>
        <v>707</v>
      </c>
      <c r="I456" s="16">
        <f>ROUND((TicketTotals[[#This Row],[Billed Tickets]]/$E$5)*$E$6, 2)</f>
        <v>436.95</v>
      </c>
      <c r="J456" s="20">
        <f>TicketTotals[[#This Row],[Billed Tickets]]/$E$5</f>
        <v>8.7389530116261448E-5</v>
      </c>
    </row>
    <row r="457" spans="1:10" x14ac:dyDescent="0.3">
      <c r="A457" s="6" t="s">
        <v>9</v>
      </c>
      <c r="B457" s="6" t="s">
        <v>2</v>
      </c>
      <c r="C457" s="6" t="s">
        <v>459</v>
      </c>
      <c r="D457" s="5" t="s">
        <v>459</v>
      </c>
      <c r="E457" s="5" t="s">
        <v>1339</v>
      </c>
      <c r="F457" s="10" t="str">
        <f>IF(TicketTotals[[#This Row],[New Tickets]]&gt;499, "TRUE", "FALSE")</f>
        <v>TRUE</v>
      </c>
      <c r="G457" s="7">
        <v>1570</v>
      </c>
      <c r="H457" s="7">
        <f>IF(TicketTotals[[#This Row],[New Tickets]]&gt;499, TicketTotals[[#This Row],[New Tickets]], 0)</f>
        <v>1570</v>
      </c>
      <c r="I457" s="16">
        <f>ROUND((TicketTotals[[#This Row],[Billed Tickets]]/$E$5)*$E$6, 2)</f>
        <v>970.31</v>
      </c>
      <c r="J457" s="20">
        <f>TicketTotals[[#This Row],[Billed Tickets]]/$E$5</f>
        <v>1.9406161567543206E-4</v>
      </c>
    </row>
    <row r="458" spans="1:10" x14ac:dyDescent="0.3">
      <c r="A458" s="6" t="s">
        <v>9</v>
      </c>
      <c r="B458" s="6" t="s">
        <v>2</v>
      </c>
      <c r="C458" s="6" t="s">
        <v>460</v>
      </c>
      <c r="D458" s="5" t="s">
        <v>460</v>
      </c>
      <c r="E458" s="5" t="s">
        <v>1340</v>
      </c>
      <c r="F458" s="10" t="str">
        <f>IF(TicketTotals[[#This Row],[New Tickets]]&gt;499, "TRUE", "FALSE")</f>
        <v>FALSE</v>
      </c>
      <c r="G458" s="7">
        <v>218</v>
      </c>
      <c r="H458" s="7">
        <f>IF(TicketTotals[[#This Row],[New Tickets]]&gt;499, TicketTotals[[#This Row],[New Tickets]], 0)</f>
        <v>0</v>
      </c>
      <c r="I458" s="16">
        <f>ROUND((TicketTotals[[#This Row],[Billed Tickets]]/$E$5)*$E$6, 2)</f>
        <v>0</v>
      </c>
      <c r="J458" s="20">
        <f>TicketTotals[[#This Row],[Billed Tickets]]/$E$5</f>
        <v>0</v>
      </c>
    </row>
    <row r="459" spans="1:10" x14ac:dyDescent="0.3">
      <c r="A459" s="6" t="s">
        <v>9</v>
      </c>
      <c r="B459" s="6" t="s">
        <v>2</v>
      </c>
      <c r="C459" s="6" t="s">
        <v>461</v>
      </c>
      <c r="D459" s="5" t="s">
        <v>461</v>
      </c>
      <c r="E459" s="5" t="s">
        <v>1341</v>
      </c>
      <c r="F459" s="10" t="str">
        <f>IF(TicketTotals[[#This Row],[New Tickets]]&gt;499, "TRUE", "FALSE")</f>
        <v>FALSE</v>
      </c>
      <c r="G459" s="7">
        <v>22</v>
      </c>
      <c r="H459" s="7">
        <f>IF(TicketTotals[[#This Row],[New Tickets]]&gt;499, TicketTotals[[#This Row],[New Tickets]], 0)</f>
        <v>0</v>
      </c>
      <c r="I459" s="16">
        <f>ROUND((TicketTotals[[#This Row],[Billed Tickets]]/$E$5)*$E$6, 2)</f>
        <v>0</v>
      </c>
      <c r="J459" s="20">
        <f>TicketTotals[[#This Row],[Billed Tickets]]/$E$5</f>
        <v>0</v>
      </c>
    </row>
    <row r="460" spans="1:10" x14ac:dyDescent="0.3">
      <c r="A460" s="6" t="s">
        <v>9</v>
      </c>
      <c r="B460" s="6" t="s">
        <v>2</v>
      </c>
      <c r="C460" s="6" t="s">
        <v>462</v>
      </c>
      <c r="D460" s="5" t="s">
        <v>462</v>
      </c>
      <c r="E460" s="5" t="s">
        <v>1342</v>
      </c>
      <c r="F460" s="10" t="str">
        <f>IF(TicketTotals[[#This Row],[New Tickets]]&gt;499, "TRUE", "FALSE")</f>
        <v>TRUE</v>
      </c>
      <c r="G460" s="7">
        <v>509</v>
      </c>
      <c r="H460" s="7">
        <f>IF(TicketTotals[[#This Row],[New Tickets]]&gt;499, TicketTotals[[#This Row],[New Tickets]], 0)</f>
        <v>509</v>
      </c>
      <c r="I460" s="16">
        <f>ROUND((TicketTotals[[#This Row],[Billed Tickets]]/$E$5)*$E$6, 2)</f>
        <v>314.58</v>
      </c>
      <c r="J460" s="20">
        <f>TicketTotals[[#This Row],[Billed Tickets]]/$E$5</f>
        <v>6.2915517438722881E-5</v>
      </c>
    </row>
    <row r="461" spans="1:10" x14ac:dyDescent="0.3">
      <c r="A461" s="6" t="s">
        <v>9</v>
      </c>
      <c r="B461" s="6" t="s">
        <v>2</v>
      </c>
      <c r="C461" s="6" t="s">
        <v>463</v>
      </c>
      <c r="D461" s="5" t="s">
        <v>1856</v>
      </c>
      <c r="E461" s="5" t="s">
        <v>1343</v>
      </c>
      <c r="F461" s="10" t="str">
        <f>IF(TicketTotals[[#This Row],[New Tickets]]&gt;499, "TRUE", "FALSE")</f>
        <v>TRUE</v>
      </c>
      <c r="G461" s="7">
        <v>942</v>
      </c>
      <c r="H461" s="7">
        <f>IF(TicketTotals[[#This Row],[New Tickets]]&gt;499, TicketTotals[[#This Row],[New Tickets]], 0)</f>
        <v>942</v>
      </c>
      <c r="I461" s="16">
        <f>ROUND((TicketTotals[[#This Row],[Billed Tickets]]/$E$5)*$E$6, 2)</f>
        <v>582.17999999999995</v>
      </c>
      <c r="J461" s="20">
        <f>TicketTotals[[#This Row],[Billed Tickets]]/$E$5</f>
        <v>1.1643696940525924E-4</v>
      </c>
    </row>
    <row r="462" spans="1:10" x14ac:dyDescent="0.3">
      <c r="A462" s="6" t="s">
        <v>9</v>
      </c>
      <c r="B462" s="6" t="s">
        <v>2</v>
      </c>
      <c r="C462" s="6" t="s">
        <v>464</v>
      </c>
      <c r="D462" s="5" t="s">
        <v>1857</v>
      </c>
      <c r="E462" s="5" t="s">
        <v>1344</v>
      </c>
      <c r="F462" s="10" t="str">
        <f>IF(TicketTotals[[#This Row],[New Tickets]]&gt;499, "TRUE", "FALSE")</f>
        <v>FALSE</v>
      </c>
      <c r="G462" s="7">
        <v>102</v>
      </c>
      <c r="H462" s="7">
        <f>IF(TicketTotals[[#This Row],[New Tickets]]&gt;499, TicketTotals[[#This Row],[New Tickets]], 0)</f>
        <v>0</v>
      </c>
      <c r="I462" s="16">
        <f>ROUND((TicketTotals[[#This Row],[Billed Tickets]]/$E$5)*$E$6, 2)</f>
        <v>0</v>
      </c>
      <c r="J462" s="20">
        <f>TicketTotals[[#This Row],[Billed Tickets]]/$E$5</f>
        <v>0</v>
      </c>
    </row>
    <row r="463" spans="1:10" x14ac:dyDescent="0.3">
      <c r="A463" s="6" t="s">
        <v>9</v>
      </c>
      <c r="B463" s="6" t="s">
        <v>2</v>
      </c>
      <c r="C463" s="6" t="s">
        <v>465</v>
      </c>
      <c r="D463" s="5" t="s">
        <v>465</v>
      </c>
      <c r="E463" s="5" t="s">
        <v>1345</v>
      </c>
      <c r="F463" s="10" t="str">
        <f>IF(TicketTotals[[#This Row],[New Tickets]]&gt;499, "TRUE", "FALSE")</f>
        <v>FALSE</v>
      </c>
      <c r="G463" s="7">
        <v>4</v>
      </c>
      <c r="H463" s="7">
        <f>IF(TicketTotals[[#This Row],[New Tickets]]&gt;499, TicketTotals[[#This Row],[New Tickets]], 0)</f>
        <v>0</v>
      </c>
      <c r="I463" s="16">
        <f>ROUND((TicketTotals[[#This Row],[Billed Tickets]]/$E$5)*$E$6, 2)</f>
        <v>0</v>
      </c>
      <c r="J463" s="20">
        <f>TicketTotals[[#This Row],[Billed Tickets]]/$E$5</f>
        <v>0</v>
      </c>
    </row>
    <row r="464" spans="1:10" x14ac:dyDescent="0.3">
      <c r="A464" s="6" t="s">
        <v>9</v>
      </c>
      <c r="B464" s="6" t="s">
        <v>2</v>
      </c>
      <c r="C464" s="6" t="s">
        <v>466</v>
      </c>
      <c r="D464" s="5" t="s">
        <v>1858</v>
      </c>
      <c r="E464" s="5" t="s">
        <v>1346</v>
      </c>
      <c r="F464" s="10" t="str">
        <f>IF(TicketTotals[[#This Row],[New Tickets]]&gt;499, "TRUE", "FALSE")</f>
        <v>FALSE</v>
      </c>
      <c r="G464" s="7">
        <v>84</v>
      </c>
      <c r="H464" s="7">
        <f>IF(TicketTotals[[#This Row],[New Tickets]]&gt;499, TicketTotals[[#This Row],[New Tickets]], 0)</f>
        <v>0</v>
      </c>
      <c r="I464" s="16">
        <f>ROUND((TicketTotals[[#This Row],[Billed Tickets]]/$E$5)*$E$6, 2)</f>
        <v>0</v>
      </c>
      <c r="J464" s="20">
        <f>TicketTotals[[#This Row],[Billed Tickets]]/$E$5</f>
        <v>0</v>
      </c>
    </row>
    <row r="465" spans="1:10" x14ac:dyDescent="0.3">
      <c r="A465" s="6" t="s">
        <v>9</v>
      </c>
      <c r="B465" s="6" t="s">
        <v>2</v>
      </c>
      <c r="C465" s="6" t="s">
        <v>467</v>
      </c>
      <c r="D465" s="5" t="s">
        <v>467</v>
      </c>
      <c r="E465" s="5" t="s">
        <v>1347</v>
      </c>
      <c r="F465" s="10" t="str">
        <f>IF(TicketTotals[[#This Row],[New Tickets]]&gt;499, "TRUE", "FALSE")</f>
        <v>FALSE</v>
      </c>
      <c r="G465" s="7">
        <v>137</v>
      </c>
      <c r="H465" s="7">
        <f>IF(TicketTotals[[#This Row],[New Tickets]]&gt;499, TicketTotals[[#This Row],[New Tickets]], 0)</f>
        <v>0</v>
      </c>
      <c r="I465" s="16">
        <f>ROUND((TicketTotals[[#This Row],[Billed Tickets]]/$E$5)*$E$6, 2)</f>
        <v>0</v>
      </c>
      <c r="J465" s="20">
        <f>TicketTotals[[#This Row],[Billed Tickets]]/$E$5</f>
        <v>0</v>
      </c>
    </row>
    <row r="466" spans="1:10" x14ac:dyDescent="0.3">
      <c r="A466" s="6" t="s">
        <v>9</v>
      </c>
      <c r="B466" s="6" t="s">
        <v>2</v>
      </c>
      <c r="C466" s="6" t="s">
        <v>468</v>
      </c>
      <c r="D466" s="5" t="s">
        <v>468</v>
      </c>
      <c r="E466" s="5" t="s">
        <v>1348</v>
      </c>
      <c r="F466" s="10" t="str">
        <f>IF(TicketTotals[[#This Row],[New Tickets]]&gt;499, "TRUE", "FALSE")</f>
        <v>FALSE</v>
      </c>
      <c r="G466" s="7">
        <v>56</v>
      </c>
      <c r="H466" s="7">
        <f>IF(TicketTotals[[#This Row],[New Tickets]]&gt;499, TicketTotals[[#This Row],[New Tickets]], 0)</f>
        <v>0</v>
      </c>
      <c r="I466" s="16">
        <f>ROUND((TicketTotals[[#This Row],[Billed Tickets]]/$E$5)*$E$6, 2)</f>
        <v>0</v>
      </c>
      <c r="J466" s="20">
        <f>TicketTotals[[#This Row],[Billed Tickets]]/$E$5</f>
        <v>0</v>
      </c>
    </row>
    <row r="467" spans="1:10" x14ac:dyDescent="0.3">
      <c r="A467" s="6" t="s">
        <v>9</v>
      </c>
      <c r="B467" s="6" t="s">
        <v>2</v>
      </c>
      <c r="C467" s="6" t="s">
        <v>469</v>
      </c>
      <c r="D467" s="5" t="s">
        <v>469</v>
      </c>
      <c r="E467" s="5" t="s">
        <v>1349</v>
      </c>
      <c r="F467" s="10" t="str">
        <f>IF(TicketTotals[[#This Row],[New Tickets]]&gt;499, "TRUE", "FALSE")</f>
        <v>TRUE</v>
      </c>
      <c r="G467" s="7">
        <v>110395</v>
      </c>
      <c r="H467" s="7">
        <f>IF(TicketTotals[[#This Row],[New Tickets]]&gt;499, TicketTotals[[#This Row],[New Tickets]], 0)</f>
        <v>110395</v>
      </c>
      <c r="I467" s="16">
        <f>ROUND((TicketTotals[[#This Row],[Billed Tickets]]/$E$5)*$E$6, 2)</f>
        <v>68227.490000000005</v>
      </c>
      <c r="J467" s="20">
        <f>TicketTotals[[#This Row],[Billed Tickets]]/$E$5</f>
        <v>1.3645498128974091E-2</v>
      </c>
    </row>
    <row r="468" spans="1:10" x14ac:dyDescent="0.3">
      <c r="A468" s="6" t="s">
        <v>9</v>
      </c>
      <c r="B468" s="6" t="s">
        <v>2</v>
      </c>
      <c r="C468" s="6" t="s">
        <v>470</v>
      </c>
      <c r="D468" s="5" t="s">
        <v>470</v>
      </c>
      <c r="E468" s="5" t="s">
        <v>1350</v>
      </c>
      <c r="F468" s="10" t="str">
        <f>IF(TicketTotals[[#This Row],[New Tickets]]&gt;499, "TRUE", "FALSE")</f>
        <v>FALSE</v>
      </c>
      <c r="G468" s="7">
        <v>23</v>
      </c>
      <c r="H468" s="7">
        <f>IF(TicketTotals[[#This Row],[New Tickets]]&gt;499, TicketTotals[[#This Row],[New Tickets]], 0)</f>
        <v>0</v>
      </c>
      <c r="I468" s="16">
        <f>ROUND((TicketTotals[[#This Row],[Billed Tickets]]/$E$5)*$E$6, 2)</f>
        <v>0</v>
      </c>
      <c r="J468" s="20">
        <f>TicketTotals[[#This Row],[Billed Tickets]]/$E$5</f>
        <v>0</v>
      </c>
    </row>
    <row r="469" spans="1:10" x14ac:dyDescent="0.3">
      <c r="A469" s="6" t="s">
        <v>9</v>
      </c>
      <c r="B469" s="6" t="s">
        <v>2</v>
      </c>
      <c r="C469" s="6" t="s">
        <v>471</v>
      </c>
      <c r="D469" s="5" t="s">
        <v>471</v>
      </c>
      <c r="E469" s="5" t="s">
        <v>1351</v>
      </c>
      <c r="F469" s="10" t="str">
        <f>IF(TicketTotals[[#This Row],[New Tickets]]&gt;499, "TRUE", "FALSE")</f>
        <v>FALSE</v>
      </c>
      <c r="G469" s="7">
        <v>142</v>
      </c>
      <c r="H469" s="7">
        <f>IF(TicketTotals[[#This Row],[New Tickets]]&gt;499, TicketTotals[[#This Row],[New Tickets]], 0)</f>
        <v>0</v>
      </c>
      <c r="I469" s="16">
        <f>ROUND((TicketTotals[[#This Row],[Billed Tickets]]/$E$5)*$E$6, 2)</f>
        <v>0</v>
      </c>
      <c r="J469" s="20">
        <f>TicketTotals[[#This Row],[Billed Tickets]]/$E$5</f>
        <v>0</v>
      </c>
    </row>
    <row r="470" spans="1:10" x14ac:dyDescent="0.3">
      <c r="A470" s="6" t="s">
        <v>9</v>
      </c>
      <c r="B470" s="6" t="s">
        <v>2</v>
      </c>
      <c r="C470" s="6" t="s">
        <v>472</v>
      </c>
      <c r="D470" s="5" t="s">
        <v>472</v>
      </c>
      <c r="E470" s="5" t="s">
        <v>1352</v>
      </c>
      <c r="F470" s="10" t="str">
        <f>IF(TicketTotals[[#This Row],[New Tickets]]&gt;499, "TRUE", "FALSE")</f>
        <v>TRUE</v>
      </c>
      <c r="G470" s="7">
        <v>4345</v>
      </c>
      <c r="H470" s="7">
        <f>IF(TicketTotals[[#This Row],[New Tickets]]&gt;499, TicketTotals[[#This Row],[New Tickets]], 0)</f>
        <v>4345</v>
      </c>
      <c r="I470" s="16">
        <f>ROUND((TicketTotals[[#This Row],[Billed Tickets]]/$E$5)*$E$6, 2)</f>
        <v>2685.34</v>
      </c>
      <c r="J470" s="20">
        <f>TicketTotals[[#This Row],[Billed Tickets]]/$E$5</f>
        <v>5.3706861153487409E-4</v>
      </c>
    </row>
    <row r="471" spans="1:10" x14ac:dyDescent="0.3">
      <c r="A471" s="6" t="s">
        <v>9</v>
      </c>
      <c r="B471" s="6" t="s">
        <v>2</v>
      </c>
      <c r="C471" s="6" t="s">
        <v>473</v>
      </c>
      <c r="D471" s="5" t="s">
        <v>473</v>
      </c>
      <c r="E471" s="5" t="s">
        <v>1353</v>
      </c>
      <c r="F471" s="10" t="str">
        <f>IF(TicketTotals[[#This Row],[New Tickets]]&gt;499, "TRUE", "FALSE")</f>
        <v>FALSE</v>
      </c>
      <c r="G471" s="7">
        <v>70</v>
      </c>
      <c r="H471" s="7">
        <f>IF(TicketTotals[[#This Row],[New Tickets]]&gt;499, TicketTotals[[#This Row],[New Tickets]], 0)</f>
        <v>0</v>
      </c>
      <c r="I471" s="16">
        <f>ROUND((TicketTotals[[#This Row],[Billed Tickets]]/$E$5)*$E$6, 2)</f>
        <v>0</v>
      </c>
      <c r="J471" s="20">
        <f>TicketTotals[[#This Row],[Billed Tickets]]/$E$5</f>
        <v>0</v>
      </c>
    </row>
    <row r="472" spans="1:10" x14ac:dyDescent="0.3">
      <c r="A472" s="6" t="s">
        <v>9</v>
      </c>
      <c r="B472" s="6" t="s">
        <v>2</v>
      </c>
      <c r="C472" s="6" t="s">
        <v>474</v>
      </c>
      <c r="D472" s="5" t="s">
        <v>1859</v>
      </c>
      <c r="E472" s="5" t="s">
        <v>1354</v>
      </c>
      <c r="F472" s="10" t="str">
        <f>IF(TicketTotals[[#This Row],[New Tickets]]&gt;499, "TRUE", "FALSE")</f>
        <v>TRUE</v>
      </c>
      <c r="G472" s="7">
        <v>2649</v>
      </c>
      <c r="H472" s="7">
        <f>IF(TicketTotals[[#This Row],[New Tickets]]&gt;499, TicketTotals[[#This Row],[New Tickets]], 0)</f>
        <v>2649</v>
      </c>
      <c r="I472" s="16">
        <f>ROUND((TicketTotals[[#This Row],[Billed Tickets]]/$E$5)*$E$6, 2)</f>
        <v>1637.16</v>
      </c>
      <c r="J472" s="20">
        <f>TicketTotals[[#This Row],[Billed Tickets]]/$E$5</f>
        <v>3.2743262415555385E-4</v>
      </c>
    </row>
    <row r="473" spans="1:10" x14ac:dyDescent="0.3">
      <c r="A473" s="6" t="s">
        <v>9</v>
      </c>
      <c r="B473" s="6" t="s">
        <v>2</v>
      </c>
      <c r="C473" s="6" t="s">
        <v>475</v>
      </c>
      <c r="D473" s="5" t="s">
        <v>475</v>
      </c>
      <c r="E473" s="5" t="s">
        <v>1355</v>
      </c>
      <c r="F473" s="10" t="str">
        <f>IF(TicketTotals[[#This Row],[New Tickets]]&gt;499, "TRUE", "FALSE")</f>
        <v>FALSE</v>
      </c>
      <c r="G473" s="7">
        <v>196</v>
      </c>
      <c r="H473" s="7">
        <f>IF(TicketTotals[[#This Row],[New Tickets]]&gt;499, TicketTotals[[#This Row],[New Tickets]], 0)</f>
        <v>0</v>
      </c>
      <c r="I473" s="16">
        <f>ROUND((TicketTotals[[#This Row],[Billed Tickets]]/$E$5)*$E$6, 2)</f>
        <v>0</v>
      </c>
      <c r="J473" s="20">
        <f>TicketTotals[[#This Row],[Billed Tickets]]/$E$5</f>
        <v>0</v>
      </c>
    </row>
    <row r="474" spans="1:10" x14ac:dyDescent="0.3">
      <c r="A474" s="6" t="s">
        <v>9</v>
      </c>
      <c r="B474" s="6" t="s">
        <v>2</v>
      </c>
      <c r="C474" s="6" t="s">
        <v>476</v>
      </c>
      <c r="D474" s="5" t="s">
        <v>476</v>
      </c>
      <c r="E474" s="5" t="s">
        <v>1356</v>
      </c>
      <c r="F474" s="10" t="str">
        <f>IF(TicketTotals[[#This Row],[New Tickets]]&gt;499, "TRUE", "FALSE")</f>
        <v>FALSE</v>
      </c>
      <c r="G474" s="7">
        <v>19</v>
      </c>
      <c r="H474" s="7">
        <f>IF(TicketTotals[[#This Row],[New Tickets]]&gt;499, TicketTotals[[#This Row],[New Tickets]], 0)</f>
        <v>0</v>
      </c>
      <c r="I474" s="16">
        <f>ROUND((TicketTotals[[#This Row],[Billed Tickets]]/$E$5)*$E$6, 2)</f>
        <v>0</v>
      </c>
      <c r="J474" s="20">
        <f>TicketTotals[[#This Row],[Billed Tickets]]/$E$5</f>
        <v>0</v>
      </c>
    </row>
    <row r="475" spans="1:10" x14ac:dyDescent="0.3">
      <c r="A475" s="6" t="s">
        <v>9</v>
      </c>
      <c r="B475" s="6" t="s">
        <v>2</v>
      </c>
      <c r="C475" s="6" t="s">
        <v>477</v>
      </c>
      <c r="D475" s="5" t="s">
        <v>477</v>
      </c>
      <c r="E475" s="5" t="s">
        <v>1357</v>
      </c>
      <c r="F475" s="10" t="str">
        <f>IF(TicketTotals[[#This Row],[New Tickets]]&gt;499, "TRUE", "FALSE")</f>
        <v>TRUE</v>
      </c>
      <c r="G475" s="7">
        <v>2067</v>
      </c>
      <c r="H475" s="7">
        <f>IF(TicketTotals[[#This Row],[New Tickets]]&gt;499, TicketTotals[[#This Row],[New Tickets]], 0)</f>
        <v>2067</v>
      </c>
      <c r="I475" s="16">
        <f>ROUND((TicketTotals[[#This Row],[Billed Tickets]]/$E$5)*$E$6, 2)</f>
        <v>1277.47</v>
      </c>
      <c r="J475" s="20">
        <f>TicketTotals[[#This Row],[Billed Tickets]]/$E$5</f>
        <v>2.5549385961854657E-4</v>
      </c>
    </row>
    <row r="476" spans="1:10" x14ac:dyDescent="0.3">
      <c r="A476" s="6" t="s">
        <v>9</v>
      </c>
      <c r="B476" s="6" t="s">
        <v>2</v>
      </c>
      <c r="C476" s="6" t="s">
        <v>478</v>
      </c>
      <c r="D476" s="5" t="s">
        <v>478</v>
      </c>
      <c r="E476" s="5" t="s">
        <v>1358</v>
      </c>
      <c r="F476" s="10" t="str">
        <f>IF(TicketTotals[[#This Row],[New Tickets]]&gt;499, "TRUE", "FALSE")</f>
        <v>FALSE</v>
      </c>
      <c r="G476" s="7">
        <v>210</v>
      </c>
      <c r="H476" s="7">
        <f>IF(TicketTotals[[#This Row],[New Tickets]]&gt;499, TicketTotals[[#This Row],[New Tickets]], 0)</f>
        <v>0</v>
      </c>
      <c r="I476" s="16">
        <f>ROUND((TicketTotals[[#This Row],[Billed Tickets]]/$E$5)*$E$6, 2)</f>
        <v>0</v>
      </c>
      <c r="J476" s="20">
        <f>TicketTotals[[#This Row],[Billed Tickets]]/$E$5</f>
        <v>0</v>
      </c>
    </row>
    <row r="477" spans="1:10" x14ac:dyDescent="0.3">
      <c r="A477" s="6" t="s">
        <v>9</v>
      </c>
      <c r="B477" s="6" t="s">
        <v>2</v>
      </c>
      <c r="C477" s="6" t="s">
        <v>479</v>
      </c>
      <c r="D477" s="5" t="s">
        <v>1860</v>
      </c>
      <c r="E477" s="5" t="s">
        <v>1359</v>
      </c>
      <c r="F477" s="10" t="str">
        <f>IF(TicketTotals[[#This Row],[New Tickets]]&gt;499, "TRUE", "FALSE")</f>
        <v>TRUE</v>
      </c>
      <c r="G477" s="7">
        <v>18062</v>
      </c>
      <c r="H477" s="7">
        <f>IF(TicketTotals[[#This Row],[New Tickets]]&gt;499, TicketTotals[[#This Row],[New Tickets]], 0)</f>
        <v>18062</v>
      </c>
      <c r="I477" s="16">
        <f>ROUND((TicketTotals[[#This Row],[Billed Tickets]]/$E$5)*$E$6, 2)</f>
        <v>11162.87</v>
      </c>
      <c r="J477" s="20">
        <f>TicketTotals[[#This Row],[Billed Tickets]]/$E$5</f>
        <v>2.2325738231399072E-3</v>
      </c>
    </row>
    <row r="478" spans="1:10" x14ac:dyDescent="0.3">
      <c r="A478" s="6" t="s">
        <v>9</v>
      </c>
      <c r="B478" s="6" t="s">
        <v>2</v>
      </c>
      <c r="C478" s="6" t="s">
        <v>480</v>
      </c>
      <c r="D478" s="5" t="s">
        <v>480</v>
      </c>
      <c r="E478" s="5" t="s">
        <v>1360</v>
      </c>
      <c r="F478" s="10" t="str">
        <f>IF(TicketTotals[[#This Row],[New Tickets]]&gt;499, "TRUE", "FALSE")</f>
        <v>FALSE</v>
      </c>
      <c r="G478" s="7">
        <v>375</v>
      </c>
      <c r="H478" s="7">
        <f>IF(TicketTotals[[#This Row],[New Tickets]]&gt;499, TicketTotals[[#This Row],[New Tickets]], 0)</f>
        <v>0</v>
      </c>
      <c r="I478" s="16">
        <f>ROUND((TicketTotals[[#This Row],[Billed Tickets]]/$E$5)*$E$6, 2)</f>
        <v>0</v>
      </c>
      <c r="J478" s="20">
        <f>TicketTotals[[#This Row],[Billed Tickets]]/$E$5</f>
        <v>0</v>
      </c>
    </row>
    <row r="479" spans="1:10" x14ac:dyDescent="0.3">
      <c r="A479" s="6" t="s">
        <v>9</v>
      </c>
      <c r="B479" s="6" t="s">
        <v>2</v>
      </c>
      <c r="C479" s="6" t="s">
        <v>481</v>
      </c>
      <c r="D479" s="5" t="s">
        <v>481</v>
      </c>
      <c r="E479" s="5" t="s">
        <v>1361</v>
      </c>
      <c r="F479" s="10" t="str">
        <f>IF(TicketTotals[[#This Row],[New Tickets]]&gt;499, "TRUE", "FALSE")</f>
        <v>TRUE</v>
      </c>
      <c r="G479" s="7">
        <v>530</v>
      </c>
      <c r="H479" s="7">
        <f>IF(TicketTotals[[#This Row],[New Tickets]]&gt;499, TicketTotals[[#This Row],[New Tickets]], 0)</f>
        <v>530</v>
      </c>
      <c r="I479" s="16">
        <f>ROUND((TicketTotals[[#This Row],[Billed Tickets]]/$E$5)*$E$6, 2)</f>
        <v>327.56</v>
      </c>
      <c r="J479" s="20">
        <f>TicketTotals[[#This Row],[Billed Tickets]]/$E$5</f>
        <v>6.5511246056037582E-5</v>
      </c>
    </row>
    <row r="480" spans="1:10" x14ac:dyDescent="0.3">
      <c r="A480" s="6" t="s">
        <v>9</v>
      </c>
      <c r="B480" s="6" t="s">
        <v>2</v>
      </c>
      <c r="C480" s="6" t="s">
        <v>482</v>
      </c>
      <c r="D480" s="5" t="s">
        <v>482</v>
      </c>
      <c r="E480" s="5" t="s">
        <v>1362</v>
      </c>
      <c r="F480" s="10" t="str">
        <f>IF(TicketTotals[[#This Row],[New Tickets]]&gt;499, "TRUE", "FALSE")</f>
        <v>TRUE</v>
      </c>
      <c r="G480" s="7">
        <v>957</v>
      </c>
      <c r="H480" s="7">
        <f>IF(TicketTotals[[#This Row],[New Tickets]]&gt;499, TicketTotals[[#This Row],[New Tickets]], 0)</f>
        <v>957</v>
      </c>
      <c r="I480" s="16">
        <f>ROUND((TicketTotals[[#This Row],[Billed Tickets]]/$E$5)*$E$6, 2)</f>
        <v>591.46</v>
      </c>
      <c r="J480" s="20">
        <f>TicketTotals[[#This Row],[Billed Tickets]]/$E$5</f>
        <v>1.1829106127476975E-4</v>
      </c>
    </row>
    <row r="481" spans="1:10" x14ac:dyDescent="0.3">
      <c r="A481" s="6" t="s">
        <v>9</v>
      </c>
      <c r="B481" s="6" t="s">
        <v>2</v>
      </c>
      <c r="C481" s="6" t="s">
        <v>483</v>
      </c>
      <c r="D481" s="5" t="s">
        <v>483</v>
      </c>
      <c r="E481" s="5" t="s">
        <v>1363</v>
      </c>
      <c r="F481" s="10" t="str">
        <f>IF(TicketTotals[[#This Row],[New Tickets]]&gt;499, "TRUE", "FALSE")</f>
        <v>TRUE</v>
      </c>
      <c r="G481" s="7">
        <v>1290</v>
      </c>
      <c r="H481" s="7">
        <f>IF(TicketTotals[[#This Row],[New Tickets]]&gt;499, TicketTotals[[#This Row],[New Tickets]], 0)</f>
        <v>1290</v>
      </c>
      <c r="I481" s="16">
        <f>ROUND((TicketTotals[[#This Row],[Billed Tickets]]/$E$5)*$E$6, 2)</f>
        <v>797.26</v>
      </c>
      <c r="J481" s="20">
        <f>TicketTotals[[#This Row],[Billed Tickets]]/$E$5</f>
        <v>1.5945190077790278E-4</v>
      </c>
    </row>
    <row r="482" spans="1:10" x14ac:dyDescent="0.3">
      <c r="A482" s="6" t="s">
        <v>9</v>
      </c>
      <c r="B482" s="6" t="s">
        <v>2</v>
      </c>
      <c r="C482" s="6" t="s">
        <v>484</v>
      </c>
      <c r="D482" s="5" t="s">
        <v>484</v>
      </c>
      <c r="E482" s="5" t="s">
        <v>1362</v>
      </c>
      <c r="F482" s="10" t="str">
        <f>IF(TicketTotals[[#This Row],[New Tickets]]&gt;499, "TRUE", "FALSE")</f>
        <v>TRUE</v>
      </c>
      <c r="G482" s="7">
        <v>713</v>
      </c>
      <c r="H482" s="7">
        <f>IF(TicketTotals[[#This Row],[New Tickets]]&gt;499, TicketTotals[[#This Row],[New Tickets]], 0)</f>
        <v>713</v>
      </c>
      <c r="I482" s="16">
        <f>ROUND((TicketTotals[[#This Row],[Billed Tickets]]/$E$5)*$E$6, 2)</f>
        <v>440.66</v>
      </c>
      <c r="J482" s="20">
        <f>TicketTotals[[#This Row],[Billed Tickets]]/$E$5</f>
        <v>8.8131166864065643E-5</v>
      </c>
    </row>
    <row r="483" spans="1:10" ht="31.2" x14ac:dyDescent="0.3">
      <c r="A483" s="6" t="s">
        <v>9</v>
      </c>
      <c r="B483" s="6" t="s">
        <v>2</v>
      </c>
      <c r="C483" s="6" t="s">
        <v>485</v>
      </c>
      <c r="D483" s="5" t="s">
        <v>1861</v>
      </c>
      <c r="E483" s="5" t="s">
        <v>1364</v>
      </c>
      <c r="F483" s="10" t="str">
        <f>IF(TicketTotals[[#This Row],[New Tickets]]&gt;499, "TRUE", "FALSE")</f>
        <v>TRUE</v>
      </c>
      <c r="G483" s="7">
        <v>9645</v>
      </c>
      <c r="H483" s="7">
        <f>IF(TicketTotals[[#This Row],[New Tickets]]&gt;499, TicketTotals[[#This Row],[New Tickets]], 0)</f>
        <v>9645</v>
      </c>
      <c r="I483" s="16">
        <f>ROUND((TicketTotals[[#This Row],[Billed Tickets]]/$E$5)*$E$6, 2)</f>
        <v>5960.91</v>
      </c>
      <c r="J483" s="20">
        <f>TicketTotals[[#This Row],[Billed Tickets]]/$E$5</f>
        <v>1.19218107209525E-3</v>
      </c>
    </row>
    <row r="484" spans="1:10" x14ac:dyDescent="0.3">
      <c r="A484" s="6" t="s">
        <v>9</v>
      </c>
      <c r="B484" s="6" t="s">
        <v>2</v>
      </c>
      <c r="C484" s="6" t="s">
        <v>486</v>
      </c>
      <c r="D484" s="5" t="s">
        <v>1862</v>
      </c>
      <c r="E484" s="5" t="s">
        <v>1365</v>
      </c>
      <c r="F484" s="10" t="str">
        <f>IF(TicketTotals[[#This Row],[New Tickets]]&gt;499, "TRUE", "FALSE")</f>
        <v>FALSE</v>
      </c>
      <c r="G484" s="7">
        <v>102</v>
      </c>
      <c r="H484" s="7">
        <f>IF(TicketTotals[[#This Row],[New Tickets]]&gt;499, TicketTotals[[#This Row],[New Tickets]], 0)</f>
        <v>0</v>
      </c>
      <c r="I484" s="16">
        <f>ROUND((TicketTotals[[#This Row],[Billed Tickets]]/$E$5)*$E$6, 2)</f>
        <v>0</v>
      </c>
      <c r="J484" s="20">
        <f>TicketTotals[[#This Row],[Billed Tickets]]/$E$5</f>
        <v>0</v>
      </c>
    </row>
    <row r="485" spans="1:10" x14ac:dyDescent="0.3">
      <c r="A485" s="6" t="s">
        <v>9</v>
      </c>
      <c r="B485" s="6" t="s">
        <v>2</v>
      </c>
      <c r="C485" s="6" t="s">
        <v>487</v>
      </c>
      <c r="D485" s="5" t="s">
        <v>487</v>
      </c>
      <c r="E485" s="5" t="s">
        <v>1366</v>
      </c>
      <c r="F485" s="10" t="str">
        <f>IF(TicketTotals[[#This Row],[New Tickets]]&gt;499, "TRUE", "FALSE")</f>
        <v>TRUE</v>
      </c>
      <c r="G485" s="7">
        <v>1032</v>
      </c>
      <c r="H485" s="7">
        <f>IF(TicketTotals[[#This Row],[New Tickets]]&gt;499, TicketTotals[[#This Row],[New Tickets]], 0)</f>
        <v>1032</v>
      </c>
      <c r="I485" s="16">
        <f>ROUND((TicketTotals[[#This Row],[Billed Tickets]]/$E$5)*$E$6, 2)</f>
        <v>637.80999999999995</v>
      </c>
      <c r="J485" s="20">
        <f>TicketTotals[[#This Row],[Billed Tickets]]/$E$5</f>
        <v>1.2756152062232224E-4</v>
      </c>
    </row>
    <row r="486" spans="1:10" x14ac:dyDescent="0.3">
      <c r="A486" s="6" t="s">
        <v>9</v>
      </c>
      <c r="B486" s="6" t="s">
        <v>2</v>
      </c>
      <c r="C486" s="6" t="s">
        <v>488</v>
      </c>
      <c r="D486" s="5" t="s">
        <v>1863</v>
      </c>
      <c r="E486" s="5" t="s">
        <v>1367</v>
      </c>
      <c r="F486" s="10" t="str">
        <f>IF(TicketTotals[[#This Row],[New Tickets]]&gt;499, "TRUE", "FALSE")</f>
        <v>TRUE</v>
      </c>
      <c r="G486" s="7">
        <v>941</v>
      </c>
      <c r="H486" s="7">
        <f>IF(TicketTotals[[#This Row],[New Tickets]]&gt;499, TicketTotals[[#This Row],[New Tickets]], 0)</f>
        <v>941</v>
      </c>
      <c r="I486" s="16">
        <f>ROUND((TicketTotals[[#This Row],[Billed Tickets]]/$E$5)*$E$6, 2)</f>
        <v>581.57000000000005</v>
      </c>
      <c r="J486" s="20">
        <f>TicketTotals[[#This Row],[Billed Tickets]]/$E$5</f>
        <v>1.1631336328062521E-4</v>
      </c>
    </row>
    <row r="487" spans="1:10" x14ac:dyDescent="0.3">
      <c r="A487" s="6" t="s">
        <v>9</v>
      </c>
      <c r="B487" s="6" t="s">
        <v>2</v>
      </c>
      <c r="C487" s="6" t="s">
        <v>489</v>
      </c>
      <c r="D487" s="5" t="s">
        <v>489</v>
      </c>
      <c r="E487" s="5" t="s">
        <v>1368</v>
      </c>
      <c r="F487" s="10" t="str">
        <f>IF(TicketTotals[[#This Row],[New Tickets]]&gt;499, "TRUE", "FALSE")</f>
        <v>TRUE</v>
      </c>
      <c r="G487" s="7">
        <v>1264</v>
      </c>
      <c r="H487" s="7">
        <f>IF(TicketTotals[[#This Row],[New Tickets]]&gt;499, TicketTotals[[#This Row],[New Tickets]], 0)</f>
        <v>1264</v>
      </c>
      <c r="I487" s="16">
        <f>ROUND((TicketTotals[[#This Row],[Billed Tickets]]/$E$5)*$E$6, 2)</f>
        <v>781.19</v>
      </c>
      <c r="J487" s="20">
        <f>TicketTotals[[#This Row],[Billed Tickets]]/$E$5</f>
        <v>1.5623814153741791E-4</v>
      </c>
    </row>
    <row r="488" spans="1:10" x14ac:dyDescent="0.3">
      <c r="A488" s="6" t="s">
        <v>9</v>
      </c>
      <c r="B488" s="6" t="s">
        <v>2</v>
      </c>
      <c r="C488" s="6" t="s">
        <v>490</v>
      </c>
      <c r="D488" s="5" t="s">
        <v>490</v>
      </c>
      <c r="E488" s="5" t="s">
        <v>1369</v>
      </c>
      <c r="F488" s="10" t="str">
        <f>IF(TicketTotals[[#This Row],[New Tickets]]&gt;499, "TRUE", "FALSE")</f>
        <v>TRUE</v>
      </c>
      <c r="G488" s="7">
        <v>1510</v>
      </c>
      <c r="H488" s="7">
        <f>IF(TicketTotals[[#This Row],[New Tickets]]&gt;499, TicketTotals[[#This Row],[New Tickets]], 0)</f>
        <v>1510</v>
      </c>
      <c r="I488" s="16">
        <f>ROUND((TicketTotals[[#This Row],[Billed Tickets]]/$E$5)*$E$6, 2)</f>
        <v>933.23</v>
      </c>
      <c r="J488" s="20">
        <f>TicketTotals[[#This Row],[Billed Tickets]]/$E$5</f>
        <v>1.8664524819739009E-4</v>
      </c>
    </row>
    <row r="489" spans="1:10" x14ac:dyDescent="0.3">
      <c r="A489" s="6" t="s">
        <v>9</v>
      </c>
      <c r="B489" s="6" t="s">
        <v>2</v>
      </c>
      <c r="C489" s="6" t="s">
        <v>491</v>
      </c>
      <c r="D489" s="5" t="s">
        <v>491</v>
      </c>
      <c r="E489" s="5" t="s">
        <v>1370</v>
      </c>
      <c r="F489" s="10" t="str">
        <f>IF(TicketTotals[[#This Row],[New Tickets]]&gt;499, "TRUE", "FALSE")</f>
        <v>TRUE</v>
      </c>
      <c r="G489" s="7">
        <v>1510</v>
      </c>
      <c r="H489" s="7">
        <f>IF(TicketTotals[[#This Row],[New Tickets]]&gt;499, TicketTotals[[#This Row],[New Tickets]], 0)</f>
        <v>1510</v>
      </c>
      <c r="I489" s="16">
        <f>ROUND((TicketTotals[[#This Row],[Billed Tickets]]/$E$5)*$E$6, 2)</f>
        <v>933.23</v>
      </c>
      <c r="J489" s="20">
        <f>TicketTotals[[#This Row],[Billed Tickets]]/$E$5</f>
        <v>1.8664524819739009E-4</v>
      </c>
    </row>
    <row r="490" spans="1:10" x14ac:dyDescent="0.3">
      <c r="A490" s="6" t="s">
        <v>9</v>
      </c>
      <c r="B490" s="6" t="s">
        <v>2</v>
      </c>
      <c r="C490" s="6" t="s">
        <v>492</v>
      </c>
      <c r="D490" s="5" t="s">
        <v>492</v>
      </c>
      <c r="E490" s="5" t="s">
        <v>1371</v>
      </c>
      <c r="F490" s="10" t="str">
        <f>IF(TicketTotals[[#This Row],[New Tickets]]&gt;499, "TRUE", "FALSE")</f>
        <v>FALSE</v>
      </c>
      <c r="G490" s="7">
        <v>205</v>
      </c>
      <c r="H490" s="7">
        <f>IF(TicketTotals[[#This Row],[New Tickets]]&gt;499, TicketTotals[[#This Row],[New Tickets]], 0)</f>
        <v>0</v>
      </c>
      <c r="I490" s="16">
        <f>ROUND((TicketTotals[[#This Row],[Billed Tickets]]/$E$5)*$E$6, 2)</f>
        <v>0</v>
      </c>
      <c r="J490" s="20">
        <f>TicketTotals[[#This Row],[Billed Tickets]]/$E$5</f>
        <v>0</v>
      </c>
    </row>
    <row r="491" spans="1:10" x14ac:dyDescent="0.3">
      <c r="A491" s="6" t="s">
        <v>9</v>
      </c>
      <c r="B491" s="6" t="s">
        <v>2</v>
      </c>
      <c r="C491" s="6" t="s">
        <v>493</v>
      </c>
      <c r="D491" s="5" t="s">
        <v>493</v>
      </c>
      <c r="E491" s="5" t="s">
        <v>1372</v>
      </c>
      <c r="F491" s="10" t="str">
        <f>IF(TicketTotals[[#This Row],[New Tickets]]&gt;499, "TRUE", "FALSE")</f>
        <v>TRUE</v>
      </c>
      <c r="G491" s="7">
        <v>628</v>
      </c>
      <c r="H491" s="7">
        <f>IF(TicketTotals[[#This Row],[New Tickets]]&gt;499, TicketTotals[[#This Row],[New Tickets]], 0)</f>
        <v>628</v>
      </c>
      <c r="I491" s="16">
        <f>ROUND((TicketTotals[[#This Row],[Billed Tickets]]/$E$5)*$E$6, 2)</f>
        <v>388.12</v>
      </c>
      <c r="J491" s="20">
        <f>TicketTotals[[#This Row],[Billed Tickets]]/$E$5</f>
        <v>7.7624646270172835E-5</v>
      </c>
    </row>
    <row r="492" spans="1:10" x14ac:dyDescent="0.3">
      <c r="A492" s="6" t="s">
        <v>9</v>
      </c>
      <c r="B492" s="6" t="s">
        <v>2</v>
      </c>
      <c r="C492" s="6" t="s">
        <v>494</v>
      </c>
      <c r="D492" s="5" t="s">
        <v>494</v>
      </c>
      <c r="E492" s="5" t="s">
        <v>1373</v>
      </c>
      <c r="F492" s="10" t="str">
        <f>IF(TicketTotals[[#This Row],[New Tickets]]&gt;499, "TRUE", "FALSE")</f>
        <v>FALSE</v>
      </c>
      <c r="G492" s="7">
        <v>495</v>
      </c>
      <c r="H492" s="7">
        <f>IF(TicketTotals[[#This Row],[New Tickets]]&gt;499, TicketTotals[[#This Row],[New Tickets]], 0)</f>
        <v>0</v>
      </c>
      <c r="I492" s="16">
        <f>ROUND((TicketTotals[[#This Row],[Billed Tickets]]/$E$5)*$E$6, 2)</f>
        <v>0</v>
      </c>
      <c r="J492" s="20">
        <f>TicketTotals[[#This Row],[Billed Tickets]]/$E$5</f>
        <v>0</v>
      </c>
    </row>
    <row r="493" spans="1:10" x14ac:dyDescent="0.3">
      <c r="A493" s="6" t="s">
        <v>9</v>
      </c>
      <c r="B493" s="6" t="s">
        <v>2</v>
      </c>
      <c r="C493" s="6" t="s">
        <v>495</v>
      </c>
      <c r="D493" s="5" t="s">
        <v>495</v>
      </c>
      <c r="E493" s="5" t="s">
        <v>1374</v>
      </c>
      <c r="F493" s="10" t="str">
        <f>IF(TicketTotals[[#This Row],[New Tickets]]&gt;499, "TRUE", "FALSE")</f>
        <v>TRUE</v>
      </c>
      <c r="G493" s="7">
        <v>2287</v>
      </c>
      <c r="H493" s="7">
        <f>IF(TicketTotals[[#This Row],[New Tickets]]&gt;499, TicketTotals[[#This Row],[New Tickets]], 0)</f>
        <v>2287</v>
      </c>
      <c r="I493" s="16">
        <f>ROUND((TicketTotals[[#This Row],[Billed Tickets]]/$E$5)*$E$6, 2)</f>
        <v>1413.44</v>
      </c>
      <c r="J493" s="20">
        <f>TicketTotals[[#This Row],[Billed Tickets]]/$E$5</f>
        <v>2.8268720703803385E-4</v>
      </c>
    </row>
    <row r="494" spans="1:10" x14ac:dyDescent="0.3">
      <c r="A494" s="6" t="s">
        <v>9</v>
      </c>
      <c r="B494" s="6" t="s">
        <v>2</v>
      </c>
      <c r="C494" s="6" t="s">
        <v>496</v>
      </c>
      <c r="D494" s="5" t="s">
        <v>1864</v>
      </c>
      <c r="E494" s="5" t="s">
        <v>1375</v>
      </c>
      <c r="F494" s="10" t="str">
        <f>IF(TicketTotals[[#This Row],[New Tickets]]&gt;499, "TRUE", "FALSE")</f>
        <v>TRUE</v>
      </c>
      <c r="G494" s="7">
        <v>8072</v>
      </c>
      <c r="H494" s="7">
        <f>IF(TicketTotals[[#This Row],[New Tickets]]&gt;499, TicketTotals[[#This Row],[New Tickets]], 0)</f>
        <v>8072</v>
      </c>
      <c r="I494" s="16">
        <f>ROUND((TicketTotals[[#This Row],[Billed Tickets]]/$E$5)*$E$6, 2)</f>
        <v>4988.74</v>
      </c>
      <c r="J494" s="20">
        <f>TicketTotals[[#This Row],[Billed Tickets]]/$E$5</f>
        <v>9.9774863804591571E-4</v>
      </c>
    </row>
    <row r="495" spans="1:10" x14ac:dyDescent="0.3">
      <c r="A495" s="6" t="s">
        <v>9</v>
      </c>
      <c r="B495" s="6" t="s">
        <v>2</v>
      </c>
      <c r="C495" s="6" t="s">
        <v>497</v>
      </c>
      <c r="D495" s="5" t="s">
        <v>497</v>
      </c>
      <c r="E495" s="5" t="s">
        <v>1376</v>
      </c>
      <c r="F495" s="10" t="str">
        <f>IF(TicketTotals[[#This Row],[New Tickets]]&gt;499, "TRUE", "FALSE")</f>
        <v>FALSE</v>
      </c>
      <c r="G495" s="7">
        <v>112</v>
      </c>
      <c r="H495" s="7">
        <f>IF(TicketTotals[[#This Row],[New Tickets]]&gt;499, TicketTotals[[#This Row],[New Tickets]], 0)</f>
        <v>0</v>
      </c>
      <c r="I495" s="16">
        <f>ROUND((TicketTotals[[#This Row],[Billed Tickets]]/$E$5)*$E$6, 2)</f>
        <v>0</v>
      </c>
      <c r="J495" s="20">
        <f>TicketTotals[[#This Row],[Billed Tickets]]/$E$5</f>
        <v>0</v>
      </c>
    </row>
    <row r="496" spans="1:10" x14ac:dyDescent="0.3">
      <c r="A496" s="6" t="s">
        <v>9</v>
      </c>
      <c r="B496" s="6" t="s">
        <v>2</v>
      </c>
      <c r="C496" s="6" t="s">
        <v>498</v>
      </c>
      <c r="D496" s="5" t="s">
        <v>498</v>
      </c>
      <c r="E496" s="5" t="s">
        <v>1377</v>
      </c>
      <c r="F496" s="10" t="str">
        <f>IF(TicketTotals[[#This Row],[New Tickets]]&gt;499, "TRUE", "FALSE")</f>
        <v>TRUE</v>
      </c>
      <c r="G496" s="7">
        <v>885</v>
      </c>
      <c r="H496" s="7">
        <f>IF(TicketTotals[[#This Row],[New Tickets]]&gt;499, TicketTotals[[#This Row],[New Tickets]], 0)</f>
        <v>885</v>
      </c>
      <c r="I496" s="16">
        <f>ROUND((TicketTotals[[#This Row],[Billed Tickets]]/$E$5)*$E$6, 2)</f>
        <v>546.96</v>
      </c>
      <c r="J496" s="20">
        <f>TicketTotals[[#This Row],[Billed Tickets]]/$E$5</f>
        <v>1.0939142030111936E-4</v>
      </c>
    </row>
    <row r="497" spans="1:10" x14ac:dyDescent="0.3">
      <c r="A497" s="6" t="s">
        <v>9</v>
      </c>
      <c r="B497" s="6" t="s">
        <v>2</v>
      </c>
      <c r="C497" s="6" t="s">
        <v>499</v>
      </c>
      <c r="D497" s="5" t="s">
        <v>499</v>
      </c>
      <c r="E497" s="5" t="s">
        <v>1378</v>
      </c>
      <c r="F497" s="10" t="str">
        <f>IF(TicketTotals[[#This Row],[New Tickets]]&gt;499, "TRUE", "FALSE")</f>
        <v>TRUE</v>
      </c>
      <c r="G497" s="7">
        <v>1836</v>
      </c>
      <c r="H497" s="7">
        <f>IF(TicketTotals[[#This Row],[New Tickets]]&gt;499, TicketTotals[[#This Row],[New Tickets]], 0)</f>
        <v>1836</v>
      </c>
      <c r="I497" s="16">
        <f>ROUND((TicketTotals[[#This Row],[Billed Tickets]]/$E$5)*$E$6, 2)</f>
        <v>1134.7</v>
      </c>
      <c r="J497" s="20">
        <f>TicketTotals[[#This Row],[Billed Tickets]]/$E$5</f>
        <v>2.269408448280849E-4</v>
      </c>
    </row>
    <row r="498" spans="1:10" x14ac:dyDescent="0.3">
      <c r="A498" s="6" t="s">
        <v>9</v>
      </c>
      <c r="B498" s="6" t="s">
        <v>2</v>
      </c>
      <c r="C498" s="6" t="s">
        <v>500</v>
      </c>
      <c r="D498" s="5" t="s">
        <v>500</v>
      </c>
      <c r="E498" s="5" t="s">
        <v>1379</v>
      </c>
      <c r="F498" s="10" t="str">
        <f>IF(TicketTotals[[#This Row],[New Tickets]]&gt;499, "TRUE", "FALSE")</f>
        <v>TRUE</v>
      </c>
      <c r="G498" s="7">
        <v>1420</v>
      </c>
      <c r="H498" s="7">
        <f>IF(TicketTotals[[#This Row],[New Tickets]]&gt;499, TicketTotals[[#This Row],[New Tickets]], 0)</f>
        <v>1420</v>
      </c>
      <c r="I498" s="16">
        <f>ROUND((TicketTotals[[#This Row],[Billed Tickets]]/$E$5)*$E$6, 2)</f>
        <v>877.6</v>
      </c>
      <c r="J498" s="20">
        <f>TicketTotals[[#This Row],[Billed Tickets]]/$E$5</f>
        <v>1.755206969803271E-4</v>
      </c>
    </row>
    <row r="499" spans="1:10" x14ac:dyDescent="0.3">
      <c r="A499" s="6" t="s">
        <v>9</v>
      </c>
      <c r="B499" s="6" t="s">
        <v>2</v>
      </c>
      <c r="C499" s="6" t="s">
        <v>501</v>
      </c>
      <c r="D499" s="5" t="s">
        <v>501</v>
      </c>
      <c r="E499" s="5" t="s">
        <v>1380</v>
      </c>
      <c r="F499" s="10" t="str">
        <f>IF(TicketTotals[[#This Row],[New Tickets]]&gt;499, "TRUE", "FALSE")</f>
        <v>TRUE</v>
      </c>
      <c r="G499" s="7">
        <v>1441</v>
      </c>
      <c r="H499" s="7">
        <f>IF(TicketTotals[[#This Row],[New Tickets]]&gt;499, TicketTotals[[#This Row],[New Tickets]], 0)</f>
        <v>1441</v>
      </c>
      <c r="I499" s="16">
        <f>ROUND((TicketTotals[[#This Row],[Billed Tickets]]/$E$5)*$E$6, 2)</f>
        <v>890.58</v>
      </c>
      <c r="J499" s="20">
        <f>TicketTotals[[#This Row],[Billed Tickets]]/$E$5</f>
        <v>1.7811642559764179E-4</v>
      </c>
    </row>
    <row r="500" spans="1:10" x14ac:dyDescent="0.3">
      <c r="A500" s="6" t="s">
        <v>9</v>
      </c>
      <c r="B500" s="6" t="s">
        <v>2</v>
      </c>
      <c r="C500" s="6" t="s">
        <v>502</v>
      </c>
      <c r="D500" s="5" t="s">
        <v>502</v>
      </c>
      <c r="E500" s="5" t="s">
        <v>1381</v>
      </c>
      <c r="F500" s="10" t="str">
        <f>IF(TicketTotals[[#This Row],[New Tickets]]&gt;499, "TRUE", "FALSE")</f>
        <v>FALSE</v>
      </c>
      <c r="G500" s="7">
        <v>21</v>
      </c>
      <c r="H500" s="7">
        <f>IF(TicketTotals[[#This Row],[New Tickets]]&gt;499, TicketTotals[[#This Row],[New Tickets]], 0)</f>
        <v>0</v>
      </c>
      <c r="I500" s="16">
        <f>ROUND((TicketTotals[[#This Row],[Billed Tickets]]/$E$5)*$E$6, 2)</f>
        <v>0</v>
      </c>
      <c r="J500" s="20">
        <f>TicketTotals[[#This Row],[Billed Tickets]]/$E$5</f>
        <v>0</v>
      </c>
    </row>
    <row r="501" spans="1:10" x14ac:dyDescent="0.3">
      <c r="A501" s="6" t="s">
        <v>9</v>
      </c>
      <c r="B501" s="6" t="s">
        <v>2</v>
      </c>
      <c r="C501" s="6" t="s">
        <v>503</v>
      </c>
      <c r="D501" s="5" t="s">
        <v>503</v>
      </c>
      <c r="E501" s="5" t="s">
        <v>1382</v>
      </c>
      <c r="F501" s="10" t="str">
        <f>IF(TicketTotals[[#This Row],[New Tickets]]&gt;499, "TRUE", "FALSE")</f>
        <v>FALSE</v>
      </c>
      <c r="G501" s="7">
        <v>361</v>
      </c>
      <c r="H501" s="7">
        <f>IF(TicketTotals[[#This Row],[New Tickets]]&gt;499, TicketTotals[[#This Row],[New Tickets]], 0)</f>
        <v>0</v>
      </c>
      <c r="I501" s="16">
        <f>ROUND((TicketTotals[[#This Row],[Billed Tickets]]/$E$5)*$E$6, 2)</f>
        <v>0</v>
      </c>
      <c r="J501" s="20">
        <f>TicketTotals[[#This Row],[Billed Tickets]]/$E$5</f>
        <v>0</v>
      </c>
    </row>
    <row r="502" spans="1:10" x14ac:dyDescent="0.3">
      <c r="A502" s="6" t="s">
        <v>9</v>
      </c>
      <c r="B502" s="6" t="s">
        <v>2</v>
      </c>
      <c r="C502" s="6" t="s">
        <v>504</v>
      </c>
      <c r="D502" s="5" t="s">
        <v>1865</v>
      </c>
      <c r="E502" s="5" t="s">
        <v>1383</v>
      </c>
      <c r="F502" s="10" t="str">
        <f>IF(TicketTotals[[#This Row],[New Tickets]]&gt;499, "TRUE", "FALSE")</f>
        <v>TRUE</v>
      </c>
      <c r="G502" s="7">
        <v>1866</v>
      </c>
      <c r="H502" s="7">
        <f>IF(TicketTotals[[#This Row],[New Tickets]]&gt;499, TicketTotals[[#This Row],[New Tickets]], 0)</f>
        <v>1866</v>
      </c>
      <c r="I502" s="16">
        <f>ROUND((TicketTotals[[#This Row],[Billed Tickets]]/$E$5)*$E$6, 2)</f>
        <v>1153.25</v>
      </c>
      <c r="J502" s="20">
        <f>TicketTotals[[#This Row],[Billed Tickets]]/$E$5</f>
        <v>2.3064902856710588E-4</v>
      </c>
    </row>
    <row r="503" spans="1:10" ht="46.8" x14ac:dyDescent="0.3">
      <c r="A503" s="6" t="s">
        <v>9</v>
      </c>
      <c r="B503" s="6" t="s">
        <v>2</v>
      </c>
      <c r="C503" s="6" t="s">
        <v>505</v>
      </c>
      <c r="D503" s="5" t="s">
        <v>1866</v>
      </c>
      <c r="E503" s="5" t="s">
        <v>1384</v>
      </c>
      <c r="F503" s="10" t="str">
        <f>IF(TicketTotals[[#This Row],[New Tickets]]&gt;499, "TRUE", "FALSE")</f>
        <v>TRUE</v>
      </c>
      <c r="G503" s="7">
        <v>4315</v>
      </c>
      <c r="H503" s="7">
        <f>IF(TicketTotals[[#This Row],[New Tickets]]&gt;499, TicketTotals[[#This Row],[New Tickets]], 0)</f>
        <v>4315</v>
      </c>
      <c r="I503" s="16">
        <f>ROUND((TicketTotals[[#This Row],[Billed Tickets]]/$E$5)*$E$6, 2)</f>
        <v>2666.8</v>
      </c>
      <c r="J503" s="20">
        <f>TicketTotals[[#This Row],[Billed Tickets]]/$E$5</f>
        <v>5.3336042779585308E-4</v>
      </c>
    </row>
    <row r="504" spans="1:10" x14ac:dyDescent="0.3">
      <c r="A504" s="6" t="s">
        <v>9</v>
      </c>
      <c r="B504" s="6" t="s">
        <v>2</v>
      </c>
      <c r="C504" s="6" t="s">
        <v>506</v>
      </c>
      <c r="D504" s="5" t="s">
        <v>506</v>
      </c>
      <c r="E504" s="5" t="s">
        <v>1385</v>
      </c>
      <c r="F504" s="10" t="str">
        <f>IF(TicketTotals[[#This Row],[New Tickets]]&gt;499, "TRUE", "FALSE")</f>
        <v>TRUE</v>
      </c>
      <c r="G504" s="7">
        <v>2025</v>
      </c>
      <c r="H504" s="7">
        <f>IF(TicketTotals[[#This Row],[New Tickets]]&gt;499, TicketTotals[[#This Row],[New Tickets]], 0)</f>
        <v>2025</v>
      </c>
      <c r="I504" s="16">
        <f>ROUND((TicketTotals[[#This Row],[Billed Tickets]]/$E$5)*$E$6, 2)</f>
        <v>1251.51</v>
      </c>
      <c r="J504" s="20">
        <f>TicketTotals[[#This Row],[Billed Tickets]]/$E$5</f>
        <v>2.5030240238391714E-4</v>
      </c>
    </row>
    <row r="505" spans="1:10" ht="78" x14ac:dyDescent="0.3">
      <c r="A505" s="6" t="s">
        <v>9</v>
      </c>
      <c r="B505" s="6" t="s">
        <v>2</v>
      </c>
      <c r="C505" s="6" t="s">
        <v>507</v>
      </c>
      <c r="D505" s="5" t="s">
        <v>1867</v>
      </c>
      <c r="E505" s="5" t="s">
        <v>1386</v>
      </c>
      <c r="F505" s="10" t="str">
        <f>IF(TicketTotals[[#This Row],[New Tickets]]&gt;499, "TRUE", "FALSE")</f>
        <v>TRUE</v>
      </c>
      <c r="G505" s="7">
        <v>17198</v>
      </c>
      <c r="H505" s="7">
        <f>IF(TicketTotals[[#This Row],[New Tickets]]&gt;499, TicketTotals[[#This Row],[New Tickets]], 0)</f>
        <v>17198</v>
      </c>
      <c r="I505" s="16">
        <f>ROUND((TicketTotals[[#This Row],[Billed Tickets]]/$E$5)*$E$6, 2)</f>
        <v>10628.89</v>
      </c>
      <c r="J505" s="20">
        <f>TicketTotals[[#This Row],[Billed Tickets]]/$E$5</f>
        <v>2.1257781314561026E-3</v>
      </c>
    </row>
    <row r="506" spans="1:10" x14ac:dyDescent="0.3">
      <c r="A506" s="6" t="s">
        <v>9</v>
      </c>
      <c r="B506" s="6" t="s">
        <v>2</v>
      </c>
      <c r="C506" s="6" t="s">
        <v>508</v>
      </c>
      <c r="D506" s="5" t="s">
        <v>508</v>
      </c>
      <c r="E506" s="5" t="s">
        <v>1387</v>
      </c>
      <c r="F506" s="10" t="str">
        <f>IF(TicketTotals[[#This Row],[New Tickets]]&gt;499, "TRUE", "FALSE")</f>
        <v>TRUE</v>
      </c>
      <c r="G506" s="7">
        <v>2914</v>
      </c>
      <c r="H506" s="7">
        <f>IF(TicketTotals[[#This Row],[New Tickets]]&gt;499, TicketTotals[[#This Row],[New Tickets]], 0)</f>
        <v>2914</v>
      </c>
      <c r="I506" s="16">
        <f>ROUND((TicketTotals[[#This Row],[Billed Tickets]]/$E$5)*$E$6, 2)</f>
        <v>1800.94</v>
      </c>
      <c r="J506" s="20">
        <f>TicketTotals[[#This Row],[Billed Tickets]]/$E$5</f>
        <v>3.6018824718357266E-4</v>
      </c>
    </row>
    <row r="507" spans="1:10" x14ac:dyDescent="0.3">
      <c r="A507" s="6" t="s">
        <v>9</v>
      </c>
      <c r="B507" s="6" t="s">
        <v>2</v>
      </c>
      <c r="C507" s="6" t="s">
        <v>509</v>
      </c>
      <c r="D507" s="5" t="s">
        <v>509</v>
      </c>
      <c r="E507" s="5" t="s">
        <v>1388</v>
      </c>
      <c r="F507" s="10" t="str">
        <f>IF(TicketTotals[[#This Row],[New Tickets]]&gt;499, "TRUE", "FALSE")</f>
        <v>FALSE</v>
      </c>
      <c r="G507" s="7">
        <v>266</v>
      </c>
      <c r="H507" s="7">
        <f>IF(TicketTotals[[#This Row],[New Tickets]]&gt;499, TicketTotals[[#This Row],[New Tickets]], 0)</f>
        <v>0</v>
      </c>
      <c r="I507" s="16">
        <f>ROUND((TicketTotals[[#This Row],[Billed Tickets]]/$E$5)*$E$6, 2)</f>
        <v>0</v>
      </c>
      <c r="J507" s="20">
        <f>TicketTotals[[#This Row],[Billed Tickets]]/$E$5</f>
        <v>0</v>
      </c>
    </row>
    <row r="508" spans="1:10" x14ac:dyDescent="0.3">
      <c r="A508" s="6" t="s">
        <v>9</v>
      </c>
      <c r="B508" s="6" t="s">
        <v>2</v>
      </c>
      <c r="C508" s="6" t="s">
        <v>510</v>
      </c>
      <c r="D508" s="5" t="s">
        <v>510</v>
      </c>
      <c r="E508" s="5" t="s">
        <v>1389</v>
      </c>
      <c r="F508" s="10" t="str">
        <f>IF(TicketTotals[[#This Row],[New Tickets]]&gt;499, "TRUE", "FALSE")</f>
        <v>FALSE</v>
      </c>
      <c r="G508" s="7">
        <v>316</v>
      </c>
      <c r="H508" s="7">
        <f>IF(TicketTotals[[#This Row],[New Tickets]]&gt;499, TicketTotals[[#This Row],[New Tickets]], 0)</f>
        <v>0</v>
      </c>
      <c r="I508" s="16">
        <f>ROUND((TicketTotals[[#This Row],[Billed Tickets]]/$E$5)*$E$6, 2)</f>
        <v>0</v>
      </c>
      <c r="J508" s="20">
        <f>TicketTotals[[#This Row],[Billed Tickets]]/$E$5</f>
        <v>0</v>
      </c>
    </row>
    <row r="509" spans="1:10" x14ac:dyDescent="0.3">
      <c r="A509" s="6" t="s">
        <v>9</v>
      </c>
      <c r="B509" s="6" t="s">
        <v>2</v>
      </c>
      <c r="C509" s="6" t="s">
        <v>511</v>
      </c>
      <c r="D509" s="5" t="s">
        <v>511</v>
      </c>
      <c r="E509" s="5" t="s">
        <v>1390</v>
      </c>
      <c r="F509" s="10" t="str">
        <f>IF(TicketTotals[[#This Row],[New Tickets]]&gt;499, "TRUE", "FALSE")</f>
        <v>TRUE</v>
      </c>
      <c r="G509" s="7">
        <v>2341</v>
      </c>
      <c r="H509" s="7">
        <f>IF(TicketTotals[[#This Row],[New Tickets]]&gt;499, TicketTotals[[#This Row],[New Tickets]], 0)</f>
        <v>2341</v>
      </c>
      <c r="I509" s="16">
        <f>ROUND((TicketTotals[[#This Row],[Billed Tickets]]/$E$5)*$E$6, 2)</f>
        <v>1446.81</v>
      </c>
      <c r="J509" s="20">
        <f>TicketTotals[[#This Row],[Billed Tickets]]/$E$5</f>
        <v>2.8936193776827164E-4</v>
      </c>
    </row>
    <row r="510" spans="1:10" x14ac:dyDescent="0.3">
      <c r="A510" s="6" t="s">
        <v>9</v>
      </c>
      <c r="B510" s="6" t="s">
        <v>2</v>
      </c>
      <c r="C510" s="6" t="s">
        <v>512</v>
      </c>
      <c r="D510" s="5" t="s">
        <v>512</v>
      </c>
      <c r="E510" s="5" t="s">
        <v>1391</v>
      </c>
      <c r="F510" s="10" t="str">
        <f>IF(TicketTotals[[#This Row],[New Tickets]]&gt;499, "TRUE", "FALSE")</f>
        <v>FALSE</v>
      </c>
      <c r="G510" s="7">
        <v>14</v>
      </c>
      <c r="H510" s="7">
        <f>IF(TicketTotals[[#This Row],[New Tickets]]&gt;499, TicketTotals[[#This Row],[New Tickets]], 0)</f>
        <v>0</v>
      </c>
      <c r="I510" s="16">
        <f>ROUND((TicketTotals[[#This Row],[Billed Tickets]]/$E$5)*$E$6, 2)</f>
        <v>0</v>
      </c>
      <c r="J510" s="20">
        <f>TicketTotals[[#This Row],[Billed Tickets]]/$E$5</f>
        <v>0</v>
      </c>
    </row>
    <row r="511" spans="1:10" x14ac:dyDescent="0.3">
      <c r="A511" s="6" t="s">
        <v>9</v>
      </c>
      <c r="B511" s="6" t="s">
        <v>2</v>
      </c>
      <c r="C511" s="6" t="s">
        <v>513</v>
      </c>
      <c r="D511" s="5" t="s">
        <v>513</v>
      </c>
      <c r="E511" s="5" t="s">
        <v>1392</v>
      </c>
      <c r="F511" s="10" t="str">
        <f>IF(TicketTotals[[#This Row],[New Tickets]]&gt;499, "TRUE", "FALSE")</f>
        <v>FALSE</v>
      </c>
      <c r="G511" s="7">
        <v>116</v>
      </c>
      <c r="H511" s="7">
        <f>IF(TicketTotals[[#This Row],[New Tickets]]&gt;499, TicketTotals[[#This Row],[New Tickets]], 0)</f>
        <v>0</v>
      </c>
      <c r="I511" s="16">
        <f>ROUND((TicketTotals[[#This Row],[Billed Tickets]]/$E$5)*$E$6, 2)</f>
        <v>0</v>
      </c>
      <c r="J511" s="20">
        <f>TicketTotals[[#This Row],[Billed Tickets]]/$E$5</f>
        <v>0</v>
      </c>
    </row>
    <row r="512" spans="1:10" x14ac:dyDescent="0.3">
      <c r="A512" s="6" t="s">
        <v>9</v>
      </c>
      <c r="B512" s="6" t="s">
        <v>2</v>
      </c>
      <c r="C512" s="6" t="s">
        <v>514</v>
      </c>
      <c r="D512" s="5" t="s">
        <v>514</v>
      </c>
      <c r="E512" s="5" t="s">
        <v>1393</v>
      </c>
      <c r="F512" s="10" t="str">
        <f>IF(TicketTotals[[#This Row],[New Tickets]]&gt;499, "TRUE", "FALSE")</f>
        <v>FALSE</v>
      </c>
      <c r="G512" s="7">
        <v>458</v>
      </c>
      <c r="H512" s="7">
        <f>IF(TicketTotals[[#This Row],[New Tickets]]&gt;499, TicketTotals[[#This Row],[New Tickets]], 0)</f>
        <v>0</v>
      </c>
      <c r="I512" s="16">
        <f>ROUND((TicketTotals[[#This Row],[Billed Tickets]]/$E$5)*$E$6, 2)</f>
        <v>0</v>
      </c>
      <c r="J512" s="20">
        <f>TicketTotals[[#This Row],[Billed Tickets]]/$E$5</f>
        <v>0</v>
      </c>
    </row>
    <row r="513" spans="1:10" x14ac:dyDescent="0.3">
      <c r="A513" s="6" t="s">
        <v>9</v>
      </c>
      <c r="B513" s="6" t="s">
        <v>2</v>
      </c>
      <c r="C513" s="6" t="s">
        <v>515</v>
      </c>
      <c r="D513" s="5" t="s">
        <v>515</v>
      </c>
      <c r="E513" s="5" t="s">
        <v>1394</v>
      </c>
      <c r="F513" s="10" t="str">
        <f>IF(TicketTotals[[#This Row],[New Tickets]]&gt;499, "TRUE", "FALSE")</f>
        <v>FALSE</v>
      </c>
      <c r="G513" s="7">
        <v>43</v>
      </c>
      <c r="H513" s="7">
        <f>IF(TicketTotals[[#This Row],[New Tickets]]&gt;499, TicketTotals[[#This Row],[New Tickets]], 0)</f>
        <v>0</v>
      </c>
      <c r="I513" s="16">
        <f>ROUND((TicketTotals[[#This Row],[Billed Tickets]]/$E$5)*$E$6, 2)</f>
        <v>0</v>
      </c>
      <c r="J513" s="20">
        <f>TicketTotals[[#This Row],[Billed Tickets]]/$E$5</f>
        <v>0</v>
      </c>
    </row>
    <row r="514" spans="1:10" x14ac:dyDescent="0.3">
      <c r="A514" s="6" t="s">
        <v>9</v>
      </c>
      <c r="B514" s="6" t="s">
        <v>2</v>
      </c>
      <c r="C514" s="6" t="s">
        <v>516</v>
      </c>
      <c r="D514" s="5" t="s">
        <v>516</v>
      </c>
      <c r="E514" s="5" t="s">
        <v>1395</v>
      </c>
      <c r="F514" s="10" t="str">
        <f>IF(TicketTotals[[#This Row],[New Tickets]]&gt;499, "TRUE", "FALSE")</f>
        <v>TRUE</v>
      </c>
      <c r="G514" s="7">
        <v>3460</v>
      </c>
      <c r="H514" s="7">
        <f>IF(TicketTotals[[#This Row],[New Tickets]]&gt;499, TicketTotals[[#This Row],[New Tickets]], 0)</f>
        <v>3460</v>
      </c>
      <c r="I514" s="16">
        <f>ROUND((TicketTotals[[#This Row],[Billed Tickets]]/$E$5)*$E$6, 2)</f>
        <v>2138.39</v>
      </c>
      <c r="J514" s="20">
        <f>TicketTotals[[#This Row],[Billed Tickets]]/$E$5</f>
        <v>4.2767719123375475E-4</v>
      </c>
    </row>
    <row r="515" spans="1:10" x14ac:dyDescent="0.3">
      <c r="A515" s="6" t="s">
        <v>9</v>
      </c>
      <c r="B515" s="6" t="s">
        <v>2</v>
      </c>
      <c r="C515" s="6" t="s">
        <v>517</v>
      </c>
      <c r="D515" s="5" t="s">
        <v>517</v>
      </c>
      <c r="E515" s="5" t="s">
        <v>1395</v>
      </c>
      <c r="F515" s="10" t="str">
        <f>IF(TicketTotals[[#This Row],[New Tickets]]&gt;499, "TRUE", "FALSE")</f>
        <v>TRUE</v>
      </c>
      <c r="G515" s="7">
        <v>4725</v>
      </c>
      <c r="H515" s="7">
        <f>IF(TicketTotals[[#This Row],[New Tickets]]&gt;499, TicketTotals[[#This Row],[New Tickets]], 0)</f>
        <v>4725</v>
      </c>
      <c r="I515" s="16">
        <f>ROUND((TicketTotals[[#This Row],[Billed Tickets]]/$E$5)*$E$6, 2)</f>
        <v>2920.19</v>
      </c>
      <c r="J515" s="20">
        <f>TicketTotals[[#This Row],[Billed Tickets]]/$E$5</f>
        <v>5.8403893889580674E-4</v>
      </c>
    </row>
    <row r="516" spans="1:10" x14ac:dyDescent="0.3">
      <c r="A516" s="6" t="s">
        <v>9</v>
      </c>
      <c r="B516" s="6" t="s">
        <v>2</v>
      </c>
      <c r="C516" s="6" t="s">
        <v>518</v>
      </c>
      <c r="D516" s="5" t="s">
        <v>518</v>
      </c>
      <c r="E516" s="5" t="s">
        <v>1395</v>
      </c>
      <c r="F516" s="10" t="str">
        <f>IF(TicketTotals[[#This Row],[New Tickets]]&gt;499, "TRUE", "FALSE")</f>
        <v>TRUE</v>
      </c>
      <c r="G516" s="7">
        <v>4663</v>
      </c>
      <c r="H516" s="7">
        <f>IF(TicketTotals[[#This Row],[New Tickets]]&gt;499, TicketTotals[[#This Row],[New Tickets]], 0)</f>
        <v>4663</v>
      </c>
      <c r="I516" s="16">
        <f>ROUND((TicketTotals[[#This Row],[Billed Tickets]]/$E$5)*$E$6, 2)</f>
        <v>2881.88</v>
      </c>
      <c r="J516" s="20">
        <f>TicketTotals[[#This Row],[Billed Tickets]]/$E$5</f>
        <v>5.7637535916849666E-4</v>
      </c>
    </row>
    <row r="517" spans="1:10" x14ac:dyDescent="0.3">
      <c r="A517" s="6" t="s">
        <v>9</v>
      </c>
      <c r="B517" s="6" t="s">
        <v>2</v>
      </c>
      <c r="C517" s="6" t="s">
        <v>519</v>
      </c>
      <c r="D517" s="5" t="s">
        <v>519</v>
      </c>
      <c r="E517" s="5" t="s">
        <v>1396</v>
      </c>
      <c r="F517" s="10" t="str">
        <f>IF(TicketTotals[[#This Row],[New Tickets]]&gt;499, "TRUE", "FALSE")</f>
        <v>FALSE</v>
      </c>
      <c r="G517" s="7">
        <v>53</v>
      </c>
      <c r="H517" s="7">
        <f>IF(TicketTotals[[#This Row],[New Tickets]]&gt;499, TicketTotals[[#This Row],[New Tickets]], 0)</f>
        <v>0</v>
      </c>
      <c r="I517" s="16">
        <f>ROUND((TicketTotals[[#This Row],[Billed Tickets]]/$E$5)*$E$6, 2)</f>
        <v>0</v>
      </c>
      <c r="J517" s="20">
        <f>TicketTotals[[#This Row],[Billed Tickets]]/$E$5</f>
        <v>0</v>
      </c>
    </row>
    <row r="518" spans="1:10" x14ac:dyDescent="0.3">
      <c r="A518" s="6" t="s">
        <v>9</v>
      </c>
      <c r="B518" s="6" t="s">
        <v>2</v>
      </c>
      <c r="C518" s="6" t="s">
        <v>520</v>
      </c>
      <c r="D518" s="5" t="s">
        <v>1868</v>
      </c>
      <c r="E518" s="5" t="s">
        <v>1397</v>
      </c>
      <c r="F518" s="10" t="str">
        <f>IF(TicketTotals[[#This Row],[New Tickets]]&gt;499, "TRUE", "FALSE")</f>
        <v>TRUE</v>
      </c>
      <c r="G518" s="7">
        <v>57971</v>
      </c>
      <c r="H518" s="7">
        <f>IF(TicketTotals[[#This Row],[New Tickets]]&gt;499, TicketTotals[[#This Row],[New Tickets]], 0)</f>
        <v>57971</v>
      </c>
      <c r="I518" s="16">
        <f>ROUND((TicketTotals[[#This Row],[Billed Tickets]]/$E$5)*$E$6, 2)</f>
        <v>35827.85</v>
      </c>
      <c r="J518" s="20">
        <f>TicketTotals[[#This Row],[Billed Tickets]]/$E$5</f>
        <v>7.1655706511595365E-3</v>
      </c>
    </row>
    <row r="519" spans="1:10" x14ac:dyDescent="0.3">
      <c r="A519" s="6" t="s">
        <v>9</v>
      </c>
      <c r="B519" s="6" t="s">
        <v>2</v>
      </c>
      <c r="C519" s="6" t="s">
        <v>521</v>
      </c>
      <c r="D519" s="5" t="s">
        <v>521</v>
      </c>
      <c r="E519" s="5" t="s">
        <v>1398</v>
      </c>
      <c r="F519" s="10" t="str">
        <f>IF(TicketTotals[[#This Row],[New Tickets]]&gt;499, "TRUE", "FALSE")</f>
        <v>FALSE</v>
      </c>
      <c r="G519" s="7">
        <v>111</v>
      </c>
      <c r="H519" s="7">
        <f>IF(TicketTotals[[#This Row],[New Tickets]]&gt;499, TicketTotals[[#This Row],[New Tickets]], 0)</f>
        <v>0</v>
      </c>
      <c r="I519" s="16">
        <f>ROUND((TicketTotals[[#This Row],[Billed Tickets]]/$E$5)*$E$6, 2)</f>
        <v>0</v>
      </c>
      <c r="J519" s="20">
        <f>TicketTotals[[#This Row],[Billed Tickets]]/$E$5</f>
        <v>0</v>
      </c>
    </row>
    <row r="520" spans="1:10" x14ac:dyDescent="0.3">
      <c r="A520" s="6" t="s">
        <v>9</v>
      </c>
      <c r="B520" s="6" t="s">
        <v>2</v>
      </c>
      <c r="C520" s="6" t="s">
        <v>522</v>
      </c>
      <c r="D520" s="5" t="s">
        <v>522</v>
      </c>
      <c r="E520" s="5" t="s">
        <v>1399</v>
      </c>
      <c r="F520" s="10" t="str">
        <f>IF(TicketTotals[[#This Row],[New Tickets]]&gt;499, "TRUE", "FALSE")</f>
        <v>FALSE</v>
      </c>
      <c r="G520" s="7">
        <v>1</v>
      </c>
      <c r="H520" s="7">
        <f>IF(TicketTotals[[#This Row],[New Tickets]]&gt;499, TicketTotals[[#This Row],[New Tickets]], 0)</f>
        <v>0</v>
      </c>
      <c r="I520" s="16">
        <f>ROUND((TicketTotals[[#This Row],[Billed Tickets]]/$E$5)*$E$6, 2)</f>
        <v>0</v>
      </c>
      <c r="J520" s="20">
        <f>TicketTotals[[#This Row],[Billed Tickets]]/$E$5</f>
        <v>0</v>
      </c>
    </row>
    <row r="521" spans="1:10" x14ac:dyDescent="0.3">
      <c r="A521" s="6" t="s">
        <v>9</v>
      </c>
      <c r="B521" s="6" t="s">
        <v>2</v>
      </c>
      <c r="C521" s="6" t="s">
        <v>523</v>
      </c>
      <c r="D521" s="5" t="s">
        <v>1869</v>
      </c>
      <c r="E521" s="5" t="s">
        <v>1400</v>
      </c>
      <c r="F521" s="10" t="str">
        <f>IF(TicketTotals[[#This Row],[New Tickets]]&gt;499, "TRUE", "FALSE")</f>
        <v>FALSE</v>
      </c>
      <c r="G521" s="7">
        <v>2</v>
      </c>
      <c r="H521" s="7">
        <f>IF(TicketTotals[[#This Row],[New Tickets]]&gt;499, TicketTotals[[#This Row],[New Tickets]], 0)</f>
        <v>0</v>
      </c>
      <c r="I521" s="16">
        <f>ROUND((TicketTotals[[#This Row],[Billed Tickets]]/$E$5)*$E$6, 2)</f>
        <v>0</v>
      </c>
      <c r="J521" s="20">
        <f>TicketTotals[[#This Row],[Billed Tickets]]/$E$5</f>
        <v>0</v>
      </c>
    </row>
    <row r="522" spans="1:10" x14ac:dyDescent="0.3">
      <c r="A522" s="6" t="s">
        <v>9</v>
      </c>
      <c r="B522" s="6" t="s">
        <v>2</v>
      </c>
      <c r="C522" s="6" t="s">
        <v>524</v>
      </c>
      <c r="D522" s="5" t="s">
        <v>1870</v>
      </c>
      <c r="E522" s="5" t="s">
        <v>1401</v>
      </c>
      <c r="F522" s="10" t="str">
        <f>IF(TicketTotals[[#This Row],[New Tickets]]&gt;499, "TRUE", "FALSE")</f>
        <v>TRUE</v>
      </c>
      <c r="G522" s="7">
        <v>2557</v>
      </c>
      <c r="H522" s="7">
        <f>IF(TicketTotals[[#This Row],[New Tickets]]&gt;499, TicketTotals[[#This Row],[New Tickets]], 0)</f>
        <v>2557</v>
      </c>
      <c r="I522" s="16">
        <f>ROUND((TicketTotals[[#This Row],[Billed Tickets]]/$E$5)*$E$6, 2)</f>
        <v>1580.3</v>
      </c>
      <c r="J522" s="20">
        <f>TicketTotals[[#This Row],[Billed Tickets]]/$E$5</f>
        <v>3.1606086068922281E-4</v>
      </c>
    </row>
    <row r="523" spans="1:10" x14ac:dyDescent="0.3">
      <c r="A523" s="6" t="s">
        <v>9</v>
      </c>
      <c r="B523" s="6" t="s">
        <v>2</v>
      </c>
      <c r="C523" s="6" t="s">
        <v>525</v>
      </c>
      <c r="D523" s="5" t="s">
        <v>525</v>
      </c>
      <c r="E523" s="5" t="s">
        <v>1402</v>
      </c>
      <c r="F523" s="10" t="str">
        <f>IF(TicketTotals[[#This Row],[New Tickets]]&gt;499, "TRUE", "FALSE")</f>
        <v>FALSE</v>
      </c>
      <c r="G523" s="7">
        <v>312</v>
      </c>
      <c r="H523" s="7">
        <f>IF(TicketTotals[[#This Row],[New Tickets]]&gt;499, TicketTotals[[#This Row],[New Tickets]], 0)</f>
        <v>0</v>
      </c>
      <c r="I523" s="16">
        <f>ROUND((TicketTotals[[#This Row],[Billed Tickets]]/$E$5)*$E$6, 2)</f>
        <v>0</v>
      </c>
      <c r="J523" s="20">
        <f>TicketTotals[[#This Row],[Billed Tickets]]/$E$5</f>
        <v>0</v>
      </c>
    </row>
    <row r="524" spans="1:10" x14ac:dyDescent="0.3">
      <c r="A524" s="6" t="s">
        <v>9</v>
      </c>
      <c r="B524" s="6" t="s">
        <v>2</v>
      </c>
      <c r="C524" s="6" t="s">
        <v>526</v>
      </c>
      <c r="D524" s="5" t="s">
        <v>526</v>
      </c>
      <c r="E524" s="5" t="s">
        <v>1403</v>
      </c>
      <c r="F524" s="10" t="str">
        <f>IF(TicketTotals[[#This Row],[New Tickets]]&gt;499, "TRUE", "FALSE")</f>
        <v>FALSE</v>
      </c>
      <c r="G524" s="7">
        <v>390</v>
      </c>
      <c r="H524" s="7">
        <f>IF(TicketTotals[[#This Row],[New Tickets]]&gt;499, TicketTotals[[#This Row],[New Tickets]], 0)</f>
        <v>0</v>
      </c>
      <c r="I524" s="16">
        <f>ROUND((TicketTotals[[#This Row],[Billed Tickets]]/$E$5)*$E$6, 2)</f>
        <v>0</v>
      </c>
      <c r="J524" s="20">
        <f>TicketTotals[[#This Row],[Billed Tickets]]/$E$5</f>
        <v>0</v>
      </c>
    </row>
    <row r="525" spans="1:10" x14ac:dyDescent="0.3">
      <c r="A525" s="6" t="s">
        <v>9</v>
      </c>
      <c r="B525" s="6" t="s">
        <v>2</v>
      </c>
      <c r="C525" s="6" t="s">
        <v>527</v>
      </c>
      <c r="D525" s="5" t="s">
        <v>527</v>
      </c>
      <c r="E525" s="5" t="s">
        <v>1404</v>
      </c>
      <c r="F525" s="10" t="str">
        <f>IF(TicketTotals[[#This Row],[New Tickets]]&gt;499, "TRUE", "FALSE")</f>
        <v>TRUE</v>
      </c>
      <c r="G525" s="7">
        <v>787</v>
      </c>
      <c r="H525" s="7">
        <f>IF(TicketTotals[[#This Row],[New Tickets]]&gt;499, TicketTotals[[#This Row],[New Tickets]], 0)</f>
        <v>787</v>
      </c>
      <c r="I525" s="16">
        <f>ROUND((TicketTotals[[#This Row],[Billed Tickets]]/$E$5)*$E$6, 2)</f>
        <v>486.39</v>
      </c>
      <c r="J525" s="20">
        <f>TicketTotals[[#This Row],[Billed Tickets]]/$E$5</f>
        <v>9.7278020086984104E-5</v>
      </c>
    </row>
    <row r="526" spans="1:10" x14ac:dyDescent="0.3">
      <c r="A526" s="6" t="s">
        <v>9</v>
      </c>
      <c r="B526" s="6" t="s">
        <v>2</v>
      </c>
      <c r="C526" s="6" t="s">
        <v>528</v>
      </c>
      <c r="D526" s="5" t="s">
        <v>528</v>
      </c>
      <c r="E526" s="5" t="s">
        <v>1405</v>
      </c>
      <c r="F526" s="10" t="str">
        <f>IF(TicketTotals[[#This Row],[New Tickets]]&gt;499, "TRUE", "FALSE")</f>
        <v>FALSE</v>
      </c>
      <c r="G526" s="7">
        <v>101</v>
      </c>
      <c r="H526" s="7">
        <f>IF(TicketTotals[[#This Row],[New Tickets]]&gt;499, TicketTotals[[#This Row],[New Tickets]], 0)</f>
        <v>0</v>
      </c>
      <c r="I526" s="16">
        <f>ROUND((TicketTotals[[#This Row],[Billed Tickets]]/$E$5)*$E$6, 2)</f>
        <v>0</v>
      </c>
      <c r="J526" s="20">
        <f>TicketTotals[[#This Row],[Billed Tickets]]/$E$5</f>
        <v>0</v>
      </c>
    </row>
    <row r="527" spans="1:10" x14ac:dyDescent="0.3">
      <c r="A527" s="6" t="s">
        <v>9</v>
      </c>
      <c r="B527" s="6" t="s">
        <v>2</v>
      </c>
      <c r="C527" s="6" t="s">
        <v>529</v>
      </c>
      <c r="D527" s="5" t="s">
        <v>529</v>
      </c>
      <c r="E527" s="5" t="s">
        <v>1406</v>
      </c>
      <c r="F527" s="10" t="str">
        <f>IF(TicketTotals[[#This Row],[New Tickets]]&gt;499, "TRUE", "FALSE")</f>
        <v>FALSE</v>
      </c>
      <c r="G527" s="7">
        <v>64</v>
      </c>
      <c r="H527" s="7">
        <f>IF(TicketTotals[[#This Row],[New Tickets]]&gt;499, TicketTotals[[#This Row],[New Tickets]], 0)</f>
        <v>0</v>
      </c>
      <c r="I527" s="16">
        <f>ROUND((TicketTotals[[#This Row],[Billed Tickets]]/$E$5)*$E$6, 2)</f>
        <v>0</v>
      </c>
      <c r="J527" s="20">
        <f>TicketTotals[[#This Row],[Billed Tickets]]/$E$5</f>
        <v>0</v>
      </c>
    </row>
    <row r="528" spans="1:10" x14ac:dyDescent="0.3">
      <c r="A528" s="6" t="s">
        <v>9</v>
      </c>
      <c r="B528" s="6" t="s">
        <v>2</v>
      </c>
      <c r="C528" s="6" t="s">
        <v>530</v>
      </c>
      <c r="D528" s="5" t="s">
        <v>1871</v>
      </c>
      <c r="E528" s="5" t="s">
        <v>1407</v>
      </c>
      <c r="F528" s="10" t="str">
        <f>IF(TicketTotals[[#This Row],[New Tickets]]&gt;499, "TRUE", "FALSE")</f>
        <v>TRUE</v>
      </c>
      <c r="G528" s="7">
        <v>7406</v>
      </c>
      <c r="H528" s="7">
        <f>IF(TicketTotals[[#This Row],[New Tickets]]&gt;499, TicketTotals[[#This Row],[New Tickets]], 0)</f>
        <v>7406</v>
      </c>
      <c r="I528" s="16">
        <f>ROUND((TicketTotals[[#This Row],[Billed Tickets]]/$E$5)*$E$6, 2)</f>
        <v>4577.13</v>
      </c>
      <c r="J528" s="20">
        <f>TicketTotals[[#This Row],[Billed Tickets]]/$E$5</f>
        <v>9.1542695903964967E-4</v>
      </c>
    </row>
    <row r="529" spans="1:10" x14ac:dyDescent="0.3">
      <c r="A529" s="6" t="s">
        <v>9</v>
      </c>
      <c r="B529" s="6" t="s">
        <v>2</v>
      </c>
      <c r="C529" s="6" t="s">
        <v>531</v>
      </c>
      <c r="D529" s="5" t="s">
        <v>1872</v>
      </c>
      <c r="E529" s="5" t="s">
        <v>1408</v>
      </c>
      <c r="F529" s="10" t="str">
        <f>IF(TicketTotals[[#This Row],[New Tickets]]&gt;499, "TRUE", "FALSE")</f>
        <v>TRUE</v>
      </c>
      <c r="G529" s="7">
        <v>3635</v>
      </c>
      <c r="H529" s="7">
        <f>IF(TicketTotals[[#This Row],[New Tickets]]&gt;499, TicketTotals[[#This Row],[New Tickets]], 0)</f>
        <v>3635</v>
      </c>
      <c r="I529" s="16">
        <f>ROUND((TicketTotals[[#This Row],[Billed Tickets]]/$E$5)*$E$6, 2)</f>
        <v>2246.54</v>
      </c>
      <c r="J529" s="20">
        <f>TicketTotals[[#This Row],[Billed Tickets]]/$E$5</f>
        <v>4.4930826304471057E-4</v>
      </c>
    </row>
    <row r="530" spans="1:10" x14ac:dyDescent="0.3">
      <c r="A530" s="6" t="s">
        <v>9</v>
      </c>
      <c r="B530" s="6" t="s">
        <v>2</v>
      </c>
      <c r="C530" s="6" t="s">
        <v>532</v>
      </c>
      <c r="D530" s="5" t="s">
        <v>1873</v>
      </c>
      <c r="E530" s="5" t="s">
        <v>1409</v>
      </c>
      <c r="F530" s="10" t="str">
        <f>IF(TicketTotals[[#This Row],[New Tickets]]&gt;499, "TRUE", "FALSE")</f>
        <v>TRUE</v>
      </c>
      <c r="G530" s="7">
        <v>5865</v>
      </c>
      <c r="H530" s="7">
        <f>IF(TicketTotals[[#This Row],[New Tickets]]&gt;499, TicketTotals[[#This Row],[New Tickets]], 0)</f>
        <v>5865</v>
      </c>
      <c r="I530" s="16">
        <f>ROUND((TicketTotals[[#This Row],[Billed Tickets]]/$E$5)*$E$6, 2)</f>
        <v>3624.75</v>
      </c>
      <c r="J530" s="20">
        <f>TicketTotals[[#This Row],[Billed Tickets]]/$E$5</f>
        <v>7.2494992097860448E-4</v>
      </c>
    </row>
    <row r="531" spans="1:10" x14ac:dyDescent="0.3">
      <c r="A531" s="6" t="s">
        <v>9</v>
      </c>
      <c r="B531" s="6" t="s">
        <v>2</v>
      </c>
      <c r="C531" s="6" t="s">
        <v>533</v>
      </c>
      <c r="D531" s="5" t="s">
        <v>533</v>
      </c>
      <c r="E531" s="5" t="s">
        <v>1410</v>
      </c>
      <c r="F531" s="10" t="str">
        <f>IF(TicketTotals[[#This Row],[New Tickets]]&gt;499, "TRUE", "FALSE")</f>
        <v>TRUE</v>
      </c>
      <c r="G531" s="7">
        <v>798</v>
      </c>
      <c r="H531" s="7">
        <f>IF(TicketTotals[[#This Row],[New Tickets]]&gt;499, TicketTotals[[#This Row],[New Tickets]], 0)</f>
        <v>798</v>
      </c>
      <c r="I531" s="16">
        <f>ROUND((TicketTotals[[#This Row],[Billed Tickets]]/$E$5)*$E$6, 2)</f>
        <v>493.19</v>
      </c>
      <c r="J531" s="20">
        <f>TicketTotals[[#This Row],[Billed Tickets]]/$E$5</f>
        <v>9.8637687457958463E-5</v>
      </c>
    </row>
    <row r="532" spans="1:10" x14ac:dyDescent="0.3">
      <c r="A532" s="6" t="s">
        <v>9</v>
      </c>
      <c r="B532" s="6" t="s">
        <v>2</v>
      </c>
      <c r="C532" s="6" t="s">
        <v>534</v>
      </c>
      <c r="D532" s="5" t="s">
        <v>534</v>
      </c>
      <c r="E532" s="5" t="s">
        <v>1411</v>
      </c>
      <c r="F532" s="10" t="str">
        <f>IF(TicketTotals[[#This Row],[New Tickets]]&gt;499, "TRUE", "FALSE")</f>
        <v>FALSE</v>
      </c>
      <c r="G532" s="7">
        <v>24</v>
      </c>
      <c r="H532" s="7">
        <f>IF(TicketTotals[[#This Row],[New Tickets]]&gt;499, TicketTotals[[#This Row],[New Tickets]], 0)</f>
        <v>0</v>
      </c>
      <c r="I532" s="16">
        <f>ROUND((TicketTotals[[#This Row],[Billed Tickets]]/$E$5)*$E$6, 2)</f>
        <v>0</v>
      </c>
      <c r="J532" s="20">
        <f>TicketTotals[[#This Row],[Billed Tickets]]/$E$5</f>
        <v>0</v>
      </c>
    </row>
    <row r="533" spans="1:10" x14ac:dyDescent="0.3">
      <c r="A533" s="6" t="s">
        <v>9</v>
      </c>
      <c r="B533" s="6" t="s">
        <v>2</v>
      </c>
      <c r="C533" s="6" t="s">
        <v>535</v>
      </c>
      <c r="D533" s="5" t="s">
        <v>535</v>
      </c>
      <c r="E533" s="5" t="s">
        <v>1412</v>
      </c>
      <c r="F533" s="10" t="str">
        <f>IF(TicketTotals[[#This Row],[New Tickets]]&gt;499, "TRUE", "FALSE")</f>
        <v>FALSE</v>
      </c>
      <c r="G533" s="7">
        <v>200</v>
      </c>
      <c r="H533" s="7">
        <f>IF(TicketTotals[[#This Row],[New Tickets]]&gt;499, TicketTotals[[#This Row],[New Tickets]], 0)</f>
        <v>0</v>
      </c>
      <c r="I533" s="16">
        <f>ROUND((TicketTotals[[#This Row],[Billed Tickets]]/$E$5)*$E$6, 2)</f>
        <v>0</v>
      </c>
      <c r="J533" s="20">
        <f>TicketTotals[[#This Row],[Billed Tickets]]/$E$5</f>
        <v>0</v>
      </c>
    </row>
    <row r="534" spans="1:10" x14ac:dyDescent="0.3">
      <c r="A534" s="6" t="s">
        <v>9</v>
      </c>
      <c r="B534" s="6" t="s">
        <v>2</v>
      </c>
      <c r="C534" s="6" t="s">
        <v>536</v>
      </c>
      <c r="D534" s="5" t="s">
        <v>1874</v>
      </c>
      <c r="E534" s="5" t="s">
        <v>1413</v>
      </c>
      <c r="F534" s="10" t="str">
        <f>IF(TicketTotals[[#This Row],[New Tickets]]&gt;499, "TRUE", "FALSE")</f>
        <v>FALSE</v>
      </c>
      <c r="G534" s="7">
        <v>0</v>
      </c>
      <c r="H534" s="7">
        <f>IF(TicketTotals[[#This Row],[New Tickets]]&gt;499, TicketTotals[[#This Row],[New Tickets]], 0)</f>
        <v>0</v>
      </c>
      <c r="I534" s="16">
        <f>ROUND((TicketTotals[[#This Row],[Billed Tickets]]/$E$5)*$E$6, 2)</f>
        <v>0</v>
      </c>
      <c r="J534" s="20">
        <f>TicketTotals[[#This Row],[Billed Tickets]]/$E$5</f>
        <v>0</v>
      </c>
    </row>
    <row r="535" spans="1:10" x14ac:dyDescent="0.3">
      <c r="A535" s="6" t="s">
        <v>9</v>
      </c>
      <c r="B535" s="6" t="s">
        <v>2</v>
      </c>
      <c r="C535" s="6" t="s">
        <v>537</v>
      </c>
      <c r="D535" s="5" t="s">
        <v>537</v>
      </c>
      <c r="E535" s="5" t="s">
        <v>1414</v>
      </c>
      <c r="F535" s="10" t="str">
        <f>IF(TicketTotals[[#This Row],[New Tickets]]&gt;499, "TRUE", "FALSE")</f>
        <v>TRUE</v>
      </c>
      <c r="G535" s="7">
        <v>1991</v>
      </c>
      <c r="H535" s="7">
        <f>IF(TicketTotals[[#This Row],[New Tickets]]&gt;499, TicketTotals[[#This Row],[New Tickets]], 0)</f>
        <v>1991</v>
      </c>
      <c r="I535" s="16">
        <f>ROUND((TicketTotals[[#This Row],[Billed Tickets]]/$E$5)*$E$6, 2)</f>
        <v>1230.5</v>
      </c>
      <c r="J535" s="20">
        <f>TicketTotals[[#This Row],[Billed Tickets]]/$E$5</f>
        <v>2.4609979414636006E-4</v>
      </c>
    </row>
    <row r="536" spans="1:10" x14ac:dyDescent="0.3">
      <c r="A536" s="6" t="s">
        <v>9</v>
      </c>
      <c r="B536" s="6" t="s">
        <v>2</v>
      </c>
      <c r="C536" s="6" t="s">
        <v>538</v>
      </c>
      <c r="D536" s="5" t="s">
        <v>538</v>
      </c>
      <c r="E536" s="5" t="s">
        <v>1415</v>
      </c>
      <c r="F536" s="10" t="str">
        <f>IF(TicketTotals[[#This Row],[New Tickets]]&gt;499, "TRUE", "FALSE")</f>
        <v>TRUE</v>
      </c>
      <c r="G536" s="7">
        <v>1822</v>
      </c>
      <c r="H536" s="7">
        <f>IF(TicketTotals[[#This Row],[New Tickets]]&gt;499, TicketTotals[[#This Row],[New Tickets]], 0)</f>
        <v>1822</v>
      </c>
      <c r="I536" s="16">
        <f>ROUND((TicketTotals[[#This Row],[Billed Tickets]]/$E$5)*$E$6, 2)</f>
        <v>1126.05</v>
      </c>
      <c r="J536" s="20">
        <f>TicketTotals[[#This Row],[Billed Tickets]]/$E$5</f>
        <v>2.2521035908320842E-4</v>
      </c>
    </row>
    <row r="537" spans="1:10" x14ac:dyDescent="0.3">
      <c r="A537" s="6" t="s">
        <v>9</v>
      </c>
      <c r="B537" s="6" t="s">
        <v>2</v>
      </c>
      <c r="C537" s="6" t="s">
        <v>539</v>
      </c>
      <c r="D537" s="5" t="s">
        <v>1875</v>
      </c>
      <c r="E537" s="5" t="s">
        <v>1416</v>
      </c>
      <c r="F537" s="10" t="str">
        <f>IF(TicketTotals[[#This Row],[New Tickets]]&gt;499, "TRUE", "FALSE")</f>
        <v>TRUE</v>
      </c>
      <c r="G537" s="7">
        <v>9616</v>
      </c>
      <c r="H537" s="7">
        <f>IF(TicketTotals[[#This Row],[New Tickets]]&gt;499, TicketTotals[[#This Row],[New Tickets]], 0)</f>
        <v>9616</v>
      </c>
      <c r="I537" s="16">
        <f>ROUND((TicketTotals[[#This Row],[Billed Tickets]]/$E$5)*$E$6, 2)</f>
        <v>5942.98</v>
      </c>
      <c r="J537" s="20">
        <f>TicketTotals[[#This Row],[Billed Tickets]]/$E$5</f>
        <v>1.188596494480863E-3</v>
      </c>
    </row>
    <row r="538" spans="1:10" x14ac:dyDescent="0.3">
      <c r="A538" s="6" t="s">
        <v>9</v>
      </c>
      <c r="B538" s="6" t="s">
        <v>2</v>
      </c>
      <c r="C538" s="6" t="s">
        <v>540</v>
      </c>
      <c r="D538" s="5" t="s">
        <v>540</v>
      </c>
      <c r="E538" s="5" t="s">
        <v>1417</v>
      </c>
      <c r="F538" s="10" t="str">
        <f>IF(TicketTotals[[#This Row],[New Tickets]]&gt;499, "TRUE", "FALSE")</f>
        <v>FALSE</v>
      </c>
      <c r="G538" s="7">
        <v>266</v>
      </c>
      <c r="H538" s="7">
        <f>IF(TicketTotals[[#This Row],[New Tickets]]&gt;499, TicketTotals[[#This Row],[New Tickets]], 0)</f>
        <v>0</v>
      </c>
      <c r="I538" s="16">
        <f>ROUND((TicketTotals[[#This Row],[Billed Tickets]]/$E$5)*$E$6, 2)</f>
        <v>0</v>
      </c>
      <c r="J538" s="20">
        <f>TicketTotals[[#This Row],[Billed Tickets]]/$E$5</f>
        <v>0</v>
      </c>
    </row>
    <row r="539" spans="1:10" x14ac:dyDescent="0.3">
      <c r="A539" s="6" t="s">
        <v>9</v>
      </c>
      <c r="B539" s="6" t="s">
        <v>2</v>
      </c>
      <c r="C539" s="6" t="s">
        <v>541</v>
      </c>
      <c r="D539" s="5" t="s">
        <v>541</v>
      </c>
      <c r="E539" s="5" t="s">
        <v>1418</v>
      </c>
      <c r="F539" s="10" t="str">
        <f>IF(TicketTotals[[#This Row],[New Tickets]]&gt;499, "TRUE", "FALSE")</f>
        <v>TRUE</v>
      </c>
      <c r="G539" s="7">
        <v>3174</v>
      </c>
      <c r="H539" s="7">
        <f>IF(TicketTotals[[#This Row],[New Tickets]]&gt;499, TicketTotals[[#This Row],[New Tickets]], 0)</f>
        <v>3174</v>
      </c>
      <c r="I539" s="16">
        <f>ROUND((TicketTotals[[#This Row],[Billed Tickets]]/$E$5)*$E$6, 2)</f>
        <v>1961.63</v>
      </c>
      <c r="J539" s="20">
        <f>TicketTotals[[#This Row],[Billed Tickets]]/$E$5</f>
        <v>3.9232583958842126E-4</v>
      </c>
    </row>
    <row r="540" spans="1:10" x14ac:dyDescent="0.3">
      <c r="A540" s="6" t="s">
        <v>9</v>
      </c>
      <c r="B540" s="6" t="s">
        <v>2</v>
      </c>
      <c r="C540" s="6" t="s">
        <v>542</v>
      </c>
      <c r="D540" s="5" t="s">
        <v>542</v>
      </c>
      <c r="E540" s="5" t="s">
        <v>1419</v>
      </c>
      <c r="F540" s="10" t="str">
        <f>IF(TicketTotals[[#This Row],[New Tickets]]&gt;499, "TRUE", "FALSE")</f>
        <v>FALSE</v>
      </c>
      <c r="G540" s="7">
        <v>411</v>
      </c>
      <c r="H540" s="7">
        <f>IF(TicketTotals[[#This Row],[New Tickets]]&gt;499, TicketTotals[[#This Row],[New Tickets]], 0)</f>
        <v>0</v>
      </c>
      <c r="I540" s="16">
        <f>ROUND((TicketTotals[[#This Row],[Billed Tickets]]/$E$5)*$E$6, 2)</f>
        <v>0</v>
      </c>
      <c r="J540" s="20">
        <f>TicketTotals[[#This Row],[Billed Tickets]]/$E$5</f>
        <v>0</v>
      </c>
    </row>
    <row r="541" spans="1:10" x14ac:dyDescent="0.3">
      <c r="A541" s="6" t="s">
        <v>9</v>
      </c>
      <c r="B541" s="6" t="s">
        <v>2</v>
      </c>
      <c r="C541" s="6" t="s">
        <v>543</v>
      </c>
      <c r="D541" s="5" t="s">
        <v>1876</v>
      </c>
      <c r="E541" s="5" t="s">
        <v>1420</v>
      </c>
      <c r="F541" s="10" t="str">
        <f>IF(TicketTotals[[#This Row],[New Tickets]]&gt;499, "TRUE", "FALSE")</f>
        <v>TRUE</v>
      </c>
      <c r="G541" s="7">
        <v>5267</v>
      </c>
      <c r="H541" s="7">
        <f>IF(TicketTotals[[#This Row],[New Tickets]]&gt;499, TicketTotals[[#This Row],[New Tickets]], 0)</f>
        <v>5267</v>
      </c>
      <c r="I541" s="16">
        <f>ROUND((TicketTotals[[#This Row],[Billed Tickets]]/$E$5)*$E$6, 2)</f>
        <v>3255.17</v>
      </c>
      <c r="J541" s="20">
        <f>TicketTotals[[#This Row],[Billed Tickets]]/$E$5</f>
        <v>6.5103345844745272E-4</v>
      </c>
    </row>
    <row r="542" spans="1:10" x14ac:dyDescent="0.3">
      <c r="A542" s="6" t="s">
        <v>9</v>
      </c>
      <c r="B542" s="6" t="s">
        <v>2</v>
      </c>
      <c r="C542" s="6" t="s">
        <v>544</v>
      </c>
      <c r="D542" s="5" t="s">
        <v>544</v>
      </c>
      <c r="E542" s="5" t="s">
        <v>1421</v>
      </c>
      <c r="F542" s="10" t="str">
        <f>IF(TicketTotals[[#This Row],[New Tickets]]&gt;499, "TRUE", "FALSE")</f>
        <v>TRUE</v>
      </c>
      <c r="G542" s="7">
        <v>1271</v>
      </c>
      <c r="H542" s="7">
        <f>IF(TicketTotals[[#This Row],[New Tickets]]&gt;499, TicketTotals[[#This Row],[New Tickets]], 0)</f>
        <v>1271</v>
      </c>
      <c r="I542" s="16">
        <f>ROUND((TicketTotals[[#This Row],[Billed Tickets]]/$E$5)*$E$6, 2)</f>
        <v>785.52</v>
      </c>
      <c r="J542" s="20">
        <f>TicketTotals[[#This Row],[Billed Tickets]]/$E$5</f>
        <v>1.5710338440985615E-4</v>
      </c>
    </row>
    <row r="543" spans="1:10" x14ac:dyDescent="0.3">
      <c r="A543" s="6" t="s">
        <v>9</v>
      </c>
      <c r="B543" s="6" t="s">
        <v>2</v>
      </c>
      <c r="C543" s="6" t="s">
        <v>545</v>
      </c>
      <c r="D543" s="5" t="s">
        <v>545</v>
      </c>
      <c r="E543" s="5" t="s">
        <v>1422</v>
      </c>
      <c r="F543" s="10" t="str">
        <f>IF(TicketTotals[[#This Row],[New Tickets]]&gt;499, "TRUE", "FALSE")</f>
        <v>TRUE</v>
      </c>
      <c r="G543" s="7">
        <v>2345</v>
      </c>
      <c r="H543" s="7">
        <f>IF(TicketTotals[[#This Row],[New Tickets]]&gt;499, TicketTotals[[#This Row],[New Tickets]], 0)</f>
        <v>2345</v>
      </c>
      <c r="I543" s="16">
        <f>ROUND((TicketTotals[[#This Row],[Billed Tickets]]/$E$5)*$E$6, 2)</f>
        <v>1449.28</v>
      </c>
      <c r="J543" s="20">
        <f>TicketTotals[[#This Row],[Billed Tickets]]/$E$5</f>
        <v>2.8985636226680776E-4</v>
      </c>
    </row>
    <row r="544" spans="1:10" x14ac:dyDescent="0.3">
      <c r="A544" s="6" t="s">
        <v>9</v>
      </c>
      <c r="B544" s="6" t="s">
        <v>2</v>
      </c>
      <c r="C544" s="6" t="s">
        <v>546</v>
      </c>
      <c r="D544" s="5" t="s">
        <v>546</v>
      </c>
      <c r="E544" s="5" t="s">
        <v>1423</v>
      </c>
      <c r="F544" s="10" t="str">
        <f>IF(TicketTotals[[#This Row],[New Tickets]]&gt;499, "TRUE", "FALSE")</f>
        <v>TRUE</v>
      </c>
      <c r="G544" s="7">
        <v>2321</v>
      </c>
      <c r="H544" s="7">
        <f>IF(TicketTotals[[#This Row],[New Tickets]]&gt;499, TicketTotals[[#This Row],[New Tickets]], 0)</f>
        <v>2321</v>
      </c>
      <c r="I544" s="16">
        <f>ROUND((TicketTotals[[#This Row],[Billed Tickets]]/$E$5)*$E$6, 2)</f>
        <v>1434.45</v>
      </c>
      <c r="J544" s="20">
        <f>TicketTotals[[#This Row],[Billed Tickets]]/$E$5</f>
        <v>2.8688981527559099E-4</v>
      </c>
    </row>
    <row r="545" spans="1:10" x14ac:dyDescent="0.3">
      <c r="A545" s="6" t="s">
        <v>9</v>
      </c>
      <c r="B545" s="6" t="s">
        <v>2</v>
      </c>
      <c r="C545" s="6" t="s">
        <v>547</v>
      </c>
      <c r="D545" s="5" t="s">
        <v>547</v>
      </c>
      <c r="E545" s="5" t="s">
        <v>1424</v>
      </c>
      <c r="F545" s="10" t="str">
        <f>IF(TicketTotals[[#This Row],[New Tickets]]&gt;499, "TRUE", "FALSE")</f>
        <v>TRUE</v>
      </c>
      <c r="G545" s="7">
        <v>1734</v>
      </c>
      <c r="H545" s="7">
        <f>IF(TicketTotals[[#This Row],[New Tickets]]&gt;499, TicketTotals[[#This Row],[New Tickets]], 0)</f>
        <v>1734</v>
      </c>
      <c r="I545" s="16">
        <f>ROUND((TicketTotals[[#This Row],[Billed Tickets]]/$E$5)*$E$6, 2)</f>
        <v>1071.67</v>
      </c>
      <c r="J545" s="20">
        <f>TicketTotals[[#This Row],[Billed Tickets]]/$E$5</f>
        <v>2.1433302011541352E-4</v>
      </c>
    </row>
    <row r="546" spans="1:10" ht="31.2" x14ac:dyDescent="0.3">
      <c r="A546" s="6" t="s">
        <v>9</v>
      </c>
      <c r="B546" s="6" t="s">
        <v>2</v>
      </c>
      <c r="C546" s="6" t="s">
        <v>548</v>
      </c>
      <c r="D546" s="5" t="s">
        <v>1877</v>
      </c>
      <c r="E546" s="5" t="s">
        <v>1425</v>
      </c>
      <c r="F546" s="10" t="str">
        <f>IF(TicketTotals[[#This Row],[New Tickets]]&gt;499, "TRUE", "FALSE")</f>
        <v>TRUE</v>
      </c>
      <c r="G546" s="7">
        <v>4144</v>
      </c>
      <c r="H546" s="7">
        <f>IF(TicketTotals[[#This Row],[New Tickets]]&gt;499, TicketTotals[[#This Row],[New Tickets]], 0)</f>
        <v>4144</v>
      </c>
      <c r="I546" s="16">
        <f>ROUND((TicketTotals[[#This Row],[Billed Tickets]]/$E$5)*$E$6, 2)</f>
        <v>2561.12</v>
      </c>
      <c r="J546" s="20">
        <f>TicketTotals[[#This Row],[Billed Tickets]]/$E$5</f>
        <v>5.1222378048343343E-4</v>
      </c>
    </row>
    <row r="547" spans="1:10" x14ac:dyDescent="0.3">
      <c r="A547" s="6" t="s">
        <v>9</v>
      </c>
      <c r="B547" s="6" t="s">
        <v>2</v>
      </c>
      <c r="C547" s="6" t="s">
        <v>549</v>
      </c>
      <c r="D547" s="5" t="s">
        <v>1878</v>
      </c>
      <c r="E547" s="5" t="s">
        <v>1426</v>
      </c>
      <c r="F547" s="10" t="str">
        <f>IF(TicketTotals[[#This Row],[New Tickets]]&gt;499, "TRUE", "FALSE")</f>
        <v>TRUE</v>
      </c>
      <c r="G547" s="7">
        <v>7802</v>
      </c>
      <c r="H547" s="7">
        <f>IF(TicketTotals[[#This Row],[New Tickets]]&gt;499, TicketTotals[[#This Row],[New Tickets]], 0)</f>
        <v>7802</v>
      </c>
      <c r="I547" s="16">
        <f>ROUND((TicketTotals[[#This Row],[Billed Tickets]]/$E$5)*$E$6, 2)</f>
        <v>4821.87</v>
      </c>
      <c r="J547" s="20">
        <f>TicketTotals[[#This Row],[Billed Tickets]]/$E$5</f>
        <v>9.643749843947268E-4</v>
      </c>
    </row>
    <row r="548" spans="1:10" x14ac:dyDescent="0.3">
      <c r="A548" s="6" t="s">
        <v>9</v>
      </c>
      <c r="B548" s="6" t="s">
        <v>2</v>
      </c>
      <c r="C548" s="6" t="s">
        <v>550</v>
      </c>
      <c r="D548" s="5" t="s">
        <v>1879</v>
      </c>
      <c r="E548" s="5" t="s">
        <v>1426</v>
      </c>
      <c r="F548" s="10" t="str">
        <f>IF(TicketTotals[[#This Row],[New Tickets]]&gt;499, "TRUE", "FALSE")</f>
        <v>TRUE</v>
      </c>
      <c r="G548" s="7">
        <v>1705</v>
      </c>
      <c r="H548" s="7">
        <f>IF(TicketTotals[[#This Row],[New Tickets]]&gt;499, TicketTotals[[#This Row],[New Tickets]], 0)</f>
        <v>1705</v>
      </c>
      <c r="I548" s="16">
        <f>ROUND((TicketTotals[[#This Row],[Billed Tickets]]/$E$5)*$E$6, 2)</f>
        <v>1053.74</v>
      </c>
      <c r="J548" s="20">
        <f>TicketTotals[[#This Row],[Billed Tickets]]/$E$5</f>
        <v>2.1074844250102654E-4</v>
      </c>
    </row>
    <row r="549" spans="1:10" x14ac:dyDescent="0.3">
      <c r="A549" s="6" t="s">
        <v>9</v>
      </c>
      <c r="B549" s="6" t="s">
        <v>2</v>
      </c>
      <c r="C549" s="6" t="s">
        <v>551</v>
      </c>
      <c r="D549" s="5" t="s">
        <v>551</v>
      </c>
      <c r="E549" s="5" t="s">
        <v>1427</v>
      </c>
      <c r="F549" s="10" t="str">
        <f>IF(TicketTotals[[#This Row],[New Tickets]]&gt;499, "TRUE", "FALSE")</f>
        <v>FALSE</v>
      </c>
      <c r="G549" s="7">
        <v>51</v>
      </c>
      <c r="H549" s="7">
        <f>IF(TicketTotals[[#This Row],[New Tickets]]&gt;499, TicketTotals[[#This Row],[New Tickets]], 0)</f>
        <v>0</v>
      </c>
      <c r="I549" s="16">
        <f>ROUND((TicketTotals[[#This Row],[Billed Tickets]]/$E$5)*$E$6, 2)</f>
        <v>0</v>
      </c>
      <c r="J549" s="20">
        <f>TicketTotals[[#This Row],[Billed Tickets]]/$E$5</f>
        <v>0</v>
      </c>
    </row>
    <row r="550" spans="1:10" x14ac:dyDescent="0.3">
      <c r="A550" s="6" t="s">
        <v>9</v>
      </c>
      <c r="B550" s="6" t="s">
        <v>2</v>
      </c>
      <c r="C550" s="6" t="s">
        <v>552</v>
      </c>
      <c r="D550" s="5" t="s">
        <v>1880</v>
      </c>
      <c r="E550" s="5" t="s">
        <v>1428</v>
      </c>
      <c r="F550" s="10" t="str">
        <f>IF(TicketTotals[[#This Row],[New Tickets]]&gt;499, "TRUE", "FALSE")</f>
        <v>TRUE</v>
      </c>
      <c r="G550" s="7">
        <v>3944</v>
      </c>
      <c r="H550" s="7">
        <f>IF(TicketTotals[[#This Row],[New Tickets]]&gt;499, TicketTotals[[#This Row],[New Tickets]], 0)</f>
        <v>3944</v>
      </c>
      <c r="I550" s="16">
        <f>ROUND((TicketTotals[[#This Row],[Billed Tickets]]/$E$5)*$E$6, 2)</f>
        <v>2437.5100000000002</v>
      </c>
      <c r="J550" s="20">
        <f>TicketTotals[[#This Row],[Billed Tickets]]/$E$5</f>
        <v>4.8750255555662681E-4</v>
      </c>
    </row>
    <row r="551" spans="1:10" x14ac:dyDescent="0.3">
      <c r="A551" s="6" t="s">
        <v>9</v>
      </c>
      <c r="B551" s="6" t="s">
        <v>2</v>
      </c>
      <c r="C551" s="6" t="s">
        <v>553</v>
      </c>
      <c r="D551" s="5" t="s">
        <v>553</v>
      </c>
      <c r="E551" s="5" t="s">
        <v>1429</v>
      </c>
      <c r="F551" s="10" t="str">
        <f>IF(TicketTotals[[#This Row],[New Tickets]]&gt;499, "TRUE", "FALSE")</f>
        <v>TRUE</v>
      </c>
      <c r="G551" s="7">
        <v>1191</v>
      </c>
      <c r="H551" s="7">
        <f>IF(TicketTotals[[#This Row],[New Tickets]]&gt;499, TicketTotals[[#This Row],[New Tickets]], 0)</f>
        <v>1191</v>
      </c>
      <c r="I551" s="16">
        <f>ROUND((TicketTotals[[#This Row],[Billed Tickets]]/$E$5)*$E$6, 2)</f>
        <v>736.07</v>
      </c>
      <c r="J551" s="20">
        <f>TicketTotals[[#This Row],[Billed Tickets]]/$E$5</f>
        <v>1.4721489443913349E-4</v>
      </c>
    </row>
    <row r="552" spans="1:10" ht="31.2" x14ac:dyDescent="0.3">
      <c r="A552" s="6" t="s">
        <v>9</v>
      </c>
      <c r="B552" s="6" t="s">
        <v>2</v>
      </c>
      <c r="C552" s="6" t="s">
        <v>554</v>
      </c>
      <c r="D552" s="5" t="s">
        <v>1881</v>
      </c>
      <c r="E552" s="5" t="s">
        <v>1430</v>
      </c>
      <c r="F552" s="10" t="str">
        <f>IF(TicketTotals[[#This Row],[New Tickets]]&gt;499, "TRUE", "FALSE")</f>
        <v>TRUE</v>
      </c>
      <c r="G552" s="7">
        <v>16879</v>
      </c>
      <c r="H552" s="7">
        <f>IF(TicketTotals[[#This Row],[New Tickets]]&gt;499, TicketTotals[[#This Row],[New Tickets]], 0)</f>
        <v>16879</v>
      </c>
      <c r="I552" s="16">
        <f>ROUND((TicketTotals[[#This Row],[Billed Tickets]]/$E$5)*$E$6, 2)</f>
        <v>10431.74</v>
      </c>
      <c r="J552" s="20">
        <f>TicketTotals[[#This Row],[Billed Tickets]]/$E$5</f>
        <v>2.0863477776978459E-3</v>
      </c>
    </row>
    <row r="553" spans="1:10" x14ac:dyDescent="0.3">
      <c r="A553" s="6" t="s">
        <v>9</v>
      </c>
      <c r="B553" s="6" t="s">
        <v>2</v>
      </c>
      <c r="C553" s="6" t="s">
        <v>555</v>
      </c>
      <c r="D553" s="5" t="s">
        <v>555</v>
      </c>
      <c r="E553" s="5" t="s">
        <v>1431</v>
      </c>
      <c r="F553" s="10" t="str">
        <f>IF(TicketTotals[[#This Row],[New Tickets]]&gt;499, "TRUE", "FALSE")</f>
        <v>FALSE</v>
      </c>
      <c r="G553" s="7">
        <v>27</v>
      </c>
      <c r="H553" s="7">
        <f>IF(TicketTotals[[#This Row],[New Tickets]]&gt;499, TicketTotals[[#This Row],[New Tickets]], 0)</f>
        <v>0</v>
      </c>
      <c r="I553" s="16">
        <f>ROUND((TicketTotals[[#This Row],[Billed Tickets]]/$E$5)*$E$6, 2)</f>
        <v>0</v>
      </c>
      <c r="J553" s="20">
        <f>TicketTotals[[#This Row],[Billed Tickets]]/$E$5</f>
        <v>0</v>
      </c>
    </row>
    <row r="554" spans="1:10" x14ac:dyDescent="0.3">
      <c r="A554" s="6" t="s">
        <v>9</v>
      </c>
      <c r="B554" s="6" t="s">
        <v>2</v>
      </c>
      <c r="C554" s="6" t="s">
        <v>556</v>
      </c>
      <c r="D554" s="5" t="s">
        <v>556</v>
      </c>
      <c r="E554" s="5" t="s">
        <v>1432</v>
      </c>
      <c r="F554" s="10" t="str">
        <f>IF(TicketTotals[[#This Row],[New Tickets]]&gt;499, "TRUE", "FALSE")</f>
        <v>FALSE</v>
      </c>
      <c r="G554" s="7">
        <v>4</v>
      </c>
      <c r="H554" s="7">
        <f>IF(TicketTotals[[#This Row],[New Tickets]]&gt;499, TicketTotals[[#This Row],[New Tickets]], 0)</f>
        <v>0</v>
      </c>
      <c r="I554" s="16">
        <f>ROUND((TicketTotals[[#This Row],[Billed Tickets]]/$E$5)*$E$6, 2)</f>
        <v>0</v>
      </c>
      <c r="J554" s="20">
        <f>TicketTotals[[#This Row],[Billed Tickets]]/$E$5</f>
        <v>0</v>
      </c>
    </row>
    <row r="555" spans="1:10" x14ac:dyDescent="0.3">
      <c r="A555" s="6" t="s">
        <v>9</v>
      </c>
      <c r="B555" s="6" t="s">
        <v>2</v>
      </c>
      <c r="C555" s="6" t="s">
        <v>557</v>
      </c>
      <c r="D555" s="5" t="s">
        <v>557</v>
      </c>
      <c r="E555" s="5" t="s">
        <v>1433</v>
      </c>
      <c r="F555" s="10" t="str">
        <f>IF(TicketTotals[[#This Row],[New Tickets]]&gt;499, "TRUE", "FALSE")</f>
        <v>FALSE</v>
      </c>
      <c r="G555" s="7">
        <v>173</v>
      </c>
      <c r="H555" s="7">
        <f>IF(TicketTotals[[#This Row],[New Tickets]]&gt;499, TicketTotals[[#This Row],[New Tickets]], 0)</f>
        <v>0</v>
      </c>
      <c r="I555" s="16">
        <f>ROUND((TicketTotals[[#This Row],[Billed Tickets]]/$E$5)*$E$6, 2)</f>
        <v>0</v>
      </c>
      <c r="J555" s="20">
        <f>TicketTotals[[#This Row],[Billed Tickets]]/$E$5</f>
        <v>0</v>
      </c>
    </row>
    <row r="556" spans="1:10" ht="31.2" x14ac:dyDescent="0.3">
      <c r="A556" s="6" t="s">
        <v>9</v>
      </c>
      <c r="B556" s="6" t="s">
        <v>2</v>
      </c>
      <c r="C556" s="6" t="s">
        <v>558</v>
      </c>
      <c r="D556" s="5" t="s">
        <v>1882</v>
      </c>
      <c r="E556" s="5" t="s">
        <v>1434</v>
      </c>
      <c r="F556" s="10" t="str">
        <f>IF(TicketTotals[[#This Row],[New Tickets]]&gt;499, "TRUE", "FALSE")</f>
        <v>TRUE</v>
      </c>
      <c r="G556" s="7">
        <v>5119</v>
      </c>
      <c r="H556" s="7">
        <f>IF(TicketTotals[[#This Row],[New Tickets]]&gt;499, TicketTotals[[#This Row],[New Tickets]], 0)</f>
        <v>5119</v>
      </c>
      <c r="I556" s="16">
        <f>ROUND((TicketTotals[[#This Row],[Billed Tickets]]/$E$5)*$E$6, 2)</f>
        <v>3163.7</v>
      </c>
      <c r="J556" s="20">
        <f>TicketTotals[[#This Row],[Billed Tickets]]/$E$5</f>
        <v>6.3273975200161582E-4</v>
      </c>
    </row>
    <row r="557" spans="1:10" x14ac:dyDescent="0.3">
      <c r="A557" s="6" t="s">
        <v>9</v>
      </c>
      <c r="B557" s="6" t="s">
        <v>2</v>
      </c>
      <c r="C557" s="6" t="s">
        <v>559</v>
      </c>
      <c r="D557" s="5" t="s">
        <v>559</v>
      </c>
      <c r="E557" s="5" t="s">
        <v>1435</v>
      </c>
      <c r="F557" s="10" t="str">
        <f>IF(TicketTotals[[#This Row],[New Tickets]]&gt;499, "TRUE", "FALSE")</f>
        <v>FALSE</v>
      </c>
      <c r="G557" s="7">
        <v>63</v>
      </c>
      <c r="H557" s="7">
        <f>IF(TicketTotals[[#This Row],[New Tickets]]&gt;499, TicketTotals[[#This Row],[New Tickets]], 0)</f>
        <v>0</v>
      </c>
      <c r="I557" s="16">
        <f>ROUND((TicketTotals[[#This Row],[Billed Tickets]]/$E$5)*$E$6, 2)</f>
        <v>0</v>
      </c>
      <c r="J557" s="20">
        <f>TicketTotals[[#This Row],[Billed Tickets]]/$E$5</f>
        <v>0</v>
      </c>
    </row>
    <row r="558" spans="1:10" x14ac:dyDescent="0.3">
      <c r="A558" s="6" t="s">
        <v>9</v>
      </c>
      <c r="B558" s="6" t="s">
        <v>2</v>
      </c>
      <c r="C558" s="6" t="s">
        <v>560</v>
      </c>
      <c r="D558" s="5" t="s">
        <v>560</v>
      </c>
      <c r="E558" s="5" t="s">
        <v>1436</v>
      </c>
      <c r="F558" s="10" t="str">
        <f>IF(TicketTotals[[#This Row],[New Tickets]]&gt;499, "TRUE", "FALSE")</f>
        <v>FALSE</v>
      </c>
      <c r="G558" s="7">
        <v>81</v>
      </c>
      <c r="H558" s="7">
        <f>IF(TicketTotals[[#This Row],[New Tickets]]&gt;499, TicketTotals[[#This Row],[New Tickets]], 0)</f>
        <v>0</v>
      </c>
      <c r="I558" s="16">
        <f>ROUND((TicketTotals[[#This Row],[Billed Tickets]]/$E$5)*$E$6, 2)</f>
        <v>0</v>
      </c>
      <c r="J558" s="20">
        <f>TicketTotals[[#This Row],[Billed Tickets]]/$E$5</f>
        <v>0</v>
      </c>
    </row>
    <row r="559" spans="1:10" x14ac:dyDescent="0.3">
      <c r="A559" s="6" t="s">
        <v>9</v>
      </c>
      <c r="B559" s="6" t="s">
        <v>2</v>
      </c>
      <c r="C559" s="6" t="s">
        <v>561</v>
      </c>
      <c r="D559" s="5" t="s">
        <v>561</v>
      </c>
      <c r="E559" s="5" t="s">
        <v>1437</v>
      </c>
      <c r="F559" s="10" t="str">
        <f>IF(TicketTotals[[#This Row],[New Tickets]]&gt;499, "TRUE", "FALSE")</f>
        <v>TRUE</v>
      </c>
      <c r="G559" s="7">
        <v>35786</v>
      </c>
      <c r="H559" s="7">
        <f>IF(TicketTotals[[#This Row],[New Tickets]]&gt;499, TicketTotals[[#This Row],[New Tickets]], 0)</f>
        <v>35786</v>
      </c>
      <c r="I559" s="16">
        <f>ROUND((TicketTotals[[#This Row],[Billed Tickets]]/$E$5)*$E$6, 2)</f>
        <v>22116.84</v>
      </c>
      <c r="J559" s="20">
        <f>TicketTotals[[#This Row],[Billed Tickets]]/$E$5</f>
        <v>4.4233687761535108E-3</v>
      </c>
    </row>
    <row r="560" spans="1:10" x14ac:dyDescent="0.3">
      <c r="A560" s="6" t="s">
        <v>9</v>
      </c>
      <c r="B560" s="6" t="s">
        <v>2</v>
      </c>
      <c r="C560" s="6" t="s">
        <v>562</v>
      </c>
      <c r="D560" s="5" t="s">
        <v>562</v>
      </c>
      <c r="E560" s="5" t="s">
        <v>1438</v>
      </c>
      <c r="F560" s="10" t="str">
        <f>IF(TicketTotals[[#This Row],[New Tickets]]&gt;499, "TRUE", "FALSE")</f>
        <v>FALSE</v>
      </c>
      <c r="G560" s="7">
        <v>7</v>
      </c>
      <c r="H560" s="7">
        <f>IF(TicketTotals[[#This Row],[New Tickets]]&gt;499, TicketTotals[[#This Row],[New Tickets]], 0)</f>
        <v>0</v>
      </c>
      <c r="I560" s="16">
        <f>ROUND((TicketTotals[[#This Row],[Billed Tickets]]/$E$5)*$E$6, 2)</f>
        <v>0</v>
      </c>
      <c r="J560" s="20">
        <f>TicketTotals[[#This Row],[Billed Tickets]]/$E$5</f>
        <v>0</v>
      </c>
    </row>
    <row r="561" spans="1:10" x14ac:dyDescent="0.3">
      <c r="A561" s="6" t="s">
        <v>9</v>
      </c>
      <c r="B561" s="6" t="s">
        <v>2</v>
      </c>
      <c r="C561" s="6" t="s">
        <v>563</v>
      </c>
      <c r="D561" s="5" t="s">
        <v>563</v>
      </c>
      <c r="E561" s="5" t="s">
        <v>1439</v>
      </c>
      <c r="F561" s="10" t="str">
        <f>IF(TicketTotals[[#This Row],[New Tickets]]&gt;499, "TRUE", "FALSE")</f>
        <v>TRUE</v>
      </c>
      <c r="G561" s="7">
        <v>905</v>
      </c>
      <c r="H561" s="7">
        <f>IF(TicketTotals[[#This Row],[New Tickets]]&gt;499, TicketTotals[[#This Row],[New Tickets]], 0)</f>
        <v>905</v>
      </c>
      <c r="I561" s="16">
        <f>ROUND((TicketTotals[[#This Row],[Billed Tickets]]/$E$5)*$E$6, 2)</f>
        <v>559.32000000000005</v>
      </c>
      <c r="J561" s="20">
        <f>TicketTotals[[#This Row],[Billed Tickets]]/$E$5</f>
        <v>1.1186354279380002E-4</v>
      </c>
    </row>
    <row r="562" spans="1:10" x14ac:dyDescent="0.3">
      <c r="A562" s="6" t="s">
        <v>9</v>
      </c>
      <c r="B562" s="6" t="s">
        <v>2</v>
      </c>
      <c r="C562" s="6" t="s">
        <v>564</v>
      </c>
      <c r="D562" s="5" t="s">
        <v>564</v>
      </c>
      <c r="E562" s="5" t="s">
        <v>1440</v>
      </c>
      <c r="F562" s="10" t="str">
        <f>IF(TicketTotals[[#This Row],[New Tickets]]&gt;499, "TRUE", "FALSE")</f>
        <v>FALSE</v>
      </c>
      <c r="G562" s="7">
        <v>48</v>
      </c>
      <c r="H562" s="7">
        <f>IF(TicketTotals[[#This Row],[New Tickets]]&gt;499, TicketTotals[[#This Row],[New Tickets]], 0)</f>
        <v>0</v>
      </c>
      <c r="I562" s="16">
        <f>ROUND((TicketTotals[[#This Row],[Billed Tickets]]/$E$5)*$E$6, 2)</f>
        <v>0</v>
      </c>
      <c r="J562" s="20">
        <f>TicketTotals[[#This Row],[Billed Tickets]]/$E$5</f>
        <v>0</v>
      </c>
    </row>
    <row r="563" spans="1:10" x14ac:dyDescent="0.3">
      <c r="A563" s="6" t="s">
        <v>9</v>
      </c>
      <c r="B563" s="6" t="s">
        <v>2</v>
      </c>
      <c r="C563" s="6" t="s">
        <v>565</v>
      </c>
      <c r="D563" s="5" t="s">
        <v>565</v>
      </c>
      <c r="E563" s="5" t="s">
        <v>1441</v>
      </c>
      <c r="F563" s="10" t="str">
        <f>IF(TicketTotals[[#This Row],[New Tickets]]&gt;499, "TRUE", "FALSE")</f>
        <v>FALSE</v>
      </c>
      <c r="G563" s="7">
        <v>72</v>
      </c>
      <c r="H563" s="7">
        <f>IF(TicketTotals[[#This Row],[New Tickets]]&gt;499, TicketTotals[[#This Row],[New Tickets]], 0)</f>
        <v>0</v>
      </c>
      <c r="I563" s="16">
        <f>ROUND((TicketTotals[[#This Row],[Billed Tickets]]/$E$5)*$E$6, 2)</f>
        <v>0</v>
      </c>
      <c r="J563" s="20">
        <f>TicketTotals[[#This Row],[Billed Tickets]]/$E$5</f>
        <v>0</v>
      </c>
    </row>
    <row r="564" spans="1:10" x14ac:dyDescent="0.3">
      <c r="A564" s="6" t="s">
        <v>9</v>
      </c>
      <c r="B564" s="6" t="s">
        <v>2</v>
      </c>
      <c r="C564" s="6" t="s">
        <v>566</v>
      </c>
      <c r="D564" s="5" t="s">
        <v>566</v>
      </c>
      <c r="E564" s="5" t="s">
        <v>1442</v>
      </c>
      <c r="F564" s="10" t="str">
        <f>IF(TicketTotals[[#This Row],[New Tickets]]&gt;499, "TRUE", "FALSE")</f>
        <v>FALSE</v>
      </c>
      <c r="G564" s="7">
        <v>19</v>
      </c>
      <c r="H564" s="7">
        <f>IF(TicketTotals[[#This Row],[New Tickets]]&gt;499, TicketTotals[[#This Row],[New Tickets]], 0)</f>
        <v>0</v>
      </c>
      <c r="I564" s="16">
        <f>ROUND((TicketTotals[[#This Row],[Billed Tickets]]/$E$5)*$E$6, 2)</f>
        <v>0</v>
      </c>
      <c r="J564" s="20">
        <f>TicketTotals[[#This Row],[Billed Tickets]]/$E$5</f>
        <v>0</v>
      </c>
    </row>
    <row r="565" spans="1:10" x14ac:dyDescent="0.3">
      <c r="A565" s="6" t="s">
        <v>9</v>
      </c>
      <c r="B565" s="6" t="s">
        <v>2</v>
      </c>
      <c r="C565" s="6" t="s">
        <v>567</v>
      </c>
      <c r="D565" s="5" t="s">
        <v>567</v>
      </c>
      <c r="E565" s="5" t="s">
        <v>1443</v>
      </c>
      <c r="F565" s="10" t="str">
        <f>IF(TicketTotals[[#This Row],[New Tickets]]&gt;499, "TRUE", "FALSE")</f>
        <v>FALSE</v>
      </c>
      <c r="G565" s="7">
        <v>3</v>
      </c>
      <c r="H565" s="7">
        <f>IF(TicketTotals[[#This Row],[New Tickets]]&gt;499, TicketTotals[[#This Row],[New Tickets]], 0)</f>
        <v>0</v>
      </c>
      <c r="I565" s="16">
        <f>ROUND((TicketTotals[[#This Row],[Billed Tickets]]/$E$5)*$E$6, 2)</f>
        <v>0</v>
      </c>
      <c r="J565" s="20">
        <f>TicketTotals[[#This Row],[Billed Tickets]]/$E$5</f>
        <v>0</v>
      </c>
    </row>
    <row r="566" spans="1:10" x14ac:dyDescent="0.3">
      <c r="A566" s="6" t="s">
        <v>9</v>
      </c>
      <c r="B566" s="6" t="s">
        <v>2</v>
      </c>
      <c r="C566" s="6" t="s">
        <v>568</v>
      </c>
      <c r="D566" s="5" t="s">
        <v>568</v>
      </c>
      <c r="E566" s="5" t="s">
        <v>1444</v>
      </c>
      <c r="F566" s="10" t="str">
        <f>IF(TicketTotals[[#This Row],[New Tickets]]&gt;499, "TRUE", "FALSE")</f>
        <v>TRUE</v>
      </c>
      <c r="G566" s="7">
        <v>1425</v>
      </c>
      <c r="H566" s="7">
        <f>IF(TicketTotals[[#This Row],[New Tickets]]&gt;499, TicketTotals[[#This Row],[New Tickets]], 0)</f>
        <v>1425</v>
      </c>
      <c r="I566" s="16">
        <f>ROUND((TicketTotals[[#This Row],[Billed Tickets]]/$E$5)*$E$6, 2)</f>
        <v>880.69</v>
      </c>
      <c r="J566" s="20">
        <f>TicketTotals[[#This Row],[Billed Tickets]]/$E$5</f>
        <v>1.7613872760349725E-4</v>
      </c>
    </row>
    <row r="567" spans="1:10" x14ac:dyDescent="0.3">
      <c r="A567" s="6" t="s">
        <v>9</v>
      </c>
      <c r="B567" s="6" t="s">
        <v>2</v>
      </c>
      <c r="C567" s="6" t="s">
        <v>569</v>
      </c>
      <c r="D567" s="5" t="s">
        <v>569</v>
      </c>
      <c r="E567" s="5" t="s">
        <v>1445</v>
      </c>
      <c r="F567" s="10" t="str">
        <f>IF(TicketTotals[[#This Row],[New Tickets]]&gt;499, "TRUE", "FALSE")</f>
        <v>FALSE</v>
      </c>
      <c r="G567" s="7">
        <v>53</v>
      </c>
      <c r="H567" s="7">
        <f>IF(TicketTotals[[#This Row],[New Tickets]]&gt;499, TicketTotals[[#This Row],[New Tickets]], 0)</f>
        <v>0</v>
      </c>
      <c r="I567" s="16">
        <f>ROUND((TicketTotals[[#This Row],[Billed Tickets]]/$E$5)*$E$6, 2)</f>
        <v>0</v>
      </c>
      <c r="J567" s="20">
        <f>TicketTotals[[#This Row],[Billed Tickets]]/$E$5</f>
        <v>0</v>
      </c>
    </row>
    <row r="568" spans="1:10" x14ac:dyDescent="0.3">
      <c r="A568" s="6" t="s">
        <v>9</v>
      </c>
      <c r="B568" s="6" t="s">
        <v>2</v>
      </c>
      <c r="C568" s="6" t="s">
        <v>570</v>
      </c>
      <c r="D568" s="5" t="s">
        <v>570</v>
      </c>
      <c r="E568" s="5" t="s">
        <v>1446</v>
      </c>
      <c r="F568" s="10" t="str">
        <f>IF(TicketTotals[[#This Row],[New Tickets]]&gt;499, "TRUE", "FALSE")</f>
        <v>TRUE</v>
      </c>
      <c r="G568" s="7">
        <v>1556</v>
      </c>
      <c r="H568" s="7">
        <f>IF(TicketTotals[[#This Row],[New Tickets]]&gt;499, TicketTotals[[#This Row],[New Tickets]], 0)</f>
        <v>1556</v>
      </c>
      <c r="I568" s="16">
        <f>ROUND((TicketTotals[[#This Row],[Billed Tickets]]/$E$5)*$E$6, 2)</f>
        <v>961.66</v>
      </c>
      <c r="J568" s="20">
        <f>TicketTotals[[#This Row],[Billed Tickets]]/$E$5</f>
        <v>1.9233112993055561E-4</v>
      </c>
    </row>
    <row r="569" spans="1:10" x14ac:dyDescent="0.3">
      <c r="A569" s="6" t="s">
        <v>9</v>
      </c>
      <c r="B569" s="6" t="s">
        <v>2</v>
      </c>
      <c r="C569" s="6" t="s">
        <v>571</v>
      </c>
      <c r="D569" s="5" t="s">
        <v>571</v>
      </c>
      <c r="E569" s="5" t="s">
        <v>1447</v>
      </c>
      <c r="F569" s="10" t="str">
        <f>IF(TicketTotals[[#This Row],[New Tickets]]&gt;499, "TRUE", "FALSE")</f>
        <v>FALSE</v>
      </c>
      <c r="G569" s="7">
        <v>151</v>
      </c>
      <c r="H569" s="7">
        <f>IF(TicketTotals[[#This Row],[New Tickets]]&gt;499, TicketTotals[[#This Row],[New Tickets]], 0)</f>
        <v>0</v>
      </c>
      <c r="I569" s="16">
        <f>ROUND((TicketTotals[[#This Row],[Billed Tickets]]/$E$5)*$E$6, 2)</f>
        <v>0</v>
      </c>
      <c r="J569" s="20">
        <f>TicketTotals[[#This Row],[Billed Tickets]]/$E$5</f>
        <v>0</v>
      </c>
    </row>
    <row r="570" spans="1:10" x14ac:dyDescent="0.3">
      <c r="A570" s="6" t="s">
        <v>9</v>
      </c>
      <c r="B570" s="6" t="s">
        <v>2</v>
      </c>
      <c r="C570" s="6" t="s">
        <v>572</v>
      </c>
      <c r="D570" s="5" t="s">
        <v>572</v>
      </c>
      <c r="E570" s="5" t="s">
        <v>1448</v>
      </c>
      <c r="F570" s="10" t="str">
        <f>IF(TicketTotals[[#This Row],[New Tickets]]&gt;499, "TRUE", "FALSE")</f>
        <v>TRUE</v>
      </c>
      <c r="G570" s="7">
        <v>804</v>
      </c>
      <c r="H570" s="7">
        <f>IF(TicketTotals[[#This Row],[New Tickets]]&gt;499, TicketTotals[[#This Row],[New Tickets]], 0)</f>
        <v>804</v>
      </c>
      <c r="I570" s="16">
        <f>ROUND((TicketTotals[[#This Row],[Billed Tickets]]/$E$5)*$E$6, 2)</f>
        <v>496.9</v>
      </c>
      <c r="J570" s="20">
        <f>TicketTotals[[#This Row],[Billed Tickets]]/$E$5</f>
        <v>9.9379324205762671E-5</v>
      </c>
    </row>
    <row r="571" spans="1:10" x14ac:dyDescent="0.3">
      <c r="A571" s="6" t="s">
        <v>9</v>
      </c>
      <c r="B571" s="6" t="s">
        <v>2</v>
      </c>
      <c r="C571" s="6" t="s">
        <v>573</v>
      </c>
      <c r="D571" s="5" t="s">
        <v>573</v>
      </c>
      <c r="E571" s="5" t="s">
        <v>1449</v>
      </c>
      <c r="F571" s="10" t="str">
        <f>IF(TicketTotals[[#This Row],[New Tickets]]&gt;499, "TRUE", "FALSE")</f>
        <v>FALSE</v>
      </c>
      <c r="G571" s="7">
        <v>12</v>
      </c>
      <c r="H571" s="7">
        <f>IF(TicketTotals[[#This Row],[New Tickets]]&gt;499, TicketTotals[[#This Row],[New Tickets]], 0)</f>
        <v>0</v>
      </c>
      <c r="I571" s="16">
        <f>ROUND((TicketTotals[[#This Row],[Billed Tickets]]/$E$5)*$E$6, 2)</f>
        <v>0</v>
      </c>
      <c r="J571" s="20">
        <f>TicketTotals[[#This Row],[Billed Tickets]]/$E$5</f>
        <v>0</v>
      </c>
    </row>
    <row r="572" spans="1:10" x14ac:dyDescent="0.3">
      <c r="A572" s="6" t="s">
        <v>9</v>
      </c>
      <c r="B572" s="6" t="s">
        <v>2</v>
      </c>
      <c r="C572" s="6" t="s">
        <v>574</v>
      </c>
      <c r="D572" s="5" t="s">
        <v>574</v>
      </c>
      <c r="E572" s="5" t="s">
        <v>1450</v>
      </c>
      <c r="F572" s="10" t="str">
        <f>IF(TicketTotals[[#This Row],[New Tickets]]&gt;499, "TRUE", "FALSE")</f>
        <v>TRUE</v>
      </c>
      <c r="G572" s="7">
        <v>2457</v>
      </c>
      <c r="H572" s="7">
        <f>IF(TicketTotals[[#This Row],[New Tickets]]&gt;499, TicketTotals[[#This Row],[New Tickets]], 0)</f>
        <v>2457</v>
      </c>
      <c r="I572" s="16">
        <f>ROUND((TicketTotals[[#This Row],[Billed Tickets]]/$E$5)*$E$6, 2)</f>
        <v>1518.5</v>
      </c>
      <c r="J572" s="20">
        <f>TicketTotals[[#This Row],[Billed Tickets]]/$E$5</f>
        <v>3.0370024822581947E-4</v>
      </c>
    </row>
    <row r="573" spans="1:10" x14ac:dyDescent="0.3">
      <c r="A573" s="6" t="s">
        <v>9</v>
      </c>
      <c r="B573" s="6" t="s">
        <v>2</v>
      </c>
      <c r="C573" s="6" t="s">
        <v>575</v>
      </c>
      <c r="D573" s="5" t="s">
        <v>575</v>
      </c>
      <c r="E573" s="5" t="s">
        <v>1451</v>
      </c>
      <c r="F573" s="10" t="str">
        <f>IF(TicketTotals[[#This Row],[New Tickets]]&gt;499, "TRUE", "FALSE")</f>
        <v>TRUE</v>
      </c>
      <c r="G573" s="7">
        <v>916</v>
      </c>
      <c r="H573" s="7">
        <f>IF(TicketTotals[[#This Row],[New Tickets]]&gt;499, TicketTotals[[#This Row],[New Tickets]], 0)</f>
        <v>916</v>
      </c>
      <c r="I573" s="16">
        <f>ROUND((TicketTotals[[#This Row],[Billed Tickets]]/$E$5)*$E$6, 2)</f>
        <v>566.12</v>
      </c>
      <c r="J573" s="20">
        <f>TicketTotals[[#This Row],[Billed Tickets]]/$E$5</f>
        <v>1.1322321016477437E-4</v>
      </c>
    </row>
    <row r="574" spans="1:10" x14ac:dyDescent="0.3">
      <c r="A574" s="6" t="s">
        <v>9</v>
      </c>
      <c r="B574" s="6" t="s">
        <v>2</v>
      </c>
      <c r="C574" s="6" t="s">
        <v>576</v>
      </c>
      <c r="D574" s="5" t="s">
        <v>576</v>
      </c>
      <c r="E574" s="5" t="s">
        <v>1452</v>
      </c>
      <c r="F574" s="10" t="str">
        <f>IF(TicketTotals[[#This Row],[New Tickets]]&gt;499, "TRUE", "FALSE")</f>
        <v>FALSE</v>
      </c>
      <c r="G574" s="7">
        <v>226</v>
      </c>
      <c r="H574" s="7">
        <f>IF(TicketTotals[[#This Row],[New Tickets]]&gt;499, TicketTotals[[#This Row],[New Tickets]], 0)</f>
        <v>0</v>
      </c>
      <c r="I574" s="16">
        <f>ROUND((TicketTotals[[#This Row],[Billed Tickets]]/$E$5)*$E$6, 2)</f>
        <v>0</v>
      </c>
      <c r="J574" s="20">
        <f>TicketTotals[[#This Row],[Billed Tickets]]/$E$5</f>
        <v>0</v>
      </c>
    </row>
    <row r="575" spans="1:10" x14ac:dyDescent="0.3">
      <c r="A575" s="6" t="s">
        <v>9</v>
      </c>
      <c r="B575" s="6" t="s">
        <v>2</v>
      </c>
      <c r="C575" s="6" t="s">
        <v>577</v>
      </c>
      <c r="D575" s="5" t="s">
        <v>577</v>
      </c>
      <c r="E575" s="5" t="s">
        <v>1453</v>
      </c>
      <c r="F575" s="10" t="str">
        <f>IF(TicketTotals[[#This Row],[New Tickets]]&gt;499, "TRUE", "FALSE")</f>
        <v>FALSE</v>
      </c>
      <c r="G575" s="7">
        <v>17</v>
      </c>
      <c r="H575" s="7">
        <f>IF(TicketTotals[[#This Row],[New Tickets]]&gt;499, TicketTotals[[#This Row],[New Tickets]], 0)</f>
        <v>0</v>
      </c>
      <c r="I575" s="16">
        <f>ROUND((TicketTotals[[#This Row],[Billed Tickets]]/$E$5)*$E$6, 2)</f>
        <v>0</v>
      </c>
      <c r="J575" s="20">
        <f>TicketTotals[[#This Row],[Billed Tickets]]/$E$5</f>
        <v>0</v>
      </c>
    </row>
    <row r="576" spans="1:10" x14ac:dyDescent="0.3">
      <c r="A576" s="6" t="s">
        <v>9</v>
      </c>
      <c r="B576" s="6" t="s">
        <v>2</v>
      </c>
      <c r="C576" s="6" t="s">
        <v>578</v>
      </c>
      <c r="D576" s="5" t="s">
        <v>578</v>
      </c>
      <c r="E576" s="5" t="s">
        <v>1454</v>
      </c>
      <c r="F576" s="10" t="str">
        <f>IF(TicketTotals[[#This Row],[New Tickets]]&gt;499, "TRUE", "FALSE")</f>
        <v>TRUE</v>
      </c>
      <c r="G576" s="7">
        <v>3331</v>
      </c>
      <c r="H576" s="7">
        <f>IF(TicketTotals[[#This Row],[New Tickets]]&gt;499, TicketTotals[[#This Row],[New Tickets]], 0)</f>
        <v>3331</v>
      </c>
      <c r="I576" s="16">
        <f>ROUND((TicketTotals[[#This Row],[Billed Tickets]]/$E$5)*$E$6, 2)</f>
        <v>2058.66</v>
      </c>
      <c r="J576" s="20">
        <f>TicketTotals[[#This Row],[Billed Tickets]]/$E$5</f>
        <v>4.1173200115596448E-4</v>
      </c>
    </row>
    <row r="577" spans="1:10" x14ac:dyDescent="0.3">
      <c r="A577" s="6" t="s">
        <v>9</v>
      </c>
      <c r="B577" s="6" t="s">
        <v>2</v>
      </c>
      <c r="C577" s="6" t="s">
        <v>579</v>
      </c>
      <c r="D577" s="5" t="s">
        <v>579</v>
      </c>
      <c r="E577" s="5" t="s">
        <v>1455</v>
      </c>
      <c r="F577" s="10" t="str">
        <f>IF(TicketTotals[[#This Row],[New Tickets]]&gt;499, "TRUE", "FALSE")</f>
        <v>TRUE</v>
      </c>
      <c r="G577" s="7">
        <v>2852</v>
      </c>
      <c r="H577" s="7">
        <f>IF(TicketTotals[[#This Row],[New Tickets]]&gt;499, TicketTotals[[#This Row],[New Tickets]], 0)</f>
        <v>2852</v>
      </c>
      <c r="I577" s="16">
        <f>ROUND((TicketTotals[[#This Row],[Billed Tickets]]/$E$5)*$E$6, 2)</f>
        <v>1762.62</v>
      </c>
      <c r="J577" s="20">
        <f>TicketTotals[[#This Row],[Billed Tickets]]/$E$5</f>
        <v>3.5252466745626257E-4</v>
      </c>
    </row>
    <row r="578" spans="1:10" x14ac:dyDescent="0.3">
      <c r="A578" s="6" t="s">
        <v>9</v>
      </c>
      <c r="B578" s="6" t="s">
        <v>2</v>
      </c>
      <c r="C578" s="6" t="s">
        <v>580</v>
      </c>
      <c r="D578" s="5" t="s">
        <v>1883</v>
      </c>
      <c r="E578" s="5" t="s">
        <v>1456</v>
      </c>
      <c r="F578" s="10" t="str">
        <f>IF(TicketTotals[[#This Row],[New Tickets]]&gt;499, "TRUE", "FALSE")</f>
        <v>TRUE</v>
      </c>
      <c r="G578" s="7">
        <v>884</v>
      </c>
      <c r="H578" s="7">
        <f>IF(TicketTotals[[#This Row],[New Tickets]]&gt;499, TicketTotals[[#This Row],[New Tickets]], 0)</f>
        <v>884</v>
      </c>
      <c r="I578" s="16">
        <f>ROUND((TicketTotals[[#This Row],[Billed Tickets]]/$E$5)*$E$6, 2)</f>
        <v>546.34</v>
      </c>
      <c r="J578" s="20">
        <f>TicketTotals[[#This Row],[Billed Tickets]]/$E$5</f>
        <v>1.0926781417648531E-4</v>
      </c>
    </row>
    <row r="579" spans="1:10" x14ac:dyDescent="0.3">
      <c r="A579" s="6" t="s">
        <v>9</v>
      </c>
      <c r="B579" s="6" t="s">
        <v>2</v>
      </c>
      <c r="C579" s="6" t="s">
        <v>581</v>
      </c>
      <c r="D579" s="5" t="s">
        <v>581</v>
      </c>
      <c r="E579" s="5" t="s">
        <v>1457</v>
      </c>
      <c r="F579" s="10" t="str">
        <f>IF(TicketTotals[[#This Row],[New Tickets]]&gt;499, "TRUE", "FALSE")</f>
        <v>TRUE</v>
      </c>
      <c r="G579" s="7">
        <v>773</v>
      </c>
      <c r="H579" s="7">
        <f>IF(TicketTotals[[#This Row],[New Tickets]]&gt;499, TicketTotals[[#This Row],[New Tickets]], 0)</f>
        <v>773</v>
      </c>
      <c r="I579" s="16">
        <f>ROUND((TicketTotals[[#This Row],[Billed Tickets]]/$E$5)*$E$6, 2)</f>
        <v>477.74</v>
      </c>
      <c r="J579" s="20">
        <f>TicketTotals[[#This Row],[Billed Tickets]]/$E$5</f>
        <v>9.5547534342107642E-5</v>
      </c>
    </row>
    <row r="580" spans="1:10" x14ac:dyDescent="0.3">
      <c r="A580" s="6" t="s">
        <v>9</v>
      </c>
      <c r="B580" s="6" t="s">
        <v>2</v>
      </c>
      <c r="C580" s="6" t="s">
        <v>582</v>
      </c>
      <c r="D580" s="5" t="s">
        <v>1884</v>
      </c>
      <c r="E580" s="5" t="s">
        <v>1458</v>
      </c>
      <c r="F580" s="10" t="str">
        <f>IF(TicketTotals[[#This Row],[New Tickets]]&gt;499, "TRUE", "FALSE")</f>
        <v>TRUE</v>
      </c>
      <c r="G580" s="7">
        <v>2896</v>
      </c>
      <c r="H580" s="7">
        <f>IF(TicketTotals[[#This Row],[New Tickets]]&gt;499, TicketTotals[[#This Row],[New Tickets]], 0)</f>
        <v>2896</v>
      </c>
      <c r="I580" s="16">
        <f>ROUND((TicketTotals[[#This Row],[Billed Tickets]]/$E$5)*$E$6, 2)</f>
        <v>1789.82</v>
      </c>
      <c r="J580" s="20">
        <f>TicketTotals[[#This Row],[Billed Tickets]]/$E$5</f>
        <v>3.5796333694016006E-4</v>
      </c>
    </row>
    <row r="581" spans="1:10" x14ac:dyDescent="0.3">
      <c r="A581" s="6" t="s">
        <v>9</v>
      </c>
      <c r="B581" s="6" t="s">
        <v>2</v>
      </c>
      <c r="C581" s="6" t="s">
        <v>583</v>
      </c>
      <c r="D581" s="5" t="s">
        <v>583</v>
      </c>
      <c r="E581" s="5" t="s">
        <v>1459</v>
      </c>
      <c r="F581" s="10" t="str">
        <f>IF(TicketTotals[[#This Row],[New Tickets]]&gt;499, "TRUE", "FALSE")</f>
        <v>TRUE</v>
      </c>
      <c r="G581" s="7">
        <v>2950</v>
      </c>
      <c r="H581" s="7">
        <f>IF(TicketTotals[[#This Row],[New Tickets]]&gt;499, TicketTotals[[#This Row],[New Tickets]], 0)</f>
        <v>2950</v>
      </c>
      <c r="I581" s="16">
        <f>ROUND((TicketTotals[[#This Row],[Billed Tickets]]/$E$5)*$E$6, 2)</f>
        <v>1823.19</v>
      </c>
      <c r="J581" s="20">
        <f>TicketTotals[[#This Row],[Billed Tickets]]/$E$5</f>
        <v>3.6463806767039785E-4</v>
      </c>
    </row>
    <row r="582" spans="1:10" x14ac:dyDescent="0.3">
      <c r="A582" s="6" t="s">
        <v>9</v>
      </c>
      <c r="B582" s="6" t="s">
        <v>2</v>
      </c>
      <c r="C582" s="6" t="s">
        <v>584</v>
      </c>
      <c r="D582" s="5" t="s">
        <v>584</v>
      </c>
      <c r="E582" s="5" t="s">
        <v>1460</v>
      </c>
      <c r="F582" s="10" t="str">
        <f>IF(TicketTotals[[#This Row],[New Tickets]]&gt;499, "TRUE", "FALSE")</f>
        <v>FALSE</v>
      </c>
      <c r="G582" s="7">
        <v>12</v>
      </c>
      <c r="H582" s="7">
        <f>IF(TicketTotals[[#This Row],[New Tickets]]&gt;499, TicketTotals[[#This Row],[New Tickets]], 0)</f>
        <v>0</v>
      </c>
      <c r="I582" s="16">
        <f>ROUND((TicketTotals[[#This Row],[Billed Tickets]]/$E$5)*$E$6, 2)</f>
        <v>0</v>
      </c>
      <c r="J582" s="20">
        <f>TicketTotals[[#This Row],[Billed Tickets]]/$E$5</f>
        <v>0</v>
      </c>
    </row>
    <row r="583" spans="1:10" x14ac:dyDescent="0.3">
      <c r="A583" s="6" t="s">
        <v>9</v>
      </c>
      <c r="B583" s="6" t="s">
        <v>2</v>
      </c>
      <c r="C583" s="6" t="s">
        <v>585</v>
      </c>
      <c r="D583" s="5" t="s">
        <v>585</v>
      </c>
      <c r="E583" s="5" t="s">
        <v>1461</v>
      </c>
      <c r="F583" s="10" t="str">
        <f>IF(TicketTotals[[#This Row],[New Tickets]]&gt;499, "TRUE", "FALSE")</f>
        <v>TRUE</v>
      </c>
      <c r="G583" s="7">
        <v>2605</v>
      </c>
      <c r="H583" s="7">
        <f>IF(TicketTotals[[#This Row],[New Tickets]]&gt;499, TicketTotals[[#This Row],[New Tickets]], 0)</f>
        <v>2605</v>
      </c>
      <c r="I583" s="16">
        <f>ROUND((TicketTotals[[#This Row],[Billed Tickets]]/$E$5)*$E$6, 2)</f>
        <v>1609.97</v>
      </c>
      <c r="J583" s="20">
        <f>TicketTotals[[#This Row],[Billed Tickets]]/$E$5</f>
        <v>3.2199395467165642E-4</v>
      </c>
    </row>
    <row r="584" spans="1:10" x14ac:dyDescent="0.3">
      <c r="A584" s="6" t="s">
        <v>9</v>
      </c>
      <c r="B584" s="6" t="s">
        <v>2</v>
      </c>
      <c r="C584" s="6" t="s">
        <v>586</v>
      </c>
      <c r="D584" s="5" t="s">
        <v>586</v>
      </c>
      <c r="E584" s="5" t="s">
        <v>1462</v>
      </c>
      <c r="F584" s="10" t="str">
        <f>IF(TicketTotals[[#This Row],[New Tickets]]&gt;499, "TRUE", "FALSE")</f>
        <v>FALSE</v>
      </c>
      <c r="G584" s="7">
        <v>185</v>
      </c>
      <c r="H584" s="7">
        <f>IF(TicketTotals[[#This Row],[New Tickets]]&gt;499, TicketTotals[[#This Row],[New Tickets]], 0)</f>
        <v>0</v>
      </c>
      <c r="I584" s="16">
        <f>ROUND((TicketTotals[[#This Row],[Billed Tickets]]/$E$5)*$E$6, 2)</f>
        <v>0</v>
      </c>
      <c r="J584" s="20">
        <f>TicketTotals[[#This Row],[Billed Tickets]]/$E$5</f>
        <v>0</v>
      </c>
    </row>
    <row r="585" spans="1:10" x14ac:dyDescent="0.3">
      <c r="A585" s="6" t="s">
        <v>9</v>
      </c>
      <c r="B585" s="6" t="s">
        <v>2</v>
      </c>
      <c r="C585" s="6" t="s">
        <v>587</v>
      </c>
      <c r="D585" s="5" t="s">
        <v>1885</v>
      </c>
      <c r="E585" s="5" t="s">
        <v>1463</v>
      </c>
      <c r="F585" s="10" t="str">
        <f>IF(TicketTotals[[#This Row],[New Tickets]]&gt;499, "TRUE", "FALSE")</f>
        <v>TRUE</v>
      </c>
      <c r="G585" s="7">
        <v>937</v>
      </c>
      <c r="H585" s="7">
        <f>IF(TicketTotals[[#This Row],[New Tickets]]&gt;499, TicketTotals[[#This Row],[New Tickets]], 0)</f>
        <v>937</v>
      </c>
      <c r="I585" s="16">
        <f>ROUND((TicketTotals[[#This Row],[Billed Tickets]]/$E$5)*$E$6, 2)</f>
        <v>579.09</v>
      </c>
      <c r="J585" s="20">
        <f>TicketTotals[[#This Row],[Billed Tickets]]/$E$5</f>
        <v>1.1581893878208908E-4</v>
      </c>
    </row>
    <row r="586" spans="1:10" x14ac:dyDescent="0.3">
      <c r="A586" s="6" t="s">
        <v>9</v>
      </c>
      <c r="B586" s="6" t="s">
        <v>2</v>
      </c>
      <c r="C586" s="6" t="s">
        <v>588</v>
      </c>
      <c r="D586" s="5" t="s">
        <v>588</v>
      </c>
      <c r="E586" s="5" t="s">
        <v>1464</v>
      </c>
      <c r="F586" s="10" t="str">
        <f>IF(TicketTotals[[#This Row],[New Tickets]]&gt;499, "TRUE", "FALSE")</f>
        <v>FALSE</v>
      </c>
      <c r="G586" s="7">
        <v>354</v>
      </c>
      <c r="H586" s="7">
        <f>IF(TicketTotals[[#This Row],[New Tickets]]&gt;499, TicketTotals[[#This Row],[New Tickets]], 0)</f>
        <v>0</v>
      </c>
      <c r="I586" s="16">
        <f>ROUND((TicketTotals[[#This Row],[Billed Tickets]]/$E$5)*$E$6, 2)</f>
        <v>0</v>
      </c>
      <c r="J586" s="20">
        <f>TicketTotals[[#This Row],[Billed Tickets]]/$E$5</f>
        <v>0</v>
      </c>
    </row>
    <row r="587" spans="1:10" x14ac:dyDescent="0.3">
      <c r="A587" s="6" t="s">
        <v>9</v>
      </c>
      <c r="B587" s="6" t="s">
        <v>2</v>
      </c>
      <c r="C587" s="6" t="s">
        <v>589</v>
      </c>
      <c r="D587" s="5" t="s">
        <v>589</v>
      </c>
      <c r="E587" s="5" t="s">
        <v>1465</v>
      </c>
      <c r="F587" s="10" t="str">
        <f>IF(TicketTotals[[#This Row],[New Tickets]]&gt;499, "TRUE", "FALSE")</f>
        <v>FALSE</v>
      </c>
      <c r="G587" s="7">
        <v>32</v>
      </c>
      <c r="H587" s="7">
        <f>IF(TicketTotals[[#This Row],[New Tickets]]&gt;499, TicketTotals[[#This Row],[New Tickets]], 0)</f>
        <v>0</v>
      </c>
      <c r="I587" s="16">
        <f>ROUND((TicketTotals[[#This Row],[Billed Tickets]]/$E$5)*$E$6, 2)</f>
        <v>0</v>
      </c>
      <c r="J587" s="20">
        <f>TicketTotals[[#This Row],[Billed Tickets]]/$E$5</f>
        <v>0</v>
      </c>
    </row>
    <row r="588" spans="1:10" x14ac:dyDescent="0.3">
      <c r="A588" s="6" t="s">
        <v>9</v>
      </c>
      <c r="B588" s="6" t="s">
        <v>2</v>
      </c>
      <c r="C588" s="6" t="s">
        <v>590</v>
      </c>
      <c r="D588" s="5" t="s">
        <v>590</v>
      </c>
      <c r="E588" s="5" t="s">
        <v>1466</v>
      </c>
      <c r="F588" s="10" t="str">
        <f>IF(TicketTotals[[#This Row],[New Tickets]]&gt;499, "TRUE", "FALSE")</f>
        <v>FALSE</v>
      </c>
      <c r="G588" s="7">
        <v>42</v>
      </c>
      <c r="H588" s="7">
        <f>IF(TicketTotals[[#This Row],[New Tickets]]&gt;499, TicketTotals[[#This Row],[New Tickets]], 0)</f>
        <v>0</v>
      </c>
      <c r="I588" s="16">
        <f>ROUND((TicketTotals[[#This Row],[Billed Tickets]]/$E$5)*$E$6, 2)</f>
        <v>0</v>
      </c>
      <c r="J588" s="20">
        <f>TicketTotals[[#This Row],[Billed Tickets]]/$E$5</f>
        <v>0</v>
      </c>
    </row>
    <row r="589" spans="1:10" x14ac:dyDescent="0.3">
      <c r="A589" s="6" t="s">
        <v>9</v>
      </c>
      <c r="B589" s="6" t="s">
        <v>2</v>
      </c>
      <c r="C589" s="6" t="s">
        <v>591</v>
      </c>
      <c r="D589" s="5" t="s">
        <v>591</v>
      </c>
      <c r="E589" s="5" t="s">
        <v>1467</v>
      </c>
      <c r="F589" s="10" t="str">
        <f>IF(TicketTotals[[#This Row],[New Tickets]]&gt;499, "TRUE", "FALSE")</f>
        <v>TRUE</v>
      </c>
      <c r="G589" s="7">
        <v>2673</v>
      </c>
      <c r="H589" s="7">
        <f>IF(TicketTotals[[#This Row],[New Tickets]]&gt;499, TicketTotals[[#This Row],[New Tickets]], 0)</f>
        <v>2673</v>
      </c>
      <c r="I589" s="16">
        <f>ROUND((TicketTotals[[#This Row],[Billed Tickets]]/$E$5)*$E$6, 2)</f>
        <v>1652</v>
      </c>
      <c r="J589" s="20">
        <f>TicketTotals[[#This Row],[Billed Tickets]]/$E$5</f>
        <v>3.3039917114677063E-4</v>
      </c>
    </row>
    <row r="590" spans="1:10" x14ac:dyDescent="0.3">
      <c r="A590" s="6" t="s">
        <v>9</v>
      </c>
      <c r="B590" s="6" t="s">
        <v>2</v>
      </c>
      <c r="C590" s="6" t="s">
        <v>592</v>
      </c>
      <c r="D590" s="5" t="s">
        <v>1886</v>
      </c>
      <c r="E590" s="5" t="s">
        <v>1468</v>
      </c>
      <c r="F590" s="10" t="str">
        <f>IF(TicketTotals[[#This Row],[New Tickets]]&gt;499, "TRUE", "FALSE")</f>
        <v>TRUE</v>
      </c>
      <c r="G590" s="7">
        <v>313623</v>
      </c>
      <c r="H590" s="7">
        <f>IF(TicketTotals[[#This Row],[New Tickets]]&gt;499, TicketTotals[[#This Row],[New Tickets]], 0)</f>
        <v>313623</v>
      </c>
      <c r="I590" s="16">
        <f>ROUND((TicketTotals[[#This Row],[Billed Tickets]]/$E$5)*$E$6, 2)</f>
        <v>193828.62</v>
      </c>
      <c r="J590" s="20">
        <f>TicketTotals[[#This Row],[Billed Tickets]]/$E$5</f>
        <v>3.8765723626099383E-2</v>
      </c>
    </row>
    <row r="591" spans="1:10" x14ac:dyDescent="0.3">
      <c r="A591" s="6" t="s">
        <v>9</v>
      </c>
      <c r="B591" s="6" t="s">
        <v>2</v>
      </c>
      <c r="C591" s="6" t="s">
        <v>593</v>
      </c>
      <c r="D591" s="5" t="s">
        <v>593</v>
      </c>
      <c r="E591" s="5" t="s">
        <v>1469</v>
      </c>
      <c r="F591" s="10" t="str">
        <f>IF(TicketTotals[[#This Row],[New Tickets]]&gt;499, "TRUE", "FALSE")</f>
        <v>FALSE</v>
      </c>
      <c r="G591" s="7">
        <v>186</v>
      </c>
      <c r="H591" s="7">
        <f>IF(TicketTotals[[#This Row],[New Tickets]]&gt;499, TicketTotals[[#This Row],[New Tickets]], 0)</f>
        <v>0</v>
      </c>
      <c r="I591" s="16">
        <f>ROUND((TicketTotals[[#This Row],[Billed Tickets]]/$E$5)*$E$6, 2)</f>
        <v>0</v>
      </c>
      <c r="J591" s="20">
        <f>TicketTotals[[#This Row],[Billed Tickets]]/$E$5</f>
        <v>0</v>
      </c>
    </row>
    <row r="592" spans="1:10" x14ac:dyDescent="0.3">
      <c r="A592" s="6" t="s">
        <v>9</v>
      </c>
      <c r="B592" s="6" t="s">
        <v>2</v>
      </c>
      <c r="C592" s="6" t="s">
        <v>594</v>
      </c>
      <c r="D592" s="5" t="s">
        <v>594</v>
      </c>
      <c r="E592" s="5" t="s">
        <v>1470</v>
      </c>
      <c r="F592" s="10" t="str">
        <f>IF(TicketTotals[[#This Row],[New Tickets]]&gt;499, "TRUE", "FALSE")</f>
        <v>FALSE</v>
      </c>
      <c r="G592" s="7">
        <v>5</v>
      </c>
      <c r="H592" s="7">
        <f>IF(TicketTotals[[#This Row],[New Tickets]]&gt;499, TicketTotals[[#This Row],[New Tickets]], 0)</f>
        <v>0</v>
      </c>
      <c r="I592" s="16">
        <f>ROUND((TicketTotals[[#This Row],[Billed Tickets]]/$E$5)*$E$6, 2)</f>
        <v>0</v>
      </c>
      <c r="J592" s="20">
        <f>TicketTotals[[#This Row],[Billed Tickets]]/$E$5</f>
        <v>0</v>
      </c>
    </row>
    <row r="593" spans="1:10" x14ac:dyDescent="0.3">
      <c r="A593" s="6" t="s">
        <v>9</v>
      </c>
      <c r="B593" s="6" t="s">
        <v>2</v>
      </c>
      <c r="C593" s="6" t="s">
        <v>595</v>
      </c>
      <c r="D593" s="5" t="s">
        <v>595</v>
      </c>
      <c r="E593" s="5" t="s">
        <v>1471</v>
      </c>
      <c r="F593" s="10" t="str">
        <f>IF(TicketTotals[[#This Row],[New Tickets]]&gt;499, "TRUE", "FALSE")</f>
        <v>TRUE</v>
      </c>
      <c r="G593" s="7">
        <v>642</v>
      </c>
      <c r="H593" s="7">
        <f>IF(TicketTotals[[#This Row],[New Tickets]]&gt;499, TicketTotals[[#This Row],[New Tickets]], 0)</f>
        <v>642</v>
      </c>
      <c r="I593" s="16">
        <f>ROUND((TicketTotals[[#This Row],[Billed Tickets]]/$E$5)*$E$6, 2)</f>
        <v>396.78</v>
      </c>
      <c r="J593" s="20">
        <f>TicketTotals[[#This Row],[Billed Tickets]]/$E$5</f>
        <v>7.9355132015049298E-5</v>
      </c>
    </row>
    <row r="594" spans="1:10" x14ac:dyDescent="0.3">
      <c r="A594" s="6" t="s">
        <v>9</v>
      </c>
      <c r="B594" s="6" t="s">
        <v>2</v>
      </c>
      <c r="C594" s="6" t="s">
        <v>596</v>
      </c>
      <c r="D594" s="5" t="s">
        <v>1887</v>
      </c>
      <c r="E594" s="5" t="s">
        <v>1472</v>
      </c>
      <c r="F594" s="10" t="str">
        <f>IF(TicketTotals[[#This Row],[New Tickets]]&gt;499, "TRUE", "FALSE")</f>
        <v>FALSE</v>
      </c>
      <c r="G594" s="7">
        <v>446</v>
      </c>
      <c r="H594" s="7">
        <f>IF(TicketTotals[[#This Row],[New Tickets]]&gt;499, TicketTotals[[#This Row],[New Tickets]], 0)</f>
        <v>0</v>
      </c>
      <c r="I594" s="16">
        <f>ROUND((TicketTotals[[#This Row],[Billed Tickets]]/$E$5)*$E$6, 2)</f>
        <v>0</v>
      </c>
      <c r="J594" s="20">
        <f>TicketTotals[[#This Row],[Billed Tickets]]/$E$5</f>
        <v>0</v>
      </c>
    </row>
    <row r="595" spans="1:10" x14ac:dyDescent="0.3">
      <c r="A595" s="6" t="s">
        <v>9</v>
      </c>
      <c r="B595" s="6" t="s">
        <v>2</v>
      </c>
      <c r="C595" s="6" t="s">
        <v>597</v>
      </c>
      <c r="D595" s="5" t="s">
        <v>597</v>
      </c>
      <c r="E595" s="5" t="s">
        <v>1473</v>
      </c>
      <c r="F595" s="10" t="str">
        <f>IF(TicketTotals[[#This Row],[New Tickets]]&gt;499, "TRUE", "FALSE")</f>
        <v>TRUE</v>
      </c>
      <c r="G595" s="7">
        <v>2026</v>
      </c>
      <c r="H595" s="7">
        <f>IF(TicketTotals[[#This Row],[New Tickets]]&gt;499, TicketTotals[[#This Row],[New Tickets]], 0)</f>
        <v>2026</v>
      </c>
      <c r="I595" s="16">
        <f>ROUND((TicketTotals[[#This Row],[Billed Tickets]]/$E$5)*$E$6, 2)</f>
        <v>1252.1300000000001</v>
      </c>
      <c r="J595" s="20">
        <f>TicketTotals[[#This Row],[Billed Tickets]]/$E$5</f>
        <v>2.5042600850855122E-4</v>
      </c>
    </row>
    <row r="596" spans="1:10" x14ac:dyDescent="0.3">
      <c r="A596" s="6" t="s">
        <v>9</v>
      </c>
      <c r="B596" s="6" t="s">
        <v>2</v>
      </c>
      <c r="C596" s="6" t="s">
        <v>598</v>
      </c>
      <c r="D596" s="5" t="s">
        <v>1888</v>
      </c>
      <c r="E596" s="5" t="s">
        <v>1474</v>
      </c>
      <c r="F596" s="10" t="str">
        <f>IF(TicketTotals[[#This Row],[New Tickets]]&gt;499, "TRUE", "FALSE")</f>
        <v>FALSE</v>
      </c>
      <c r="G596" s="7">
        <v>411</v>
      </c>
      <c r="H596" s="7">
        <f>IF(TicketTotals[[#This Row],[New Tickets]]&gt;499, TicketTotals[[#This Row],[New Tickets]], 0)</f>
        <v>0</v>
      </c>
      <c r="I596" s="16">
        <f>ROUND((TicketTotals[[#This Row],[Billed Tickets]]/$E$5)*$E$6, 2)</f>
        <v>0</v>
      </c>
      <c r="J596" s="20">
        <f>TicketTotals[[#This Row],[Billed Tickets]]/$E$5</f>
        <v>0</v>
      </c>
    </row>
    <row r="597" spans="1:10" x14ac:dyDescent="0.3">
      <c r="A597" s="6" t="s">
        <v>9</v>
      </c>
      <c r="B597" s="6" t="s">
        <v>2</v>
      </c>
      <c r="C597" s="6" t="s">
        <v>599</v>
      </c>
      <c r="D597" s="5" t="s">
        <v>599</v>
      </c>
      <c r="E597" s="5" t="s">
        <v>1475</v>
      </c>
      <c r="F597" s="10" t="str">
        <f>IF(TicketTotals[[#This Row],[New Tickets]]&gt;499, "TRUE", "FALSE")</f>
        <v>FALSE</v>
      </c>
      <c r="G597" s="7">
        <v>77</v>
      </c>
      <c r="H597" s="7">
        <f>IF(TicketTotals[[#This Row],[New Tickets]]&gt;499, TicketTotals[[#This Row],[New Tickets]], 0)</f>
        <v>0</v>
      </c>
      <c r="I597" s="16">
        <f>ROUND((TicketTotals[[#This Row],[Billed Tickets]]/$E$5)*$E$6, 2)</f>
        <v>0</v>
      </c>
      <c r="J597" s="20">
        <f>TicketTotals[[#This Row],[Billed Tickets]]/$E$5</f>
        <v>0</v>
      </c>
    </row>
    <row r="598" spans="1:10" x14ac:dyDescent="0.3">
      <c r="A598" s="6" t="s">
        <v>9</v>
      </c>
      <c r="B598" s="6" t="s">
        <v>2</v>
      </c>
      <c r="C598" s="6" t="s">
        <v>600</v>
      </c>
      <c r="D598" s="5" t="s">
        <v>600</v>
      </c>
      <c r="E598" s="5" t="s">
        <v>1476</v>
      </c>
      <c r="F598" s="10" t="str">
        <f>IF(TicketTotals[[#This Row],[New Tickets]]&gt;499, "TRUE", "FALSE")</f>
        <v>TRUE</v>
      </c>
      <c r="G598" s="7">
        <v>794</v>
      </c>
      <c r="H598" s="7">
        <f>IF(TicketTotals[[#This Row],[New Tickets]]&gt;499, TicketTotals[[#This Row],[New Tickets]], 0)</f>
        <v>794</v>
      </c>
      <c r="I598" s="16">
        <f>ROUND((TicketTotals[[#This Row],[Billed Tickets]]/$E$5)*$E$6, 2)</f>
        <v>490.72</v>
      </c>
      <c r="J598" s="20">
        <f>TicketTotals[[#This Row],[Billed Tickets]]/$E$5</f>
        <v>9.8143262959422329E-5</v>
      </c>
    </row>
    <row r="599" spans="1:10" x14ac:dyDescent="0.3">
      <c r="A599" s="6" t="s">
        <v>9</v>
      </c>
      <c r="B599" s="6" t="s">
        <v>2</v>
      </c>
      <c r="C599" s="6" t="s">
        <v>601</v>
      </c>
      <c r="D599" s="5" t="s">
        <v>601</v>
      </c>
      <c r="E599" s="5" t="s">
        <v>1477</v>
      </c>
      <c r="F599" s="10" t="str">
        <f>IF(TicketTotals[[#This Row],[New Tickets]]&gt;499, "TRUE", "FALSE")</f>
        <v>TRUE</v>
      </c>
      <c r="G599" s="7">
        <v>576</v>
      </c>
      <c r="H599" s="7">
        <f>IF(TicketTotals[[#This Row],[New Tickets]]&gt;499, TicketTotals[[#This Row],[New Tickets]], 0)</f>
        <v>576</v>
      </c>
      <c r="I599" s="16">
        <f>ROUND((TicketTotals[[#This Row],[Billed Tickets]]/$E$5)*$E$6, 2)</f>
        <v>355.99</v>
      </c>
      <c r="J599" s="20">
        <f>TicketTotals[[#This Row],[Billed Tickets]]/$E$5</f>
        <v>7.1197127789203105E-5</v>
      </c>
    </row>
    <row r="600" spans="1:10" x14ac:dyDescent="0.3">
      <c r="A600" s="6" t="s">
        <v>9</v>
      </c>
      <c r="B600" s="6" t="s">
        <v>2</v>
      </c>
      <c r="C600" s="6" t="s">
        <v>602</v>
      </c>
      <c r="D600" s="5" t="s">
        <v>602</v>
      </c>
      <c r="E600" s="5" t="s">
        <v>1478</v>
      </c>
      <c r="F600" s="10" t="str">
        <f>IF(TicketTotals[[#This Row],[New Tickets]]&gt;499, "TRUE", "FALSE")</f>
        <v>TRUE</v>
      </c>
      <c r="G600" s="7">
        <v>5416</v>
      </c>
      <c r="H600" s="7">
        <f>IF(TicketTotals[[#This Row],[New Tickets]]&gt;499, TicketTotals[[#This Row],[New Tickets]], 0)</f>
        <v>5416</v>
      </c>
      <c r="I600" s="16">
        <f>ROUND((TicketTotals[[#This Row],[Billed Tickets]]/$E$5)*$E$6, 2)</f>
        <v>3347.25</v>
      </c>
      <c r="J600" s="20">
        <f>TicketTotals[[#This Row],[Billed Tickets]]/$E$5</f>
        <v>6.6945077101792359E-4</v>
      </c>
    </row>
    <row r="601" spans="1:10" x14ac:dyDescent="0.3">
      <c r="A601" s="6" t="s">
        <v>9</v>
      </c>
      <c r="B601" s="6" t="s">
        <v>2</v>
      </c>
      <c r="C601" s="6" t="s">
        <v>603</v>
      </c>
      <c r="D601" s="5" t="s">
        <v>603</v>
      </c>
      <c r="E601" s="5" t="s">
        <v>1479</v>
      </c>
      <c r="F601" s="10" t="str">
        <f>IF(TicketTotals[[#This Row],[New Tickets]]&gt;499, "TRUE", "FALSE")</f>
        <v>TRUE</v>
      </c>
      <c r="G601" s="7">
        <v>1421</v>
      </c>
      <c r="H601" s="7">
        <f>IF(TicketTotals[[#This Row],[New Tickets]]&gt;499, TicketTotals[[#This Row],[New Tickets]], 0)</f>
        <v>1421</v>
      </c>
      <c r="I601" s="16">
        <f>ROUND((TicketTotals[[#This Row],[Billed Tickets]]/$E$5)*$E$6, 2)</f>
        <v>878.22</v>
      </c>
      <c r="J601" s="20">
        <f>TicketTotals[[#This Row],[Billed Tickets]]/$E$5</f>
        <v>1.7564430310496113E-4</v>
      </c>
    </row>
    <row r="602" spans="1:10" x14ac:dyDescent="0.3">
      <c r="A602" s="6" t="s">
        <v>9</v>
      </c>
      <c r="B602" s="6" t="s">
        <v>2</v>
      </c>
      <c r="C602" s="6" t="s">
        <v>604</v>
      </c>
      <c r="D602" s="5" t="s">
        <v>1889</v>
      </c>
      <c r="E602" s="5" t="s">
        <v>1480</v>
      </c>
      <c r="F602" s="10" t="str">
        <f>IF(TicketTotals[[#This Row],[New Tickets]]&gt;499, "TRUE", "FALSE")</f>
        <v>TRUE</v>
      </c>
      <c r="G602" s="7">
        <v>2416</v>
      </c>
      <c r="H602" s="7">
        <f>IF(TicketTotals[[#This Row],[New Tickets]]&gt;499, TicketTotals[[#This Row],[New Tickets]], 0)</f>
        <v>2416</v>
      </c>
      <c r="I602" s="16">
        <f>ROUND((TicketTotals[[#This Row],[Billed Tickets]]/$E$5)*$E$6, 2)</f>
        <v>1493.16</v>
      </c>
      <c r="J602" s="20">
        <f>TicketTotals[[#This Row],[Billed Tickets]]/$E$5</f>
        <v>2.9863239711582412E-4</v>
      </c>
    </row>
    <row r="603" spans="1:10" x14ac:dyDescent="0.3">
      <c r="A603" s="6" t="s">
        <v>9</v>
      </c>
      <c r="B603" s="6" t="s">
        <v>2</v>
      </c>
      <c r="C603" s="6" t="s">
        <v>605</v>
      </c>
      <c r="D603" s="5" t="s">
        <v>605</v>
      </c>
      <c r="E603" s="5" t="s">
        <v>1481</v>
      </c>
      <c r="F603" s="10" t="str">
        <f>IF(TicketTotals[[#This Row],[New Tickets]]&gt;499, "TRUE", "FALSE")</f>
        <v>FALSE</v>
      </c>
      <c r="G603" s="7">
        <v>73</v>
      </c>
      <c r="H603" s="7">
        <f>IF(TicketTotals[[#This Row],[New Tickets]]&gt;499, TicketTotals[[#This Row],[New Tickets]], 0)</f>
        <v>0</v>
      </c>
      <c r="I603" s="16">
        <f>ROUND((TicketTotals[[#This Row],[Billed Tickets]]/$E$5)*$E$6, 2)</f>
        <v>0</v>
      </c>
      <c r="J603" s="20">
        <f>TicketTotals[[#This Row],[Billed Tickets]]/$E$5</f>
        <v>0</v>
      </c>
    </row>
    <row r="604" spans="1:10" x14ac:dyDescent="0.3">
      <c r="A604" s="6" t="s">
        <v>9</v>
      </c>
      <c r="B604" s="6" t="s">
        <v>2</v>
      </c>
      <c r="C604" s="6" t="s">
        <v>606</v>
      </c>
      <c r="D604" s="5" t="s">
        <v>606</v>
      </c>
      <c r="E604" s="5" t="s">
        <v>1482</v>
      </c>
      <c r="F604" s="10" t="str">
        <f>IF(TicketTotals[[#This Row],[New Tickets]]&gt;499, "TRUE", "FALSE")</f>
        <v>TRUE</v>
      </c>
      <c r="G604" s="7">
        <v>1430</v>
      </c>
      <c r="H604" s="7">
        <f>IF(TicketTotals[[#This Row],[New Tickets]]&gt;499, TicketTotals[[#This Row],[New Tickets]], 0)</f>
        <v>1430</v>
      </c>
      <c r="I604" s="16">
        <f>ROUND((TicketTotals[[#This Row],[Billed Tickets]]/$E$5)*$E$6, 2)</f>
        <v>883.78</v>
      </c>
      <c r="J604" s="20">
        <f>TicketTotals[[#This Row],[Billed Tickets]]/$E$5</f>
        <v>1.7675675822666743E-4</v>
      </c>
    </row>
    <row r="605" spans="1:10" x14ac:dyDescent="0.3">
      <c r="A605" s="6" t="s">
        <v>9</v>
      </c>
      <c r="B605" s="6" t="s">
        <v>2</v>
      </c>
      <c r="C605" s="6" t="s">
        <v>607</v>
      </c>
      <c r="D605" s="5" t="s">
        <v>607</v>
      </c>
      <c r="E605" s="5" t="s">
        <v>1483</v>
      </c>
      <c r="F605" s="10" t="str">
        <f>IF(TicketTotals[[#This Row],[New Tickets]]&gt;499, "TRUE", "FALSE")</f>
        <v>FALSE</v>
      </c>
      <c r="G605" s="7">
        <v>9</v>
      </c>
      <c r="H605" s="7">
        <f>IF(TicketTotals[[#This Row],[New Tickets]]&gt;499, TicketTotals[[#This Row],[New Tickets]], 0)</f>
        <v>0</v>
      </c>
      <c r="I605" s="16">
        <f>ROUND((TicketTotals[[#This Row],[Billed Tickets]]/$E$5)*$E$6, 2)</f>
        <v>0</v>
      </c>
      <c r="J605" s="20">
        <f>TicketTotals[[#This Row],[Billed Tickets]]/$E$5</f>
        <v>0</v>
      </c>
    </row>
    <row r="606" spans="1:10" x14ac:dyDescent="0.3">
      <c r="A606" s="6" t="s">
        <v>9</v>
      </c>
      <c r="B606" s="6" t="s">
        <v>2</v>
      </c>
      <c r="C606" s="6" t="s">
        <v>608</v>
      </c>
      <c r="D606" s="5" t="s">
        <v>608</v>
      </c>
      <c r="E606" s="5" t="s">
        <v>1484</v>
      </c>
      <c r="F606" s="10" t="str">
        <f>IF(TicketTotals[[#This Row],[New Tickets]]&gt;499, "TRUE", "FALSE")</f>
        <v>FALSE</v>
      </c>
      <c r="G606" s="7">
        <v>1</v>
      </c>
      <c r="H606" s="7">
        <f>IF(TicketTotals[[#This Row],[New Tickets]]&gt;499, TicketTotals[[#This Row],[New Tickets]], 0)</f>
        <v>0</v>
      </c>
      <c r="I606" s="16">
        <f>ROUND((TicketTotals[[#This Row],[Billed Tickets]]/$E$5)*$E$6, 2)</f>
        <v>0</v>
      </c>
      <c r="J606" s="20">
        <f>TicketTotals[[#This Row],[Billed Tickets]]/$E$5</f>
        <v>0</v>
      </c>
    </row>
    <row r="607" spans="1:10" x14ac:dyDescent="0.3">
      <c r="A607" s="6" t="s">
        <v>9</v>
      </c>
      <c r="B607" s="6" t="s">
        <v>2</v>
      </c>
      <c r="C607" s="6" t="s">
        <v>609</v>
      </c>
      <c r="D607" s="5" t="s">
        <v>609</v>
      </c>
      <c r="E607" s="5" t="s">
        <v>1485</v>
      </c>
      <c r="F607" s="10" t="str">
        <f>IF(TicketTotals[[#This Row],[New Tickets]]&gt;499, "TRUE", "FALSE")</f>
        <v>TRUE</v>
      </c>
      <c r="G607" s="7">
        <v>573</v>
      </c>
      <c r="H607" s="7">
        <f>IF(TicketTotals[[#This Row],[New Tickets]]&gt;499, TicketTotals[[#This Row],[New Tickets]], 0)</f>
        <v>573</v>
      </c>
      <c r="I607" s="16">
        <f>ROUND((TicketTotals[[#This Row],[Billed Tickets]]/$E$5)*$E$6, 2)</f>
        <v>354.13</v>
      </c>
      <c r="J607" s="20">
        <f>TicketTotals[[#This Row],[Billed Tickets]]/$E$5</f>
        <v>7.0826309415301001E-5</v>
      </c>
    </row>
    <row r="608" spans="1:10" x14ac:dyDescent="0.3">
      <c r="A608" s="6" t="s">
        <v>9</v>
      </c>
      <c r="B608" s="6" t="s">
        <v>2</v>
      </c>
      <c r="C608" s="6" t="s">
        <v>610</v>
      </c>
      <c r="D608" s="5" t="s">
        <v>610</v>
      </c>
      <c r="E608" s="5" t="s">
        <v>1486</v>
      </c>
      <c r="F608" s="10" t="str">
        <f>IF(TicketTotals[[#This Row],[New Tickets]]&gt;499, "TRUE", "FALSE")</f>
        <v>FALSE</v>
      </c>
      <c r="G608" s="7">
        <v>65</v>
      </c>
      <c r="H608" s="7">
        <f>IF(TicketTotals[[#This Row],[New Tickets]]&gt;499, TicketTotals[[#This Row],[New Tickets]], 0)</f>
        <v>0</v>
      </c>
      <c r="I608" s="16">
        <f>ROUND((TicketTotals[[#This Row],[Billed Tickets]]/$E$5)*$E$6, 2)</f>
        <v>0</v>
      </c>
      <c r="J608" s="20">
        <f>TicketTotals[[#This Row],[Billed Tickets]]/$E$5</f>
        <v>0</v>
      </c>
    </row>
    <row r="609" spans="1:10" x14ac:dyDescent="0.3">
      <c r="A609" s="6" t="s">
        <v>9</v>
      </c>
      <c r="B609" s="6" t="s">
        <v>2</v>
      </c>
      <c r="C609" s="6" t="s">
        <v>611</v>
      </c>
      <c r="D609" s="5" t="s">
        <v>611</v>
      </c>
      <c r="E609" s="5" t="s">
        <v>1487</v>
      </c>
      <c r="F609" s="10" t="str">
        <f>IF(TicketTotals[[#This Row],[New Tickets]]&gt;499, "TRUE", "FALSE")</f>
        <v>TRUE</v>
      </c>
      <c r="G609" s="7">
        <v>687</v>
      </c>
      <c r="H609" s="7">
        <f>IF(TicketTotals[[#This Row],[New Tickets]]&gt;499, TicketTotals[[#This Row],[New Tickets]], 0)</f>
        <v>687</v>
      </c>
      <c r="I609" s="16">
        <f>ROUND((TicketTotals[[#This Row],[Billed Tickets]]/$E$5)*$E$6, 2)</f>
        <v>424.59</v>
      </c>
      <c r="J609" s="20">
        <f>TicketTotals[[#This Row],[Billed Tickets]]/$E$5</f>
        <v>8.4917407623580791E-5</v>
      </c>
    </row>
    <row r="610" spans="1:10" x14ac:dyDescent="0.3">
      <c r="A610" s="6" t="s">
        <v>9</v>
      </c>
      <c r="B610" s="6" t="s">
        <v>2</v>
      </c>
      <c r="C610" s="6" t="s">
        <v>612</v>
      </c>
      <c r="D610" s="5" t="s">
        <v>612</v>
      </c>
      <c r="E610" s="5" t="s">
        <v>1488</v>
      </c>
      <c r="F610" s="10" t="str">
        <f>IF(TicketTotals[[#This Row],[New Tickets]]&gt;499, "TRUE", "FALSE")</f>
        <v>TRUE</v>
      </c>
      <c r="G610" s="7">
        <v>4889</v>
      </c>
      <c r="H610" s="7">
        <f>IF(TicketTotals[[#This Row],[New Tickets]]&gt;499, TicketTotals[[#This Row],[New Tickets]], 0)</f>
        <v>4889</v>
      </c>
      <c r="I610" s="16">
        <f>ROUND((TicketTotals[[#This Row],[Billed Tickets]]/$E$5)*$E$6, 2)</f>
        <v>3021.55</v>
      </c>
      <c r="J610" s="20">
        <f>TicketTotals[[#This Row],[Billed Tickets]]/$E$5</f>
        <v>6.0431034333578812E-4</v>
      </c>
    </row>
    <row r="611" spans="1:10" x14ac:dyDescent="0.3">
      <c r="A611" s="6" t="s">
        <v>9</v>
      </c>
      <c r="B611" s="6" t="s">
        <v>2</v>
      </c>
      <c r="C611" s="6" t="s">
        <v>613</v>
      </c>
      <c r="D611" s="5" t="s">
        <v>613</v>
      </c>
      <c r="E611" s="5" t="s">
        <v>1489</v>
      </c>
      <c r="F611" s="10" t="str">
        <f>IF(TicketTotals[[#This Row],[New Tickets]]&gt;499, "TRUE", "FALSE")</f>
        <v>TRUE</v>
      </c>
      <c r="G611" s="7">
        <v>1173</v>
      </c>
      <c r="H611" s="7">
        <f>IF(TicketTotals[[#This Row],[New Tickets]]&gt;499, TicketTotals[[#This Row],[New Tickets]], 0)</f>
        <v>1173</v>
      </c>
      <c r="I611" s="16">
        <f>ROUND((TicketTotals[[#This Row],[Billed Tickets]]/$E$5)*$E$6, 2)</f>
        <v>724.95</v>
      </c>
      <c r="J611" s="20">
        <f>TicketTotals[[#This Row],[Billed Tickets]]/$E$5</f>
        <v>1.449899841957209E-4</v>
      </c>
    </row>
    <row r="612" spans="1:10" x14ac:dyDescent="0.3">
      <c r="A612" s="6" t="s">
        <v>9</v>
      </c>
      <c r="B612" s="6" t="s">
        <v>2</v>
      </c>
      <c r="C612" s="6" t="s">
        <v>614</v>
      </c>
      <c r="D612" s="5" t="s">
        <v>614</v>
      </c>
      <c r="E612" s="5" t="s">
        <v>1490</v>
      </c>
      <c r="F612" s="10" t="str">
        <f>IF(TicketTotals[[#This Row],[New Tickets]]&gt;499, "TRUE", "FALSE")</f>
        <v>FALSE</v>
      </c>
      <c r="G612" s="7">
        <v>350</v>
      </c>
      <c r="H612" s="7">
        <f>IF(TicketTotals[[#This Row],[New Tickets]]&gt;499, TicketTotals[[#This Row],[New Tickets]], 0)</f>
        <v>0</v>
      </c>
      <c r="I612" s="16">
        <f>ROUND((TicketTotals[[#This Row],[Billed Tickets]]/$E$5)*$E$6, 2)</f>
        <v>0</v>
      </c>
      <c r="J612" s="20">
        <f>TicketTotals[[#This Row],[Billed Tickets]]/$E$5</f>
        <v>0</v>
      </c>
    </row>
    <row r="613" spans="1:10" x14ac:dyDescent="0.3">
      <c r="A613" s="6" t="s">
        <v>9</v>
      </c>
      <c r="B613" s="6" t="s">
        <v>2</v>
      </c>
      <c r="C613" s="6" t="s">
        <v>615</v>
      </c>
      <c r="D613" s="5" t="s">
        <v>615</v>
      </c>
      <c r="E613" s="5" t="s">
        <v>1491</v>
      </c>
      <c r="F613" s="10" t="str">
        <f>IF(TicketTotals[[#This Row],[New Tickets]]&gt;499, "TRUE", "FALSE")</f>
        <v>TRUE</v>
      </c>
      <c r="G613" s="7">
        <v>2715</v>
      </c>
      <c r="H613" s="7">
        <f>IF(TicketTotals[[#This Row],[New Tickets]]&gt;499, TicketTotals[[#This Row],[New Tickets]], 0)</f>
        <v>2715</v>
      </c>
      <c r="I613" s="16">
        <f>ROUND((TicketTotals[[#This Row],[Billed Tickets]]/$E$5)*$E$6, 2)</f>
        <v>1677.95</v>
      </c>
      <c r="J613" s="20">
        <f>TicketTotals[[#This Row],[Billed Tickets]]/$E$5</f>
        <v>3.3559062838140006E-4</v>
      </c>
    </row>
    <row r="614" spans="1:10" x14ac:dyDescent="0.3">
      <c r="A614" s="6" t="s">
        <v>9</v>
      </c>
      <c r="B614" s="6" t="s">
        <v>2</v>
      </c>
      <c r="C614" s="6" t="s">
        <v>616</v>
      </c>
      <c r="D614" s="5" t="s">
        <v>616</v>
      </c>
      <c r="E614" s="5" t="s">
        <v>1492</v>
      </c>
      <c r="F614" s="10" t="str">
        <f>IF(TicketTotals[[#This Row],[New Tickets]]&gt;499, "TRUE", "FALSE")</f>
        <v>FALSE</v>
      </c>
      <c r="G614" s="7">
        <v>190</v>
      </c>
      <c r="H614" s="7">
        <f>IF(TicketTotals[[#This Row],[New Tickets]]&gt;499, TicketTotals[[#This Row],[New Tickets]], 0)</f>
        <v>0</v>
      </c>
      <c r="I614" s="16">
        <f>ROUND((TicketTotals[[#This Row],[Billed Tickets]]/$E$5)*$E$6, 2)</f>
        <v>0</v>
      </c>
      <c r="J614" s="20">
        <f>TicketTotals[[#This Row],[Billed Tickets]]/$E$5</f>
        <v>0</v>
      </c>
    </row>
    <row r="615" spans="1:10" x14ac:dyDescent="0.3">
      <c r="A615" s="6" t="s">
        <v>9</v>
      </c>
      <c r="B615" s="6" t="s">
        <v>2</v>
      </c>
      <c r="C615" s="6" t="s">
        <v>617</v>
      </c>
      <c r="D615" s="5" t="s">
        <v>617</v>
      </c>
      <c r="E615" s="5" t="s">
        <v>1493</v>
      </c>
      <c r="F615" s="10" t="str">
        <f>IF(TicketTotals[[#This Row],[New Tickets]]&gt;499, "TRUE", "FALSE")</f>
        <v>TRUE</v>
      </c>
      <c r="G615" s="7">
        <v>2715</v>
      </c>
      <c r="H615" s="7">
        <f>IF(TicketTotals[[#This Row],[New Tickets]]&gt;499, TicketTotals[[#This Row],[New Tickets]], 0)</f>
        <v>2715</v>
      </c>
      <c r="I615" s="16">
        <f>ROUND((TicketTotals[[#This Row],[Billed Tickets]]/$E$5)*$E$6, 2)</f>
        <v>1677.95</v>
      </c>
      <c r="J615" s="20">
        <f>TicketTotals[[#This Row],[Billed Tickets]]/$E$5</f>
        <v>3.3559062838140006E-4</v>
      </c>
    </row>
    <row r="616" spans="1:10" x14ac:dyDescent="0.3">
      <c r="A616" s="6" t="s">
        <v>9</v>
      </c>
      <c r="B616" s="6" t="s">
        <v>2</v>
      </c>
      <c r="C616" s="6" t="s">
        <v>618</v>
      </c>
      <c r="D616" s="5" t="s">
        <v>618</v>
      </c>
      <c r="E616" s="5" t="s">
        <v>1494</v>
      </c>
      <c r="F616" s="10" t="str">
        <f>IF(TicketTotals[[#This Row],[New Tickets]]&gt;499, "TRUE", "FALSE")</f>
        <v>FALSE</v>
      </c>
      <c r="G616" s="7">
        <v>10</v>
      </c>
      <c r="H616" s="7">
        <f>IF(TicketTotals[[#This Row],[New Tickets]]&gt;499, TicketTotals[[#This Row],[New Tickets]], 0)</f>
        <v>0</v>
      </c>
      <c r="I616" s="16">
        <f>ROUND((TicketTotals[[#This Row],[Billed Tickets]]/$E$5)*$E$6, 2)</f>
        <v>0</v>
      </c>
      <c r="J616" s="20">
        <f>TicketTotals[[#This Row],[Billed Tickets]]/$E$5</f>
        <v>0</v>
      </c>
    </row>
    <row r="617" spans="1:10" x14ac:dyDescent="0.3">
      <c r="A617" s="6" t="s">
        <v>9</v>
      </c>
      <c r="B617" s="6" t="s">
        <v>2</v>
      </c>
      <c r="C617" s="6" t="s">
        <v>619</v>
      </c>
      <c r="D617" s="5" t="s">
        <v>619</v>
      </c>
      <c r="E617" s="5" t="s">
        <v>1495</v>
      </c>
      <c r="F617" s="10" t="str">
        <f>IF(TicketTotals[[#This Row],[New Tickets]]&gt;499, "TRUE", "FALSE")</f>
        <v>FALSE</v>
      </c>
      <c r="G617" s="7">
        <v>5</v>
      </c>
      <c r="H617" s="7">
        <f>IF(TicketTotals[[#This Row],[New Tickets]]&gt;499, TicketTotals[[#This Row],[New Tickets]], 0)</f>
        <v>0</v>
      </c>
      <c r="I617" s="16">
        <f>ROUND((TicketTotals[[#This Row],[Billed Tickets]]/$E$5)*$E$6, 2)</f>
        <v>0</v>
      </c>
      <c r="J617" s="20">
        <f>TicketTotals[[#This Row],[Billed Tickets]]/$E$5</f>
        <v>0</v>
      </c>
    </row>
    <row r="618" spans="1:10" x14ac:dyDescent="0.3">
      <c r="A618" s="6" t="s">
        <v>9</v>
      </c>
      <c r="B618" s="6" t="s">
        <v>2</v>
      </c>
      <c r="C618" s="6" t="s">
        <v>620</v>
      </c>
      <c r="D618" s="5" t="s">
        <v>620</v>
      </c>
      <c r="E618" s="5" t="s">
        <v>1496</v>
      </c>
      <c r="F618" s="10" t="str">
        <f>IF(TicketTotals[[#This Row],[New Tickets]]&gt;499, "TRUE", "FALSE")</f>
        <v>TRUE</v>
      </c>
      <c r="G618" s="7">
        <v>680</v>
      </c>
      <c r="H618" s="7">
        <f>IF(TicketTotals[[#This Row],[New Tickets]]&gt;499, TicketTotals[[#This Row],[New Tickets]], 0)</f>
        <v>680</v>
      </c>
      <c r="I618" s="16">
        <f>ROUND((TicketTotals[[#This Row],[Billed Tickets]]/$E$5)*$E$6, 2)</f>
        <v>420.26</v>
      </c>
      <c r="J618" s="20">
        <f>TicketTotals[[#This Row],[Billed Tickets]]/$E$5</f>
        <v>8.4052164751142553E-5</v>
      </c>
    </row>
    <row r="619" spans="1:10" x14ac:dyDescent="0.3">
      <c r="A619" s="6" t="s">
        <v>9</v>
      </c>
      <c r="B619" s="6" t="s">
        <v>2</v>
      </c>
      <c r="C619" s="6" t="s">
        <v>621</v>
      </c>
      <c r="D619" s="5" t="s">
        <v>621</v>
      </c>
      <c r="E619" s="5" t="s">
        <v>1497</v>
      </c>
      <c r="F619" s="10" t="str">
        <f>IF(TicketTotals[[#This Row],[New Tickets]]&gt;499, "TRUE", "FALSE")</f>
        <v>FALSE</v>
      </c>
      <c r="G619" s="7">
        <v>0</v>
      </c>
      <c r="H619" s="7">
        <f>IF(TicketTotals[[#This Row],[New Tickets]]&gt;499, TicketTotals[[#This Row],[New Tickets]], 0)</f>
        <v>0</v>
      </c>
      <c r="I619" s="16">
        <f>ROUND((TicketTotals[[#This Row],[Billed Tickets]]/$E$5)*$E$6, 2)</f>
        <v>0</v>
      </c>
      <c r="J619" s="20">
        <f>TicketTotals[[#This Row],[Billed Tickets]]/$E$5</f>
        <v>0</v>
      </c>
    </row>
    <row r="620" spans="1:10" x14ac:dyDescent="0.3">
      <c r="A620" s="6" t="s">
        <v>9</v>
      </c>
      <c r="B620" s="6" t="s">
        <v>2</v>
      </c>
      <c r="C620" s="6" t="s">
        <v>622</v>
      </c>
      <c r="D620" s="5" t="s">
        <v>622</v>
      </c>
      <c r="E620" s="5" t="s">
        <v>1498</v>
      </c>
      <c r="F620" s="10" t="str">
        <f>IF(TicketTotals[[#This Row],[New Tickets]]&gt;499, "TRUE", "FALSE")</f>
        <v>FALSE</v>
      </c>
      <c r="G620" s="7">
        <v>57</v>
      </c>
      <c r="H620" s="7">
        <f>IF(TicketTotals[[#This Row],[New Tickets]]&gt;499, TicketTotals[[#This Row],[New Tickets]], 0)</f>
        <v>0</v>
      </c>
      <c r="I620" s="16">
        <f>ROUND((TicketTotals[[#This Row],[Billed Tickets]]/$E$5)*$E$6, 2)</f>
        <v>0</v>
      </c>
      <c r="J620" s="20">
        <f>TicketTotals[[#This Row],[Billed Tickets]]/$E$5</f>
        <v>0</v>
      </c>
    </row>
    <row r="621" spans="1:10" x14ac:dyDescent="0.3">
      <c r="A621" s="6" t="s">
        <v>9</v>
      </c>
      <c r="B621" s="6" t="s">
        <v>2</v>
      </c>
      <c r="C621" s="6" t="s">
        <v>623</v>
      </c>
      <c r="D621" s="5" t="s">
        <v>623</v>
      </c>
      <c r="E621" s="5" t="s">
        <v>1499</v>
      </c>
      <c r="F621" s="10" t="str">
        <f>IF(TicketTotals[[#This Row],[New Tickets]]&gt;499, "TRUE", "FALSE")</f>
        <v>TRUE</v>
      </c>
      <c r="G621" s="7">
        <v>1169</v>
      </c>
      <c r="H621" s="7">
        <f>IF(TicketTotals[[#This Row],[New Tickets]]&gt;499, TicketTotals[[#This Row],[New Tickets]], 0)</f>
        <v>1169</v>
      </c>
      <c r="I621" s="16">
        <f>ROUND((TicketTotals[[#This Row],[Billed Tickets]]/$E$5)*$E$6, 2)</f>
        <v>722.48</v>
      </c>
      <c r="J621" s="20">
        <f>TicketTotals[[#This Row],[Billed Tickets]]/$E$5</f>
        <v>1.4449555969718478E-4</v>
      </c>
    </row>
    <row r="622" spans="1:10" x14ac:dyDescent="0.3">
      <c r="A622" s="6" t="s">
        <v>9</v>
      </c>
      <c r="B622" s="6" t="s">
        <v>2</v>
      </c>
      <c r="C622" s="6" t="s">
        <v>624</v>
      </c>
      <c r="D622" s="5" t="s">
        <v>1890</v>
      </c>
      <c r="E622" s="5" t="s">
        <v>1500</v>
      </c>
      <c r="F622" s="10" t="str">
        <f>IF(TicketTotals[[#This Row],[New Tickets]]&gt;499, "TRUE", "FALSE")</f>
        <v>TRUE</v>
      </c>
      <c r="G622" s="7">
        <v>6871</v>
      </c>
      <c r="H622" s="7">
        <f>IF(TicketTotals[[#This Row],[New Tickets]]&gt;499, TicketTotals[[#This Row],[New Tickets]], 0)</f>
        <v>6871</v>
      </c>
      <c r="I622" s="16">
        <f>ROUND((TicketTotals[[#This Row],[Billed Tickets]]/$E$5)*$E$6, 2)</f>
        <v>4246.49</v>
      </c>
      <c r="J622" s="20">
        <f>TicketTotals[[#This Row],[Billed Tickets]]/$E$5</f>
        <v>8.4929768236044186E-4</v>
      </c>
    </row>
    <row r="623" spans="1:10" x14ac:dyDescent="0.3">
      <c r="A623" s="6" t="s">
        <v>9</v>
      </c>
      <c r="B623" s="6" t="s">
        <v>2</v>
      </c>
      <c r="C623" s="6" t="s">
        <v>625</v>
      </c>
      <c r="D623" s="5" t="s">
        <v>625</v>
      </c>
      <c r="E623" s="5" t="s">
        <v>1501</v>
      </c>
      <c r="F623" s="10" t="str">
        <f>IF(TicketTotals[[#This Row],[New Tickets]]&gt;499, "TRUE", "FALSE")</f>
        <v>FALSE</v>
      </c>
      <c r="G623" s="7">
        <v>11</v>
      </c>
      <c r="H623" s="7">
        <f>IF(TicketTotals[[#This Row],[New Tickets]]&gt;499, TicketTotals[[#This Row],[New Tickets]], 0)</f>
        <v>0</v>
      </c>
      <c r="I623" s="16">
        <f>ROUND((TicketTotals[[#This Row],[Billed Tickets]]/$E$5)*$E$6, 2)</f>
        <v>0</v>
      </c>
      <c r="J623" s="20">
        <f>TicketTotals[[#This Row],[Billed Tickets]]/$E$5</f>
        <v>0</v>
      </c>
    </row>
    <row r="624" spans="1:10" ht="31.2" x14ac:dyDescent="0.3">
      <c r="A624" s="6" t="s">
        <v>9</v>
      </c>
      <c r="B624" s="6" t="s">
        <v>2</v>
      </c>
      <c r="C624" s="6" t="s">
        <v>626</v>
      </c>
      <c r="D624" s="5" t="s">
        <v>1891</v>
      </c>
      <c r="E624" s="5" t="s">
        <v>1502</v>
      </c>
      <c r="F624" s="10" t="str">
        <f>IF(TicketTotals[[#This Row],[New Tickets]]&gt;499, "TRUE", "FALSE")</f>
        <v>TRUE</v>
      </c>
      <c r="G624" s="7">
        <v>18795</v>
      </c>
      <c r="H624" s="7">
        <f>IF(TicketTotals[[#This Row],[New Tickets]]&gt;499, TicketTotals[[#This Row],[New Tickets]], 0)</f>
        <v>18795</v>
      </c>
      <c r="I624" s="16">
        <f>ROUND((TicketTotals[[#This Row],[Billed Tickets]]/$E$5)*$E$6, 2)</f>
        <v>11615.89</v>
      </c>
      <c r="J624" s="20">
        <f>TicketTotals[[#This Row],[Billed Tickets]]/$E$5</f>
        <v>2.3231771124966535E-3</v>
      </c>
    </row>
    <row r="625" spans="1:10" x14ac:dyDescent="0.3">
      <c r="A625" s="6" t="s">
        <v>9</v>
      </c>
      <c r="B625" s="6" t="s">
        <v>2</v>
      </c>
      <c r="C625" s="6" t="s">
        <v>627</v>
      </c>
      <c r="D625" s="5" t="s">
        <v>627</v>
      </c>
      <c r="E625" s="5" t="s">
        <v>1503</v>
      </c>
      <c r="F625" s="10" t="str">
        <f>IF(TicketTotals[[#This Row],[New Tickets]]&gt;499, "TRUE", "FALSE")</f>
        <v>FALSE</v>
      </c>
      <c r="G625" s="7">
        <v>20</v>
      </c>
      <c r="H625" s="7">
        <f>IF(TicketTotals[[#This Row],[New Tickets]]&gt;499, TicketTotals[[#This Row],[New Tickets]], 0)</f>
        <v>0</v>
      </c>
      <c r="I625" s="16">
        <f>ROUND((TicketTotals[[#This Row],[Billed Tickets]]/$E$5)*$E$6, 2)</f>
        <v>0</v>
      </c>
      <c r="J625" s="20">
        <f>TicketTotals[[#This Row],[Billed Tickets]]/$E$5</f>
        <v>0</v>
      </c>
    </row>
    <row r="626" spans="1:10" x14ac:dyDescent="0.3">
      <c r="A626" s="6" t="s">
        <v>9</v>
      </c>
      <c r="B626" s="6" t="s">
        <v>2</v>
      </c>
      <c r="C626" s="6" t="s">
        <v>628</v>
      </c>
      <c r="D626" s="5" t="s">
        <v>628</v>
      </c>
      <c r="E626" s="5" t="s">
        <v>1504</v>
      </c>
      <c r="F626" s="10" t="str">
        <f>IF(TicketTotals[[#This Row],[New Tickets]]&gt;499, "TRUE", "FALSE")</f>
        <v>TRUE</v>
      </c>
      <c r="G626" s="7">
        <v>1102</v>
      </c>
      <c r="H626" s="7">
        <f>IF(TicketTotals[[#This Row],[New Tickets]]&gt;499, TicketTotals[[#This Row],[New Tickets]], 0)</f>
        <v>1102</v>
      </c>
      <c r="I626" s="16">
        <f>ROUND((TicketTotals[[#This Row],[Billed Tickets]]/$E$5)*$E$6, 2)</f>
        <v>681.07</v>
      </c>
      <c r="J626" s="20">
        <f>TicketTotals[[#This Row],[Billed Tickets]]/$E$5</f>
        <v>1.3621394934670454E-4</v>
      </c>
    </row>
    <row r="627" spans="1:10" x14ac:dyDescent="0.3">
      <c r="A627" s="6" t="s">
        <v>9</v>
      </c>
      <c r="B627" s="6" t="s">
        <v>2</v>
      </c>
      <c r="C627" s="6" t="s">
        <v>629</v>
      </c>
      <c r="D627" s="5" t="s">
        <v>629</v>
      </c>
      <c r="E627" s="5" t="s">
        <v>1505</v>
      </c>
      <c r="F627" s="10" t="str">
        <f>IF(TicketTotals[[#This Row],[New Tickets]]&gt;499, "TRUE", "FALSE")</f>
        <v>FALSE</v>
      </c>
      <c r="G627" s="7">
        <v>59</v>
      </c>
      <c r="H627" s="7">
        <f>IF(TicketTotals[[#This Row],[New Tickets]]&gt;499, TicketTotals[[#This Row],[New Tickets]], 0)</f>
        <v>0</v>
      </c>
      <c r="I627" s="16">
        <f>ROUND((TicketTotals[[#This Row],[Billed Tickets]]/$E$5)*$E$6, 2)</f>
        <v>0</v>
      </c>
      <c r="J627" s="20">
        <f>TicketTotals[[#This Row],[Billed Tickets]]/$E$5</f>
        <v>0</v>
      </c>
    </row>
    <row r="628" spans="1:10" x14ac:dyDescent="0.3">
      <c r="A628" s="6" t="s">
        <v>9</v>
      </c>
      <c r="B628" s="6" t="s">
        <v>2</v>
      </c>
      <c r="C628" s="6" t="s">
        <v>630</v>
      </c>
      <c r="D628" s="5" t="s">
        <v>630</v>
      </c>
      <c r="E628" s="5" t="s">
        <v>1506</v>
      </c>
      <c r="F628" s="10" t="str">
        <f>IF(TicketTotals[[#This Row],[New Tickets]]&gt;499, "TRUE", "FALSE")</f>
        <v>FALSE</v>
      </c>
      <c r="G628" s="7">
        <v>1</v>
      </c>
      <c r="H628" s="7">
        <f>IF(TicketTotals[[#This Row],[New Tickets]]&gt;499, TicketTotals[[#This Row],[New Tickets]], 0)</f>
        <v>0</v>
      </c>
      <c r="I628" s="16">
        <f>ROUND((TicketTotals[[#This Row],[Billed Tickets]]/$E$5)*$E$6, 2)</f>
        <v>0</v>
      </c>
      <c r="J628" s="20">
        <f>TicketTotals[[#This Row],[Billed Tickets]]/$E$5</f>
        <v>0</v>
      </c>
    </row>
    <row r="629" spans="1:10" x14ac:dyDescent="0.3">
      <c r="A629" s="6" t="s">
        <v>9</v>
      </c>
      <c r="B629" s="6" t="s">
        <v>2</v>
      </c>
      <c r="C629" s="6" t="s">
        <v>631</v>
      </c>
      <c r="D629" s="5" t="s">
        <v>631</v>
      </c>
      <c r="E629" s="5" t="s">
        <v>1507</v>
      </c>
      <c r="F629" s="10" t="str">
        <f>IF(TicketTotals[[#This Row],[New Tickets]]&gt;499, "TRUE", "FALSE")</f>
        <v>FALSE</v>
      </c>
      <c r="G629" s="7">
        <v>16</v>
      </c>
      <c r="H629" s="7">
        <f>IF(TicketTotals[[#This Row],[New Tickets]]&gt;499, TicketTotals[[#This Row],[New Tickets]], 0)</f>
        <v>0</v>
      </c>
      <c r="I629" s="16">
        <f>ROUND((TicketTotals[[#This Row],[Billed Tickets]]/$E$5)*$E$6, 2)</f>
        <v>0</v>
      </c>
      <c r="J629" s="20">
        <f>TicketTotals[[#This Row],[Billed Tickets]]/$E$5</f>
        <v>0</v>
      </c>
    </row>
    <row r="630" spans="1:10" x14ac:dyDescent="0.3">
      <c r="A630" s="6" t="s">
        <v>9</v>
      </c>
      <c r="B630" s="6" t="s">
        <v>2</v>
      </c>
      <c r="C630" s="6" t="s">
        <v>632</v>
      </c>
      <c r="D630" s="5" t="s">
        <v>632</v>
      </c>
      <c r="E630" s="5" t="s">
        <v>1508</v>
      </c>
      <c r="F630" s="10" t="str">
        <f>IF(TicketTotals[[#This Row],[New Tickets]]&gt;499, "TRUE", "FALSE")</f>
        <v>FALSE</v>
      </c>
      <c r="G630" s="7">
        <v>61</v>
      </c>
      <c r="H630" s="7">
        <f>IF(TicketTotals[[#This Row],[New Tickets]]&gt;499, TicketTotals[[#This Row],[New Tickets]], 0)</f>
        <v>0</v>
      </c>
      <c r="I630" s="16">
        <f>ROUND((TicketTotals[[#This Row],[Billed Tickets]]/$E$5)*$E$6, 2)</f>
        <v>0</v>
      </c>
      <c r="J630" s="20">
        <f>TicketTotals[[#This Row],[Billed Tickets]]/$E$5</f>
        <v>0</v>
      </c>
    </row>
    <row r="631" spans="1:10" x14ac:dyDescent="0.3">
      <c r="A631" s="6" t="s">
        <v>9</v>
      </c>
      <c r="B631" s="6" t="s">
        <v>2</v>
      </c>
      <c r="C631" s="6" t="s">
        <v>633</v>
      </c>
      <c r="D631" s="5" t="s">
        <v>633</v>
      </c>
      <c r="E631" s="5" t="s">
        <v>1509</v>
      </c>
      <c r="F631" s="10" t="str">
        <f>IF(TicketTotals[[#This Row],[New Tickets]]&gt;499, "TRUE", "FALSE")</f>
        <v>FALSE</v>
      </c>
      <c r="G631" s="7">
        <v>28</v>
      </c>
      <c r="H631" s="7">
        <f>IF(TicketTotals[[#This Row],[New Tickets]]&gt;499, TicketTotals[[#This Row],[New Tickets]], 0)</f>
        <v>0</v>
      </c>
      <c r="I631" s="16">
        <f>ROUND((TicketTotals[[#This Row],[Billed Tickets]]/$E$5)*$E$6, 2)</f>
        <v>0</v>
      </c>
      <c r="J631" s="20">
        <f>TicketTotals[[#This Row],[Billed Tickets]]/$E$5</f>
        <v>0</v>
      </c>
    </row>
    <row r="632" spans="1:10" x14ac:dyDescent="0.3">
      <c r="A632" s="6" t="s">
        <v>9</v>
      </c>
      <c r="B632" s="6" t="s">
        <v>2</v>
      </c>
      <c r="C632" s="6" t="s">
        <v>634</v>
      </c>
      <c r="D632" s="5" t="s">
        <v>634</v>
      </c>
      <c r="E632" s="5" t="s">
        <v>1510</v>
      </c>
      <c r="F632" s="10" t="str">
        <f>IF(TicketTotals[[#This Row],[New Tickets]]&gt;499, "TRUE", "FALSE")</f>
        <v>FALSE</v>
      </c>
      <c r="G632" s="7">
        <v>10</v>
      </c>
      <c r="H632" s="7">
        <f>IF(TicketTotals[[#This Row],[New Tickets]]&gt;499, TicketTotals[[#This Row],[New Tickets]], 0)</f>
        <v>0</v>
      </c>
      <c r="I632" s="16">
        <f>ROUND((TicketTotals[[#This Row],[Billed Tickets]]/$E$5)*$E$6, 2)</f>
        <v>0</v>
      </c>
      <c r="J632" s="20">
        <f>TicketTotals[[#This Row],[Billed Tickets]]/$E$5</f>
        <v>0</v>
      </c>
    </row>
    <row r="633" spans="1:10" x14ac:dyDescent="0.3">
      <c r="A633" s="6" t="s">
        <v>9</v>
      </c>
      <c r="B633" s="6" t="s">
        <v>2</v>
      </c>
      <c r="C633" s="6" t="s">
        <v>635</v>
      </c>
      <c r="D633" s="5" t="s">
        <v>635</v>
      </c>
      <c r="E633" s="5" t="s">
        <v>1511</v>
      </c>
      <c r="F633" s="10" t="str">
        <f>IF(TicketTotals[[#This Row],[New Tickets]]&gt;499, "TRUE", "FALSE")</f>
        <v>FALSE</v>
      </c>
      <c r="G633" s="7">
        <v>87</v>
      </c>
      <c r="H633" s="7">
        <f>IF(TicketTotals[[#This Row],[New Tickets]]&gt;499, TicketTotals[[#This Row],[New Tickets]], 0)</f>
        <v>0</v>
      </c>
      <c r="I633" s="16">
        <f>ROUND((TicketTotals[[#This Row],[Billed Tickets]]/$E$5)*$E$6, 2)</f>
        <v>0</v>
      </c>
      <c r="J633" s="20">
        <f>TicketTotals[[#This Row],[Billed Tickets]]/$E$5</f>
        <v>0</v>
      </c>
    </row>
    <row r="634" spans="1:10" x14ac:dyDescent="0.3">
      <c r="A634" s="6" t="s">
        <v>9</v>
      </c>
      <c r="B634" s="6" t="s">
        <v>2</v>
      </c>
      <c r="C634" s="6" t="s">
        <v>636</v>
      </c>
      <c r="D634" s="5" t="s">
        <v>636</v>
      </c>
      <c r="E634" s="5" t="s">
        <v>1512</v>
      </c>
      <c r="F634" s="10" t="str">
        <f>IF(TicketTotals[[#This Row],[New Tickets]]&gt;499, "TRUE", "FALSE")</f>
        <v>FALSE</v>
      </c>
      <c r="G634" s="7">
        <v>13</v>
      </c>
      <c r="H634" s="7">
        <f>IF(TicketTotals[[#This Row],[New Tickets]]&gt;499, TicketTotals[[#This Row],[New Tickets]], 0)</f>
        <v>0</v>
      </c>
      <c r="I634" s="16">
        <f>ROUND((TicketTotals[[#This Row],[Billed Tickets]]/$E$5)*$E$6, 2)</f>
        <v>0</v>
      </c>
      <c r="J634" s="20">
        <f>TicketTotals[[#This Row],[Billed Tickets]]/$E$5</f>
        <v>0</v>
      </c>
    </row>
    <row r="635" spans="1:10" x14ac:dyDescent="0.3">
      <c r="A635" s="6" t="s">
        <v>9</v>
      </c>
      <c r="B635" s="6" t="s">
        <v>2</v>
      </c>
      <c r="C635" s="6" t="s">
        <v>637</v>
      </c>
      <c r="D635" s="5" t="s">
        <v>1892</v>
      </c>
      <c r="E635" s="5" t="s">
        <v>1513</v>
      </c>
      <c r="F635" s="10" t="str">
        <f>IF(TicketTotals[[#This Row],[New Tickets]]&gt;499, "TRUE", "FALSE")</f>
        <v>TRUE</v>
      </c>
      <c r="G635" s="7">
        <v>948</v>
      </c>
      <c r="H635" s="7">
        <f>IF(TicketTotals[[#This Row],[New Tickets]]&gt;499, TicketTotals[[#This Row],[New Tickets]], 0)</f>
        <v>948</v>
      </c>
      <c r="I635" s="16">
        <f>ROUND((TicketTotals[[#This Row],[Billed Tickets]]/$E$5)*$E$6, 2)</f>
        <v>585.89</v>
      </c>
      <c r="J635" s="20">
        <f>TicketTotals[[#This Row],[Billed Tickets]]/$E$5</f>
        <v>1.1717860615306345E-4</v>
      </c>
    </row>
    <row r="636" spans="1:10" x14ac:dyDescent="0.3">
      <c r="A636" s="6" t="s">
        <v>9</v>
      </c>
      <c r="B636" s="6" t="s">
        <v>2</v>
      </c>
      <c r="C636" s="6" t="s">
        <v>638</v>
      </c>
      <c r="D636" s="5" t="s">
        <v>638</v>
      </c>
      <c r="E636" s="5" t="s">
        <v>1514</v>
      </c>
      <c r="F636" s="10" t="str">
        <f>IF(TicketTotals[[#This Row],[New Tickets]]&gt;499, "TRUE", "FALSE")</f>
        <v>FALSE</v>
      </c>
      <c r="G636" s="7">
        <v>10</v>
      </c>
      <c r="H636" s="7">
        <f>IF(TicketTotals[[#This Row],[New Tickets]]&gt;499, TicketTotals[[#This Row],[New Tickets]], 0)</f>
        <v>0</v>
      </c>
      <c r="I636" s="16">
        <f>ROUND((TicketTotals[[#This Row],[Billed Tickets]]/$E$5)*$E$6, 2)</f>
        <v>0</v>
      </c>
      <c r="J636" s="20">
        <f>TicketTotals[[#This Row],[Billed Tickets]]/$E$5</f>
        <v>0</v>
      </c>
    </row>
    <row r="637" spans="1:10" x14ac:dyDescent="0.3">
      <c r="A637" s="6" t="s">
        <v>9</v>
      </c>
      <c r="B637" s="6" t="s">
        <v>2</v>
      </c>
      <c r="C637" s="6" t="s">
        <v>639</v>
      </c>
      <c r="D637" s="5" t="s">
        <v>639</v>
      </c>
      <c r="E637" s="5" t="s">
        <v>1515</v>
      </c>
      <c r="F637" s="10" t="str">
        <f>IF(TicketTotals[[#This Row],[New Tickets]]&gt;499, "TRUE", "FALSE")</f>
        <v>TRUE</v>
      </c>
      <c r="G637" s="7">
        <v>1194</v>
      </c>
      <c r="H637" s="7">
        <f>IF(TicketTotals[[#This Row],[New Tickets]]&gt;499, TicketTotals[[#This Row],[New Tickets]], 0)</f>
        <v>1194</v>
      </c>
      <c r="I637" s="16">
        <f>ROUND((TicketTotals[[#This Row],[Billed Tickets]]/$E$5)*$E$6, 2)</f>
        <v>737.93</v>
      </c>
      <c r="J637" s="20">
        <f>TicketTotals[[#This Row],[Billed Tickets]]/$E$5</f>
        <v>1.4758571281303561E-4</v>
      </c>
    </row>
    <row r="638" spans="1:10" x14ac:dyDescent="0.3">
      <c r="A638" s="6" t="s">
        <v>9</v>
      </c>
      <c r="B638" s="6" t="s">
        <v>2</v>
      </c>
      <c r="C638" s="6" t="s">
        <v>640</v>
      </c>
      <c r="D638" s="5" t="s">
        <v>640</v>
      </c>
      <c r="E638" s="5" t="s">
        <v>1516</v>
      </c>
      <c r="F638" s="10" t="str">
        <f>IF(TicketTotals[[#This Row],[New Tickets]]&gt;499, "TRUE", "FALSE")</f>
        <v>TRUE</v>
      </c>
      <c r="G638" s="7">
        <v>2278</v>
      </c>
      <c r="H638" s="7">
        <f>IF(TicketTotals[[#This Row],[New Tickets]]&gt;499, TicketTotals[[#This Row],[New Tickets]], 0)</f>
        <v>2278</v>
      </c>
      <c r="I638" s="16">
        <f>ROUND((TicketTotals[[#This Row],[Billed Tickets]]/$E$5)*$E$6, 2)</f>
        <v>1407.87</v>
      </c>
      <c r="J638" s="20">
        <f>TicketTotals[[#This Row],[Billed Tickets]]/$E$5</f>
        <v>2.8157475191632758E-4</v>
      </c>
    </row>
    <row r="639" spans="1:10" x14ac:dyDescent="0.3">
      <c r="A639" s="6" t="s">
        <v>9</v>
      </c>
      <c r="B639" s="6" t="s">
        <v>2</v>
      </c>
      <c r="C639" s="6" t="s">
        <v>641</v>
      </c>
      <c r="D639" s="5" t="s">
        <v>1893</v>
      </c>
      <c r="E639" s="5" t="s">
        <v>1517</v>
      </c>
      <c r="F639" s="10" t="str">
        <f>IF(TicketTotals[[#This Row],[New Tickets]]&gt;499, "TRUE", "FALSE")</f>
        <v>TRUE</v>
      </c>
      <c r="G639" s="7">
        <v>1200</v>
      </c>
      <c r="H639" s="7">
        <f>IF(TicketTotals[[#This Row],[New Tickets]]&gt;499, TicketTotals[[#This Row],[New Tickets]], 0)</f>
        <v>1200</v>
      </c>
      <c r="I639" s="16">
        <f>ROUND((TicketTotals[[#This Row],[Billed Tickets]]/$E$5)*$E$6, 2)</f>
        <v>741.64</v>
      </c>
      <c r="J639" s="20">
        <f>TicketTotals[[#This Row],[Billed Tickets]]/$E$5</f>
        <v>1.4832734956083979E-4</v>
      </c>
    </row>
    <row r="640" spans="1:10" x14ac:dyDescent="0.3">
      <c r="A640" s="6" t="s">
        <v>9</v>
      </c>
      <c r="B640" s="6" t="s">
        <v>2</v>
      </c>
      <c r="C640" s="6" t="s">
        <v>642</v>
      </c>
      <c r="D640" s="5" t="s">
        <v>642</v>
      </c>
      <c r="E640" s="5" t="s">
        <v>1518</v>
      </c>
      <c r="F640" s="10" t="str">
        <f>IF(TicketTotals[[#This Row],[New Tickets]]&gt;499, "TRUE", "FALSE")</f>
        <v>FALSE</v>
      </c>
      <c r="G640" s="7">
        <v>3</v>
      </c>
      <c r="H640" s="7">
        <f>IF(TicketTotals[[#This Row],[New Tickets]]&gt;499, TicketTotals[[#This Row],[New Tickets]], 0)</f>
        <v>0</v>
      </c>
      <c r="I640" s="16">
        <f>ROUND((TicketTotals[[#This Row],[Billed Tickets]]/$E$5)*$E$6, 2)</f>
        <v>0</v>
      </c>
      <c r="J640" s="20">
        <f>TicketTotals[[#This Row],[Billed Tickets]]/$E$5</f>
        <v>0</v>
      </c>
    </row>
    <row r="641" spans="1:10" x14ac:dyDescent="0.3">
      <c r="A641" s="6" t="s">
        <v>9</v>
      </c>
      <c r="B641" s="6" t="s">
        <v>2</v>
      </c>
      <c r="C641" s="6" t="s">
        <v>643</v>
      </c>
      <c r="D641" s="5" t="s">
        <v>643</v>
      </c>
      <c r="E641" s="5" t="s">
        <v>1519</v>
      </c>
      <c r="F641" s="10" t="str">
        <f>IF(TicketTotals[[#This Row],[New Tickets]]&gt;499, "TRUE", "FALSE")</f>
        <v>TRUE</v>
      </c>
      <c r="G641" s="7">
        <v>734</v>
      </c>
      <c r="H641" s="7">
        <f>IF(TicketTotals[[#This Row],[New Tickets]]&gt;499, TicketTotals[[#This Row],[New Tickets]], 0)</f>
        <v>734</v>
      </c>
      <c r="I641" s="16">
        <f>ROUND((TicketTotals[[#This Row],[Billed Tickets]]/$E$5)*$E$6, 2)</f>
        <v>453.63</v>
      </c>
      <c r="J641" s="20">
        <f>TicketTotals[[#This Row],[Billed Tickets]]/$E$5</f>
        <v>9.0726895481380344E-5</v>
      </c>
    </row>
    <row r="642" spans="1:10" x14ac:dyDescent="0.3">
      <c r="A642" s="6" t="s">
        <v>9</v>
      </c>
      <c r="B642" s="6" t="s">
        <v>2</v>
      </c>
      <c r="C642" s="6" t="s">
        <v>644</v>
      </c>
      <c r="D642" s="5" t="s">
        <v>644</v>
      </c>
      <c r="E642" s="5" t="s">
        <v>1520</v>
      </c>
      <c r="F642" s="10" t="str">
        <f>IF(TicketTotals[[#This Row],[New Tickets]]&gt;499, "TRUE", "FALSE")</f>
        <v>FALSE</v>
      </c>
      <c r="G642" s="7">
        <v>413</v>
      </c>
      <c r="H642" s="7">
        <f>IF(TicketTotals[[#This Row],[New Tickets]]&gt;499, TicketTotals[[#This Row],[New Tickets]], 0)</f>
        <v>0</v>
      </c>
      <c r="I642" s="16">
        <f>ROUND((TicketTotals[[#This Row],[Billed Tickets]]/$E$5)*$E$6, 2)</f>
        <v>0</v>
      </c>
      <c r="J642" s="20">
        <f>TicketTotals[[#This Row],[Billed Tickets]]/$E$5</f>
        <v>0</v>
      </c>
    </row>
    <row r="643" spans="1:10" x14ac:dyDescent="0.3">
      <c r="A643" s="6" t="s">
        <v>9</v>
      </c>
      <c r="B643" s="6" t="s">
        <v>2</v>
      </c>
      <c r="C643" s="6" t="s">
        <v>645</v>
      </c>
      <c r="D643" s="5" t="s">
        <v>1894</v>
      </c>
      <c r="E643" s="5" t="s">
        <v>1521</v>
      </c>
      <c r="F643" s="10" t="str">
        <f>IF(TicketTotals[[#This Row],[New Tickets]]&gt;499, "TRUE", "FALSE")</f>
        <v>TRUE</v>
      </c>
      <c r="G643" s="7">
        <v>836</v>
      </c>
      <c r="H643" s="7">
        <f>IF(TicketTotals[[#This Row],[New Tickets]]&gt;499, TicketTotals[[#This Row],[New Tickets]], 0)</f>
        <v>836</v>
      </c>
      <c r="I643" s="16">
        <f>ROUND((TicketTotals[[#This Row],[Billed Tickets]]/$E$5)*$E$6, 2)</f>
        <v>516.66999999999996</v>
      </c>
      <c r="J643" s="20">
        <f>TicketTotals[[#This Row],[Billed Tickets]]/$E$5</f>
        <v>1.0333472019405173E-4</v>
      </c>
    </row>
    <row r="644" spans="1:10" x14ac:dyDescent="0.3">
      <c r="A644" s="6" t="s">
        <v>9</v>
      </c>
      <c r="B644" s="6" t="s">
        <v>2</v>
      </c>
      <c r="C644" s="6" t="s">
        <v>646</v>
      </c>
      <c r="D644" s="5" t="s">
        <v>646</v>
      </c>
      <c r="E644" s="5" t="s">
        <v>1522</v>
      </c>
      <c r="F644" s="10" t="str">
        <f>IF(TicketTotals[[#This Row],[New Tickets]]&gt;499, "TRUE", "FALSE")</f>
        <v>FALSE</v>
      </c>
      <c r="G644" s="7">
        <v>112</v>
      </c>
      <c r="H644" s="7">
        <f>IF(TicketTotals[[#This Row],[New Tickets]]&gt;499, TicketTotals[[#This Row],[New Tickets]], 0)</f>
        <v>0</v>
      </c>
      <c r="I644" s="16">
        <f>ROUND((TicketTotals[[#This Row],[Billed Tickets]]/$E$5)*$E$6, 2)</f>
        <v>0</v>
      </c>
      <c r="J644" s="20">
        <f>TicketTotals[[#This Row],[Billed Tickets]]/$E$5</f>
        <v>0</v>
      </c>
    </row>
    <row r="645" spans="1:10" x14ac:dyDescent="0.3">
      <c r="A645" s="6" t="s">
        <v>9</v>
      </c>
      <c r="B645" s="6" t="s">
        <v>2</v>
      </c>
      <c r="C645" s="6" t="s">
        <v>647</v>
      </c>
      <c r="D645" s="5" t="s">
        <v>647</v>
      </c>
      <c r="E645" s="5" t="s">
        <v>1523</v>
      </c>
      <c r="F645" s="10" t="str">
        <f>IF(TicketTotals[[#This Row],[New Tickets]]&gt;499, "TRUE", "FALSE")</f>
        <v>TRUE</v>
      </c>
      <c r="G645" s="7">
        <v>1394</v>
      </c>
      <c r="H645" s="7">
        <f>IF(TicketTotals[[#This Row],[New Tickets]]&gt;499, TicketTotals[[#This Row],[New Tickets]], 0)</f>
        <v>1394</v>
      </c>
      <c r="I645" s="16">
        <f>ROUND((TicketTotals[[#This Row],[Billed Tickets]]/$E$5)*$E$6, 2)</f>
        <v>861.53</v>
      </c>
      <c r="J645" s="20">
        <f>TicketTotals[[#This Row],[Billed Tickets]]/$E$5</f>
        <v>1.7230693773984224E-4</v>
      </c>
    </row>
    <row r="646" spans="1:10" x14ac:dyDescent="0.3">
      <c r="A646" s="6" t="s">
        <v>9</v>
      </c>
      <c r="B646" s="6" t="s">
        <v>2</v>
      </c>
      <c r="C646" s="6" t="s">
        <v>648</v>
      </c>
      <c r="D646" s="5" t="s">
        <v>648</v>
      </c>
      <c r="E646" s="5" t="s">
        <v>1524</v>
      </c>
      <c r="F646" s="10" t="str">
        <f>IF(TicketTotals[[#This Row],[New Tickets]]&gt;499, "TRUE", "FALSE")</f>
        <v>FALSE</v>
      </c>
      <c r="G646" s="7">
        <v>24</v>
      </c>
      <c r="H646" s="7">
        <f>IF(TicketTotals[[#This Row],[New Tickets]]&gt;499, TicketTotals[[#This Row],[New Tickets]], 0)</f>
        <v>0</v>
      </c>
      <c r="I646" s="16">
        <f>ROUND((TicketTotals[[#This Row],[Billed Tickets]]/$E$5)*$E$6, 2)</f>
        <v>0</v>
      </c>
      <c r="J646" s="20">
        <f>TicketTotals[[#This Row],[Billed Tickets]]/$E$5</f>
        <v>0</v>
      </c>
    </row>
    <row r="647" spans="1:10" x14ac:dyDescent="0.3">
      <c r="A647" s="6" t="s">
        <v>9</v>
      </c>
      <c r="B647" s="6" t="s">
        <v>2</v>
      </c>
      <c r="C647" s="6" t="s">
        <v>649</v>
      </c>
      <c r="D647" s="5" t="s">
        <v>649</v>
      </c>
      <c r="E647" s="5" t="s">
        <v>1525</v>
      </c>
      <c r="F647" s="10" t="str">
        <f>IF(TicketTotals[[#This Row],[New Tickets]]&gt;499, "TRUE", "FALSE")</f>
        <v>FALSE</v>
      </c>
      <c r="G647" s="7">
        <v>29</v>
      </c>
      <c r="H647" s="7">
        <f>IF(TicketTotals[[#This Row],[New Tickets]]&gt;499, TicketTotals[[#This Row],[New Tickets]], 0)</f>
        <v>0</v>
      </c>
      <c r="I647" s="16">
        <f>ROUND((TicketTotals[[#This Row],[Billed Tickets]]/$E$5)*$E$6, 2)</f>
        <v>0</v>
      </c>
      <c r="J647" s="20">
        <f>TicketTotals[[#This Row],[Billed Tickets]]/$E$5</f>
        <v>0</v>
      </c>
    </row>
    <row r="648" spans="1:10" ht="31.2" x14ac:dyDescent="0.3">
      <c r="A648" s="6" t="s">
        <v>9</v>
      </c>
      <c r="B648" s="6" t="s">
        <v>2</v>
      </c>
      <c r="C648" s="6" t="s">
        <v>650</v>
      </c>
      <c r="D648" s="5" t="s">
        <v>1895</v>
      </c>
      <c r="E648" s="5" t="s">
        <v>1526</v>
      </c>
      <c r="F648" s="10" t="str">
        <f>IF(TicketTotals[[#This Row],[New Tickets]]&gt;499, "TRUE", "FALSE")</f>
        <v>TRUE</v>
      </c>
      <c r="G648" s="7">
        <v>16440</v>
      </c>
      <c r="H648" s="7">
        <f>IF(TicketTotals[[#This Row],[New Tickets]]&gt;499, TicketTotals[[#This Row],[New Tickets]], 0)</f>
        <v>16440</v>
      </c>
      <c r="I648" s="16">
        <f>ROUND((TicketTotals[[#This Row],[Billed Tickets]]/$E$5)*$E$6, 2)</f>
        <v>10160.42</v>
      </c>
      <c r="J648" s="20">
        <f>TicketTotals[[#This Row],[Billed Tickets]]/$E$5</f>
        <v>2.0320846889835052E-3</v>
      </c>
    </row>
    <row r="649" spans="1:10" x14ac:dyDescent="0.3">
      <c r="A649" s="6" t="s">
        <v>9</v>
      </c>
      <c r="B649" s="6" t="s">
        <v>2</v>
      </c>
      <c r="C649" s="6" t="s">
        <v>651</v>
      </c>
      <c r="D649" s="5" t="s">
        <v>651</v>
      </c>
      <c r="E649" s="5" t="s">
        <v>1527</v>
      </c>
      <c r="F649" s="10" t="str">
        <f>IF(TicketTotals[[#This Row],[New Tickets]]&gt;499, "TRUE", "FALSE")</f>
        <v>TRUE</v>
      </c>
      <c r="G649" s="7">
        <v>1608</v>
      </c>
      <c r="H649" s="7">
        <f>IF(TicketTotals[[#This Row],[New Tickets]]&gt;499, TicketTotals[[#This Row],[New Tickets]], 0)</f>
        <v>1608</v>
      </c>
      <c r="I649" s="16">
        <f>ROUND((TicketTotals[[#This Row],[Billed Tickets]]/$E$5)*$E$6, 2)</f>
        <v>993.79</v>
      </c>
      <c r="J649" s="20">
        <f>TicketTotals[[#This Row],[Billed Tickets]]/$E$5</f>
        <v>1.9875864841152534E-4</v>
      </c>
    </row>
    <row r="650" spans="1:10" x14ac:dyDescent="0.3">
      <c r="A650" s="6" t="s">
        <v>9</v>
      </c>
      <c r="B650" s="6" t="s">
        <v>2</v>
      </c>
      <c r="C650" s="6" t="s">
        <v>652</v>
      </c>
      <c r="D650" s="5" t="s">
        <v>652</v>
      </c>
      <c r="E650" s="5" t="s">
        <v>1528</v>
      </c>
      <c r="F650" s="10" t="str">
        <f>IF(TicketTotals[[#This Row],[New Tickets]]&gt;499, "TRUE", "FALSE")</f>
        <v>FALSE</v>
      </c>
      <c r="G650" s="7">
        <v>94</v>
      </c>
      <c r="H650" s="7">
        <f>IF(TicketTotals[[#This Row],[New Tickets]]&gt;499, TicketTotals[[#This Row],[New Tickets]], 0)</f>
        <v>0</v>
      </c>
      <c r="I650" s="16">
        <f>ROUND((TicketTotals[[#This Row],[Billed Tickets]]/$E$5)*$E$6, 2)</f>
        <v>0</v>
      </c>
      <c r="J650" s="20">
        <f>TicketTotals[[#This Row],[Billed Tickets]]/$E$5</f>
        <v>0</v>
      </c>
    </row>
    <row r="651" spans="1:10" x14ac:dyDescent="0.3">
      <c r="A651" s="6" t="s">
        <v>9</v>
      </c>
      <c r="B651" s="6" t="s">
        <v>2</v>
      </c>
      <c r="C651" s="6" t="s">
        <v>653</v>
      </c>
      <c r="D651" s="5" t="s">
        <v>653</v>
      </c>
      <c r="E651" s="5" t="s">
        <v>1529</v>
      </c>
      <c r="F651" s="10" t="str">
        <f>IF(TicketTotals[[#This Row],[New Tickets]]&gt;499, "TRUE", "FALSE")</f>
        <v>FALSE</v>
      </c>
      <c r="G651" s="7">
        <v>383</v>
      </c>
      <c r="H651" s="7">
        <f>IF(TicketTotals[[#This Row],[New Tickets]]&gt;499, TicketTotals[[#This Row],[New Tickets]], 0)</f>
        <v>0</v>
      </c>
      <c r="I651" s="16">
        <f>ROUND((TicketTotals[[#This Row],[Billed Tickets]]/$E$5)*$E$6, 2)</f>
        <v>0</v>
      </c>
      <c r="J651" s="20">
        <f>TicketTotals[[#This Row],[Billed Tickets]]/$E$5</f>
        <v>0</v>
      </c>
    </row>
    <row r="652" spans="1:10" x14ac:dyDescent="0.3">
      <c r="A652" s="6" t="s">
        <v>9</v>
      </c>
      <c r="B652" s="6" t="s">
        <v>2</v>
      </c>
      <c r="C652" s="6" t="s">
        <v>654</v>
      </c>
      <c r="D652" s="5" t="s">
        <v>654</v>
      </c>
      <c r="E652" s="5" t="s">
        <v>1530</v>
      </c>
      <c r="F652" s="10" t="str">
        <f>IF(TicketTotals[[#This Row],[New Tickets]]&gt;499, "TRUE", "FALSE")</f>
        <v>FALSE</v>
      </c>
      <c r="G652" s="7">
        <v>5</v>
      </c>
      <c r="H652" s="7">
        <f>IF(TicketTotals[[#This Row],[New Tickets]]&gt;499, TicketTotals[[#This Row],[New Tickets]], 0)</f>
        <v>0</v>
      </c>
      <c r="I652" s="16">
        <f>ROUND((TicketTotals[[#This Row],[Billed Tickets]]/$E$5)*$E$6, 2)</f>
        <v>0</v>
      </c>
      <c r="J652" s="20">
        <f>TicketTotals[[#This Row],[Billed Tickets]]/$E$5</f>
        <v>0</v>
      </c>
    </row>
    <row r="653" spans="1:10" x14ac:dyDescent="0.3">
      <c r="A653" s="6" t="s">
        <v>9</v>
      </c>
      <c r="B653" s="6" t="s">
        <v>2</v>
      </c>
      <c r="C653" s="6" t="s">
        <v>655</v>
      </c>
      <c r="D653" s="5" t="s">
        <v>655</v>
      </c>
      <c r="E653" s="5" t="s">
        <v>1531</v>
      </c>
      <c r="F653" s="10" t="str">
        <f>IF(TicketTotals[[#This Row],[New Tickets]]&gt;499, "TRUE", "FALSE")</f>
        <v>TRUE</v>
      </c>
      <c r="G653" s="7">
        <v>1080</v>
      </c>
      <c r="H653" s="7">
        <f>IF(TicketTotals[[#This Row],[New Tickets]]&gt;499, TicketTotals[[#This Row],[New Tickets]], 0)</f>
        <v>1080</v>
      </c>
      <c r="I653" s="16">
        <f>ROUND((TicketTotals[[#This Row],[Billed Tickets]]/$E$5)*$E$6, 2)</f>
        <v>667.47</v>
      </c>
      <c r="J653" s="20">
        <f>TicketTotals[[#This Row],[Billed Tickets]]/$E$5</f>
        <v>1.3349461460475582E-4</v>
      </c>
    </row>
    <row r="654" spans="1:10" x14ac:dyDescent="0.3">
      <c r="A654" s="6" t="s">
        <v>9</v>
      </c>
      <c r="B654" s="6" t="s">
        <v>2</v>
      </c>
      <c r="C654" s="6" t="s">
        <v>656</v>
      </c>
      <c r="D654" s="5" t="s">
        <v>656</v>
      </c>
      <c r="E654" s="5" t="s">
        <v>1532</v>
      </c>
      <c r="F654" s="10" t="str">
        <f>IF(TicketTotals[[#This Row],[New Tickets]]&gt;499, "TRUE", "FALSE")</f>
        <v>TRUE</v>
      </c>
      <c r="G654" s="7">
        <v>3463</v>
      </c>
      <c r="H654" s="7">
        <f>IF(TicketTotals[[#This Row],[New Tickets]]&gt;499, TicketTotals[[#This Row],[New Tickets]], 0)</f>
        <v>3463</v>
      </c>
      <c r="I654" s="16">
        <f>ROUND((TicketTotals[[#This Row],[Billed Tickets]]/$E$5)*$E$6, 2)</f>
        <v>2140.2399999999998</v>
      </c>
      <c r="J654" s="20">
        <f>TicketTotals[[#This Row],[Billed Tickets]]/$E$5</f>
        <v>4.2804800960765684E-4</v>
      </c>
    </row>
    <row r="655" spans="1:10" x14ac:dyDescent="0.3">
      <c r="A655" s="6" t="s">
        <v>9</v>
      </c>
      <c r="B655" s="6" t="s">
        <v>2</v>
      </c>
      <c r="C655" s="6" t="s">
        <v>657</v>
      </c>
      <c r="D655" s="5" t="s">
        <v>657</v>
      </c>
      <c r="E655" s="5" t="s">
        <v>1533</v>
      </c>
      <c r="F655" s="10" t="str">
        <f>IF(TicketTotals[[#This Row],[New Tickets]]&gt;499, "TRUE", "FALSE")</f>
        <v>FALSE</v>
      </c>
      <c r="G655" s="7">
        <v>28</v>
      </c>
      <c r="H655" s="7">
        <f>IF(TicketTotals[[#This Row],[New Tickets]]&gt;499, TicketTotals[[#This Row],[New Tickets]], 0)</f>
        <v>0</v>
      </c>
      <c r="I655" s="16">
        <f>ROUND((TicketTotals[[#This Row],[Billed Tickets]]/$E$5)*$E$6, 2)</f>
        <v>0</v>
      </c>
      <c r="J655" s="20">
        <f>TicketTotals[[#This Row],[Billed Tickets]]/$E$5</f>
        <v>0</v>
      </c>
    </row>
    <row r="656" spans="1:10" x14ac:dyDescent="0.3">
      <c r="A656" s="6" t="s">
        <v>9</v>
      </c>
      <c r="B656" s="6" t="s">
        <v>2</v>
      </c>
      <c r="C656" s="6" t="s">
        <v>658</v>
      </c>
      <c r="D656" s="5" t="s">
        <v>658</v>
      </c>
      <c r="E656" s="5" t="s">
        <v>1534</v>
      </c>
      <c r="F656" s="10" t="str">
        <f>IF(TicketTotals[[#This Row],[New Tickets]]&gt;499, "TRUE", "FALSE")</f>
        <v>TRUE</v>
      </c>
      <c r="G656" s="7">
        <v>757</v>
      </c>
      <c r="H656" s="7">
        <f>IF(TicketTotals[[#This Row],[New Tickets]]&gt;499, TicketTotals[[#This Row],[New Tickets]], 0)</f>
        <v>757</v>
      </c>
      <c r="I656" s="16">
        <f>ROUND((TicketTotals[[#This Row],[Billed Tickets]]/$E$5)*$E$6, 2)</f>
        <v>467.85</v>
      </c>
      <c r="J656" s="20">
        <f>TicketTotals[[#This Row],[Billed Tickets]]/$E$5</f>
        <v>9.3569836347963105E-5</v>
      </c>
    </row>
    <row r="657" spans="1:10" x14ac:dyDescent="0.3">
      <c r="A657" s="6" t="s">
        <v>9</v>
      </c>
      <c r="B657" s="6" t="s">
        <v>2</v>
      </c>
      <c r="C657" s="6" t="s">
        <v>659</v>
      </c>
      <c r="D657" s="5" t="s">
        <v>1896</v>
      </c>
      <c r="E657" s="5" t="s">
        <v>1535</v>
      </c>
      <c r="F657" s="10" t="str">
        <f>IF(TicketTotals[[#This Row],[New Tickets]]&gt;499, "TRUE", "FALSE")</f>
        <v>TRUE</v>
      </c>
      <c r="G657" s="7">
        <v>2150</v>
      </c>
      <c r="H657" s="7">
        <f>IF(TicketTotals[[#This Row],[New Tickets]]&gt;499, TicketTotals[[#This Row],[New Tickets]], 0)</f>
        <v>2150</v>
      </c>
      <c r="I657" s="16">
        <f>ROUND((TicketTotals[[#This Row],[Billed Tickets]]/$E$5)*$E$6, 2)</f>
        <v>1328.77</v>
      </c>
      <c r="J657" s="20">
        <f>TicketTotals[[#This Row],[Billed Tickets]]/$E$5</f>
        <v>2.6575316796317129E-4</v>
      </c>
    </row>
    <row r="658" spans="1:10" x14ac:dyDescent="0.3">
      <c r="A658" s="6" t="s">
        <v>9</v>
      </c>
      <c r="B658" s="6" t="s">
        <v>2</v>
      </c>
      <c r="C658" s="6" t="s">
        <v>660</v>
      </c>
      <c r="D658" s="5" t="s">
        <v>1897</v>
      </c>
      <c r="E658" s="5" t="s">
        <v>1536</v>
      </c>
      <c r="F658" s="10" t="str">
        <f>IF(TicketTotals[[#This Row],[New Tickets]]&gt;499, "TRUE", "FALSE")</f>
        <v>TRUE</v>
      </c>
      <c r="G658" s="7">
        <v>4874</v>
      </c>
      <c r="H658" s="7">
        <f>IF(TicketTotals[[#This Row],[New Tickets]]&gt;499, TicketTotals[[#This Row],[New Tickets]], 0)</f>
        <v>4874</v>
      </c>
      <c r="I658" s="16">
        <f>ROUND((TicketTotals[[#This Row],[Billed Tickets]]/$E$5)*$E$6, 2)</f>
        <v>3012.28</v>
      </c>
      <c r="J658" s="20">
        <f>TicketTotals[[#This Row],[Billed Tickets]]/$E$5</f>
        <v>6.0245625146627762E-4</v>
      </c>
    </row>
    <row r="659" spans="1:10" x14ac:dyDescent="0.3">
      <c r="A659" s="6" t="s">
        <v>9</v>
      </c>
      <c r="B659" s="6" t="s">
        <v>2</v>
      </c>
      <c r="C659" s="6" t="s">
        <v>661</v>
      </c>
      <c r="D659" s="5" t="s">
        <v>661</v>
      </c>
      <c r="E659" s="5" t="s">
        <v>1537</v>
      </c>
      <c r="F659" s="10" t="str">
        <f>IF(TicketTotals[[#This Row],[New Tickets]]&gt;499, "TRUE", "FALSE")</f>
        <v>FALSE</v>
      </c>
      <c r="G659" s="7">
        <v>174</v>
      </c>
      <c r="H659" s="7">
        <f>IF(TicketTotals[[#This Row],[New Tickets]]&gt;499, TicketTotals[[#This Row],[New Tickets]], 0)</f>
        <v>0</v>
      </c>
      <c r="I659" s="16">
        <f>ROUND((TicketTotals[[#This Row],[Billed Tickets]]/$E$5)*$E$6, 2)</f>
        <v>0</v>
      </c>
      <c r="J659" s="20">
        <f>TicketTotals[[#This Row],[Billed Tickets]]/$E$5</f>
        <v>0</v>
      </c>
    </row>
    <row r="660" spans="1:10" x14ac:dyDescent="0.3">
      <c r="A660" s="6" t="s">
        <v>9</v>
      </c>
      <c r="B660" s="6" t="s">
        <v>2</v>
      </c>
      <c r="C660" s="6" t="s">
        <v>662</v>
      </c>
      <c r="D660" s="5" t="s">
        <v>662</v>
      </c>
      <c r="E660" s="5" t="s">
        <v>1538</v>
      </c>
      <c r="F660" s="10" t="str">
        <f>IF(TicketTotals[[#This Row],[New Tickets]]&gt;499, "TRUE", "FALSE")</f>
        <v>TRUE</v>
      </c>
      <c r="G660" s="7">
        <v>529</v>
      </c>
      <c r="H660" s="7">
        <f>IF(TicketTotals[[#This Row],[New Tickets]]&gt;499, TicketTotals[[#This Row],[New Tickets]], 0)</f>
        <v>529</v>
      </c>
      <c r="I660" s="16">
        <f>ROUND((TicketTotals[[#This Row],[Billed Tickets]]/$E$5)*$E$6, 2)</f>
        <v>326.94</v>
      </c>
      <c r="J660" s="20">
        <f>TicketTotals[[#This Row],[Billed Tickets]]/$E$5</f>
        <v>6.5387639931403552E-5</v>
      </c>
    </row>
    <row r="661" spans="1:10" x14ac:dyDescent="0.3">
      <c r="A661" s="6" t="s">
        <v>9</v>
      </c>
      <c r="B661" s="6" t="s">
        <v>2</v>
      </c>
      <c r="C661" s="6" t="s">
        <v>663</v>
      </c>
      <c r="D661" s="5" t="s">
        <v>663</v>
      </c>
      <c r="E661" s="5" t="s">
        <v>1539</v>
      </c>
      <c r="F661" s="10" t="str">
        <f>IF(TicketTotals[[#This Row],[New Tickets]]&gt;499, "TRUE", "FALSE")</f>
        <v>FALSE</v>
      </c>
      <c r="G661" s="7">
        <v>28</v>
      </c>
      <c r="H661" s="7">
        <f>IF(TicketTotals[[#This Row],[New Tickets]]&gt;499, TicketTotals[[#This Row],[New Tickets]], 0)</f>
        <v>0</v>
      </c>
      <c r="I661" s="16">
        <f>ROUND((TicketTotals[[#This Row],[Billed Tickets]]/$E$5)*$E$6, 2)</f>
        <v>0</v>
      </c>
      <c r="J661" s="20">
        <f>TicketTotals[[#This Row],[Billed Tickets]]/$E$5</f>
        <v>0</v>
      </c>
    </row>
    <row r="662" spans="1:10" x14ac:dyDescent="0.3">
      <c r="A662" s="6" t="s">
        <v>9</v>
      </c>
      <c r="B662" s="6" t="s">
        <v>2</v>
      </c>
      <c r="C662" s="6" t="s">
        <v>664</v>
      </c>
      <c r="D662" s="5" t="s">
        <v>664</v>
      </c>
      <c r="E662" s="5" t="s">
        <v>1540</v>
      </c>
      <c r="F662" s="10" t="str">
        <f>IF(TicketTotals[[#This Row],[New Tickets]]&gt;499, "TRUE", "FALSE")</f>
        <v>TRUE</v>
      </c>
      <c r="G662" s="7">
        <v>4078</v>
      </c>
      <c r="H662" s="7">
        <f>IF(TicketTotals[[#This Row],[New Tickets]]&gt;499, TicketTotals[[#This Row],[New Tickets]], 0)</f>
        <v>4078</v>
      </c>
      <c r="I662" s="16">
        <f>ROUND((TicketTotals[[#This Row],[Billed Tickets]]/$E$5)*$E$6, 2)</f>
        <v>2520.33</v>
      </c>
      <c r="J662" s="20">
        <f>TicketTotals[[#This Row],[Billed Tickets]]/$E$5</f>
        <v>5.0406577625758723E-4</v>
      </c>
    </row>
    <row r="663" spans="1:10" x14ac:dyDescent="0.3">
      <c r="A663" s="6" t="s">
        <v>9</v>
      </c>
      <c r="B663" s="6" t="s">
        <v>2</v>
      </c>
      <c r="C663" s="6" t="s">
        <v>665</v>
      </c>
      <c r="D663" s="5" t="s">
        <v>665</v>
      </c>
      <c r="E663" s="5" t="s">
        <v>1541</v>
      </c>
      <c r="F663" s="10" t="str">
        <f>IF(TicketTotals[[#This Row],[New Tickets]]&gt;499, "TRUE", "FALSE")</f>
        <v>TRUE</v>
      </c>
      <c r="G663" s="7">
        <v>797</v>
      </c>
      <c r="H663" s="7">
        <f>IF(TicketTotals[[#This Row],[New Tickets]]&gt;499, TicketTotals[[#This Row],[New Tickets]], 0)</f>
        <v>797</v>
      </c>
      <c r="I663" s="16">
        <f>ROUND((TicketTotals[[#This Row],[Billed Tickets]]/$E$5)*$E$6, 2)</f>
        <v>492.57</v>
      </c>
      <c r="J663" s="20">
        <f>TicketTotals[[#This Row],[Billed Tickets]]/$E$5</f>
        <v>9.8514081333324433E-5</v>
      </c>
    </row>
    <row r="664" spans="1:10" x14ac:dyDescent="0.3">
      <c r="A664" s="6" t="s">
        <v>9</v>
      </c>
      <c r="B664" s="6" t="s">
        <v>2</v>
      </c>
      <c r="C664" s="6" t="s">
        <v>666</v>
      </c>
      <c r="D664" s="5" t="s">
        <v>666</v>
      </c>
      <c r="E664" s="5" t="s">
        <v>1542</v>
      </c>
      <c r="F664" s="10" t="str">
        <f>IF(TicketTotals[[#This Row],[New Tickets]]&gt;499, "TRUE", "FALSE")</f>
        <v>TRUE</v>
      </c>
      <c r="G664" s="7">
        <v>6308</v>
      </c>
      <c r="H664" s="7">
        <f>IF(TicketTotals[[#This Row],[New Tickets]]&gt;499, TicketTotals[[#This Row],[New Tickets]], 0)</f>
        <v>6308</v>
      </c>
      <c r="I664" s="16">
        <f>ROUND((TicketTotals[[#This Row],[Billed Tickets]]/$E$5)*$E$6, 2)</f>
        <v>3898.54</v>
      </c>
      <c r="J664" s="20">
        <f>TicketTotals[[#This Row],[Billed Tickets]]/$E$5</f>
        <v>7.797074341914812E-4</v>
      </c>
    </row>
    <row r="665" spans="1:10" x14ac:dyDescent="0.3">
      <c r="A665" s="6" t="s">
        <v>9</v>
      </c>
      <c r="B665" s="6" t="s">
        <v>2</v>
      </c>
      <c r="C665" s="6" t="s">
        <v>667</v>
      </c>
      <c r="D665" s="5" t="s">
        <v>667</v>
      </c>
      <c r="E665" s="5" t="s">
        <v>1543</v>
      </c>
      <c r="F665" s="10" t="str">
        <f>IF(TicketTotals[[#This Row],[New Tickets]]&gt;499, "TRUE", "FALSE")</f>
        <v>TRUE</v>
      </c>
      <c r="G665" s="7">
        <v>6151</v>
      </c>
      <c r="H665" s="7">
        <f>IF(TicketTotals[[#This Row],[New Tickets]]&gt;499, TicketTotals[[#This Row],[New Tickets]], 0)</f>
        <v>6151</v>
      </c>
      <c r="I665" s="16">
        <f>ROUND((TicketTotals[[#This Row],[Billed Tickets]]/$E$5)*$E$6, 2)</f>
        <v>3801.51</v>
      </c>
      <c r="J665" s="20">
        <f>TicketTotals[[#This Row],[Billed Tickets]]/$E$5</f>
        <v>7.6030127262393798E-4</v>
      </c>
    </row>
    <row r="666" spans="1:10" x14ac:dyDescent="0.3">
      <c r="A666" s="6" t="s">
        <v>9</v>
      </c>
      <c r="B666" s="6" t="s">
        <v>2</v>
      </c>
      <c r="C666" s="6" t="s">
        <v>668</v>
      </c>
      <c r="D666" s="5" t="s">
        <v>668</v>
      </c>
      <c r="E666" s="5" t="s">
        <v>1544</v>
      </c>
      <c r="F666" s="10" t="str">
        <f>IF(TicketTotals[[#This Row],[New Tickets]]&gt;499, "TRUE", "FALSE")</f>
        <v>FALSE</v>
      </c>
      <c r="G666" s="7">
        <v>16</v>
      </c>
      <c r="H666" s="7">
        <f>IF(TicketTotals[[#This Row],[New Tickets]]&gt;499, TicketTotals[[#This Row],[New Tickets]], 0)</f>
        <v>0</v>
      </c>
      <c r="I666" s="16">
        <f>ROUND((TicketTotals[[#This Row],[Billed Tickets]]/$E$5)*$E$6, 2)</f>
        <v>0</v>
      </c>
      <c r="J666" s="20">
        <f>TicketTotals[[#This Row],[Billed Tickets]]/$E$5</f>
        <v>0</v>
      </c>
    </row>
    <row r="667" spans="1:10" ht="31.2" x14ac:dyDescent="0.3">
      <c r="A667" s="6" t="s">
        <v>9</v>
      </c>
      <c r="B667" s="6" t="s">
        <v>2</v>
      </c>
      <c r="C667" s="6" t="s">
        <v>669</v>
      </c>
      <c r="D667" s="5" t="s">
        <v>1898</v>
      </c>
      <c r="E667" s="5" t="s">
        <v>1545</v>
      </c>
      <c r="F667" s="10" t="str">
        <f>IF(TicketTotals[[#This Row],[New Tickets]]&gt;499, "TRUE", "FALSE")</f>
        <v>TRUE</v>
      </c>
      <c r="G667" s="7">
        <v>4418</v>
      </c>
      <c r="H667" s="7">
        <f>IF(TicketTotals[[#This Row],[New Tickets]]&gt;499, TicketTotals[[#This Row],[New Tickets]], 0)</f>
        <v>4418</v>
      </c>
      <c r="I667" s="16">
        <f>ROUND((TicketTotals[[#This Row],[Billed Tickets]]/$E$5)*$E$6, 2)</f>
        <v>2730.46</v>
      </c>
      <c r="J667" s="20">
        <f>TicketTotals[[#This Row],[Billed Tickets]]/$E$5</f>
        <v>5.4609185863315856E-4</v>
      </c>
    </row>
    <row r="668" spans="1:10" x14ac:dyDescent="0.3">
      <c r="A668" s="6" t="s">
        <v>9</v>
      </c>
      <c r="B668" s="6" t="s">
        <v>2</v>
      </c>
      <c r="C668" s="6" t="s">
        <v>670</v>
      </c>
      <c r="D668" s="5" t="s">
        <v>670</v>
      </c>
      <c r="E668" s="5" t="s">
        <v>1546</v>
      </c>
      <c r="F668" s="10" t="str">
        <f>IF(TicketTotals[[#This Row],[New Tickets]]&gt;499, "TRUE", "FALSE")</f>
        <v>TRUE</v>
      </c>
      <c r="G668" s="7">
        <v>970</v>
      </c>
      <c r="H668" s="7">
        <f>IF(TicketTotals[[#This Row],[New Tickets]]&gt;499, TicketTotals[[#This Row],[New Tickets]], 0)</f>
        <v>970</v>
      </c>
      <c r="I668" s="16">
        <f>ROUND((TicketTotals[[#This Row],[Billed Tickets]]/$E$5)*$E$6, 2)</f>
        <v>599.49</v>
      </c>
      <c r="J668" s="20">
        <f>TicketTotals[[#This Row],[Billed Tickets]]/$E$5</f>
        <v>1.1989794089501217E-4</v>
      </c>
    </row>
    <row r="669" spans="1:10" x14ac:dyDescent="0.3">
      <c r="A669" s="6" t="s">
        <v>9</v>
      </c>
      <c r="B669" s="6" t="s">
        <v>2</v>
      </c>
      <c r="C669" s="6" t="s">
        <v>671</v>
      </c>
      <c r="D669" s="5" t="s">
        <v>1899</v>
      </c>
      <c r="E669" s="5" t="s">
        <v>1547</v>
      </c>
      <c r="F669" s="10" t="str">
        <f>IF(TicketTotals[[#This Row],[New Tickets]]&gt;499, "TRUE", "FALSE")</f>
        <v>TRUE</v>
      </c>
      <c r="G669" s="7">
        <v>1397</v>
      </c>
      <c r="H669" s="7">
        <f>IF(TicketTotals[[#This Row],[New Tickets]]&gt;499, TicketTotals[[#This Row],[New Tickets]], 0)</f>
        <v>1397</v>
      </c>
      <c r="I669" s="16">
        <f>ROUND((TicketTotals[[#This Row],[Billed Tickets]]/$E$5)*$E$6, 2)</f>
        <v>863.39</v>
      </c>
      <c r="J669" s="20">
        <f>TicketTotals[[#This Row],[Billed Tickets]]/$E$5</f>
        <v>1.7267775611374433E-4</v>
      </c>
    </row>
    <row r="670" spans="1:10" x14ac:dyDescent="0.3">
      <c r="A670" s="6" t="s">
        <v>9</v>
      </c>
      <c r="B670" s="6" t="s">
        <v>2</v>
      </c>
      <c r="C670" s="6" t="s">
        <v>672</v>
      </c>
      <c r="D670" s="5" t="s">
        <v>672</v>
      </c>
      <c r="E670" s="5" t="s">
        <v>1548</v>
      </c>
      <c r="F670" s="10" t="str">
        <f>IF(TicketTotals[[#This Row],[New Tickets]]&gt;499, "TRUE", "FALSE")</f>
        <v>TRUE</v>
      </c>
      <c r="G670" s="7">
        <v>1372</v>
      </c>
      <c r="H670" s="7">
        <f>IF(TicketTotals[[#This Row],[New Tickets]]&gt;499, TicketTotals[[#This Row],[New Tickets]], 0)</f>
        <v>1372</v>
      </c>
      <c r="I670" s="16">
        <f>ROUND((TicketTotals[[#This Row],[Billed Tickets]]/$E$5)*$E$6, 2)</f>
        <v>847.94</v>
      </c>
      <c r="J670" s="20">
        <f>TicketTotals[[#This Row],[Billed Tickets]]/$E$5</f>
        <v>1.6958760299789349E-4</v>
      </c>
    </row>
    <row r="671" spans="1:10" x14ac:dyDescent="0.3">
      <c r="A671" s="6" t="s">
        <v>9</v>
      </c>
      <c r="B671" s="6" t="s">
        <v>2</v>
      </c>
      <c r="C671" s="6" t="s">
        <v>673</v>
      </c>
      <c r="D671" s="5" t="s">
        <v>673</v>
      </c>
      <c r="E671" s="5" t="s">
        <v>1549</v>
      </c>
      <c r="F671" s="10" t="str">
        <f>IF(TicketTotals[[#This Row],[New Tickets]]&gt;499, "TRUE", "FALSE")</f>
        <v>TRUE</v>
      </c>
      <c r="G671" s="7">
        <v>3491</v>
      </c>
      <c r="H671" s="7">
        <f>IF(TicketTotals[[#This Row],[New Tickets]]&gt;499, TicketTotals[[#This Row],[New Tickets]], 0)</f>
        <v>3491</v>
      </c>
      <c r="I671" s="16">
        <f>ROUND((TicketTotals[[#This Row],[Billed Tickets]]/$E$5)*$E$6, 2)</f>
        <v>2157.54</v>
      </c>
      <c r="J671" s="20">
        <f>TicketTotals[[#This Row],[Billed Tickets]]/$E$5</f>
        <v>4.3150898109740979E-4</v>
      </c>
    </row>
    <row r="672" spans="1:10" x14ac:dyDescent="0.3">
      <c r="A672" s="6" t="s">
        <v>9</v>
      </c>
      <c r="B672" s="6" t="s">
        <v>2</v>
      </c>
      <c r="C672" s="6" t="s">
        <v>674</v>
      </c>
      <c r="D672" s="5" t="s">
        <v>674</v>
      </c>
      <c r="E672" s="5" t="s">
        <v>1550</v>
      </c>
      <c r="F672" s="10" t="str">
        <f>IF(TicketTotals[[#This Row],[New Tickets]]&gt;499, "TRUE", "FALSE")</f>
        <v>TRUE</v>
      </c>
      <c r="G672" s="7">
        <v>1356</v>
      </c>
      <c r="H672" s="7">
        <f>IF(TicketTotals[[#This Row],[New Tickets]]&gt;499, TicketTotals[[#This Row],[New Tickets]], 0)</f>
        <v>1356</v>
      </c>
      <c r="I672" s="16">
        <f>ROUND((TicketTotals[[#This Row],[Billed Tickets]]/$E$5)*$E$6, 2)</f>
        <v>838.05</v>
      </c>
      <c r="J672" s="20">
        <f>TicketTotals[[#This Row],[Billed Tickets]]/$E$5</f>
        <v>1.6760990500374898E-4</v>
      </c>
    </row>
    <row r="673" spans="1:10" ht="46.8" x14ac:dyDescent="0.3">
      <c r="A673" s="6" t="s">
        <v>9</v>
      </c>
      <c r="B673" s="6" t="s">
        <v>2</v>
      </c>
      <c r="C673" s="6" t="s">
        <v>675</v>
      </c>
      <c r="D673" s="5" t="s">
        <v>1900</v>
      </c>
      <c r="E673" s="5" t="s">
        <v>1551</v>
      </c>
      <c r="F673" s="10" t="str">
        <f>IF(TicketTotals[[#This Row],[New Tickets]]&gt;499, "TRUE", "FALSE")</f>
        <v>TRUE</v>
      </c>
      <c r="G673" s="7">
        <v>5214</v>
      </c>
      <c r="H673" s="7">
        <f>IF(TicketTotals[[#This Row],[New Tickets]]&gt;499, TicketTotals[[#This Row],[New Tickets]], 0)</f>
        <v>5214</v>
      </c>
      <c r="I673" s="16">
        <f>ROUND((TicketTotals[[#This Row],[Billed Tickets]]/$E$5)*$E$6, 2)</f>
        <v>3222.41</v>
      </c>
      <c r="J673" s="20">
        <f>TicketTotals[[#This Row],[Billed Tickets]]/$E$5</f>
        <v>6.4448233384184895E-4</v>
      </c>
    </row>
    <row r="674" spans="1:10" x14ac:dyDescent="0.3">
      <c r="A674" s="6" t="s">
        <v>9</v>
      </c>
      <c r="B674" s="6" t="s">
        <v>2</v>
      </c>
      <c r="C674" s="6" t="s">
        <v>676</v>
      </c>
      <c r="D674" s="5" t="s">
        <v>676</v>
      </c>
      <c r="E674" s="5" t="s">
        <v>1552</v>
      </c>
      <c r="F674" s="10" t="str">
        <f>IF(TicketTotals[[#This Row],[New Tickets]]&gt;499, "TRUE", "FALSE")</f>
        <v>TRUE</v>
      </c>
      <c r="G674" s="7">
        <v>612</v>
      </c>
      <c r="H674" s="7">
        <f>IF(TicketTotals[[#This Row],[New Tickets]]&gt;499, TicketTotals[[#This Row],[New Tickets]], 0)</f>
        <v>612</v>
      </c>
      <c r="I674" s="16">
        <f>ROUND((TicketTotals[[#This Row],[Billed Tickets]]/$E$5)*$E$6, 2)</f>
        <v>378.23</v>
      </c>
      <c r="J674" s="20">
        <f>TicketTotals[[#This Row],[Billed Tickets]]/$E$5</f>
        <v>7.5646948276028299E-5</v>
      </c>
    </row>
    <row r="675" spans="1:10" x14ac:dyDescent="0.3">
      <c r="A675" s="6" t="s">
        <v>9</v>
      </c>
      <c r="B675" s="6" t="s">
        <v>2</v>
      </c>
      <c r="C675" s="6" t="s">
        <v>677</v>
      </c>
      <c r="D675" s="5" t="s">
        <v>677</v>
      </c>
      <c r="E675" s="5" t="s">
        <v>1553</v>
      </c>
      <c r="F675" s="10" t="str">
        <f>IF(TicketTotals[[#This Row],[New Tickets]]&gt;499, "TRUE", "FALSE")</f>
        <v>FALSE</v>
      </c>
      <c r="G675" s="7">
        <v>219</v>
      </c>
      <c r="H675" s="7">
        <f>IF(TicketTotals[[#This Row],[New Tickets]]&gt;499, TicketTotals[[#This Row],[New Tickets]], 0)</f>
        <v>0</v>
      </c>
      <c r="I675" s="16">
        <f>ROUND((TicketTotals[[#This Row],[Billed Tickets]]/$E$5)*$E$6, 2)</f>
        <v>0</v>
      </c>
      <c r="J675" s="20">
        <f>TicketTotals[[#This Row],[Billed Tickets]]/$E$5</f>
        <v>0</v>
      </c>
    </row>
    <row r="676" spans="1:10" ht="31.2" x14ac:dyDescent="0.3">
      <c r="A676" s="6" t="s">
        <v>9</v>
      </c>
      <c r="B676" s="6" t="s">
        <v>2</v>
      </c>
      <c r="C676" s="6" t="s">
        <v>678</v>
      </c>
      <c r="D676" s="5" t="s">
        <v>1901</v>
      </c>
      <c r="E676" s="5" t="s">
        <v>1554</v>
      </c>
      <c r="F676" s="10" t="str">
        <f>IF(TicketTotals[[#This Row],[New Tickets]]&gt;499, "TRUE", "FALSE")</f>
        <v>TRUE</v>
      </c>
      <c r="G676" s="7">
        <v>59751</v>
      </c>
      <c r="H676" s="7">
        <f>IF(TicketTotals[[#This Row],[New Tickets]]&gt;499, TicketTotals[[#This Row],[New Tickets]], 0)</f>
        <v>59751</v>
      </c>
      <c r="I676" s="16">
        <f>ROUND((TicketTotals[[#This Row],[Billed Tickets]]/$E$5)*$E$6, 2)</f>
        <v>36927.949999999997</v>
      </c>
      <c r="J676" s="20">
        <f>TicketTotals[[#This Row],[Billed Tickets]]/$E$5</f>
        <v>7.3855895530081156E-3</v>
      </c>
    </row>
    <row r="677" spans="1:10" ht="31.2" x14ac:dyDescent="0.3">
      <c r="A677" s="6" t="s">
        <v>9</v>
      </c>
      <c r="B677" s="6" t="s">
        <v>2</v>
      </c>
      <c r="C677" s="6" t="s">
        <v>679</v>
      </c>
      <c r="D677" s="5" t="s">
        <v>1902</v>
      </c>
      <c r="E677" s="5" t="s">
        <v>1555</v>
      </c>
      <c r="F677" s="10" t="str">
        <f>IF(TicketTotals[[#This Row],[New Tickets]]&gt;499, "TRUE", "FALSE")</f>
        <v>FALSE</v>
      </c>
      <c r="G677" s="7">
        <v>348</v>
      </c>
      <c r="H677" s="7">
        <f>IF(TicketTotals[[#This Row],[New Tickets]]&gt;499, TicketTotals[[#This Row],[New Tickets]], 0)</f>
        <v>0</v>
      </c>
      <c r="I677" s="16">
        <f>ROUND((TicketTotals[[#This Row],[Billed Tickets]]/$E$5)*$E$6, 2)</f>
        <v>0</v>
      </c>
      <c r="J677" s="20">
        <f>TicketTotals[[#This Row],[Billed Tickets]]/$E$5</f>
        <v>0</v>
      </c>
    </row>
    <row r="678" spans="1:10" ht="46.8" x14ac:dyDescent="0.3">
      <c r="A678" s="6" t="s">
        <v>9</v>
      </c>
      <c r="B678" s="6" t="s">
        <v>2</v>
      </c>
      <c r="C678" s="6" t="s">
        <v>680</v>
      </c>
      <c r="D678" s="5" t="s">
        <v>1903</v>
      </c>
      <c r="E678" s="5" t="s">
        <v>1556</v>
      </c>
      <c r="F678" s="10" t="str">
        <f>IF(TicketTotals[[#This Row],[New Tickets]]&gt;499, "TRUE", "FALSE")</f>
        <v>TRUE</v>
      </c>
      <c r="G678" s="7">
        <v>372215</v>
      </c>
      <c r="H678" s="7">
        <f>IF(TicketTotals[[#This Row],[New Tickets]]&gt;499, TicketTotals[[#This Row],[New Tickets]], 0)</f>
        <v>372215</v>
      </c>
      <c r="I678" s="16">
        <f>ROUND((TicketTotals[[#This Row],[Billed Tickets]]/$E$5)*$E$6, 2)</f>
        <v>230040.27</v>
      </c>
      <c r="J678" s="20">
        <f>TicketTotals[[#This Row],[Billed Tickets]]/$E$5</f>
        <v>4.6008053680656656E-2</v>
      </c>
    </row>
    <row r="679" spans="1:10" x14ac:dyDescent="0.3">
      <c r="A679" s="6" t="s">
        <v>9</v>
      </c>
      <c r="B679" s="6" t="s">
        <v>2</v>
      </c>
      <c r="C679" s="6" t="s">
        <v>681</v>
      </c>
      <c r="D679" s="5" t="s">
        <v>681</v>
      </c>
      <c r="E679" s="5" t="s">
        <v>1557</v>
      </c>
      <c r="F679" s="10" t="str">
        <f>IF(TicketTotals[[#This Row],[New Tickets]]&gt;499, "TRUE", "FALSE")</f>
        <v>FALSE</v>
      </c>
      <c r="G679" s="7">
        <v>111</v>
      </c>
      <c r="H679" s="7">
        <f>IF(TicketTotals[[#This Row],[New Tickets]]&gt;499, TicketTotals[[#This Row],[New Tickets]], 0)</f>
        <v>0</v>
      </c>
      <c r="I679" s="16">
        <f>ROUND((TicketTotals[[#This Row],[Billed Tickets]]/$E$5)*$E$6, 2)</f>
        <v>0</v>
      </c>
      <c r="J679" s="20">
        <f>TicketTotals[[#This Row],[Billed Tickets]]/$E$5</f>
        <v>0</v>
      </c>
    </row>
    <row r="680" spans="1:10" ht="374.4" x14ac:dyDescent="0.3">
      <c r="A680" s="6" t="s">
        <v>9</v>
      </c>
      <c r="B680" s="6" t="s">
        <v>2</v>
      </c>
      <c r="C680" s="6" t="s">
        <v>682</v>
      </c>
      <c r="D680" s="5" t="s">
        <v>1904</v>
      </c>
      <c r="E680" s="5" t="s">
        <v>1558</v>
      </c>
      <c r="F680" s="10" t="str">
        <f>IF(TicketTotals[[#This Row],[New Tickets]]&gt;499, "TRUE", "FALSE")</f>
        <v>TRUE</v>
      </c>
      <c r="G680" s="7">
        <v>452834</v>
      </c>
      <c r="H680" s="7">
        <f>IF(TicketTotals[[#This Row],[New Tickets]]&gt;499, TicketTotals[[#This Row],[New Tickets]], 0)</f>
        <v>452834</v>
      </c>
      <c r="I680" s="16">
        <f>ROUND((TicketTotals[[#This Row],[Billed Tickets]]/$E$5)*$E$6, 2)</f>
        <v>279865.28000000003</v>
      </c>
      <c r="J680" s="20">
        <f>TicketTotals[[#This Row],[Billed Tickets]]/$E$5</f>
        <v>5.5973055842527777E-2</v>
      </c>
    </row>
    <row r="681" spans="1:10" x14ac:dyDescent="0.3">
      <c r="A681" s="6" t="s">
        <v>9</v>
      </c>
      <c r="B681" s="6" t="s">
        <v>2</v>
      </c>
      <c r="C681" s="6" t="s">
        <v>683</v>
      </c>
      <c r="D681" s="5" t="s">
        <v>683</v>
      </c>
      <c r="E681" s="5" t="s">
        <v>1559</v>
      </c>
      <c r="F681" s="10" t="str">
        <f>IF(TicketTotals[[#This Row],[New Tickets]]&gt;499, "TRUE", "FALSE")</f>
        <v>FALSE</v>
      </c>
      <c r="G681" s="7">
        <v>216</v>
      </c>
      <c r="H681" s="7">
        <f>IF(TicketTotals[[#This Row],[New Tickets]]&gt;499, TicketTotals[[#This Row],[New Tickets]], 0)</f>
        <v>0</v>
      </c>
      <c r="I681" s="16">
        <f>ROUND((TicketTotals[[#This Row],[Billed Tickets]]/$E$5)*$E$6, 2)</f>
        <v>0</v>
      </c>
      <c r="J681" s="20">
        <f>TicketTotals[[#This Row],[Billed Tickets]]/$E$5</f>
        <v>0</v>
      </c>
    </row>
    <row r="682" spans="1:10" x14ac:dyDescent="0.3">
      <c r="A682" s="6" t="s">
        <v>9</v>
      </c>
      <c r="B682" s="6" t="s">
        <v>2</v>
      </c>
      <c r="C682" s="6" t="s">
        <v>684</v>
      </c>
      <c r="D682" s="5" t="s">
        <v>684</v>
      </c>
      <c r="E682" s="5" t="s">
        <v>1560</v>
      </c>
      <c r="F682" s="10" t="str">
        <f>IF(TicketTotals[[#This Row],[New Tickets]]&gt;499, "TRUE", "FALSE")</f>
        <v>FALSE</v>
      </c>
      <c r="G682" s="7">
        <v>472</v>
      </c>
      <c r="H682" s="7">
        <f>IF(TicketTotals[[#This Row],[New Tickets]]&gt;499, TicketTotals[[#This Row],[New Tickets]], 0)</f>
        <v>0</v>
      </c>
      <c r="I682" s="16">
        <f>ROUND((TicketTotals[[#This Row],[Billed Tickets]]/$E$5)*$E$6, 2)</f>
        <v>0</v>
      </c>
      <c r="J682" s="20">
        <f>TicketTotals[[#This Row],[Billed Tickets]]/$E$5</f>
        <v>0</v>
      </c>
    </row>
    <row r="683" spans="1:10" x14ac:dyDescent="0.3">
      <c r="A683" s="6" t="s">
        <v>9</v>
      </c>
      <c r="B683" s="6" t="s">
        <v>2</v>
      </c>
      <c r="C683" s="6" t="s">
        <v>685</v>
      </c>
      <c r="D683" s="5" t="s">
        <v>685</v>
      </c>
      <c r="E683" s="5" t="s">
        <v>1561</v>
      </c>
      <c r="F683" s="10" t="str">
        <f>IF(TicketTotals[[#This Row],[New Tickets]]&gt;499, "TRUE", "FALSE")</f>
        <v>TRUE</v>
      </c>
      <c r="G683" s="7">
        <v>3668</v>
      </c>
      <c r="H683" s="7">
        <f>IF(TicketTotals[[#This Row],[New Tickets]]&gt;499, TicketTotals[[#This Row],[New Tickets]], 0)</f>
        <v>3668</v>
      </c>
      <c r="I683" s="16">
        <f>ROUND((TicketTotals[[#This Row],[Billed Tickets]]/$E$5)*$E$6, 2)</f>
        <v>2266.94</v>
      </c>
      <c r="J683" s="20">
        <f>TicketTotals[[#This Row],[Billed Tickets]]/$E$5</f>
        <v>4.5338726515763367E-4</v>
      </c>
    </row>
    <row r="684" spans="1:10" ht="31.2" x14ac:dyDescent="0.3">
      <c r="A684" s="6" t="s">
        <v>9</v>
      </c>
      <c r="B684" s="6" t="s">
        <v>2</v>
      </c>
      <c r="C684" s="6" t="s">
        <v>686</v>
      </c>
      <c r="D684" s="5" t="s">
        <v>1905</v>
      </c>
      <c r="E684" s="5" t="s">
        <v>1562</v>
      </c>
      <c r="F684" s="10" t="str">
        <f>IF(TicketTotals[[#This Row],[New Tickets]]&gt;499, "TRUE", "FALSE")</f>
        <v>TRUE</v>
      </c>
      <c r="G684" s="7">
        <v>12136</v>
      </c>
      <c r="H684" s="7">
        <f>IF(TicketTotals[[#This Row],[New Tickets]]&gt;499, TicketTotals[[#This Row],[New Tickets]], 0)</f>
        <v>12136</v>
      </c>
      <c r="I684" s="16">
        <f>ROUND((TicketTotals[[#This Row],[Billed Tickets]]/$E$5)*$E$6, 2)</f>
        <v>7500.42</v>
      </c>
      <c r="J684" s="20">
        <f>TicketTotals[[#This Row],[Billed Tickets]]/$E$5</f>
        <v>1.5000839285586264E-3</v>
      </c>
    </row>
    <row r="685" spans="1:10" x14ac:dyDescent="0.3">
      <c r="A685" s="6" t="s">
        <v>9</v>
      </c>
      <c r="B685" s="6" t="s">
        <v>2</v>
      </c>
      <c r="C685" s="6" t="s">
        <v>687</v>
      </c>
      <c r="D685" s="5" t="s">
        <v>687</v>
      </c>
      <c r="E685" s="5" t="s">
        <v>1563</v>
      </c>
      <c r="F685" s="10" t="str">
        <f>IF(TicketTotals[[#This Row],[New Tickets]]&gt;499, "TRUE", "FALSE")</f>
        <v>TRUE</v>
      </c>
      <c r="G685" s="7">
        <v>949</v>
      </c>
      <c r="H685" s="7">
        <f>IF(TicketTotals[[#This Row],[New Tickets]]&gt;499, TicketTotals[[#This Row],[New Tickets]], 0)</f>
        <v>949</v>
      </c>
      <c r="I685" s="16">
        <f>ROUND((TicketTotals[[#This Row],[Billed Tickets]]/$E$5)*$E$6, 2)</f>
        <v>586.51</v>
      </c>
      <c r="J685" s="20">
        <f>TicketTotals[[#This Row],[Billed Tickets]]/$E$5</f>
        <v>1.1730221227769748E-4</v>
      </c>
    </row>
    <row r="686" spans="1:10" x14ac:dyDescent="0.3">
      <c r="A686" s="6" t="s">
        <v>9</v>
      </c>
      <c r="B686" s="6" t="s">
        <v>2</v>
      </c>
      <c r="C686" s="6" t="s">
        <v>688</v>
      </c>
      <c r="D686" s="5" t="s">
        <v>688</v>
      </c>
      <c r="E686" s="5" t="s">
        <v>1564</v>
      </c>
      <c r="F686" s="10" t="str">
        <f>IF(TicketTotals[[#This Row],[New Tickets]]&gt;499, "TRUE", "FALSE")</f>
        <v>TRUE</v>
      </c>
      <c r="G686" s="7">
        <v>2482</v>
      </c>
      <c r="H686" s="7">
        <f>IF(TicketTotals[[#This Row],[New Tickets]]&gt;499, TicketTotals[[#This Row],[New Tickets]], 0)</f>
        <v>2482</v>
      </c>
      <c r="I686" s="16">
        <f>ROUND((TicketTotals[[#This Row],[Billed Tickets]]/$E$5)*$E$6, 2)</f>
        <v>1533.95</v>
      </c>
      <c r="J686" s="20">
        <f>TicketTotals[[#This Row],[Billed Tickets]]/$E$5</f>
        <v>3.0679040134167033E-4</v>
      </c>
    </row>
    <row r="687" spans="1:10" x14ac:dyDescent="0.3">
      <c r="A687" s="6" t="s">
        <v>9</v>
      </c>
      <c r="B687" s="6" t="s">
        <v>2</v>
      </c>
      <c r="C687" s="6" t="s">
        <v>689</v>
      </c>
      <c r="D687" s="5" t="s">
        <v>689</v>
      </c>
      <c r="E687" s="5" t="s">
        <v>1565</v>
      </c>
      <c r="F687" s="10" t="str">
        <f>IF(TicketTotals[[#This Row],[New Tickets]]&gt;499, "TRUE", "FALSE")</f>
        <v>TRUE</v>
      </c>
      <c r="G687" s="7">
        <v>996</v>
      </c>
      <c r="H687" s="7">
        <f>IF(TicketTotals[[#This Row],[New Tickets]]&gt;499, TicketTotals[[#This Row],[New Tickets]], 0)</f>
        <v>996</v>
      </c>
      <c r="I687" s="16">
        <f>ROUND((TicketTotals[[#This Row],[Billed Tickets]]/$E$5)*$E$6, 2)</f>
        <v>615.55999999999995</v>
      </c>
      <c r="J687" s="20">
        <f>TicketTotals[[#This Row],[Billed Tickets]]/$E$5</f>
        <v>1.2311170013549704E-4</v>
      </c>
    </row>
    <row r="688" spans="1:10" x14ac:dyDescent="0.3">
      <c r="A688" s="6" t="s">
        <v>9</v>
      </c>
      <c r="B688" s="6" t="s">
        <v>2</v>
      </c>
      <c r="C688" s="6" t="s">
        <v>690</v>
      </c>
      <c r="D688" s="5" t="s">
        <v>690</v>
      </c>
      <c r="E688" s="5" t="s">
        <v>1566</v>
      </c>
      <c r="F688" s="10" t="str">
        <f>IF(TicketTotals[[#This Row],[New Tickets]]&gt;499, "TRUE", "FALSE")</f>
        <v>TRUE</v>
      </c>
      <c r="G688" s="7">
        <v>2146</v>
      </c>
      <c r="H688" s="7">
        <f>IF(TicketTotals[[#This Row],[New Tickets]]&gt;499, TicketTotals[[#This Row],[New Tickets]], 0)</f>
        <v>2146</v>
      </c>
      <c r="I688" s="16">
        <f>ROUND((TicketTotals[[#This Row],[Billed Tickets]]/$E$5)*$E$6, 2)</f>
        <v>1326.29</v>
      </c>
      <c r="J688" s="20">
        <f>TicketTotals[[#This Row],[Billed Tickets]]/$E$5</f>
        <v>2.6525874346463517E-4</v>
      </c>
    </row>
    <row r="689" spans="1:10" x14ac:dyDescent="0.3">
      <c r="A689" s="6" t="s">
        <v>9</v>
      </c>
      <c r="B689" s="6" t="s">
        <v>2</v>
      </c>
      <c r="C689" s="6" t="s">
        <v>691</v>
      </c>
      <c r="D689" s="5" t="s">
        <v>691</v>
      </c>
      <c r="E689" s="5" t="s">
        <v>1567</v>
      </c>
      <c r="F689" s="10" t="str">
        <f>IF(TicketTotals[[#This Row],[New Tickets]]&gt;499, "TRUE", "FALSE")</f>
        <v>TRUE</v>
      </c>
      <c r="G689" s="7">
        <v>5141</v>
      </c>
      <c r="H689" s="7">
        <f>IF(TicketTotals[[#This Row],[New Tickets]]&gt;499, TicketTotals[[#This Row],[New Tickets]], 0)</f>
        <v>5141</v>
      </c>
      <c r="I689" s="16">
        <f>ROUND((TicketTotals[[#This Row],[Billed Tickets]]/$E$5)*$E$6, 2)</f>
        <v>3177.3</v>
      </c>
      <c r="J689" s="20">
        <f>TicketTotals[[#This Row],[Billed Tickets]]/$E$5</f>
        <v>6.3545908674356448E-4</v>
      </c>
    </row>
    <row r="690" spans="1:10" x14ac:dyDescent="0.3">
      <c r="A690" s="6" t="s">
        <v>9</v>
      </c>
      <c r="B690" s="6" t="s">
        <v>2</v>
      </c>
      <c r="C690" s="6" t="s">
        <v>692</v>
      </c>
      <c r="D690" s="5" t="s">
        <v>692</v>
      </c>
      <c r="E690" s="5" t="s">
        <v>1568</v>
      </c>
      <c r="F690" s="10" t="str">
        <f>IF(TicketTotals[[#This Row],[New Tickets]]&gt;499, "TRUE", "FALSE")</f>
        <v>TRUE</v>
      </c>
      <c r="G690" s="7">
        <v>2273</v>
      </c>
      <c r="H690" s="7">
        <f>IF(TicketTotals[[#This Row],[New Tickets]]&gt;499, TicketTotals[[#This Row],[New Tickets]], 0)</f>
        <v>2273</v>
      </c>
      <c r="I690" s="16">
        <f>ROUND((TicketTotals[[#This Row],[Billed Tickets]]/$E$5)*$E$6, 2)</f>
        <v>1404.78</v>
      </c>
      <c r="J690" s="20">
        <f>TicketTotals[[#This Row],[Billed Tickets]]/$E$5</f>
        <v>2.8095672129315738E-4</v>
      </c>
    </row>
    <row r="691" spans="1:10" x14ac:dyDescent="0.3">
      <c r="A691" s="6" t="s">
        <v>9</v>
      </c>
      <c r="B691" s="6" t="s">
        <v>2</v>
      </c>
      <c r="C691" s="6" t="s">
        <v>693</v>
      </c>
      <c r="D691" s="5" t="s">
        <v>693</v>
      </c>
      <c r="E691" s="5" t="s">
        <v>1569</v>
      </c>
      <c r="F691" s="10" t="str">
        <f>IF(TicketTotals[[#This Row],[New Tickets]]&gt;499, "TRUE", "FALSE")</f>
        <v>TRUE</v>
      </c>
      <c r="G691" s="7">
        <v>1277</v>
      </c>
      <c r="H691" s="7">
        <f>IF(TicketTotals[[#This Row],[New Tickets]]&gt;499, TicketTotals[[#This Row],[New Tickets]], 0)</f>
        <v>1277</v>
      </c>
      <c r="I691" s="16">
        <f>ROUND((TicketTotals[[#This Row],[Billed Tickets]]/$E$5)*$E$6, 2)</f>
        <v>789.23</v>
      </c>
      <c r="J691" s="20">
        <f>TicketTotals[[#This Row],[Billed Tickets]]/$E$5</f>
        <v>1.5784502115766036E-4</v>
      </c>
    </row>
    <row r="692" spans="1:10" x14ac:dyDescent="0.3">
      <c r="A692" s="6" t="s">
        <v>9</v>
      </c>
      <c r="B692" s="6" t="s">
        <v>2</v>
      </c>
      <c r="C692" s="6" t="s">
        <v>694</v>
      </c>
      <c r="D692" s="5" t="s">
        <v>694</v>
      </c>
      <c r="E692" s="5" t="s">
        <v>1570</v>
      </c>
      <c r="F692" s="10" t="str">
        <f>IF(TicketTotals[[#This Row],[New Tickets]]&gt;499, "TRUE", "FALSE")</f>
        <v>FALSE</v>
      </c>
      <c r="G692" s="7">
        <v>340</v>
      </c>
      <c r="H692" s="7">
        <f>IF(TicketTotals[[#This Row],[New Tickets]]&gt;499, TicketTotals[[#This Row],[New Tickets]], 0)</f>
        <v>0</v>
      </c>
      <c r="I692" s="16">
        <f>ROUND((TicketTotals[[#This Row],[Billed Tickets]]/$E$5)*$E$6, 2)</f>
        <v>0</v>
      </c>
      <c r="J692" s="20">
        <f>TicketTotals[[#This Row],[Billed Tickets]]/$E$5</f>
        <v>0</v>
      </c>
    </row>
    <row r="693" spans="1:10" x14ac:dyDescent="0.3">
      <c r="A693" s="6" t="s">
        <v>9</v>
      </c>
      <c r="B693" s="6" t="s">
        <v>2</v>
      </c>
      <c r="C693" s="6" t="s">
        <v>695</v>
      </c>
      <c r="D693" s="5" t="s">
        <v>695</v>
      </c>
      <c r="E693" s="5" t="s">
        <v>1571</v>
      </c>
      <c r="F693" s="10" t="str">
        <f>IF(TicketTotals[[#This Row],[New Tickets]]&gt;499, "TRUE", "FALSE")</f>
        <v>FALSE</v>
      </c>
      <c r="G693" s="7">
        <v>28</v>
      </c>
      <c r="H693" s="7">
        <f>IF(TicketTotals[[#This Row],[New Tickets]]&gt;499, TicketTotals[[#This Row],[New Tickets]], 0)</f>
        <v>0</v>
      </c>
      <c r="I693" s="16">
        <f>ROUND((TicketTotals[[#This Row],[Billed Tickets]]/$E$5)*$E$6, 2)</f>
        <v>0</v>
      </c>
      <c r="J693" s="20">
        <f>TicketTotals[[#This Row],[Billed Tickets]]/$E$5</f>
        <v>0</v>
      </c>
    </row>
    <row r="694" spans="1:10" ht="31.2" x14ac:dyDescent="0.3">
      <c r="A694" s="6" t="s">
        <v>9</v>
      </c>
      <c r="B694" s="6" t="s">
        <v>2</v>
      </c>
      <c r="C694" s="6" t="s">
        <v>696</v>
      </c>
      <c r="D694" s="5" t="s">
        <v>1906</v>
      </c>
      <c r="E694" s="5" t="s">
        <v>1572</v>
      </c>
      <c r="F694" s="10" t="str">
        <f>IF(TicketTotals[[#This Row],[New Tickets]]&gt;499, "TRUE", "FALSE")</f>
        <v>TRUE</v>
      </c>
      <c r="G694" s="7">
        <v>1967</v>
      </c>
      <c r="H694" s="7">
        <f>IF(TicketTotals[[#This Row],[New Tickets]]&gt;499, TicketTotals[[#This Row],[New Tickets]], 0)</f>
        <v>1967</v>
      </c>
      <c r="I694" s="16">
        <f>ROUND((TicketTotals[[#This Row],[Billed Tickets]]/$E$5)*$E$6, 2)</f>
        <v>1215.67</v>
      </c>
      <c r="J694" s="20">
        <f>TicketTotals[[#This Row],[Billed Tickets]]/$E$5</f>
        <v>2.4313324715514323E-4</v>
      </c>
    </row>
    <row r="695" spans="1:10" x14ac:dyDescent="0.3">
      <c r="A695" s="6" t="s">
        <v>9</v>
      </c>
      <c r="B695" s="6" t="s">
        <v>2</v>
      </c>
      <c r="C695" s="6" t="s">
        <v>697</v>
      </c>
      <c r="D695" s="5" t="s">
        <v>697</v>
      </c>
      <c r="E695" s="5" t="s">
        <v>1573</v>
      </c>
      <c r="F695" s="10" t="str">
        <f>IF(TicketTotals[[#This Row],[New Tickets]]&gt;499, "TRUE", "FALSE")</f>
        <v>FALSE</v>
      </c>
      <c r="G695" s="7">
        <v>243</v>
      </c>
      <c r="H695" s="7">
        <f>IF(TicketTotals[[#This Row],[New Tickets]]&gt;499, TicketTotals[[#This Row],[New Tickets]], 0)</f>
        <v>0</v>
      </c>
      <c r="I695" s="16">
        <f>ROUND((TicketTotals[[#This Row],[Billed Tickets]]/$E$5)*$E$6, 2)</f>
        <v>0</v>
      </c>
      <c r="J695" s="20">
        <f>TicketTotals[[#This Row],[Billed Tickets]]/$E$5</f>
        <v>0</v>
      </c>
    </row>
    <row r="696" spans="1:10" x14ac:dyDescent="0.3">
      <c r="A696" s="6" t="s">
        <v>9</v>
      </c>
      <c r="B696" s="6" t="s">
        <v>2</v>
      </c>
      <c r="C696" s="6" t="s">
        <v>698</v>
      </c>
      <c r="D696" s="5" t="s">
        <v>698</v>
      </c>
      <c r="E696" s="5" t="s">
        <v>1574</v>
      </c>
      <c r="F696" s="10" t="str">
        <f>IF(TicketTotals[[#This Row],[New Tickets]]&gt;499, "TRUE", "FALSE")</f>
        <v>FALSE</v>
      </c>
      <c r="G696" s="7">
        <v>341</v>
      </c>
      <c r="H696" s="7">
        <f>IF(TicketTotals[[#This Row],[New Tickets]]&gt;499, TicketTotals[[#This Row],[New Tickets]], 0)</f>
        <v>0</v>
      </c>
      <c r="I696" s="16">
        <f>ROUND((TicketTotals[[#This Row],[Billed Tickets]]/$E$5)*$E$6, 2)</f>
        <v>0</v>
      </c>
      <c r="J696" s="20">
        <f>TicketTotals[[#This Row],[Billed Tickets]]/$E$5</f>
        <v>0</v>
      </c>
    </row>
    <row r="697" spans="1:10" x14ac:dyDescent="0.3">
      <c r="A697" s="6" t="s">
        <v>9</v>
      </c>
      <c r="B697" s="6" t="s">
        <v>2</v>
      </c>
      <c r="C697" s="6" t="s">
        <v>699</v>
      </c>
      <c r="D697" s="5" t="s">
        <v>1907</v>
      </c>
      <c r="E697" s="5" t="s">
        <v>1575</v>
      </c>
      <c r="F697" s="10" t="str">
        <f>IF(TicketTotals[[#This Row],[New Tickets]]&gt;499, "TRUE", "FALSE")</f>
        <v>TRUE</v>
      </c>
      <c r="G697" s="7">
        <v>90199</v>
      </c>
      <c r="H697" s="7">
        <f>IF(TicketTotals[[#This Row],[New Tickets]]&gt;499, TicketTotals[[#This Row],[New Tickets]], 0)</f>
        <v>90199</v>
      </c>
      <c r="I697" s="16">
        <f>ROUND((TicketTotals[[#This Row],[Billed Tickets]]/$E$5)*$E$6, 2)</f>
        <v>55745.74</v>
      </c>
      <c r="J697" s="20">
        <f>TicketTotals[[#This Row],[Billed Tickets]]/$E$5</f>
        <v>1.1149148835865158E-2</v>
      </c>
    </row>
    <row r="698" spans="1:10" ht="31.2" x14ac:dyDescent="0.3">
      <c r="A698" s="6" t="s">
        <v>9</v>
      </c>
      <c r="B698" s="6" t="s">
        <v>2</v>
      </c>
      <c r="C698" s="6" t="s">
        <v>700</v>
      </c>
      <c r="D698" s="5" t="s">
        <v>1908</v>
      </c>
      <c r="E698" s="5" t="s">
        <v>1576</v>
      </c>
      <c r="F698" s="10" t="str">
        <f>IF(TicketTotals[[#This Row],[New Tickets]]&gt;499, "TRUE", "FALSE")</f>
        <v>TRUE</v>
      </c>
      <c r="G698" s="7">
        <v>5155</v>
      </c>
      <c r="H698" s="7">
        <f>IF(TicketTotals[[#This Row],[New Tickets]]&gt;499, TicketTotals[[#This Row],[New Tickets]], 0)</f>
        <v>5155</v>
      </c>
      <c r="I698" s="16">
        <f>ROUND((TicketTotals[[#This Row],[Billed Tickets]]/$E$5)*$E$6, 2)</f>
        <v>3185.95</v>
      </c>
      <c r="J698" s="20">
        <f>TicketTotals[[#This Row],[Billed Tickets]]/$E$5</f>
        <v>6.3718957248844101E-4</v>
      </c>
    </row>
    <row r="699" spans="1:10" x14ac:dyDescent="0.3">
      <c r="A699" s="6" t="s">
        <v>9</v>
      </c>
      <c r="B699" s="6" t="s">
        <v>2</v>
      </c>
      <c r="C699" s="6" t="s">
        <v>701</v>
      </c>
      <c r="D699" s="5" t="s">
        <v>701</v>
      </c>
      <c r="E699" s="5" t="s">
        <v>1577</v>
      </c>
      <c r="F699" s="10" t="str">
        <f>IF(TicketTotals[[#This Row],[New Tickets]]&gt;499, "TRUE", "FALSE")</f>
        <v>TRUE</v>
      </c>
      <c r="G699" s="7">
        <v>29388</v>
      </c>
      <c r="H699" s="7">
        <f>IF(TicketTotals[[#This Row],[New Tickets]]&gt;499, TicketTotals[[#This Row],[New Tickets]], 0)</f>
        <v>29388</v>
      </c>
      <c r="I699" s="16">
        <f>ROUND((TicketTotals[[#This Row],[Billed Tickets]]/$E$5)*$E$6, 2)</f>
        <v>18162.68</v>
      </c>
      <c r="J699" s="20">
        <f>TicketTotals[[#This Row],[Billed Tickets]]/$E$5</f>
        <v>3.6325367907449669E-3</v>
      </c>
    </row>
    <row r="700" spans="1:10" x14ac:dyDescent="0.3">
      <c r="A700" s="6" t="s">
        <v>9</v>
      </c>
      <c r="B700" s="6" t="s">
        <v>2</v>
      </c>
      <c r="C700" s="6" t="s">
        <v>702</v>
      </c>
      <c r="D700" s="5" t="s">
        <v>702</v>
      </c>
      <c r="E700" s="5" t="s">
        <v>1578</v>
      </c>
      <c r="F700" s="10" t="str">
        <f>IF(TicketTotals[[#This Row],[New Tickets]]&gt;499, "TRUE", "FALSE")</f>
        <v>FALSE</v>
      </c>
      <c r="G700" s="7">
        <v>156</v>
      </c>
      <c r="H700" s="7">
        <f>IF(TicketTotals[[#This Row],[New Tickets]]&gt;499, TicketTotals[[#This Row],[New Tickets]], 0)</f>
        <v>0</v>
      </c>
      <c r="I700" s="16">
        <f>ROUND((TicketTotals[[#This Row],[Billed Tickets]]/$E$5)*$E$6, 2)</f>
        <v>0</v>
      </c>
      <c r="J700" s="20">
        <f>TicketTotals[[#This Row],[Billed Tickets]]/$E$5</f>
        <v>0</v>
      </c>
    </row>
    <row r="701" spans="1:10" x14ac:dyDescent="0.3">
      <c r="A701" s="6" t="s">
        <v>9</v>
      </c>
      <c r="B701" s="6" t="s">
        <v>2</v>
      </c>
      <c r="C701" s="6" t="s">
        <v>703</v>
      </c>
      <c r="D701" s="5" t="s">
        <v>703</v>
      </c>
      <c r="E701" s="5" t="s">
        <v>1579</v>
      </c>
      <c r="F701" s="10" t="str">
        <f>IF(TicketTotals[[#This Row],[New Tickets]]&gt;499, "TRUE", "FALSE")</f>
        <v>FALSE</v>
      </c>
      <c r="G701" s="7">
        <v>119</v>
      </c>
      <c r="H701" s="7">
        <f>IF(TicketTotals[[#This Row],[New Tickets]]&gt;499, TicketTotals[[#This Row],[New Tickets]], 0)</f>
        <v>0</v>
      </c>
      <c r="I701" s="16">
        <f>ROUND((TicketTotals[[#This Row],[Billed Tickets]]/$E$5)*$E$6, 2)</f>
        <v>0</v>
      </c>
      <c r="J701" s="20">
        <f>TicketTotals[[#This Row],[Billed Tickets]]/$E$5</f>
        <v>0</v>
      </c>
    </row>
    <row r="702" spans="1:10" x14ac:dyDescent="0.3">
      <c r="A702" s="6" t="s">
        <v>9</v>
      </c>
      <c r="B702" s="6" t="s">
        <v>2</v>
      </c>
      <c r="C702" s="6" t="s">
        <v>704</v>
      </c>
      <c r="D702" s="5" t="s">
        <v>1909</v>
      </c>
      <c r="E702" s="5" t="s">
        <v>1580</v>
      </c>
      <c r="F702" s="10" t="str">
        <f>IF(TicketTotals[[#This Row],[New Tickets]]&gt;499, "TRUE", "FALSE")</f>
        <v>TRUE</v>
      </c>
      <c r="G702" s="7">
        <v>35166</v>
      </c>
      <c r="H702" s="7">
        <f>IF(TicketTotals[[#This Row],[New Tickets]]&gt;499, TicketTotals[[#This Row],[New Tickets]], 0)</f>
        <v>35166</v>
      </c>
      <c r="I702" s="16">
        <f>ROUND((TicketTotals[[#This Row],[Billed Tickets]]/$E$5)*$E$6, 2)</f>
        <v>21733.66</v>
      </c>
      <c r="J702" s="20">
        <f>TicketTotals[[#This Row],[Billed Tickets]]/$E$5</f>
        <v>4.3467329788804106E-3</v>
      </c>
    </row>
    <row r="703" spans="1:10" ht="46.8" x14ac:dyDescent="0.3">
      <c r="A703" s="6" t="s">
        <v>9</v>
      </c>
      <c r="B703" s="6" t="s">
        <v>2</v>
      </c>
      <c r="C703" s="6" t="s">
        <v>705</v>
      </c>
      <c r="D703" s="5" t="s">
        <v>1910</v>
      </c>
      <c r="E703" s="5" t="s">
        <v>1580</v>
      </c>
      <c r="F703" s="10" t="str">
        <f>IF(TicketTotals[[#This Row],[New Tickets]]&gt;499, "TRUE", "FALSE")</f>
        <v>TRUE</v>
      </c>
      <c r="G703" s="7">
        <v>39644</v>
      </c>
      <c r="H703" s="7">
        <f>IF(TicketTotals[[#This Row],[New Tickets]]&gt;499, TicketTotals[[#This Row],[New Tickets]], 0)</f>
        <v>39644</v>
      </c>
      <c r="I703" s="16">
        <f>ROUND((TicketTotals[[#This Row],[Billed Tickets]]/$E$5)*$E$6, 2)</f>
        <v>24501.21</v>
      </c>
      <c r="J703" s="20">
        <f>TicketTotals[[#This Row],[Billed Tickets]]/$E$5</f>
        <v>4.900241204991611E-3</v>
      </c>
    </row>
    <row r="704" spans="1:10" x14ac:dyDescent="0.3">
      <c r="A704" s="6" t="s">
        <v>9</v>
      </c>
      <c r="B704" s="6" t="s">
        <v>2</v>
      </c>
      <c r="C704" s="6" t="s">
        <v>706</v>
      </c>
      <c r="D704" s="5" t="s">
        <v>706</v>
      </c>
      <c r="E704" s="5" t="s">
        <v>1581</v>
      </c>
      <c r="F704" s="10" t="str">
        <f>IF(TicketTotals[[#This Row],[New Tickets]]&gt;499, "TRUE", "FALSE")</f>
        <v>TRUE</v>
      </c>
      <c r="G704" s="7">
        <v>2301</v>
      </c>
      <c r="H704" s="7">
        <f>IF(TicketTotals[[#This Row],[New Tickets]]&gt;499, TicketTotals[[#This Row],[New Tickets]], 0)</f>
        <v>2301</v>
      </c>
      <c r="I704" s="16">
        <f>ROUND((TicketTotals[[#This Row],[Billed Tickets]]/$E$5)*$E$6, 2)</f>
        <v>1422.09</v>
      </c>
      <c r="J704" s="20">
        <f>TicketTotals[[#This Row],[Billed Tickets]]/$E$5</f>
        <v>2.8441769278291033E-4</v>
      </c>
    </row>
    <row r="705" spans="1:10" ht="31.2" x14ac:dyDescent="0.3">
      <c r="A705" s="6" t="s">
        <v>9</v>
      </c>
      <c r="B705" s="6" t="s">
        <v>2</v>
      </c>
      <c r="C705" s="6" t="s">
        <v>707</v>
      </c>
      <c r="D705" s="5" t="s">
        <v>1911</v>
      </c>
      <c r="E705" s="5" t="s">
        <v>1582</v>
      </c>
      <c r="F705" s="10" t="str">
        <f>IF(TicketTotals[[#This Row],[New Tickets]]&gt;499, "TRUE", "FALSE")</f>
        <v>TRUE</v>
      </c>
      <c r="G705" s="7">
        <v>1240</v>
      </c>
      <c r="H705" s="7">
        <f>IF(TicketTotals[[#This Row],[New Tickets]]&gt;499, TicketTotals[[#This Row],[New Tickets]], 0)</f>
        <v>1240</v>
      </c>
      <c r="I705" s="16">
        <f>ROUND((TicketTotals[[#This Row],[Billed Tickets]]/$E$5)*$E$6, 2)</f>
        <v>766.36</v>
      </c>
      <c r="J705" s="20">
        <f>TicketTotals[[#This Row],[Billed Tickets]]/$E$5</f>
        <v>1.5327159454620113E-4</v>
      </c>
    </row>
    <row r="706" spans="1:10" x14ac:dyDescent="0.3">
      <c r="A706" s="6" t="s">
        <v>9</v>
      </c>
      <c r="B706" s="6" t="s">
        <v>2</v>
      </c>
      <c r="C706" s="6" t="s">
        <v>708</v>
      </c>
      <c r="D706" s="5" t="s">
        <v>708</v>
      </c>
      <c r="E706" s="5" t="s">
        <v>1583</v>
      </c>
      <c r="F706" s="10" t="str">
        <f>IF(TicketTotals[[#This Row],[New Tickets]]&gt;499, "TRUE", "FALSE")</f>
        <v>FALSE</v>
      </c>
      <c r="G706" s="7">
        <v>19</v>
      </c>
      <c r="H706" s="7">
        <f>IF(TicketTotals[[#This Row],[New Tickets]]&gt;499, TicketTotals[[#This Row],[New Tickets]], 0)</f>
        <v>0</v>
      </c>
      <c r="I706" s="16">
        <f>ROUND((TicketTotals[[#This Row],[Billed Tickets]]/$E$5)*$E$6, 2)</f>
        <v>0</v>
      </c>
      <c r="J706" s="20">
        <f>TicketTotals[[#This Row],[Billed Tickets]]/$E$5</f>
        <v>0</v>
      </c>
    </row>
    <row r="707" spans="1:10" x14ac:dyDescent="0.3">
      <c r="A707" s="6" t="s">
        <v>9</v>
      </c>
      <c r="B707" s="6" t="s">
        <v>2</v>
      </c>
      <c r="C707" s="6" t="s">
        <v>709</v>
      </c>
      <c r="D707" s="5" t="s">
        <v>709</v>
      </c>
      <c r="E707" s="5" t="s">
        <v>1584</v>
      </c>
      <c r="F707" s="10" t="str">
        <f>IF(TicketTotals[[#This Row],[New Tickets]]&gt;499, "TRUE", "FALSE")</f>
        <v>FALSE</v>
      </c>
      <c r="G707" s="7">
        <v>122</v>
      </c>
      <c r="H707" s="7">
        <f>IF(TicketTotals[[#This Row],[New Tickets]]&gt;499, TicketTotals[[#This Row],[New Tickets]], 0)</f>
        <v>0</v>
      </c>
      <c r="I707" s="16">
        <f>ROUND((TicketTotals[[#This Row],[Billed Tickets]]/$E$5)*$E$6, 2)</f>
        <v>0</v>
      </c>
      <c r="J707" s="20">
        <f>TicketTotals[[#This Row],[Billed Tickets]]/$E$5</f>
        <v>0</v>
      </c>
    </row>
    <row r="708" spans="1:10" x14ac:dyDescent="0.3">
      <c r="A708" s="6" t="s">
        <v>9</v>
      </c>
      <c r="B708" s="6" t="s">
        <v>2</v>
      </c>
      <c r="C708" s="6" t="s">
        <v>710</v>
      </c>
      <c r="D708" s="5" t="s">
        <v>710</v>
      </c>
      <c r="E708" s="5" t="s">
        <v>1585</v>
      </c>
      <c r="F708" s="10" t="str">
        <f>IF(TicketTotals[[#This Row],[New Tickets]]&gt;499, "TRUE", "FALSE")</f>
        <v>FALSE</v>
      </c>
      <c r="G708" s="7">
        <v>11</v>
      </c>
      <c r="H708" s="7">
        <f>IF(TicketTotals[[#This Row],[New Tickets]]&gt;499, TicketTotals[[#This Row],[New Tickets]], 0)</f>
        <v>0</v>
      </c>
      <c r="I708" s="16">
        <f>ROUND((TicketTotals[[#This Row],[Billed Tickets]]/$E$5)*$E$6, 2)</f>
        <v>0</v>
      </c>
      <c r="J708" s="20">
        <f>TicketTotals[[#This Row],[Billed Tickets]]/$E$5</f>
        <v>0</v>
      </c>
    </row>
    <row r="709" spans="1:10" x14ac:dyDescent="0.3">
      <c r="A709" s="6" t="s">
        <v>9</v>
      </c>
      <c r="B709" s="6" t="s">
        <v>2</v>
      </c>
      <c r="C709" s="6" t="s">
        <v>711</v>
      </c>
      <c r="D709" s="5" t="s">
        <v>1912</v>
      </c>
      <c r="E709" s="5" t="s">
        <v>1586</v>
      </c>
      <c r="F709" s="10" t="str">
        <f>IF(TicketTotals[[#This Row],[New Tickets]]&gt;499, "TRUE", "FALSE")</f>
        <v>TRUE</v>
      </c>
      <c r="G709" s="7">
        <v>760</v>
      </c>
      <c r="H709" s="7">
        <f>IF(TicketTotals[[#This Row],[New Tickets]]&gt;499, TicketTotals[[#This Row],[New Tickets]], 0)</f>
        <v>760</v>
      </c>
      <c r="I709" s="16">
        <f>ROUND((TicketTotals[[#This Row],[Billed Tickets]]/$E$5)*$E$6, 2)</f>
        <v>469.7</v>
      </c>
      <c r="J709" s="20">
        <f>TicketTotals[[#This Row],[Billed Tickets]]/$E$5</f>
        <v>9.3940654721865209E-5</v>
      </c>
    </row>
    <row r="710" spans="1:10" x14ac:dyDescent="0.3">
      <c r="A710" s="6" t="s">
        <v>9</v>
      </c>
      <c r="B710" s="6" t="s">
        <v>2</v>
      </c>
      <c r="C710" s="6" t="s">
        <v>712</v>
      </c>
      <c r="D710" s="5" t="s">
        <v>712</v>
      </c>
      <c r="E710" s="5" t="s">
        <v>1587</v>
      </c>
      <c r="F710" s="10" t="str">
        <f>IF(TicketTotals[[#This Row],[New Tickets]]&gt;499, "TRUE", "FALSE")</f>
        <v>TRUE</v>
      </c>
      <c r="G710" s="7">
        <v>1337</v>
      </c>
      <c r="H710" s="7">
        <f>IF(TicketTotals[[#This Row],[New Tickets]]&gt;499, TicketTotals[[#This Row],[New Tickets]], 0)</f>
        <v>1337</v>
      </c>
      <c r="I710" s="16">
        <f>ROUND((TicketTotals[[#This Row],[Billed Tickets]]/$E$5)*$E$6, 2)</f>
        <v>826.31</v>
      </c>
      <c r="J710" s="20">
        <f>TicketTotals[[#This Row],[Billed Tickets]]/$E$5</f>
        <v>1.6526138863570233E-4</v>
      </c>
    </row>
    <row r="711" spans="1:10" x14ac:dyDescent="0.3">
      <c r="A711" s="6" t="s">
        <v>9</v>
      </c>
      <c r="B711" s="6" t="s">
        <v>2</v>
      </c>
      <c r="C711" s="6" t="s">
        <v>713</v>
      </c>
      <c r="D711" s="5" t="s">
        <v>713</v>
      </c>
      <c r="E711" s="5" t="s">
        <v>1588</v>
      </c>
      <c r="F711" s="10" t="str">
        <f>IF(TicketTotals[[#This Row],[New Tickets]]&gt;499, "TRUE", "FALSE")</f>
        <v>TRUE</v>
      </c>
      <c r="G711" s="7">
        <v>1422</v>
      </c>
      <c r="H711" s="7">
        <f>IF(TicketTotals[[#This Row],[New Tickets]]&gt;499, TicketTotals[[#This Row],[New Tickets]], 0)</f>
        <v>1422</v>
      </c>
      <c r="I711" s="16">
        <f>ROUND((TicketTotals[[#This Row],[Billed Tickets]]/$E$5)*$E$6, 2)</f>
        <v>878.84</v>
      </c>
      <c r="J711" s="20">
        <f>TicketTotals[[#This Row],[Billed Tickets]]/$E$5</f>
        <v>1.7576790922959516E-4</v>
      </c>
    </row>
    <row r="712" spans="1:10" x14ac:dyDescent="0.3">
      <c r="A712" s="6" t="s">
        <v>9</v>
      </c>
      <c r="B712" s="6" t="s">
        <v>2</v>
      </c>
      <c r="C712" s="6" t="s">
        <v>714</v>
      </c>
      <c r="D712" s="5" t="s">
        <v>1913</v>
      </c>
      <c r="E712" s="5" t="s">
        <v>1589</v>
      </c>
      <c r="F712" s="10" t="str">
        <f>IF(TicketTotals[[#This Row],[New Tickets]]&gt;499, "TRUE", "FALSE")</f>
        <v>TRUE</v>
      </c>
      <c r="G712" s="7">
        <v>2622</v>
      </c>
      <c r="H712" s="7">
        <f>IF(TicketTotals[[#This Row],[New Tickets]]&gt;499, TicketTotals[[#This Row],[New Tickets]], 0)</f>
        <v>2622</v>
      </c>
      <c r="I712" s="16">
        <f>ROUND((TicketTotals[[#This Row],[Billed Tickets]]/$E$5)*$E$6, 2)</f>
        <v>1620.48</v>
      </c>
      <c r="J712" s="20">
        <f>TicketTotals[[#This Row],[Billed Tickets]]/$E$5</f>
        <v>3.2409525879043498E-4</v>
      </c>
    </row>
    <row r="713" spans="1:10" x14ac:dyDescent="0.3">
      <c r="A713" s="6" t="s">
        <v>9</v>
      </c>
      <c r="B713" s="6" t="s">
        <v>2</v>
      </c>
      <c r="C713" s="6" t="s">
        <v>715</v>
      </c>
      <c r="D713" s="5" t="s">
        <v>715</v>
      </c>
      <c r="E713" s="5" t="s">
        <v>1590</v>
      </c>
      <c r="F713" s="10" t="str">
        <f>IF(TicketTotals[[#This Row],[New Tickets]]&gt;499, "TRUE", "FALSE")</f>
        <v>TRUE</v>
      </c>
      <c r="G713" s="7">
        <v>1366</v>
      </c>
      <c r="H713" s="7">
        <f>IF(TicketTotals[[#This Row],[New Tickets]]&gt;499, TicketTotals[[#This Row],[New Tickets]], 0)</f>
        <v>1366</v>
      </c>
      <c r="I713" s="16">
        <f>ROUND((TicketTotals[[#This Row],[Billed Tickets]]/$E$5)*$E$6, 2)</f>
        <v>844.23</v>
      </c>
      <c r="J713" s="20">
        <f>TicketTotals[[#This Row],[Billed Tickets]]/$E$5</f>
        <v>1.6884596625008931E-4</v>
      </c>
    </row>
    <row r="714" spans="1:10" x14ac:dyDescent="0.3">
      <c r="A714" s="6" t="s">
        <v>9</v>
      </c>
      <c r="B714" s="6" t="s">
        <v>2</v>
      </c>
      <c r="C714" s="6" t="s">
        <v>716</v>
      </c>
      <c r="D714" s="5" t="s">
        <v>716</v>
      </c>
      <c r="E714" s="5" t="s">
        <v>1591</v>
      </c>
      <c r="F714" s="10" t="str">
        <f>IF(TicketTotals[[#This Row],[New Tickets]]&gt;499, "TRUE", "FALSE")</f>
        <v>FALSE</v>
      </c>
      <c r="G714" s="7">
        <v>263</v>
      </c>
      <c r="H714" s="7">
        <f>IF(TicketTotals[[#This Row],[New Tickets]]&gt;499, TicketTotals[[#This Row],[New Tickets]], 0)</f>
        <v>0</v>
      </c>
      <c r="I714" s="16">
        <f>ROUND((TicketTotals[[#This Row],[Billed Tickets]]/$E$5)*$E$6, 2)</f>
        <v>0</v>
      </c>
      <c r="J714" s="20">
        <f>TicketTotals[[#This Row],[Billed Tickets]]/$E$5</f>
        <v>0</v>
      </c>
    </row>
    <row r="715" spans="1:10" x14ac:dyDescent="0.3">
      <c r="A715" s="6" t="s">
        <v>9</v>
      </c>
      <c r="B715" s="6" t="s">
        <v>2</v>
      </c>
      <c r="C715" s="6" t="s">
        <v>717</v>
      </c>
      <c r="D715" s="5" t="s">
        <v>717</v>
      </c>
      <c r="E715" s="5" t="s">
        <v>1592</v>
      </c>
      <c r="F715" s="10" t="str">
        <f>IF(TicketTotals[[#This Row],[New Tickets]]&gt;499, "TRUE", "FALSE")</f>
        <v>TRUE</v>
      </c>
      <c r="G715" s="7">
        <v>1516</v>
      </c>
      <c r="H715" s="7">
        <f>IF(TicketTotals[[#This Row],[New Tickets]]&gt;499, TicketTotals[[#This Row],[New Tickets]], 0)</f>
        <v>1516</v>
      </c>
      <c r="I715" s="16">
        <f>ROUND((TicketTotals[[#This Row],[Billed Tickets]]/$E$5)*$E$6, 2)</f>
        <v>936.93</v>
      </c>
      <c r="J715" s="20">
        <f>TicketTotals[[#This Row],[Billed Tickets]]/$E$5</f>
        <v>1.8738688494519427E-4</v>
      </c>
    </row>
    <row r="716" spans="1:10" x14ac:dyDescent="0.3">
      <c r="A716" s="6" t="s">
        <v>9</v>
      </c>
      <c r="B716" s="6" t="s">
        <v>2</v>
      </c>
      <c r="C716" s="6" t="s">
        <v>718</v>
      </c>
      <c r="D716" s="5" t="s">
        <v>1914</v>
      </c>
      <c r="E716" s="5" t="s">
        <v>1593</v>
      </c>
      <c r="F716" s="10" t="str">
        <f>IF(TicketTotals[[#This Row],[New Tickets]]&gt;499, "TRUE", "FALSE")</f>
        <v>TRUE</v>
      </c>
      <c r="G716" s="7">
        <v>11040</v>
      </c>
      <c r="H716" s="7">
        <f>IF(TicketTotals[[#This Row],[New Tickets]]&gt;499, TicketTotals[[#This Row],[New Tickets]], 0)</f>
        <v>11040</v>
      </c>
      <c r="I716" s="16">
        <f>ROUND((TicketTotals[[#This Row],[Billed Tickets]]/$E$5)*$E$6, 2)</f>
        <v>6823.06</v>
      </c>
      <c r="J716" s="20">
        <f>TicketTotals[[#This Row],[Billed Tickets]]/$E$5</f>
        <v>1.3646116159597261E-3</v>
      </c>
    </row>
    <row r="717" spans="1:10" x14ac:dyDescent="0.3">
      <c r="A717" s="6" t="s">
        <v>9</v>
      </c>
      <c r="B717" s="6" t="s">
        <v>2</v>
      </c>
      <c r="C717" s="6" t="s">
        <v>719</v>
      </c>
      <c r="D717" s="5" t="s">
        <v>1915</v>
      </c>
      <c r="E717" s="5" t="s">
        <v>1594</v>
      </c>
      <c r="F717" s="10" t="str">
        <f>IF(TicketTotals[[#This Row],[New Tickets]]&gt;499, "TRUE", "FALSE")</f>
        <v>TRUE</v>
      </c>
      <c r="G717" s="7">
        <v>14132</v>
      </c>
      <c r="H717" s="7">
        <f>IF(TicketTotals[[#This Row],[New Tickets]]&gt;499, TicketTotals[[#This Row],[New Tickets]], 0)</f>
        <v>14132</v>
      </c>
      <c r="I717" s="16">
        <f>ROUND((TicketTotals[[#This Row],[Billed Tickets]]/$E$5)*$E$6, 2)</f>
        <v>8734.01</v>
      </c>
      <c r="J717" s="20">
        <f>TicketTotals[[#This Row],[Billed Tickets]]/$E$5</f>
        <v>1.7468017533281567E-3</v>
      </c>
    </row>
    <row r="718" spans="1:10" x14ac:dyDescent="0.3">
      <c r="A718" s="6" t="s">
        <v>9</v>
      </c>
      <c r="B718" s="6" t="s">
        <v>2</v>
      </c>
      <c r="C718" s="6" t="s">
        <v>720</v>
      </c>
      <c r="D718" s="5" t="s">
        <v>1916</v>
      </c>
      <c r="E718" s="5" t="s">
        <v>1595</v>
      </c>
      <c r="F718" s="10" t="str">
        <f>IF(TicketTotals[[#This Row],[New Tickets]]&gt;499, "TRUE", "FALSE")</f>
        <v>TRUE</v>
      </c>
      <c r="G718" s="7">
        <v>2530</v>
      </c>
      <c r="H718" s="7">
        <f>IF(TicketTotals[[#This Row],[New Tickets]]&gt;499, TicketTotals[[#This Row],[New Tickets]], 0)</f>
        <v>2530</v>
      </c>
      <c r="I718" s="16">
        <f>ROUND((TicketTotals[[#This Row],[Billed Tickets]]/$E$5)*$E$6, 2)</f>
        <v>1563.62</v>
      </c>
      <c r="J718" s="20">
        <f>TicketTotals[[#This Row],[Billed Tickets]]/$E$5</f>
        <v>3.1272349532410388E-4</v>
      </c>
    </row>
    <row r="719" spans="1:10" ht="31.2" x14ac:dyDescent="0.3">
      <c r="A719" s="6" t="s">
        <v>9</v>
      </c>
      <c r="B719" s="6" t="s">
        <v>2</v>
      </c>
      <c r="C719" s="6" t="s">
        <v>721</v>
      </c>
      <c r="D719" s="5" t="s">
        <v>1917</v>
      </c>
      <c r="E719" s="5" t="s">
        <v>1594</v>
      </c>
      <c r="F719" s="10" t="str">
        <f>IF(TicketTotals[[#This Row],[New Tickets]]&gt;499, "TRUE", "FALSE")</f>
        <v>FALSE</v>
      </c>
      <c r="G719" s="7">
        <v>24</v>
      </c>
      <c r="H719" s="7">
        <f>IF(TicketTotals[[#This Row],[New Tickets]]&gt;499, TicketTotals[[#This Row],[New Tickets]], 0)</f>
        <v>0</v>
      </c>
      <c r="I719" s="16">
        <f>ROUND((TicketTotals[[#This Row],[Billed Tickets]]/$E$5)*$E$6, 2)</f>
        <v>0</v>
      </c>
      <c r="J719" s="20">
        <f>TicketTotals[[#This Row],[Billed Tickets]]/$E$5</f>
        <v>0</v>
      </c>
    </row>
    <row r="720" spans="1:10" x14ac:dyDescent="0.3">
      <c r="A720" s="6" t="s">
        <v>9</v>
      </c>
      <c r="B720" s="6" t="s">
        <v>2</v>
      </c>
      <c r="C720" s="6" t="s">
        <v>722</v>
      </c>
      <c r="D720" s="5" t="s">
        <v>722</v>
      </c>
      <c r="E720" s="5" t="s">
        <v>1596</v>
      </c>
      <c r="F720" s="10" t="str">
        <f>IF(TicketTotals[[#This Row],[New Tickets]]&gt;499, "TRUE", "FALSE")</f>
        <v>FALSE</v>
      </c>
      <c r="G720" s="7">
        <v>26</v>
      </c>
      <c r="H720" s="7">
        <f>IF(TicketTotals[[#This Row],[New Tickets]]&gt;499, TicketTotals[[#This Row],[New Tickets]], 0)</f>
        <v>0</v>
      </c>
      <c r="I720" s="16">
        <f>ROUND((TicketTotals[[#This Row],[Billed Tickets]]/$E$5)*$E$6, 2)</f>
        <v>0</v>
      </c>
      <c r="J720" s="20">
        <f>TicketTotals[[#This Row],[Billed Tickets]]/$E$5</f>
        <v>0</v>
      </c>
    </row>
    <row r="721" spans="1:10" x14ac:dyDescent="0.3">
      <c r="A721" s="6" t="s">
        <v>9</v>
      </c>
      <c r="B721" s="6" t="s">
        <v>2</v>
      </c>
      <c r="C721" s="6" t="s">
        <v>723</v>
      </c>
      <c r="D721" s="5" t="s">
        <v>723</v>
      </c>
      <c r="E721" s="5" t="s">
        <v>1597</v>
      </c>
      <c r="F721" s="10" t="str">
        <f>IF(TicketTotals[[#This Row],[New Tickets]]&gt;499, "TRUE", "FALSE")</f>
        <v>TRUE</v>
      </c>
      <c r="G721" s="7">
        <v>530</v>
      </c>
      <c r="H721" s="7">
        <f>IF(TicketTotals[[#This Row],[New Tickets]]&gt;499, TicketTotals[[#This Row],[New Tickets]], 0)</f>
        <v>530</v>
      </c>
      <c r="I721" s="16">
        <f>ROUND((TicketTotals[[#This Row],[Billed Tickets]]/$E$5)*$E$6, 2)</f>
        <v>327.56</v>
      </c>
      <c r="J721" s="20">
        <f>TicketTotals[[#This Row],[Billed Tickets]]/$E$5</f>
        <v>6.5511246056037582E-5</v>
      </c>
    </row>
    <row r="722" spans="1:10" x14ac:dyDescent="0.3">
      <c r="A722" s="6" t="s">
        <v>9</v>
      </c>
      <c r="B722" s="6" t="s">
        <v>2</v>
      </c>
      <c r="C722" s="6" t="s">
        <v>724</v>
      </c>
      <c r="D722" s="5" t="s">
        <v>724</v>
      </c>
      <c r="E722" s="5" t="s">
        <v>1598</v>
      </c>
      <c r="F722" s="10" t="str">
        <f>IF(TicketTotals[[#This Row],[New Tickets]]&gt;499, "TRUE", "FALSE")</f>
        <v>FALSE</v>
      </c>
      <c r="G722" s="7">
        <v>48</v>
      </c>
      <c r="H722" s="7">
        <f>IF(TicketTotals[[#This Row],[New Tickets]]&gt;499, TicketTotals[[#This Row],[New Tickets]], 0)</f>
        <v>0</v>
      </c>
      <c r="I722" s="16">
        <f>ROUND((TicketTotals[[#This Row],[Billed Tickets]]/$E$5)*$E$6, 2)</f>
        <v>0</v>
      </c>
      <c r="J722" s="20">
        <f>TicketTotals[[#This Row],[Billed Tickets]]/$E$5</f>
        <v>0</v>
      </c>
    </row>
    <row r="723" spans="1:10" ht="31.2" x14ac:dyDescent="0.3">
      <c r="A723" s="6" t="s">
        <v>9</v>
      </c>
      <c r="B723" s="6" t="s">
        <v>2</v>
      </c>
      <c r="C723" s="6" t="s">
        <v>725</v>
      </c>
      <c r="D723" s="5" t="s">
        <v>1918</v>
      </c>
      <c r="E723" s="5" t="s">
        <v>1599</v>
      </c>
      <c r="F723" s="10" t="str">
        <f>IF(TicketTotals[[#This Row],[New Tickets]]&gt;499, "TRUE", "FALSE")</f>
        <v>TRUE</v>
      </c>
      <c r="G723" s="7">
        <v>8114</v>
      </c>
      <c r="H723" s="7">
        <f>IF(TicketTotals[[#This Row],[New Tickets]]&gt;499, TicketTotals[[#This Row],[New Tickets]], 0)</f>
        <v>8114</v>
      </c>
      <c r="I723" s="16">
        <f>ROUND((TicketTotals[[#This Row],[Billed Tickets]]/$E$5)*$E$6, 2)</f>
        <v>5014.7</v>
      </c>
      <c r="J723" s="20">
        <f>TicketTotals[[#This Row],[Billed Tickets]]/$E$5</f>
        <v>1.0029400952805451E-3</v>
      </c>
    </row>
    <row r="724" spans="1:10" x14ac:dyDescent="0.3">
      <c r="A724" s="6" t="s">
        <v>9</v>
      </c>
      <c r="B724" s="6" t="s">
        <v>2</v>
      </c>
      <c r="C724" s="6" t="s">
        <v>726</v>
      </c>
      <c r="D724" s="5" t="s">
        <v>726</v>
      </c>
      <c r="E724" s="5" t="s">
        <v>1600</v>
      </c>
      <c r="F724" s="10" t="str">
        <f>IF(TicketTotals[[#This Row],[New Tickets]]&gt;499, "TRUE", "FALSE")</f>
        <v>FALSE</v>
      </c>
      <c r="G724" s="7">
        <v>223</v>
      </c>
      <c r="H724" s="7">
        <f>IF(TicketTotals[[#This Row],[New Tickets]]&gt;499, TicketTotals[[#This Row],[New Tickets]], 0)</f>
        <v>0</v>
      </c>
      <c r="I724" s="16">
        <f>ROUND((TicketTotals[[#This Row],[Billed Tickets]]/$E$5)*$E$6, 2)</f>
        <v>0</v>
      </c>
      <c r="J724" s="20">
        <f>TicketTotals[[#This Row],[Billed Tickets]]/$E$5</f>
        <v>0</v>
      </c>
    </row>
    <row r="725" spans="1:10" x14ac:dyDescent="0.3">
      <c r="A725" s="6" t="s">
        <v>9</v>
      </c>
      <c r="B725" s="6" t="s">
        <v>2</v>
      </c>
      <c r="C725" s="6" t="s">
        <v>727</v>
      </c>
      <c r="D725" s="5" t="s">
        <v>727</v>
      </c>
      <c r="E725" s="5" t="s">
        <v>1601</v>
      </c>
      <c r="F725" s="10" t="str">
        <f>IF(TicketTotals[[#This Row],[New Tickets]]&gt;499, "TRUE", "FALSE")</f>
        <v>TRUE</v>
      </c>
      <c r="G725" s="7">
        <v>1086</v>
      </c>
      <c r="H725" s="7">
        <f>IF(TicketTotals[[#This Row],[New Tickets]]&gt;499, TicketTotals[[#This Row],[New Tickets]], 0)</f>
        <v>1086</v>
      </c>
      <c r="I725" s="16">
        <f>ROUND((TicketTotals[[#This Row],[Billed Tickets]]/$E$5)*$E$6, 2)</f>
        <v>671.18</v>
      </c>
      <c r="J725" s="20">
        <f>TicketTotals[[#This Row],[Billed Tickets]]/$E$5</f>
        <v>1.3423625135256003E-4</v>
      </c>
    </row>
    <row r="726" spans="1:10" x14ac:dyDescent="0.3">
      <c r="A726" s="6" t="s">
        <v>9</v>
      </c>
      <c r="B726" s="6" t="s">
        <v>2</v>
      </c>
      <c r="C726" s="6" t="s">
        <v>728</v>
      </c>
      <c r="D726" s="5" t="s">
        <v>1919</v>
      </c>
      <c r="E726" s="5" t="s">
        <v>1602</v>
      </c>
      <c r="F726" s="10" t="str">
        <f>IF(TicketTotals[[#This Row],[New Tickets]]&gt;499, "TRUE", "FALSE")</f>
        <v>FALSE</v>
      </c>
      <c r="G726" s="7">
        <v>217</v>
      </c>
      <c r="H726" s="7">
        <f>IF(TicketTotals[[#This Row],[New Tickets]]&gt;499, TicketTotals[[#This Row],[New Tickets]], 0)</f>
        <v>0</v>
      </c>
      <c r="I726" s="16">
        <f>ROUND((TicketTotals[[#This Row],[Billed Tickets]]/$E$5)*$E$6, 2)</f>
        <v>0</v>
      </c>
      <c r="J726" s="20">
        <f>TicketTotals[[#This Row],[Billed Tickets]]/$E$5</f>
        <v>0</v>
      </c>
    </row>
    <row r="727" spans="1:10" x14ac:dyDescent="0.3">
      <c r="A727" s="6" t="s">
        <v>9</v>
      </c>
      <c r="B727" s="6" t="s">
        <v>2</v>
      </c>
      <c r="C727" s="6" t="s">
        <v>729</v>
      </c>
      <c r="D727" s="5" t="s">
        <v>729</v>
      </c>
      <c r="E727" s="5" t="s">
        <v>1603</v>
      </c>
      <c r="F727" s="10" t="str">
        <f>IF(TicketTotals[[#This Row],[New Tickets]]&gt;499, "TRUE", "FALSE")</f>
        <v>FALSE</v>
      </c>
      <c r="G727" s="7">
        <v>4</v>
      </c>
      <c r="H727" s="7">
        <f>IF(TicketTotals[[#This Row],[New Tickets]]&gt;499, TicketTotals[[#This Row],[New Tickets]], 0)</f>
        <v>0</v>
      </c>
      <c r="I727" s="16">
        <f>ROUND((TicketTotals[[#This Row],[Billed Tickets]]/$E$5)*$E$6, 2)</f>
        <v>0</v>
      </c>
      <c r="J727" s="20">
        <f>TicketTotals[[#This Row],[Billed Tickets]]/$E$5</f>
        <v>0</v>
      </c>
    </row>
    <row r="728" spans="1:10" x14ac:dyDescent="0.3">
      <c r="A728" s="6" t="s">
        <v>9</v>
      </c>
      <c r="B728" s="6" t="s">
        <v>2</v>
      </c>
      <c r="C728" s="6" t="s">
        <v>730</v>
      </c>
      <c r="D728" s="5" t="s">
        <v>730</v>
      </c>
      <c r="E728" s="5" t="s">
        <v>1604</v>
      </c>
      <c r="F728" s="10" t="str">
        <f>IF(TicketTotals[[#This Row],[New Tickets]]&gt;499, "TRUE", "FALSE")</f>
        <v>TRUE</v>
      </c>
      <c r="G728" s="7">
        <v>959</v>
      </c>
      <c r="H728" s="7">
        <f>IF(TicketTotals[[#This Row],[New Tickets]]&gt;499, TicketTotals[[#This Row],[New Tickets]], 0)</f>
        <v>959</v>
      </c>
      <c r="I728" s="16">
        <f>ROUND((TicketTotals[[#This Row],[Billed Tickets]]/$E$5)*$E$6, 2)</f>
        <v>592.69000000000005</v>
      </c>
      <c r="J728" s="20">
        <f>TicketTotals[[#This Row],[Billed Tickets]]/$E$5</f>
        <v>1.1853827352403781E-4</v>
      </c>
    </row>
    <row r="729" spans="1:10" x14ac:dyDescent="0.3">
      <c r="A729" s="6" t="s">
        <v>9</v>
      </c>
      <c r="B729" s="6" t="s">
        <v>2</v>
      </c>
      <c r="C729" s="6" t="s">
        <v>731</v>
      </c>
      <c r="D729" s="5" t="s">
        <v>731</v>
      </c>
      <c r="E729" s="5" t="s">
        <v>1605</v>
      </c>
      <c r="F729" s="10" t="str">
        <f>IF(TicketTotals[[#This Row],[New Tickets]]&gt;499, "TRUE", "FALSE")</f>
        <v>TRUE</v>
      </c>
      <c r="G729" s="7">
        <v>731</v>
      </c>
      <c r="H729" s="7">
        <f>IF(TicketTotals[[#This Row],[New Tickets]]&gt;499, TicketTotals[[#This Row],[New Tickets]], 0)</f>
        <v>731</v>
      </c>
      <c r="I729" s="16">
        <f>ROUND((TicketTotals[[#This Row],[Billed Tickets]]/$E$5)*$E$6, 2)</f>
        <v>451.78</v>
      </c>
      <c r="J729" s="20">
        <f>TicketTotals[[#This Row],[Billed Tickets]]/$E$5</f>
        <v>9.035607710747824E-5</v>
      </c>
    </row>
    <row r="730" spans="1:10" x14ac:dyDescent="0.3">
      <c r="A730" s="6" t="s">
        <v>9</v>
      </c>
      <c r="B730" s="6" t="s">
        <v>2</v>
      </c>
      <c r="C730" s="6" t="s">
        <v>732</v>
      </c>
      <c r="D730" s="5" t="s">
        <v>732</v>
      </c>
      <c r="E730" s="5" t="s">
        <v>1606</v>
      </c>
      <c r="F730" s="10" t="str">
        <f>IF(TicketTotals[[#This Row],[New Tickets]]&gt;499, "TRUE", "FALSE")</f>
        <v>TRUE</v>
      </c>
      <c r="G730" s="7">
        <v>711</v>
      </c>
      <c r="H730" s="7">
        <f>IF(TicketTotals[[#This Row],[New Tickets]]&gt;499, TicketTotals[[#This Row],[New Tickets]], 0)</f>
        <v>711</v>
      </c>
      <c r="I730" s="16">
        <f>ROUND((TicketTotals[[#This Row],[Billed Tickets]]/$E$5)*$E$6, 2)</f>
        <v>439.42</v>
      </c>
      <c r="J730" s="20">
        <f>TicketTotals[[#This Row],[Billed Tickets]]/$E$5</f>
        <v>8.7883954614797582E-5</v>
      </c>
    </row>
    <row r="731" spans="1:10" x14ac:dyDescent="0.3">
      <c r="A731" s="6" t="s">
        <v>9</v>
      </c>
      <c r="B731" s="6" t="s">
        <v>2</v>
      </c>
      <c r="C731" s="6" t="s">
        <v>733</v>
      </c>
      <c r="D731" s="5" t="s">
        <v>733</v>
      </c>
      <c r="E731" s="5" t="s">
        <v>1607</v>
      </c>
      <c r="F731" s="10" t="str">
        <f>IF(TicketTotals[[#This Row],[New Tickets]]&gt;499, "TRUE", "FALSE")</f>
        <v>TRUE</v>
      </c>
      <c r="G731" s="7">
        <v>968</v>
      </c>
      <c r="H731" s="7">
        <f>IF(TicketTotals[[#This Row],[New Tickets]]&gt;499, TicketTotals[[#This Row],[New Tickets]], 0)</f>
        <v>968</v>
      </c>
      <c r="I731" s="16">
        <f>ROUND((TicketTotals[[#This Row],[Billed Tickets]]/$E$5)*$E$6, 2)</f>
        <v>598.25</v>
      </c>
      <c r="J731" s="20">
        <f>TicketTotals[[#This Row],[Billed Tickets]]/$E$5</f>
        <v>1.196507286457441E-4</v>
      </c>
    </row>
    <row r="732" spans="1:10" x14ac:dyDescent="0.3">
      <c r="A732" s="6" t="s">
        <v>9</v>
      </c>
      <c r="B732" s="6" t="s">
        <v>2</v>
      </c>
      <c r="C732" s="6" t="s">
        <v>734</v>
      </c>
      <c r="D732" s="5" t="s">
        <v>734</v>
      </c>
      <c r="E732" s="5" t="s">
        <v>1608</v>
      </c>
      <c r="F732" s="10" t="str">
        <f>IF(TicketTotals[[#This Row],[New Tickets]]&gt;499, "TRUE", "FALSE")</f>
        <v>FALSE</v>
      </c>
      <c r="G732" s="7">
        <v>14</v>
      </c>
      <c r="H732" s="7">
        <f>IF(TicketTotals[[#This Row],[New Tickets]]&gt;499, TicketTotals[[#This Row],[New Tickets]], 0)</f>
        <v>0</v>
      </c>
      <c r="I732" s="16">
        <f>ROUND((TicketTotals[[#This Row],[Billed Tickets]]/$E$5)*$E$6, 2)</f>
        <v>0</v>
      </c>
      <c r="J732" s="20">
        <f>TicketTotals[[#This Row],[Billed Tickets]]/$E$5</f>
        <v>0</v>
      </c>
    </row>
    <row r="733" spans="1:10" x14ac:dyDescent="0.3">
      <c r="A733" s="6" t="s">
        <v>9</v>
      </c>
      <c r="B733" s="6" t="s">
        <v>2</v>
      </c>
      <c r="C733" s="6" t="s">
        <v>735</v>
      </c>
      <c r="D733" s="5" t="s">
        <v>735</v>
      </c>
      <c r="E733" s="5" t="s">
        <v>1609</v>
      </c>
      <c r="F733" s="10" t="str">
        <f>IF(TicketTotals[[#This Row],[New Tickets]]&gt;499, "TRUE", "FALSE")</f>
        <v>TRUE</v>
      </c>
      <c r="G733" s="7">
        <v>777</v>
      </c>
      <c r="H733" s="7">
        <f>IF(TicketTotals[[#This Row],[New Tickets]]&gt;499, TicketTotals[[#This Row],[New Tickets]], 0)</f>
        <v>777</v>
      </c>
      <c r="I733" s="16">
        <f>ROUND((TicketTotals[[#This Row],[Billed Tickets]]/$E$5)*$E$6, 2)</f>
        <v>480.21</v>
      </c>
      <c r="J733" s="20">
        <f>TicketTotals[[#This Row],[Billed Tickets]]/$E$5</f>
        <v>9.6041958840643776E-5</v>
      </c>
    </row>
    <row r="734" spans="1:10" x14ac:dyDescent="0.3">
      <c r="A734" s="6" t="s">
        <v>9</v>
      </c>
      <c r="B734" s="6" t="s">
        <v>2</v>
      </c>
      <c r="C734" s="6" t="s">
        <v>736</v>
      </c>
      <c r="D734" s="5" t="s">
        <v>1920</v>
      </c>
      <c r="E734" s="5" t="s">
        <v>1610</v>
      </c>
      <c r="F734" s="10" t="str">
        <f>IF(TicketTotals[[#This Row],[New Tickets]]&gt;499, "TRUE", "FALSE")</f>
        <v>TRUE</v>
      </c>
      <c r="G734" s="7">
        <v>2175</v>
      </c>
      <c r="H734" s="7">
        <f>IF(TicketTotals[[#This Row],[New Tickets]]&gt;499, TicketTotals[[#This Row],[New Tickets]], 0)</f>
        <v>2175</v>
      </c>
      <c r="I734" s="16">
        <f>ROUND((TicketTotals[[#This Row],[Billed Tickets]]/$E$5)*$E$6, 2)</f>
        <v>1344.22</v>
      </c>
      <c r="J734" s="20">
        <f>TicketTotals[[#This Row],[Billed Tickets]]/$E$5</f>
        <v>2.6884332107902215E-4</v>
      </c>
    </row>
    <row r="735" spans="1:10" x14ac:dyDescent="0.3">
      <c r="A735" s="6" t="s">
        <v>9</v>
      </c>
      <c r="B735" s="6" t="s">
        <v>2</v>
      </c>
      <c r="C735" s="6" t="s">
        <v>737</v>
      </c>
      <c r="D735" s="5" t="s">
        <v>737</v>
      </c>
      <c r="E735" s="5" t="s">
        <v>1611</v>
      </c>
      <c r="F735" s="10" t="str">
        <f>IF(TicketTotals[[#This Row],[New Tickets]]&gt;499, "TRUE", "FALSE")</f>
        <v>FALSE</v>
      </c>
      <c r="G735" s="7">
        <v>35</v>
      </c>
      <c r="H735" s="7">
        <f>IF(TicketTotals[[#This Row],[New Tickets]]&gt;499, TicketTotals[[#This Row],[New Tickets]], 0)</f>
        <v>0</v>
      </c>
      <c r="I735" s="16">
        <f>ROUND((TicketTotals[[#This Row],[Billed Tickets]]/$E$5)*$E$6, 2)</f>
        <v>0</v>
      </c>
      <c r="J735" s="20">
        <f>TicketTotals[[#This Row],[Billed Tickets]]/$E$5</f>
        <v>0</v>
      </c>
    </row>
    <row r="736" spans="1:10" ht="31.2" x14ac:dyDescent="0.3">
      <c r="A736" s="6" t="s">
        <v>9</v>
      </c>
      <c r="B736" s="6" t="s">
        <v>2</v>
      </c>
      <c r="C736" s="6" t="s">
        <v>738</v>
      </c>
      <c r="D736" s="5" t="s">
        <v>1921</v>
      </c>
      <c r="E736" s="5" t="s">
        <v>3303</v>
      </c>
      <c r="F736" s="10" t="str">
        <f>IF(TicketTotals[[#This Row],[New Tickets]]&gt;499, "TRUE", "FALSE")</f>
        <v>FALSE</v>
      </c>
      <c r="G736" s="7">
        <v>51</v>
      </c>
      <c r="H736" s="7">
        <f>IF(TicketTotals[[#This Row],[New Tickets]]&gt;499, TicketTotals[[#This Row],[New Tickets]], 0)</f>
        <v>0</v>
      </c>
      <c r="I736" s="16">
        <f>ROUND((TicketTotals[[#This Row],[Billed Tickets]]/$E$5)*$E$6, 2)</f>
        <v>0</v>
      </c>
      <c r="J736" s="20">
        <f>TicketTotals[[#This Row],[Billed Tickets]]/$E$5</f>
        <v>0</v>
      </c>
    </row>
    <row r="737" spans="1:10" x14ac:dyDescent="0.3">
      <c r="A737" s="6" t="s">
        <v>9</v>
      </c>
      <c r="B737" s="6" t="s">
        <v>2</v>
      </c>
      <c r="C737" s="6" t="s">
        <v>739</v>
      </c>
      <c r="D737" s="5" t="s">
        <v>739</v>
      </c>
      <c r="E737" s="5" t="s">
        <v>1612</v>
      </c>
      <c r="F737" s="10" t="str">
        <f>IF(TicketTotals[[#This Row],[New Tickets]]&gt;499, "TRUE", "FALSE")</f>
        <v>FALSE</v>
      </c>
      <c r="G737" s="7">
        <v>477</v>
      </c>
      <c r="H737" s="7">
        <f>IF(TicketTotals[[#This Row],[New Tickets]]&gt;499, TicketTotals[[#This Row],[New Tickets]], 0)</f>
        <v>0</v>
      </c>
      <c r="I737" s="16">
        <f>ROUND((TicketTotals[[#This Row],[Billed Tickets]]/$E$5)*$E$6, 2)</f>
        <v>0</v>
      </c>
      <c r="J737" s="20">
        <f>TicketTotals[[#This Row],[Billed Tickets]]/$E$5</f>
        <v>0</v>
      </c>
    </row>
    <row r="738" spans="1:10" x14ac:dyDescent="0.3">
      <c r="A738" s="6" t="s">
        <v>9</v>
      </c>
      <c r="B738" s="6" t="s">
        <v>2</v>
      </c>
      <c r="C738" s="6" t="s">
        <v>740</v>
      </c>
      <c r="D738" s="5" t="s">
        <v>740</v>
      </c>
      <c r="E738" s="5" t="s">
        <v>1613</v>
      </c>
      <c r="F738" s="10" t="str">
        <f>IF(TicketTotals[[#This Row],[New Tickets]]&gt;499, "TRUE", "FALSE")</f>
        <v>FALSE</v>
      </c>
      <c r="G738" s="7">
        <v>44</v>
      </c>
      <c r="H738" s="7">
        <f>IF(TicketTotals[[#This Row],[New Tickets]]&gt;499, TicketTotals[[#This Row],[New Tickets]], 0)</f>
        <v>0</v>
      </c>
      <c r="I738" s="16">
        <f>ROUND((TicketTotals[[#This Row],[Billed Tickets]]/$E$5)*$E$6, 2)</f>
        <v>0</v>
      </c>
      <c r="J738" s="20">
        <f>TicketTotals[[#This Row],[Billed Tickets]]/$E$5</f>
        <v>0</v>
      </c>
    </row>
    <row r="739" spans="1:10" x14ac:dyDescent="0.3">
      <c r="A739" s="6" t="s">
        <v>9</v>
      </c>
      <c r="B739" s="6" t="s">
        <v>2</v>
      </c>
      <c r="C739" s="6" t="s">
        <v>741</v>
      </c>
      <c r="D739" s="5" t="s">
        <v>741</v>
      </c>
      <c r="E739" s="5" t="s">
        <v>1614</v>
      </c>
      <c r="F739" s="10" t="str">
        <f>IF(TicketTotals[[#This Row],[New Tickets]]&gt;499, "TRUE", "FALSE")</f>
        <v>FALSE</v>
      </c>
      <c r="G739" s="7">
        <v>435</v>
      </c>
      <c r="H739" s="7">
        <f>IF(TicketTotals[[#This Row],[New Tickets]]&gt;499, TicketTotals[[#This Row],[New Tickets]], 0)</f>
        <v>0</v>
      </c>
      <c r="I739" s="16">
        <f>ROUND((TicketTotals[[#This Row],[Billed Tickets]]/$E$5)*$E$6, 2)</f>
        <v>0</v>
      </c>
      <c r="J739" s="20">
        <f>TicketTotals[[#This Row],[Billed Tickets]]/$E$5</f>
        <v>0</v>
      </c>
    </row>
    <row r="740" spans="1:10" x14ac:dyDescent="0.3">
      <c r="A740" s="6" t="s">
        <v>9</v>
      </c>
      <c r="B740" s="6" t="s">
        <v>2</v>
      </c>
      <c r="C740" s="6" t="s">
        <v>742</v>
      </c>
      <c r="D740" s="5" t="s">
        <v>742</v>
      </c>
      <c r="E740" s="5" t="s">
        <v>1615</v>
      </c>
      <c r="F740" s="10" t="str">
        <f>IF(TicketTotals[[#This Row],[New Tickets]]&gt;499, "TRUE", "FALSE")</f>
        <v>TRUE</v>
      </c>
      <c r="G740" s="7">
        <v>3780</v>
      </c>
      <c r="H740" s="7">
        <f>IF(TicketTotals[[#This Row],[New Tickets]]&gt;499, TicketTotals[[#This Row],[New Tickets]], 0)</f>
        <v>3780</v>
      </c>
      <c r="I740" s="16">
        <f>ROUND((TicketTotals[[#This Row],[Billed Tickets]]/$E$5)*$E$6, 2)</f>
        <v>2336.16</v>
      </c>
      <c r="J740" s="20">
        <f>TicketTotals[[#This Row],[Billed Tickets]]/$E$5</f>
        <v>4.6723115111664537E-4</v>
      </c>
    </row>
    <row r="741" spans="1:10" x14ac:dyDescent="0.3">
      <c r="A741" s="6" t="s">
        <v>9</v>
      </c>
      <c r="B741" s="6" t="s">
        <v>2</v>
      </c>
      <c r="C741" s="6" t="s">
        <v>743</v>
      </c>
      <c r="D741" s="5" t="s">
        <v>743</v>
      </c>
      <c r="E741" s="5" t="s">
        <v>1616</v>
      </c>
      <c r="F741" s="10" t="str">
        <f>IF(TicketTotals[[#This Row],[New Tickets]]&gt;499, "TRUE", "FALSE")</f>
        <v>TRUE</v>
      </c>
      <c r="G741" s="7">
        <v>752</v>
      </c>
      <c r="H741" s="7">
        <f>IF(TicketTotals[[#This Row],[New Tickets]]&gt;499, TicketTotals[[#This Row],[New Tickets]], 0)</f>
        <v>752</v>
      </c>
      <c r="I741" s="16">
        <f>ROUND((TicketTotals[[#This Row],[Billed Tickets]]/$E$5)*$E$6, 2)</f>
        <v>464.76</v>
      </c>
      <c r="J741" s="20">
        <f>TicketTotals[[#This Row],[Billed Tickets]]/$E$5</f>
        <v>9.2951805724792941E-5</v>
      </c>
    </row>
    <row r="742" spans="1:10" ht="31.2" x14ac:dyDescent="0.3">
      <c r="A742" s="6" t="s">
        <v>9</v>
      </c>
      <c r="B742" s="6" t="s">
        <v>2</v>
      </c>
      <c r="C742" s="6" t="s">
        <v>744</v>
      </c>
      <c r="D742" s="5" t="s">
        <v>1922</v>
      </c>
      <c r="E742" s="5" t="s">
        <v>1617</v>
      </c>
      <c r="F742" s="10" t="str">
        <f>IF(TicketTotals[[#This Row],[New Tickets]]&gt;499, "TRUE", "FALSE")</f>
        <v>TRUE</v>
      </c>
      <c r="G742" s="7">
        <v>8669</v>
      </c>
      <c r="H742" s="7">
        <f>IF(TicketTotals[[#This Row],[New Tickets]]&gt;499, TicketTotals[[#This Row],[New Tickets]], 0)</f>
        <v>8669</v>
      </c>
      <c r="I742" s="16">
        <f>ROUND((TicketTotals[[#This Row],[Billed Tickets]]/$E$5)*$E$6, 2)</f>
        <v>5357.71</v>
      </c>
      <c r="J742" s="20">
        <f>TicketTotals[[#This Row],[Billed Tickets]]/$E$5</f>
        <v>1.0715414944524335E-3</v>
      </c>
    </row>
    <row r="743" spans="1:10" ht="31.2" x14ac:dyDescent="0.3">
      <c r="A743" s="6" t="s">
        <v>9</v>
      </c>
      <c r="B743" s="6" t="s">
        <v>2</v>
      </c>
      <c r="C743" s="6" t="s">
        <v>745</v>
      </c>
      <c r="D743" s="5" t="s">
        <v>1923</v>
      </c>
      <c r="E743" s="5" t="s">
        <v>1618</v>
      </c>
      <c r="F743" s="10" t="str">
        <f>IF(TicketTotals[[#This Row],[New Tickets]]&gt;499, "TRUE", "FALSE")</f>
        <v>TRUE</v>
      </c>
      <c r="G743" s="7">
        <v>32121</v>
      </c>
      <c r="H743" s="7">
        <f>IF(TicketTotals[[#This Row],[New Tickets]]&gt;499, TicketTotals[[#This Row],[New Tickets]], 0)</f>
        <v>32121</v>
      </c>
      <c r="I743" s="16">
        <f>ROUND((TicketTotals[[#This Row],[Billed Tickets]]/$E$5)*$E$6, 2)</f>
        <v>19851.759999999998</v>
      </c>
      <c r="J743" s="20">
        <f>TicketTotals[[#This Row],[Billed Tickets]]/$E$5</f>
        <v>3.9703523293697796E-3</v>
      </c>
    </row>
    <row r="744" spans="1:10" x14ac:dyDescent="0.3">
      <c r="A744" s="6" t="s">
        <v>9</v>
      </c>
      <c r="B744" s="6" t="s">
        <v>2</v>
      </c>
      <c r="C744" s="6" t="s">
        <v>746</v>
      </c>
      <c r="D744" s="5" t="s">
        <v>746</v>
      </c>
      <c r="E744" s="5" t="s">
        <v>1619</v>
      </c>
      <c r="F744" s="10" t="str">
        <f>IF(TicketTotals[[#This Row],[New Tickets]]&gt;499, "TRUE", "FALSE")</f>
        <v>TRUE</v>
      </c>
      <c r="G744" s="7">
        <v>789</v>
      </c>
      <c r="H744" s="7">
        <f>IF(TicketTotals[[#This Row],[New Tickets]]&gt;499, TicketTotals[[#This Row],[New Tickets]], 0)</f>
        <v>789</v>
      </c>
      <c r="I744" s="16">
        <f>ROUND((TicketTotals[[#This Row],[Billed Tickets]]/$E$5)*$E$6, 2)</f>
        <v>487.63</v>
      </c>
      <c r="J744" s="20">
        <f>TicketTotals[[#This Row],[Billed Tickets]]/$E$5</f>
        <v>9.7525232336252165E-5</v>
      </c>
    </row>
    <row r="745" spans="1:10" x14ac:dyDescent="0.3">
      <c r="A745" s="6" t="s">
        <v>9</v>
      </c>
      <c r="B745" s="6" t="s">
        <v>2</v>
      </c>
      <c r="C745" s="6" t="s">
        <v>747</v>
      </c>
      <c r="D745" s="5" t="s">
        <v>747</v>
      </c>
      <c r="E745" s="5" t="s">
        <v>1620</v>
      </c>
      <c r="F745" s="10" t="str">
        <f>IF(TicketTotals[[#This Row],[New Tickets]]&gt;499, "TRUE", "FALSE")</f>
        <v>FALSE</v>
      </c>
      <c r="G745" s="7">
        <v>352</v>
      </c>
      <c r="H745" s="7">
        <f>IF(TicketTotals[[#This Row],[New Tickets]]&gt;499, TicketTotals[[#This Row],[New Tickets]], 0)</f>
        <v>0</v>
      </c>
      <c r="I745" s="16">
        <f>ROUND((TicketTotals[[#This Row],[Billed Tickets]]/$E$5)*$E$6, 2)</f>
        <v>0</v>
      </c>
      <c r="J745" s="20">
        <f>TicketTotals[[#This Row],[Billed Tickets]]/$E$5</f>
        <v>0</v>
      </c>
    </row>
    <row r="746" spans="1:10" x14ac:dyDescent="0.3">
      <c r="A746" s="6" t="s">
        <v>9</v>
      </c>
      <c r="B746" s="6" t="s">
        <v>2</v>
      </c>
      <c r="C746" s="6" t="s">
        <v>748</v>
      </c>
      <c r="D746" s="5" t="s">
        <v>1924</v>
      </c>
      <c r="E746" s="5" t="s">
        <v>1621</v>
      </c>
      <c r="F746" s="10" t="str">
        <f>IF(TicketTotals[[#This Row],[New Tickets]]&gt;499, "TRUE", "FALSE")</f>
        <v>TRUE</v>
      </c>
      <c r="G746" s="7">
        <v>1120</v>
      </c>
      <c r="H746" s="7">
        <f>IF(TicketTotals[[#This Row],[New Tickets]]&gt;499, TicketTotals[[#This Row],[New Tickets]], 0)</f>
        <v>1120</v>
      </c>
      <c r="I746" s="16">
        <f>ROUND((TicketTotals[[#This Row],[Billed Tickets]]/$E$5)*$E$6, 2)</f>
        <v>692.19</v>
      </c>
      <c r="J746" s="20">
        <f>TicketTotals[[#This Row],[Billed Tickets]]/$E$5</f>
        <v>1.3843885959011714E-4</v>
      </c>
    </row>
    <row r="747" spans="1:10" x14ac:dyDescent="0.3">
      <c r="A747" s="6" t="s">
        <v>9</v>
      </c>
      <c r="B747" s="6" t="s">
        <v>2</v>
      </c>
      <c r="C747" s="6" t="s">
        <v>749</v>
      </c>
      <c r="D747" s="5" t="s">
        <v>749</v>
      </c>
      <c r="E747" s="5" t="s">
        <v>1622</v>
      </c>
      <c r="F747" s="10" t="str">
        <f>IF(TicketTotals[[#This Row],[New Tickets]]&gt;499, "TRUE", "FALSE")</f>
        <v>FALSE</v>
      </c>
      <c r="G747" s="7">
        <v>126</v>
      </c>
      <c r="H747" s="7">
        <f>IF(TicketTotals[[#This Row],[New Tickets]]&gt;499, TicketTotals[[#This Row],[New Tickets]], 0)</f>
        <v>0</v>
      </c>
      <c r="I747" s="16">
        <f>ROUND((TicketTotals[[#This Row],[Billed Tickets]]/$E$5)*$E$6, 2)</f>
        <v>0</v>
      </c>
      <c r="J747" s="20">
        <f>TicketTotals[[#This Row],[Billed Tickets]]/$E$5</f>
        <v>0</v>
      </c>
    </row>
    <row r="748" spans="1:10" x14ac:dyDescent="0.3">
      <c r="A748" s="6" t="s">
        <v>9</v>
      </c>
      <c r="B748" s="6" t="s">
        <v>2</v>
      </c>
      <c r="C748" s="6" t="s">
        <v>750</v>
      </c>
      <c r="D748" s="5" t="s">
        <v>1925</v>
      </c>
      <c r="E748" s="5" t="s">
        <v>1623</v>
      </c>
      <c r="F748" s="10" t="str">
        <f>IF(TicketTotals[[#This Row],[New Tickets]]&gt;499, "TRUE", "FALSE")</f>
        <v>FALSE</v>
      </c>
      <c r="G748" s="7">
        <v>103</v>
      </c>
      <c r="H748" s="7">
        <f>IF(TicketTotals[[#This Row],[New Tickets]]&gt;499, TicketTotals[[#This Row],[New Tickets]], 0)</f>
        <v>0</v>
      </c>
      <c r="I748" s="16">
        <f>ROUND((TicketTotals[[#This Row],[Billed Tickets]]/$E$5)*$E$6, 2)</f>
        <v>0</v>
      </c>
      <c r="J748" s="20">
        <f>TicketTotals[[#This Row],[Billed Tickets]]/$E$5</f>
        <v>0</v>
      </c>
    </row>
    <row r="749" spans="1:10" ht="62.4" x14ac:dyDescent="0.3">
      <c r="A749" s="6" t="s">
        <v>9</v>
      </c>
      <c r="B749" s="6" t="s">
        <v>2</v>
      </c>
      <c r="C749" s="6" t="s">
        <v>751</v>
      </c>
      <c r="D749" s="5" t="s">
        <v>1926</v>
      </c>
      <c r="E749" s="5" t="s">
        <v>1624</v>
      </c>
      <c r="F749" s="10" t="str">
        <f>IF(TicketTotals[[#This Row],[New Tickets]]&gt;499, "TRUE", "FALSE")</f>
        <v>TRUE</v>
      </c>
      <c r="G749" s="7">
        <v>123022</v>
      </c>
      <c r="H749" s="7">
        <f>IF(TicketTotals[[#This Row],[New Tickets]]&gt;499, TicketTotals[[#This Row],[New Tickets]], 0)</f>
        <v>123022</v>
      </c>
      <c r="I749" s="16">
        <f>ROUND((TicketTotals[[#This Row],[Billed Tickets]]/$E$5)*$E$6, 2)</f>
        <v>76031.360000000001</v>
      </c>
      <c r="J749" s="20">
        <f>TicketTotals[[#This Row],[Billed Tickets]]/$E$5</f>
        <v>1.5206272664728028E-2</v>
      </c>
    </row>
    <row r="750" spans="1:10" ht="93.6" x14ac:dyDescent="0.3">
      <c r="A750" s="6" t="s">
        <v>9</v>
      </c>
      <c r="B750" s="6" t="s">
        <v>2</v>
      </c>
      <c r="C750" s="6" t="s">
        <v>752</v>
      </c>
      <c r="D750" s="5" t="s">
        <v>1927</v>
      </c>
      <c r="E750" s="5" t="s">
        <v>1625</v>
      </c>
      <c r="F750" s="10" t="str">
        <f>IF(TicketTotals[[#This Row],[New Tickets]]&gt;499, "TRUE", "FALSE")</f>
        <v>TRUE</v>
      </c>
      <c r="G750" s="7">
        <v>94023</v>
      </c>
      <c r="H750" s="7">
        <f>IF(TicketTotals[[#This Row],[New Tickets]]&gt;499, TicketTotals[[#This Row],[New Tickets]], 0)</f>
        <v>94023</v>
      </c>
      <c r="I750" s="16">
        <f>ROUND((TicketTotals[[#This Row],[Billed Tickets]]/$E$5)*$E$6, 2)</f>
        <v>58109.09</v>
      </c>
      <c r="J750" s="20">
        <f>TicketTotals[[#This Row],[Billed Tickets]]/$E$5</f>
        <v>1.16218186564657E-2</v>
      </c>
    </row>
    <row r="751" spans="1:10" ht="31.2" x14ac:dyDescent="0.3">
      <c r="A751" s="6" t="s">
        <v>9</v>
      </c>
      <c r="B751" s="6" t="s">
        <v>2</v>
      </c>
      <c r="C751" s="6" t="s">
        <v>753</v>
      </c>
      <c r="D751" s="5" t="s">
        <v>1928</v>
      </c>
      <c r="E751" s="5" t="s">
        <v>1626</v>
      </c>
      <c r="F751" s="10" t="str">
        <f>IF(TicketTotals[[#This Row],[New Tickets]]&gt;499, "TRUE", "FALSE")</f>
        <v>TRUE</v>
      </c>
      <c r="G751" s="7">
        <v>135861</v>
      </c>
      <c r="H751" s="7">
        <f>IF(TicketTotals[[#This Row],[New Tickets]]&gt;499, TicketTotals[[#This Row],[New Tickets]], 0)</f>
        <v>135861</v>
      </c>
      <c r="I751" s="16">
        <f>ROUND((TicketTotals[[#This Row],[Billed Tickets]]/$E$5)*$E$6, 2)</f>
        <v>83966.26</v>
      </c>
      <c r="J751" s="20">
        <f>TicketTotals[[#This Row],[Billed Tickets]]/$E$5</f>
        <v>1.6793251698904381E-2</v>
      </c>
    </row>
    <row r="752" spans="1:10" x14ac:dyDescent="0.3">
      <c r="A752" s="6" t="s">
        <v>9</v>
      </c>
      <c r="B752" s="6" t="s">
        <v>2</v>
      </c>
      <c r="C752" s="6" t="s">
        <v>754</v>
      </c>
      <c r="D752" s="5" t="s">
        <v>754</v>
      </c>
      <c r="E752" s="5" t="s">
        <v>1627</v>
      </c>
      <c r="F752" s="10" t="str">
        <f>IF(TicketTotals[[#This Row],[New Tickets]]&gt;499, "TRUE", "FALSE")</f>
        <v>FALSE</v>
      </c>
      <c r="G752" s="7">
        <v>223</v>
      </c>
      <c r="H752" s="7">
        <f>IF(TicketTotals[[#This Row],[New Tickets]]&gt;499, TicketTotals[[#This Row],[New Tickets]], 0)</f>
        <v>0</v>
      </c>
      <c r="I752" s="16">
        <f>ROUND((TicketTotals[[#This Row],[Billed Tickets]]/$E$5)*$E$6, 2)</f>
        <v>0</v>
      </c>
      <c r="J752" s="20">
        <f>TicketTotals[[#This Row],[Billed Tickets]]/$E$5</f>
        <v>0</v>
      </c>
    </row>
    <row r="753" spans="1:10" ht="31.2" x14ac:dyDescent="0.3">
      <c r="A753" s="6" t="s">
        <v>9</v>
      </c>
      <c r="B753" s="6" t="s">
        <v>2</v>
      </c>
      <c r="C753" s="6" t="s">
        <v>755</v>
      </c>
      <c r="D753" s="5" t="s">
        <v>1929</v>
      </c>
      <c r="E753" s="5" t="s">
        <v>1628</v>
      </c>
      <c r="F753" s="10" t="str">
        <f>IF(TicketTotals[[#This Row],[New Tickets]]&gt;499, "TRUE", "FALSE")</f>
        <v>TRUE</v>
      </c>
      <c r="G753" s="7">
        <v>1371</v>
      </c>
      <c r="H753" s="7">
        <f>IF(TicketTotals[[#This Row],[New Tickets]]&gt;499, TicketTotals[[#This Row],[New Tickets]], 0)</f>
        <v>1371</v>
      </c>
      <c r="I753" s="16">
        <f>ROUND((TicketTotals[[#This Row],[Billed Tickets]]/$E$5)*$E$6, 2)</f>
        <v>847.32</v>
      </c>
      <c r="J753" s="20">
        <f>TicketTotals[[#This Row],[Billed Tickets]]/$E$5</f>
        <v>1.6946399687325946E-4</v>
      </c>
    </row>
    <row r="754" spans="1:10" x14ac:dyDescent="0.3">
      <c r="A754" s="6" t="s">
        <v>9</v>
      </c>
      <c r="B754" s="6" t="s">
        <v>2</v>
      </c>
      <c r="C754" s="6" t="s">
        <v>756</v>
      </c>
      <c r="D754" s="5" t="s">
        <v>756</v>
      </c>
      <c r="E754" s="5" t="s">
        <v>1629</v>
      </c>
      <c r="F754" s="10" t="str">
        <f>IF(TicketTotals[[#This Row],[New Tickets]]&gt;499, "TRUE", "FALSE")</f>
        <v>TRUE</v>
      </c>
      <c r="G754" s="7">
        <v>1000</v>
      </c>
      <c r="H754" s="7">
        <f>IF(TicketTotals[[#This Row],[New Tickets]]&gt;499, TicketTotals[[#This Row],[New Tickets]], 0)</f>
        <v>1000</v>
      </c>
      <c r="I754" s="16">
        <f>ROUND((TicketTotals[[#This Row],[Billed Tickets]]/$E$5)*$E$6, 2)</f>
        <v>618.03</v>
      </c>
      <c r="J754" s="20">
        <f>TicketTotals[[#This Row],[Billed Tickets]]/$E$5</f>
        <v>1.2360612463403316E-4</v>
      </c>
    </row>
    <row r="755" spans="1:10" x14ac:dyDescent="0.3">
      <c r="A755" s="6" t="s">
        <v>9</v>
      </c>
      <c r="B755" s="6" t="s">
        <v>2</v>
      </c>
      <c r="C755" s="6" t="s">
        <v>757</v>
      </c>
      <c r="D755" s="5" t="s">
        <v>757</v>
      </c>
      <c r="E755" s="5" t="s">
        <v>1630</v>
      </c>
      <c r="F755" s="10" t="str">
        <f>IF(TicketTotals[[#This Row],[New Tickets]]&gt;499, "TRUE", "FALSE")</f>
        <v>FALSE</v>
      </c>
      <c r="G755" s="7">
        <v>13</v>
      </c>
      <c r="H755" s="7">
        <f>IF(TicketTotals[[#This Row],[New Tickets]]&gt;499, TicketTotals[[#This Row],[New Tickets]], 0)</f>
        <v>0</v>
      </c>
      <c r="I755" s="16">
        <f>ROUND((TicketTotals[[#This Row],[Billed Tickets]]/$E$5)*$E$6, 2)</f>
        <v>0</v>
      </c>
      <c r="J755" s="20">
        <f>TicketTotals[[#This Row],[Billed Tickets]]/$E$5</f>
        <v>0</v>
      </c>
    </row>
    <row r="756" spans="1:10" x14ac:dyDescent="0.3">
      <c r="A756" s="6" t="s">
        <v>9</v>
      </c>
      <c r="B756" s="6" t="s">
        <v>2</v>
      </c>
      <c r="C756" s="6" t="s">
        <v>758</v>
      </c>
      <c r="D756" s="5" t="s">
        <v>758</v>
      </c>
      <c r="E756" s="5" t="s">
        <v>1631</v>
      </c>
      <c r="F756" s="10" t="str">
        <f>IF(TicketTotals[[#This Row],[New Tickets]]&gt;499, "TRUE", "FALSE")</f>
        <v>FALSE</v>
      </c>
      <c r="G756" s="7">
        <v>63</v>
      </c>
      <c r="H756" s="7">
        <f>IF(TicketTotals[[#This Row],[New Tickets]]&gt;499, TicketTotals[[#This Row],[New Tickets]], 0)</f>
        <v>0</v>
      </c>
      <c r="I756" s="16">
        <f>ROUND((TicketTotals[[#This Row],[Billed Tickets]]/$E$5)*$E$6, 2)</f>
        <v>0</v>
      </c>
      <c r="J756" s="20">
        <f>TicketTotals[[#This Row],[Billed Tickets]]/$E$5</f>
        <v>0</v>
      </c>
    </row>
    <row r="757" spans="1:10" ht="31.2" x14ac:dyDescent="0.3">
      <c r="A757" s="6" t="s">
        <v>9</v>
      </c>
      <c r="B757" s="6" t="s">
        <v>2</v>
      </c>
      <c r="C757" s="6" t="s">
        <v>759</v>
      </c>
      <c r="D757" s="5" t="s">
        <v>1930</v>
      </c>
      <c r="E757" s="5" t="s">
        <v>1632</v>
      </c>
      <c r="F757" s="10" t="str">
        <f>IF(TicketTotals[[#This Row],[New Tickets]]&gt;499, "TRUE", "FALSE")</f>
        <v>TRUE</v>
      </c>
      <c r="G757" s="7">
        <v>1093</v>
      </c>
      <c r="H757" s="7">
        <f>IF(TicketTotals[[#This Row],[New Tickets]]&gt;499, TicketTotals[[#This Row],[New Tickets]], 0)</f>
        <v>1093</v>
      </c>
      <c r="I757" s="16">
        <f>ROUND((TicketTotals[[#This Row],[Billed Tickets]]/$E$5)*$E$6, 2)</f>
        <v>675.51</v>
      </c>
      <c r="J757" s="20">
        <f>TicketTotals[[#This Row],[Billed Tickets]]/$E$5</f>
        <v>1.3510149422499824E-4</v>
      </c>
    </row>
    <row r="758" spans="1:10" x14ac:dyDescent="0.3">
      <c r="A758" s="6" t="s">
        <v>9</v>
      </c>
      <c r="B758" s="6" t="s">
        <v>2</v>
      </c>
      <c r="C758" s="6" t="s">
        <v>760</v>
      </c>
      <c r="D758" s="5" t="s">
        <v>760</v>
      </c>
      <c r="E758" s="5" t="s">
        <v>1633</v>
      </c>
      <c r="F758" s="10" t="str">
        <f>IF(TicketTotals[[#This Row],[New Tickets]]&gt;499, "TRUE", "FALSE")</f>
        <v>TRUE</v>
      </c>
      <c r="G758" s="7">
        <v>1120</v>
      </c>
      <c r="H758" s="7">
        <f>IF(TicketTotals[[#This Row],[New Tickets]]&gt;499, TicketTotals[[#This Row],[New Tickets]], 0)</f>
        <v>1120</v>
      </c>
      <c r="I758" s="16">
        <f>ROUND((TicketTotals[[#This Row],[Billed Tickets]]/$E$5)*$E$6, 2)</f>
        <v>692.19</v>
      </c>
      <c r="J758" s="20">
        <f>TicketTotals[[#This Row],[Billed Tickets]]/$E$5</f>
        <v>1.3843885959011714E-4</v>
      </c>
    </row>
    <row r="759" spans="1:10" x14ac:dyDescent="0.3">
      <c r="A759" s="6" t="s">
        <v>9</v>
      </c>
      <c r="B759" s="6" t="s">
        <v>2</v>
      </c>
      <c r="C759" s="6" t="s">
        <v>761</v>
      </c>
      <c r="D759" s="5" t="s">
        <v>1931</v>
      </c>
      <c r="E759" s="5" t="s">
        <v>1634</v>
      </c>
      <c r="F759" s="10" t="str">
        <f>IF(TicketTotals[[#This Row],[New Tickets]]&gt;499, "TRUE", "FALSE")</f>
        <v>TRUE</v>
      </c>
      <c r="G759" s="7">
        <v>10769</v>
      </c>
      <c r="H759" s="7">
        <f>IF(TicketTotals[[#This Row],[New Tickets]]&gt;499, TicketTotals[[#This Row],[New Tickets]], 0)</f>
        <v>10769</v>
      </c>
      <c r="I759" s="16">
        <f>ROUND((TicketTotals[[#This Row],[Billed Tickets]]/$E$5)*$E$6, 2)</f>
        <v>6655.57</v>
      </c>
      <c r="J759" s="20">
        <f>TicketTotals[[#This Row],[Billed Tickets]]/$E$5</f>
        <v>1.3311143561839031E-3</v>
      </c>
    </row>
    <row r="760" spans="1:10" x14ac:dyDescent="0.3">
      <c r="A760" s="6" t="s">
        <v>9</v>
      </c>
      <c r="B760" s="6" t="s">
        <v>2</v>
      </c>
      <c r="C760" s="6" t="s">
        <v>762</v>
      </c>
      <c r="D760" s="5" t="s">
        <v>762</v>
      </c>
      <c r="E760" s="5" t="s">
        <v>1635</v>
      </c>
      <c r="F760" s="10" t="str">
        <f>IF(TicketTotals[[#This Row],[New Tickets]]&gt;499, "TRUE", "FALSE")</f>
        <v>FALSE</v>
      </c>
      <c r="G760" s="7">
        <v>92</v>
      </c>
      <c r="H760" s="7">
        <f>IF(TicketTotals[[#This Row],[New Tickets]]&gt;499, TicketTotals[[#This Row],[New Tickets]], 0)</f>
        <v>0</v>
      </c>
      <c r="I760" s="16">
        <f>ROUND((TicketTotals[[#This Row],[Billed Tickets]]/$E$5)*$E$6, 2)</f>
        <v>0</v>
      </c>
      <c r="J760" s="20">
        <f>TicketTotals[[#This Row],[Billed Tickets]]/$E$5</f>
        <v>0</v>
      </c>
    </row>
    <row r="761" spans="1:10" x14ac:dyDescent="0.3">
      <c r="A761" s="6" t="s">
        <v>9</v>
      </c>
      <c r="B761" s="6" t="s">
        <v>2</v>
      </c>
      <c r="C761" s="6" t="s">
        <v>763</v>
      </c>
      <c r="D761" s="5" t="s">
        <v>763</v>
      </c>
      <c r="E761" s="5" t="s">
        <v>1635</v>
      </c>
      <c r="F761" s="10" t="str">
        <f>IF(TicketTotals[[#This Row],[New Tickets]]&gt;499, "TRUE", "FALSE")</f>
        <v>TRUE</v>
      </c>
      <c r="G761" s="7">
        <v>1783</v>
      </c>
      <c r="H761" s="7">
        <f>IF(TicketTotals[[#This Row],[New Tickets]]&gt;499, TicketTotals[[#This Row],[New Tickets]], 0)</f>
        <v>1783</v>
      </c>
      <c r="I761" s="16">
        <f>ROUND((TicketTotals[[#This Row],[Billed Tickets]]/$E$5)*$E$6, 2)</f>
        <v>1101.95</v>
      </c>
      <c r="J761" s="20">
        <f>TicketTotals[[#This Row],[Billed Tickets]]/$E$5</f>
        <v>2.2038972022248113E-4</v>
      </c>
    </row>
    <row r="762" spans="1:10" x14ac:dyDescent="0.3">
      <c r="A762" s="6" t="s">
        <v>9</v>
      </c>
      <c r="B762" s="6" t="s">
        <v>2</v>
      </c>
      <c r="C762" s="6" t="s">
        <v>764</v>
      </c>
      <c r="D762" s="5" t="s">
        <v>764</v>
      </c>
      <c r="E762" s="5" t="s">
        <v>1636</v>
      </c>
      <c r="F762" s="10" t="str">
        <f>IF(TicketTotals[[#This Row],[New Tickets]]&gt;499, "TRUE", "FALSE")</f>
        <v>FALSE</v>
      </c>
      <c r="G762" s="7">
        <v>29</v>
      </c>
      <c r="H762" s="7">
        <f>IF(TicketTotals[[#This Row],[New Tickets]]&gt;499, TicketTotals[[#This Row],[New Tickets]], 0)</f>
        <v>0</v>
      </c>
      <c r="I762" s="16">
        <f>ROUND((TicketTotals[[#This Row],[Billed Tickets]]/$E$5)*$E$6, 2)</f>
        <v>0</v>
      </c>
      <c r="J762" s="20">
        <f>TicketTotals[[#This Row],[Billed Tickets]]/$E$5</f>
        <v>0</v>
      </c>
    </row>
    <row r="763" spans="1:10" x14ac:dyDescent="0.3">
      <c r="A763" s="6" t="s">
        <v>9</v>
      </c>
      <c r="B763" s="6" t="s">
        <v>2</v>
      </c>
      <c r="C763" s="6" t="s">
        <v>765</v>
      </c>
      <c r="D763" s="5" t="s">
        <v>765</v>
      </c>
      <c r="E763" s="5" t="s">
        <v>1637</v>
      </c>
      <c r="F763" s="10" t="str">
        <f>IF(TicketTotals[[#This Row],[New Tickets]]&gt;499, "TRUE", "FALSE")</f>
        <v>FALSE</v>
      </c>
      <c r="G763" s="7">
        <v>67</v>
      </c>
      <c r="H763" s="7">
        <f>IF(TicketTotals[[#This Row],[New Tickets]]&gt;499, TicketTotals[[#This Row],[New Tickets]], 0)</f>
        <v>0</v>
      </c>
      <c r="I763" s="16">
        <f>ROUND((TicketTotals[[#This Row],[Billed Tickets]]/$E$5)*$E$6, 2)</f>
        <v>0</v>
      </c>
      <c r="J763" s="20">
        <f>TicketTotals[[#This Row],[Billed Tickets]]/$E$5</f>
        <v>0</v>
      </c>
    </row>
    <row r="764" spans="1:10" x14ac:dyDescent="0.3">
      <c r="A764" s="6" t="s">
        <v>9</v>
      </c>
      <c r="B764" s="6" t="s">
        <v>2</v>
      </c>
      <c r="C764" s="6" t="s">
        <v>766</v>
      </c>
      <c r="D764" s="5" t="s">
        <v>766</v>
      </c>
      <c r="E764" s="5" t="s">
        <v>1638</v>
      </c>
      <c r="F764" s="10" t="str">
        <f>IF(TicketTotals[[#This Row],[New Tickets]]&gt;499, "TRUE", "FALSE")</f>
        <v>FALSE</v>
      </c>
      <c r="G764" s="7">
        <v>14</v>
      </c>
      <c r="H764" s="7">
        <f>IF(TicketTotals[[#This Row],[New Tickets]]&gt;499, TicketTotals[[#This Row],[New Tickets]], 0)</f>
        <v>0</v>
      </c>
      <c r="I764" s="16">
        <f>ROUND((TicketTotals[[#This Row],[Billed Tickets]]/$E$5)*$E$6, 2)</f>
        <v>0</v>
      </c>
      <c r="J764" s="20">
        <f>TicketTotals[[#This Row],[Billed Tickets]]/$E$5</f>
        <v>0</v>
      </c>
    </row>
    <row r="765" spans="1:10" x14ac:dyDescent="0.3">
      <c r="A765" s="6" t="s">
        <v>9</v>
      </c>
      <c r="B765" s="6" t="s">
        <v>2</v>
      </c>
      <c r="C765" s="6" t="s">
        <v>767</v>
      </c>
      <c r="D765" s="5" t="s">
        <v>767</v>
      </c>
      <c r="E765" s="5" t="s">
        <v>1639</v>
      </c>
      <c r="F765" s="10" t="str">
        <f>IF(TicketTotals[[#This Row],[New Tickets]]&gt;499, "TRUE", "FALSE")</f>
        <v>FALSE</v>
      </c>
      <c r="G765" s="7">
        <v>80</v>
      </c>
      <c r="H765" s="7">
        <f>IF(TicketTotals[[#This Row],[New Tickets]]&gt;499, TicketTotals[[#This Row],[New Tickets]], 0)</f>
        <v>0</v>
      </c>
      <c r="I765" s="16">
        <f>ROUND((TicketTotals[[#This Row],[Billed Tickets]]/$E$5)*$E$6, 2)</f>
        <v>0</v>
      </c>
      <c r="J765" s="20">
        <f>TicketTotals[[#This Row],[Billed Tickets]]/$E$5</f>
        <v>0</v>
      </c>
    </row>
    <row r="766" spans="1:10" x14ac:dyDescent="0.3">
      <c r="A766" s="6" t="s">
        <v>9</v>
      </c>
      <c r="B766" s="6" t="s">
        <v>2</v>
      </c>
      <c r="C766" s="6" t="s">
        <v>768</v>
      </c>
      <c r="D766" s="5" t="s">
        <v>768</v>
      </c>
      <c r="E766" s="5" t="s">
        <v>1640</v>
      </c>
      <c r="F766" s="10" t="str">
        <f>IF(TicketTotals[[#This Row],[New Tickets]]&gt;499, "TRUE", "FALSE")</f>
        <v>FALSE</v>
      </c>
      <c r="G766" s="7">
        <v>48</v>
      </c>
      <c r="H766" s="7">
        <f>IF(TicketTotals[[#This Row],[New Tickets]]&gt;499, TicketTotals[[#This Row],[New Tickets]], 0)</f>
        <v>0</v>
      </c>
      <c r="I766" s="16">
        <f>ROUND((TicketTotals[[#This Row],[Billed Tickets]]/$E$5)*$E$6, 2)</f>
        <v>0</v>
      </c>
      <c r="J766" s="20">
        <f>TicketTotals[[#This Row],[Billed Tickets]]/$E$5</f>
        <v>0</v>
      </c>
    </row>
    <row r="767" spans="1:10" x14ac:dyDescent="0.3">
      <c r="A767" s="6" t="s">
        <v>9</v>
      </c>
      <c r="B767" s="6" t="s">
        <v>2</v>
      </c>
      <c r="C767" s="6" t="s">
        <v>769</v>
      </c>
      <c r="D767" s="5" t="s">
        <v>769</v>
      </c>
      <c r="E767" s="5" t="s">
        <v>1641</v>
      </c>
      <c r="F767" s="10" t="str">
        <f>IF(TicketTotals[[#This Row],[New Tickets]]&gt;499, "TRUE", "FALSE")</f>
        <v>TRUE</v>
      </c>
      <c r="G767" s="7">
        <v>710</v>
      </c>
      <c r="H767" s="7">
        <f>IF(TicketTotals[[#This Row],[New Tickets]]&gt;499, TicketTotals[[#This Row],[New Tickets]], 0)</f>
        <v>710</v>
      </c>
      <c r="I767" s="16">
        <f>ROUND((TicketTotals[[#This Row],[Billed Tickets]]/$E$5)*$E$6, 2)</f>
        <v>438.8</v>
      </c>
      <c r="J767" s="20">
        <f>TicketTotals[[#This Row],[Billed Tickets]]/$E$5</f>
        <v>8.7760348490163552E-5</v>
      </c>
    </row>
    <row r="768" spans="1:10" x14ac:dyDescent="0.3">
      <c r="A768" s="6" t="s">
        <v>9</v>
      </c>
      <c r="B768" s="6" t="s">
        <v>2</v>
      </c>
      <c r="C768" s="6" t="s">
        <v>770</v>
      </c>
      <c r="D768" s="5" t="s">
        <v>1932</v>
      </c>
      <c r="E768" s="5" t="s">
        <v>1642</v>
      </c>
      <c r="F768" s="10" t="str">
        <f>IF(TicketTotals[[#This Row],[New Tickets]]&gt;499, "TRUE", "FALSE")</f>
        <v>FALSE</v>
      </c>
      <c r="G768" s="7">
        <v>232</v>
      </c>
      <c r="H768" s="7">
        <f>IF(TicketTotals[[#This Row],[New Tickets]]&gt;499, TicketTotals[[#This Row],[New Tickets]], 0)</f>
        <v>0</v>
      </c>
      <c r="I768" s="16">
        <f>ROUND((TicketTotals[[#This Row],[Billed Tickets]]/$E$5)*$E$6, 2)</f>
        <v>0</v>
      </c>
      <c r="J768" s="20">
        <f>TicketTotals[[#This Row],[Billed Tickets]]/$E$5</f>
        <v>0</v>
      </c>
    </row>
    <row r="769" spans="1:10" x14ac:dyDescent="0.3">
      <c r="A769" s="6" t="s">
        <v>9</v>
      </c>
      <c r="B769" s="6" t="s">
        <v>2</v>
      </c>
      <c r="C769" s="6" t="s">
        <v>771</v>
      </c>
      <c r="D769" s="5" t="s">
        <v>771</v>
      </c>
      <c r="E769" s="5" t="s">
        <v>1643</v>
      </c>
      <c r="F769" s="10" t="str">
        <f>IF(TicketTotals[[#This Row],[New Tickets]]&gt;499, "TRUE", "FALSE")</f>
        <v>FALSE</v>
      </c>
      <c r="G769" s="7">
        <v>6</v>
      </c>
      <c r="H769" s="7">
        <f>IF(TicketTotals[[#This Row],[New Tickets]]&gt;499, TicketTotals[[#This Row],[New Tickets]], 0)</f>
        <v>0</v>
      </c>
      <c r="I769" s="16">
        <f>ROUND((TicketTotals[[#This Row],[Billed Tickets]]/$E$5)*$E$6, 2)</f>
        <v>0</v>
      </c>
      <c r="J769" s="20">
        <f>TicketTotals[[#This Row],[Billed Tickets]]/$E$5</f>
        <v>0</v>
      </c>
    </row>
    <row r="770" spans="1:10" x14ac:dyDescent="0.3">
      <c r="A770" s="6" t="s">
        <v>9</v>
      </c>
      <c r="B770" s="6" t="s">
        <v>2</v>
      </c>
      <c r="C770" s="6" t="s">
        <v>772</v>
      </c>
      <c r="D770" s="5" t="s">
        <v>772</v>
      </c>
      <c r="E770" s="5" t="s">
        <v>1644</v>
      </c>
      <c r="F770" s="10" t="str">
        <f>IF(TicketTotals[[#This Row],[New Tickets]]&gt;499, "TRUE", "FALSE")</f>
        <v>FALSE</v>
      </c>
      <c r="G770" s="7">
        <v>3</v>
      </c>
      <c r="H770" s="7">
        <f>IF(TicketTotals[[#This Row],[New Tickets]]&gt;499, TicketTotals[[#This Row],[New Tickets]], 0)</f>
        <v>0</v>
      </c>
      <c r="I770" s="16">
        <f>ROUND((TicketTotals[[#This Row],[Billed Tickets]]/$E$5)*$E$6, 2)</f>
        <v>0</v>
      </c>
      <c r="J770" s="20">
        <f>TicketTotals[[#This Row],[Billed Tickets]]/$E$5</f>
        <v>0</v>
      </c>
    </row>
    <row r="771" spans="1:10" x14ac:dyDescent="0.3">
      <c r="A771" s="6" t="s">
        <v>9</v>
      </c>
      <c r="B771" s="6" t="s">
        <v>2</v>
      </c>
      <c r="C771" s="6" t="s">
        <v>773</v>
      </c>
      <c r="D771" s="5" t="s">
        <v>773</v>
      </c>
      <c r="E771" s="5" t="s">
        <v>1645</v>
      </c>
      <c r="F771" s="10" t="str">
        <f>IF(TicketTotals[[#This Row],[New Tickets]]&gt;499, "TRUE", "FALSE")</f>
        <v>TRUE</v>
      </c>
      <c r="G771" s="7">
        <v>978</v>
      </c>
      <c r="H771" s="7">
        <f>IF(TicketTotals[[#This Row],[New Tickets]]&gt;499, TicketTotals[[#This Row],[New Tickets]], 0)</f>
        <v>978</v>
      </c>
      <c r="I771" s="16">
        <f>ROUND((TicketTotals[[#This Row],[Billed Tickets]]/$E$5)*$E$6, 2)</f>
        <v>604.42999999999995</v>
      </c>
      <c r="J771" s="20">
        <f>TicketTotals[[#This Row],[Billed Tickets]]/$E$5</f>
        <v>1.2088678989208443E-4</v>
      </c>
    </row>
    <row r="772" spans="1:10" x14ac:dyDescent="0.3">
      <c r="A772" s="6" t="s">
        <v>9</v>
      </c>
      <c r="B772" s="6" t="s">
        <v>2</v>
      </c>
      <c r="C772" s="6" t="s">
        <v>774</v>
      </c>
      <c r="D772" s="5" t="s">
        <v>774</v>
      </c>
      <c r="E772" s="5" t="s">
        <v>1646</v>
      </c>
      <c r="F772" s="10" t="str">
        <f>IF(TicketTotals[[#This Row],[New Tickets]]&gt;499, "TRUE", "FALSE")</f>
        <v>TRUE</v>
      </c>
      <c r="G772" s="7">
        <v>713</v>
      </c>
      <c r="H772" s="7">
        <f>IF(TicketTotals[[#This Row],[New Tickets]]&gt;499, TicketTotals[[#This Row],[New Tickets]], 0)</f>
        <v>713</v>
      </c>
      <c r="I772" s="16">
        <f>ROUND((TicketTotals[[#This Row],[Billed Tickets]]/$E$5)*$E$6, 2)</f>
        <v>440.66</v>
      </c>
      <c r="J772" s="20">
        <f>TicketTotals[[#This Row],[Billed Tickets]]/$E$5</f>
        <v>8.8131166864065643E-5</v>
      </c>
    </row>
    <row r="773" spans="1:10" x14ac:dyDescent="0.3">
      <c r="A773" s="6" t="s">
        <v>9</v>
      </c>
      <c r="B773" s="6" t="s">
        <v>2</v>
      </c>
      <c r="C773" s="6" t="s">
        <v>775</v>
      </c>
      <c r="D773" s="5" t="s">
        <v>1933</v>
      </c>
      <c r="E773" s="5" t="s">
        <v>1647</v>
      </c>
      <c r="F773" s="10" t="str">
        <f>IF(TicketTotals[[#This Row],[New Tickets]]&gt;499, "TRUE", "FALSE")</f>
        <v>FALSE</v>
      </c>
      <c r="G773" s="7">
        <v>321</v>
      </c>
      <c r="H773" s="7">
        <f>IF(TicketTotals[[#This Row],[New Tickets]]&gt;499, TicketTotals[[#This Row],[New Tickets]], 0)</f>
        <v>0</v>
      </c>
      <c r="I773" s="16">
        <f>ROUND((TicketTotals[[#This Row],[Billed Tickets]]/$E$5)*$E$6, 2)</f>
        <v>0</v>
      </c>
      <c r="J773" s="20">
        <f>TicketTotals[[#This Row],[Billed Tickets]]/$E$5</f>
        <v>0</v>
      </c>
    </row>
    <row r="774" spans="1:10" x14ac:dyDescent="0.3">
      <c r="A774" s="6" t="s">
        <v>9</v>
      </c>
      <c r="B774" s="6" t="s">
        <v>2</v>
      </c>
      <c r="C774" s="6" t="s">
        <v>776</v>
      </c>
      <c r="D774" s="5" t="s">
        <v>776</v>
      </c>
      <c r="E774" s="5" t="s">
        <v>1648</v>
      </c>
      <c r="F774" s="10" t="str">
        <f>IF(TicketTotals[[#This Row],[New Tickets]]&gt;499, "TRUE", "FALSE")</f>
        <v>FALSE</v>
      </c>
      <c r="G774" s="7">
        <v>35</v>
      </c>
      <c r="H774" s="7">
        <f>IF(TicketTotals[[#This Row],[New Tickets]]&gt;499, TicketTotals[[#This Row],[New Tickets]], 0)</f>
        <v>0</v>
      </c>
      <c r="I774" s="16">
        <f>ROUND((TicketTotals[[#This Row],[Billed Tickets]]/$E$5)*$E$6, 2)</f>
        <v>0</v>
      </c>
      <c r="J774" s="20">
        <f>TicketTotals[[#This Row],[Billed Tickets]]/$E$5</f>
        <v>0</v>
      </c>
    </row>
    <row r="775" spans="1:10" x14ac:dyDescent="0.3">
      <c r="A775" s="6" t="s">
        <v>9</v>
      </c>
      <c r="B775" s="6" t="s">
        <v>2</v>
      </c>
      <c r="C775" s="6" t="s">
        <v>777</v>
      </c>
      <c r="D775" s="5" t="s">
        <v>777</v>
      </c>
      <c r="E775" s="5" t="s">
        <v>1649</v>
      </c>
      <c r="F775" s="10" t="str">
        <f>IF(TicketTotals[[#This Row],[New Tickets]]&gt;499, "TRUE", "FALSE")</f>
        <v>FALSE</v>
      </c>
      <c r="G775" s="7">
        <v>61</v>
      </c>
      <c r="H775" s="7">
        <f>IF(TicketTotals[[#This Row],[New Tickets]]&gt;499, TicketTotals[[#This Row],[New Tickets]], 0)</f>
        <v>0</v>
      </c>
      <c r="I775" s="16">
        <f>ROUND((TicketTotals[[#This Row],[Billed Tickets]]/$E$5)*$E$6, 2)</f>
        <v>0</v>
      </c>
      <c r="J775" s="20">
        <f>TicketTotals[[#This Row],[Billed Tickets]]/$E$5</f>
        <v>0</v>
      </c>
    </row>
    <row r="776" spans="1:10" x14ac:dyDescent="0.3">
      <c r="A776" s="6" t="s">
        <v>9</v>
      </c>
      <c r="B776" s="6" t="s">
        <v>2</v>
      </c>
      <c r="C776" s="6" t="s">
        <v>778</v>
      </c>
      <c r="D776" s="5" t="s">
        <v>778</v>
      </c>
      <c r="E776" s="5" t="s">
        <v>1650</v>
      </c>
      <c r="F776" s="10" t="str">
        <f>IF(TicketTotals[[#This Row],[New Tickets]]&gt;499, "TRUE", "FALSE")</f>
        <v>FALSE</v>
      </c>
      <c r="G776" s="7">
        <v>10</v>
      </c>
      <c r="H776" s="7">
        <f>IF(TicketTotals[[#This Row],[New Tickets]]&gt;499, TicketTotals[[#This Row],[New Tickets]], 0)</f>
        <v>0</v>
      </c>
      <c r="I776" s="16">
        <f>ROUND((TicketTotals[[#This Row],[Billed Tickets]]/$E$5)*$E$6, 2)</f>
        <v>0</v>
      </c>
      <c r="J776" s="20">
        <f>TicketTotals[[#This Row],[Billed Tickets]]/$E$5</f>
        <v>0</v>
      </c>
    </row>
    <row r="777" spans="1:10" x14ac:dyDescent="0.3">
      <c r="A777" s="6" t="s">
        <v>9</v>
      </c>
      <c r="B777" s="6" t="s">
        <v>2</v>
      </c>
      <c r="C777" s="6" t="s">
        <v>779</v>
      </c>
      <c r="D777" s="5" t="s">
        <v>779</v>
      </c>
      <c r="E777" s="5" t="s">
        <v>1651</v>
      </c>
      <c r="F777" s="10" t="str">
        <f>IF(TicketTotals[[#This Row],[New Tickets]]&gt;499, "TRUE", "FALSE")</f>
        <v>FALSE</v>
      </c>
      <c r="G777" s="7">
        <v>134</v>
      </c>
      <c r="H777" s="7">
        <f>IF(TicketTotals[[#This Row],[New Tickets]]&gt;499, TicketTotals[[#This Row],[New Tickets]], 0)</f>
        <v>0</v>
      </c>
      <c r="I777" s="16">
        <f>ROUND((TicketTotals[[#This Row],[Billed Tickets]]/$E$5)*$E$6, 2)</f>
        <v>0</v>
      </c>
      <c r="J777" s="20">
        <f>TicketTotals[[#This Row],[Billed Tickets]]/$E$5</f>
        <v>0</v>
      </c>
    </row>
    <row r="778" spans="1:10" x14ac:dyDescent="0.3">
      <c r="A778" s="6" t="s">
        <v>9</v>
      </c>
      <c r="B778" s="6" t="s">
        <v>2</v>
      </c>
      <c r="C778" s="6" t="s">
        <v>780</v>
      </c>
      <c r="D778" s="5" t="s">
        <v>780</v>
      </c>
      <c r="E778" s="5" t="s">
        <v>1652</v>
      </c>
      <c r="F778" s="10" t="str">
        <f>IF(TicketTotals[[#This Row],[New Tickets]]&gt;499, "TRUE", "FALSE")</f>
        <v>FALSE</v>
      </c>
      <c r="G778" s="7">
        <v>44</v>
      </c>
      <c r="H778" s="7">
        <f>IF(TicketTotals[[#This Row],[New Tickets]]&gt;499, TicketTotals[[#This Row],[New Tickets]], 0)</f>
        <v>0</v>
      </c>
      <c r="I778" s="16">
        <f>ROUND((TicketTotals[[#This Row],[Billed Tickets]]/$E$5)*$E$6, 2)</f>
        <v>0</v>
      </c>
      <c r="J778" s="20">
        <f>TicketTotals[[#This Row],[Billed Tickets]]/$E$5</f>
        <v>0</v>
      </c>
    </row>
    <row r="779" spans="1:10" x14ac:dyDescent="0.3">
      <c r="A779" s="6" t="s">
        <v>9</v>
      </c>
      <c r="B779" s="6" t="s">
        <v>2</v>
      </c>
      <c r="C779" s="6" t="s">
        <v>781</v>
      </c>
      <c r="D779" s="5" t="s">
        <v>781</v>
      </c>
      <c r="E779" s="5" t="s">
        <v>1653</v>
      </c>
      <c r="F779" s="10" t="str">
        <f>IF(TicketTotals[[#This Row],[New Tickets]]&gt;499, "TRUE", "FALSE")</f>
        <v>FALSE</v>
      </c>
      <c r="G779" s="7">
        <v>14</v>
      </c>
      <c r="H779" s="7">
        <f>IF(TicketTotals[[#This Row],[New Tickets]]&gt;499, TicketTotals[[#This Row],[New Tickets]], 0)</f>
        <v>0</v>
      </c>
      <c r="I779" s="16">
        <f>ROUND((TicketTotals[[#This Row],[Billed Tickets]]/$E$5)*$E$6, 2)</f>
        <v>0</v>
      </c>
      <c r="J779" s="20">
        <f>TicketTotals[[#This Row],[Billed Tickets]]/$E$5</f>
        <v>0</v>
      </c>
    </row>
    <row r="780" spans="1:10" x14ac:dyDescent="0.3">
      <c r="A780" s="6" t="s">
        <v>9</v>
      </c>
      <c r="B780" s="6" t="s">
        <v>2</v>
      </c>
      <c r="C780" s="6" t="s">
        <v>782</v>
      </c>
      <c r="D780" s="5" t="s">
        <v>782</v>
      </c>
      <c r="E780" s="5" t="s">
        <v>1654</v>
      </c>
      <c r="F780" s="10" t="str">
        <f>IF(TicketTotals[[#This Row],[New Tickets]]&gt;499, "TRUE", "FALSE")</f>
        <v>FALSE</v>
      </c>
      <c r="G780" s="7">
        <v>416</v>
      </c>
      <c r="H780" s="7">
        <f>IF(TicketTotals[[#This Row],[New Tickets]]&gt;499, TicketTotals[[#This Row],[New Tickets]], 0)</f>
        <v>0</v>
      </c>
      <c r="I780" s="16">
        <f>ROUND((TicketTotals[[#This Row],[Billed Tickets]]/$E$5)*$E$6, 2)</f>
        <v>0</v>
      </c>
      <c r="J780" s="20">
        <f>TicketTotals[[#This Row],[Billed Tickets]]/$E$5</f>
        <v>0</v>
      </c>
    </row>
    <row r="781" spans="1:10" ht="46.8" x14ac:dyDescent="0.3">
      <c r="A781" s="6" t="s">
        <v>9</v>
      </c>
      <c r="B781" s="6" t="s">
        <v>2</v>
      </c>
      <c r="C781" s="6" t="s">
        <v>783</v>
      </c>
      <c r="D781" s="5" t="s">
        <v>1934</v>
      </c>
      <c r="E781" s="5" t="s">
        <v>1655</v>
      </c>
      <c r="F781" s="10" t="str">
        <f>IF(TicketTotals[[#This Row],[New Tickets]]&gt;499, "TRUE", "FALSE")</f>
        <v>TRUE</v>
      </c>
      <c r="G781" s="7">
        <v>24272</v>
      </c>
      <c r="H781" s="7">
        <f>IF(TicketTotals[[#This Row],[New Tickets]]&gt;499, TicketTotals[[#This Row],[New Tickets]], 0)</f>
        <v>24272</v>
      </c>
      <c r="I781" s="16">
        <f>ROUND((TicketTotals[[#This Row],[Billed Tickets]]/$E$5)*$E$6, 2)</f>
        <v>15000.84</v>
      </c>
      <c r="J781" s="20">
        <f>TicketTotals[[#This Row],[Billed Tickets]]/$E$5</f>
        <v>3.0001678571172528E-3</v>
      </c>
    </row>
    <row r="782" spans="1:10" x14ac:dyDescent="0.3">
      <c r="A782" s="6" t="s">
        <v>9</v>
      </c>
      <c r="B782" s="6" t="s">
        <v>2</v>
      </c>
      <c r="C782" s="6" t="s">
        <v>784</v>
      </c>
      <c r="D782" s="5" t="s">
        <v>1935</v>
      </c>
      <c r="E782" s="5" t="s">
        <v>1655</v>
      </c>
      <c r="F782" s="10" t="str">
        <f>IF(TicketTotals[[#This Row],[New Tickets]]&gt;499, "TRUE", "FALSE")</f>
        <v>FALSE</v>
      </c>
      <c r="G782" s="7">
        <v>285</v>
      </c>
      <c r="H782" s="7">
        <f>IF(TicketTotals[[#This Row],[New Tickets]]&gt;499, TicketTotals[[#This Row],[New Tickets]], 0)</f>
        <v>0</v>
      </c>
      <c r="I782" s="16">
        <f>ROUND((TicketTotals[[#This Row],[Billed Tickets]]/$E$5)*$E$6, 2)</f>
        <v>0</v>
      </c>
      <c r="J782" s="20">
        <f>TicketTotals[[#This Row],[Billed Tickets]]/$E$5</f>
        <v>0</v>
      </c>
    </row>
    <row r="783" spans="1:10" x14ac:dyDescent="0.3">
      <c r="A783" s="6" t="s">
        <v>9</v>
      </c>
      <c r="B783" s="6" t="s">
        <v>2</v>
      </c>
      <c r="C783" s="6" t="s">
        <v>785</v>
      </c>
      <c r="D783" s="5" t="s">
        <v>785</v>
      </c>
      <c r="E783" s="5" t="s">
        <v>1656</v>
      </c>
      <c r="F783" s="10" t="str">
        <f>IF(TicketTotals[[#This Row],[New Tickets]]&gt;499, "TRUE", "FALSE")</f>
        <v>FALSE</v>
      </c>
      <c r="G783" s="7">
        <v>155</v>
      </c>
      <c r="H783" s="7">
        <f>IF(TicketTotals[[#This Row],[New Tickets]]&gt;499, TicketTotals[[#This Row],[New Tickets]], 0)</f>
        <v>0</v>
      </c>
      <c r="I783" s="16">
        <f>ROUND((TicketTotals[[#This Row],[Billed Tickets]]/$E$5)*$E$6, 2)</f>
        <v>0</v>
      </c>
      <c r="J783" s="20">
        <f>TicketTotals[[#This Row],[Billed Tickets]]/$E$5</f>
        <v>0</v>
      </c>
    </row>
    <row r="784" spans="1:10" x14ac:dyDescent="0.3">
      <c r="A784" s="6" t="s">
        <v>9</v>
      </c>
      <c r="B784" s="6" t="s">
        <v>2</v>
      </c>
      <c r="C784" s="6" t="s">
        <v>786</v>
      </c>
      <c r="D784" s="5" t="s">
        <v>1936</v>
      </c>
      <c r="E784" s="5" t="s">
        <v>1657</v>
      </c>
      <c r="F784" s="10" t="str">
        <f>IF(TicketTotals[[#This Row],[New Tickets]]&gt;499, "TRUE", "FALSE")</f>
        <v>TRUE</v>
      </c>
      <c r="G784" s="7">
        <v>9424</v>
      </c>
      <c r="H784" s="7">
        <f>IF(TicketTotals[[#This Row],[New Tickets]]&gt;499, TicketTotals[[#This Row],[New Tickets]], 0)</f>
        <v>9424</v>
      </c>
      <c r="I784" s="16">
        <f>ROUND((TicketTotals[[#This Row],[Billed Tickets]]/$E$5)*$E$6, 2)</f>
        <v>5824.32</v>
      </c>
      <c r="J784" s="20">
        <f>TicketTotals[[#This Row],[Billed Tickets]]/$E$5</f>
        <v>1.1648641185511286E-3</v>
      </c>
    </row>
    <row r="785" spans="1:10" x14ac:dyDescent="0.3">
      <c r="A785" s="6" t="s">
        <v>9</v>
      </c>
      <c r="B785" s="6" t="s">
        <v>2</v>
      </c>
      <c r="C785" s="6" t="s">
        <v>787</v>
      </c>
      <c r="D785" s="5" t="s">
        <v>787</v>
      </c>
      <c r="E785" s="5" t="s">
        <v>1658</v>
      </c>
      <c r="F785" s="10" t="str">
        <f>IF(TicketTotals[[#This Row],[New Tickets]]&gt;499, "TRUE", "FALSE")</f>
        <v>TRUE</v>
      </c>
      <c r="G785" s="7">
        <v>3516</v>
      </c>
      <c r="H785" s="7">
        <f>IF(TicketTotals[[#This Row],[New Tickets]]&gt;499, TicketTotals[[#This Row],[New Tickets]], 0)</f>
        <v>3516</v>
      </c>
      <c r="I785" s="16">
        <f>ROUND((TicketTotals[[#This Row],[Billed Tickets]]/$E$5)*$E$6, 2)</f>
        <v>2173</v>
      </c>
      <c r="J785" s="20">
        <f>TicketTotals[[#This Row],[Billed Tickets]]/$E$5</f>
        <v>4.345991342132606E-4</v>
      </c>
    </row>
    <row r="786" spans="1:10" x14ac:dyDescent="0.3">
      <c r="A786" s="6" t="s">
        <v>9</v>
      </c>
      <c r="B786" s="6" t="s">
        <v>2</v>
      </c>
      <c r="C786" s="6" t="s">
        <v>788</v>
      </c>
      <c r="D786" s="5" t="s">
        <v>788</v>
      </c>
      <c r="E786" s="5" t="s">
        <v>3296</v>
      </c>
      <c r="F786" s="10" t="str">
        <f>IF(TicketTotals[[#This Row],[New Tickets]]&gt;499, "TRUE", "FALSE")</f>
        <v>TRUE</v>
      </c>
      <c r="G786" s="7">
        <v>868</v>
      </c>
      <c r="H786" s="7">
        <f>IF(TicketTotals[[#This Row],[New Tickets]]&gt;499, TicketTotals[[#This Row],[New Tickets]], 0)</f>
        <v>868</v>
      </c>
      <c r="I786" s="16">
        <f>ROUND((TicketTotals[[#This Row],[Billed Tickets]]/$E$5)*$E$6, 2)</f>
        <v>536.45000000000005</v>
      </c>
      <c r="J786" s="20">
        <f>TicketTotals[[#This Row],[Billed Tickets]]/$E$5</f>
        <v>1.0729011618234079E-4</v>
      </c>
    </row>
    <row r="787" spans="1:10" x14ac:dyDescent="0.3">
      <c r="A787" s="6" t="s">
        <v>9</v>
      </c>
      <c r="B787" s="6" t="s">
        <v>2</v>
      </c>
      <c r="C787" s="6" t="s">
        <v>789</v>
      </c>
      <c r="D787" s="5" t="s">
        <v>789</v>
      </c>
      <c r="E787" s="5" t="s">
        <v>1659</v>
      </c>
      <c r="F787" s="10" t="str">
        <f>IF(TicketTotals[[#This Row],[New Tickets]]&gt;499, "TRUE", "FALSE")</f>
        <v>TRUE</v>
      </c>
      <c r="G787" s="7">
        <v>1961</v>
      </c>
      <c r="H787" s="7">
        <f>IF(TicketTotals[[#This Row],[New Tickets]]&gt;499, TicketTotals[[#This Row],[New Tickets]], 0)</f>
        <v>1961</v>
      </c>
      <c r="I787" s="16">
        <f>ROUND((TicketTotals[[#This Row],[Billed Tickets]]/$E$5)*$E$6, 2)</f>
        <v>1211.96</v>
      </c>
      <c r="J787" s="20">
        <f>TicketTotals[[#This Row],[Billed Tickets]]/$E$5</f>
        <v>2.4239161040733904E-4</v>
      </c>
    </row>
    <row r="788" spans="1:10" x14ac:dyDescent="0.3">
      <c r="A788" s="6" t="s">
        <v>9</v>
      </c>
      <c r="B788" s="6" t="s">
        <v>2</v>
      </c>
      <c r="C788" s="6" t="s">
        <v>790</v>
      </c>
      <c r="D788" s="5" t="s">
        <v>790</v>
      </c>
      <c r="E788" s="5" t="s">
        <v>1660</v>
      </c>
      <c r="F788" s="10" t="str">
        <f>IF(TicketTotals[[#This Row],[New Tickets]]&gt;499, "TRUE", "FALSE")</f>
        <v>FALSE</v>
      </c>
      <c r="G788" s="7">
        <v>90</v>
      </c>
      <c r="H788" s="7">
        <f>IF(TicketTotals[[#This Row],[New Tickets]]&gt;499, TicketTotals[[#This Row],[New Tickets]], 0)</f>
        <v>0</v>
      </c>
      <c r="I788" s="16">
        <f>ROUND((TicketTotals[[#This Row],[Billed Tickets]]/$E$5)*$E$6, 2)</f>
        <v>0</v>
      </c>
      <c r="J788" s="20">
        <f>TicketTotals[[#This Row],[Billed Tickets]]/$E$5</f>
        <v>0</v>
      </c>
    </row>
    <row r="789" spans="1:10" x14ac:dyDescent="0.3">
      <c r="A789" s="6" t="s">
        <v>9</v>
      </c>
      <c r="B789" s="6" t="s">
        <v>2</v>
      </c>
      <c r="C789" s="6" t="s">
        <v>791</v>
      </c>
      <c r="D789" s="5" t="s">
        <v>791</v>
      </c>
      <c r="E789" s="5" t="s">
        <v>1661</v>
      </c>
      <c r="F789" s="10" t="str">
        <f>IF(TicketTotals[[#This Row],[New Tickets]]&gt;499, "TRUE", "FALSE")</f>
        <v>FALSE</v>
      </c>
      <c r="G789" s="7">
        <v>73</v>
      </c>
      <c r="H789" s="7">
        <f>IF(TicketTotals[[#This Row],[New Tickets]]&gt;499, TicketTotals[[#This Row],[New Tickets]], 0)</f>
        <v>0</v>
      </c>
      <c r="I789" s="16">
        <f>ROUND((TicketTotals[[#This Row],[Billed Tickets]]/$E$5)*$E$6, 2)</f>
        <v>0</v>
      </c>
      <c r="J789" s="20">
        <f>TicketTotals[[#This Row],[Billed Tickets]]/$E$5</f>
        <v>0</v>
      </c>
    </row>
    <row r="790" spans="1:10" x14ac:dyDescent="0.3">
      <c r="A790" s="6" t="s">
        <v>9</v>
      </c>
      <c r="B790" s="6" t="s">
        <v>2</v>
      </c>
      <c r="C790" s="6" t="s">
        <v>792</v>
      </c>
      <c r="D790" s="5" t="s">
        <v>792</v>
      </c>
      <c r="E790" s="5" t="s">
        <v>1662</v>
      </c>
      <c r="F790" s="10" t="str">
        <f>IF(TicketTotals[[#This Row],[New Tickets]]&gt;499, "TRUE", "FALSE")</f>
        <v>TRUE</v>
      </c>
      <c r="G790" s="7">
        <v>602</v>
      </c>
      <c r="H790" s="7">
        <f>IF(TicketTotals[[#This Row],[New Tickets]]&gt;499, TicketTotals[[#This Row],[New Tickets]], 0)</f>
        <v>602</v>
      </c>
      <c r="I790" s="16">
        <f>ROUND((TicketTotals[[#This Row],[Billed Tickets]]/$E$5)*$E$6, 2)</f>
        <v>372.05</v>
      </c>
      <c r="J790" s="20">
        <f>TicketTotals[[#This Row],[Billed Tickets]]/$E$5</f>
        <v>7.441088702968797E-5</v>
      </c>
    </row>
    <row r="791" spans="1:10" ht="31.2" x14ac:dyDescent="0.3">
      <c r="A791" s="6" t="s">
        <v>9</v>
      </c>
      <c r="B791" s="6" t="s">
        <v>2</v>
      </c>
      <c r="C791" s="6" t="s">
        <v>793</v>
      </c>
      <c r="D791" s="5" t="s">
        <v>1937</v>
      </c>
      <c r="E791" s="5" t="s">
        <v>1663</v>
      </c>
      <c r="F791" s="10" t="str">
        <f>IF(TicketTotals[[#This Row],[New Tickets]]&gt;499, "TRUE", "FALSE")</f>
        <v>TRUE</v>
      </c>
      <c r="G791" s="7">
        <v>1409</v>
      </c>
      <c r="H791" s="7">
        <f>IF(TicketTotals[[#This Row],[New Tickets]]&gt;499, TicketTotals[[#This Row],[New Tickets]], 0)</f>
        <v>1409</v>
      </c>
      <c r="I791" s="16">
        <f>ROUND((TicketTotals[[#This Row],[Billed Tickets]]/$E$5)*$E$6, 2)</f>
        <v>870.81</v>
      </c>
      <c r="J791" s="20">
        <f>TicketTotals[[#This Row],[Billed Tickets]]/$E$5</f>
        <v>1.7416102960935272E-4</v>
      </c>
    </row>
    <row r="792" spans="1:10" x14ac:dyDescent="0.3">
      <c r="A792" s="6" t="s">
        <v>9</v>
      </c>
      <c r="B792" s="6" t="s">
        <v>2</v>
      </c>
      <c r="C792" s="6" t="s">
        <v>794</v>
      </c>
      <c r="D792" s="5" t="s">
        <v>794</v>
      </c>
      <c r="E792" s="5" t="s">
        <v>1664</v>
      </c>
      <c r="F792" s="10" t="str">
        <f>IF(TicketTotals[[#This Row],[New Tickets]]&gt;499, "TRUE", "FALSE")</f>
        <v>TRUE</v>
      </c>
      <c r="G792" s="7">
        <v>8448</v>
      </c>
      <c r="H792" s="7">
        <f>IF(TicketTotals[[#This Row],[New Tickets]]&gt;499, TicketTotals[[#This Row],[New Tickets]], 0)</f>
        <v>8448</v>
      </c>
      <c r="I792" s="16">
        <f>ROUND((TicketTotals[[#This Row],[Billed Tickets]]/$E$5)*$E$6, 2)</f>
        <v>5221.12</v>
      </c>
      <c r="J792" s="20">
        <f>TicketTotals[[#This Row],[Billed Tickets]]/$E$5</f>
        <v>1.0442245409083121E-3</v>
      </c>
    </row>
    <row r="793" spans="1:10" x14ac:dyDescent="0.3">
      <c r="A793" s="6" t="s">
        <v>9</v>
      </c>
      <c r="B793" s="6" t="s">
        <v>2</v>
      </c>
      <c r="C793" s="6" t="s">
        <v>795</v>
      </c>
      <c r="D793" s="5" t="s">
        <v>795</v>
      </c>
      <c r="E793" s="5" t="s">
        <v>1665</v>
      </c>
      <c r="F793" s="10" t="str">
        <f>IF(TicketTotals[[#This Row],[New Tickets]]&gt;499, "TRUE", "FALSE")</f>
        <v>TRUE</v>
      </c>
      <c r="G793" s="7">
        <v>605</v>
      </c>
      <c r="H793" s="7">
        <f>IF(TicketTotals[[#This Row],[New Tickets]]&gt;499, TicketTotals[[#This Row],[New Tickets]], 0)</f>
        <v>605</v>
      </c>
      <c r="I793" s="16">
        <f>ROUND((TicketTotals[[#This Row],[Billed Tickets]]/$E$5)*$E$6, 2)</f>
        <v>373.91</v>
      </c>
      <c r="J793" s="20">
        <f>TicketTotals[[#This Row],[Billed Tickets]]/$E$5</f>
        <v>7.478170540359006E-5</v>
      </c>
    </row>
    <row r="794" spans="1:10" x14ac:dyDescent="0.3">
      <c r="A794" s="6" t="s">
        <v>9</v>
      </c>
      <c r="B794" s="6" t="s">
        <v>2</v>
      </c>
      <c r="C794" s="6" t="s">
        <v>796</v>
      </c>
      <c r="D794" s="5" t="s">
        <v>796</v>
      </c>
      <c r="E794" s="5" t="s">
        <v>1666</v>
      </c>
      <c r="F794" s="10" t="str">
        <f>IF(TicketTotals[[#This Row],[New Tickets]]&gt;499, "TRUE", "FALSE")</f>
        <v>FALSE</v>
      </c>
      <c r="G794" s="7">
        <v>123</v>
      </c>
      <c r="H794" s="7">
        <f>IF(TicketTotals[[#This Row],[New Tickets]]&gt;499, TicketTotals[[#This Row],[New Tickets]], 0)</f>
        <v>0</v>
      </c>
      <c r="I794" s="16">
        <f>ROUND((TicketTotals[[#This Row],[Billed Tickets]]/$E$5)*$E$6, 2)</f>
        <v>0</v>
      </c>
      <c r="J794" s="20">
        <f>TicketTotals[[#This Row],[Billed Tickets]]/$E$5</f>
        <v>0</v>
      </c>
    </row>
    <row r="795" spans="1:10" x14ac:dyDescent="0.3">
      <c r="A795" s="6" t="s">
        <v>9</v>
      </c>
      <c r="B795" s="6" t="s">
        <v>2</v>
      </c>
      <c r="C795" s="6" t="s">
        <v>797</v>
      </c>
      <c r="D795" s="5" t="s">
        <v>797</v>
      </c>
      <c r="E795" s="5" t="s">
        <v>1667</v>
      </c>
      <c r="F795" s="10" t="str">
        <f>IF(TicketTotals[[#This Row],[New Tickets]]&gt;499, "TRUE", "FALSE")</f>
        <v>FALSE</v>
      </c>
      <c r="G795" s="7">
        <v>11</v>
      </c>
      <c r="H795" s="7">
        <f>IF(TicketTotals[[#This Row],[New Tickets]]&gt;499, TicketTotals[[#This Row],[New Tickets]], 0)</f>
        <v>0</v>
      </c>
      <c r="I795" s="16">
        <f>ROUND((TicketTotals[[#This Row],[Billed Tickets]]/$E$5)*$E$6, 2)</f>
        <v>0</v>
      </c>
      <c r="J795" s="20">
        <f>TicketTotals[[#This Row],[Billed Tickets]]/$E$5</f>
        <v>0</v>
      </c>
    </row>
    <row r="796" spans="1:10" x14ac:dyDescent="0.3">
      <c r="A796" s="6" t="s">
        <v>9</v>
      </c>
      <c r="B796" s="6" t="s">
        <v>2</v>
      </c>
      <c r="C796" s="6" t="s">
        <v>798</v>
      </c>
      <c r="D796" s="5" t="s">
        <v>798</v>
      </c>
      <c r="E796" s="5" t="s">
        <v>1668</v>
      </c>
      <c r="F796" s="10" t="str">
        <f>IF(TicketTotals[[#This Row],[New Tickets]]&gt;499, "TRUE", "FALSE")</f>
        <v>TRUE</v>
      </c>
      <c r="G796" s="7">
        <v>1690</v>
      </c>
      <c r="H796" s="7">
        <f>IF(TicketTotals[[#This Row],[New Tickets]]&gt;499, TicketTotals[[#This Row],[New Tickets]], 0)</f>
        <v>1690</v>
      </c>
      <c r="I796" s="16">
        <f>ROUND((TicketTotals[[#This Row],[Billed Tickets]]/$E$5)*$E$6, 2)</f>
        <v>1044.47</v>
      </c>
      <c r="J796" s="20">
        <f>TicketTotals[[#This Row],[Billed Tickets]]/$E$5</f>
        <v>2.0889435063151606E-4</v>
      </c>
    </row>
    <row r="797" spans="1:10" x14ac:dyDescent="0.3">
      <c r="A797" s="6" t="s">
        <v>9</v>
      </c>
      <c r="B797" s="6" t="s">
        <v>2</v>
      </c>
      <c r="C797" s="6" t="s">
        <v>799</v>
      </c>
      <c r="D797" s="5" t="s">
        <v>799</v>
      </c>
      <c r="E797" s="5" t="s">
        <v>1669</v>
      </c>
      <c r="F797" s="10" t="str">
        <f>IF(TicketTotals[[#This Row],[New Tickets]]&gt;499, "TRUE", "FALSE")</f>
        <v>TRUE</v>
      </c>
      <c r="G797" s="7">
        <v>1321</v>
      </c>
      <c r="H797" s="7">
        <f>IF(TicketTotals[[#This Row],[New Tickets]]&gt;499, TicketTotals[[#This Row],[New Tickets]], 0)</f>
        <v>1321</v>
      </c>
      <c r="I797" s="16">
        <f>ROUND((TicketTotals[[#This Row],[Billed Tickets]]/$E$5)*$E$6, 2)</f>
        <v>816.42</v>
      </c>
      <c r="J797" s="20">
        <f>TicketTotals[[#This Row],[Billed Tickets]]/$E$5</f>
        <v>1.6328369064155782E-4</v>
      </c>
    </row>
    <row r="798" spans="1:10" x14ac:dyDescent="0.3">
      <c r="A798" s="6" t="s">
        <v>9</v>
      </c>
      <c r="B798" s="6" t="s">
        <v>2</v>
      </c>
      <c r="C798" s="6" t="s">
        <v>800</v>
      </c>
      <c r="D798" s="5" t="s">
        <v>800</v>
      </c>
      <c r="E798" s="5" t="s">
        <v>1670</v>
      </c>
      <c r="F798" s="10" t="str">
        <f>IF(TicketTotals[[#This Row],[New Tickets]]&gt;499, "TRUE", "FALSE")</f>
        <v>TRUE</v>
      </c>
      <c r="G798" s="7">
        <v>7676</v>
      </c>
      <c r="H798" s="7">
        <f>IF(TicketTotals[[#This Row],[New Tickets]]&gt;499, TicketTotals[[#This Row],[New Tickets]], 0)</f>
        <v>7676</v>
      </c>
      <c r="I798" s="16">
        <f>ROUND((TicketTotals[[#This Row],[Billed Tickets]]/$E$5)*$E$6, 2)</f>
        <v>4744</v>
      </c>
      <c r="J798" s="20">
        <f>TicketTotals[[#This Row],[Billed Tickets]]/$E$5</f>
        <v>9.4880061269083857E-4</v>
      </c>
    </row>
    <row r="799" spans="1:10" x14ac:dyDescent="0.3">
      <c r="A799" s="6" t="s">
        <v>9</v>
      </c>
      <c r="B799" s="6" t="s">
        <v>2</v>
      </c>
      <c r="C799" s="6" t="s">
        <v>801</v>
      </c>
      <c r="D799" s="5" t="s">
        <v>801</v>
      </c>
      <c r="E799" s="5" t="s">
        <v>1671</v>
      </c>
      <c r="F799" s="10" t="str">
        <f>IF(TicketTotals[[#This Row],[New Tickets]]&gt;499, "TRUE", "FALSE")</f>
        <v>FALSE</v>
      </c>
      <c r="G799" s="7">
        <v>201</v>
      </c>
      <c r="H799" s="7">
        <f>IF(TicketTotals[[#This Row],[New Tickets]]&gt;499, TicketTotals[[#This Row],[New Tickets]], 0)</f>
        <v>0</v>
      </c>
      <c r="I799" s="16">
        <f>ROUND((TicketTotals[[#This Row],[Billed Tickets]]/$E$5)*$E$6, 2)</f>
        <v>0</v>
      </c>
      <c r="J799" s="20">
        <f>TicketTotals[[#This Row],[Billed Tickets]]/$E$5</f>
        <v>0</v>
      </c>
    </row>
    <row r="800" spans="1:10" x14ac:dyDescent="0.3">
      <c r="A800" s="6" t="s">
        <v>9</v>
      </c>
      <c r="B800" s="6" t="s">
        <v>2</v>
      </c>
      <c r="C800" s="6" t="s">
        <v>802</v>
      </c>
      <c r="D800" s="5" t="s">
        <v>802</v>
      </c>
      <c r="E800" s="5" t="s">
        <v>1672</v>
      </c>
      <c r="F800" s="10" t="str">
        <f>IF(TicketTotals[[#This Row],[New Tickets]]&gt;499, "TRUE", "FALSE")</f>
        <v>TRUE</v>
      </c>
      <c r="G800" s="7">
        <v>5747</v>
      </c>
      <c r="H800" s="7">
        <f>IF(TicketTotals[[#This Row],[New Tickets]]&gt;499, TicketTotals[[#This Row],[New Tickets]], 0)</f>
        <v>5747</v>
      </c>
      <c r="I800" s="16">
        <f>ROUND((TicketTotals[[#This Row],[Billed Tickets]]/$E$5)*$E$6, 2)</f>
        <v>3551.82</v>
      </c>
      <c r="J800" s="20">
        <f>TicketTotals[[#This Row],[Billed Tickets]]/$E$5</f>
        <v>7.103643982717886E-4</v>
      </c>
    </row>
    <row r="801" spans="1:10" x14ac:dyDescent="0.3">
      <c r="A801" s="6" t="s">
        <v>9</v>
      </c>
      <c r="B801" s="6" t="s">
        <v>2</v>
      </c>
      <c r="C801" s="6" t="s">
        <v>803</v>
      </c>
      <c r="D801" s="5" t="s">
        <v>803</v>
      </c>
      <c r="E801" s="5" t="s">
        <v>1673</v>
      </c>
      <c r="F801" s="10" t="str">
        <f>IF(TicketTotals[[#This Row],[New Tickets]]&gt;499, "TRUE", "FALSE")</f>
        <v>TRUE</v>
      </c>
      <c r="G801" s="7">
        <v>1563</v>
      </c>
      <c r="H801" s="7">
        <f>IF(TicketTotals[[#This Row],[New Tickets]]&gt;499, TicketTotals[[#This Row],[New Tickets]], 0)</f>
        <v>1563</v>
      </c>
      <c r="I801" s="16">
        <f>ROUND((TicketTotals[[#This Row],[Billed Tickets]]/$E$5)*$E$6, 2)</f>
        <v>965.98</v>
      </c>
      <c r="J801" s="20">
        <f>TicketTotals[[#This Row],[Billed Tickets]]/$E$5</f>
        <v>1.9319637280299385E-4</v>
      </c>
    </row>
    <row r="802" spans="1:10" x14ac:dyDescent="0.3">
      <c r="A802" s="6" t="s">
        <v>9</v>
      </c>
      <c r="B802" s="6" t="s">
        <v>2</v>
      </c>
      <c r="C802" s="6" t="s">
        <v>804</v>
      </c>
      <c r="D802" s="5" t="s">
        <v>804</v>
      </c>
      <c r="E802" s="5" t="s">
        <v>1674</v>
      </c>
      <c r="F802" s="10" t="str">
        <f>IF(TicketTotals[[#This Row],[New Tickets]]&gt;499, "TRUE", "FALSE")</f>
        <v>FALSE</v>
      </c>
      <c r="G802" s="7">
        <v>91</v>
      </c>
      <c r="H802" s="7">
        <f>IF(TicketTotals[[#This Row],[New Tickets]]&gt;499, TicketTotals[[#This Row],[New Tickets]], 0)</f>
        <v>0</v>
      </c>
      <c r="I802" s="16">
        <f>ROUND((TicketTotals[[#This Row],[Billed Tickets]]/$E$5)*$E$6, 2)</f>
        <v>0</v>
      </c>
      <c r="J802" s="20">
        <f>TicketTotals[[#This Row],[Billed Tickets]]/$E$5</f>
        <v>0</v>
      </c>
    </row>
    <row r="803" spans="1:10" x14ac:dyDescent="0.3">
      <c r="A803" s="6" t="s">
        <v>9</v>
      </c>
      <c r="B803" s="6" t="s">
        <v>2</v>
      </c>
      <c r="C803" s="6" t="s">
        <v>805</v>
      </c>
      <c r="D803" s="5" t="s">
        <v>805</v>
      </c>
      <c r="E803" s="5" t="s">
        <v>1675</v>
      </c>
      <c r="F803" s="10" t="str">
        <f>IF(TicketTotals[[#This Row],[New Tickets]]&gt;499, "TRUE", "FALSE")</f>
        <v>FALSE</v>
      </c>
      <c r="G803" s="7">
        <v>24</v>
      </c>
      <c r="H803" s="7">
        <f>IF(TicketTotals[[#This Row],[New Tickets]]&gt;499, TicketTotals[[#This Row],[New Tickets]], 0)</f>
        <v>0</v>
      </c>
      <c r="I803" s="16">
        <f>ROUND((TicketTotals[[#This Row],[Billed Tickets]]/$E$5)*$E$6, 2)</f>
        <v>0</v>
      </c>
      <c r="J803" s="20">
        <f>TicketTotals[[#This Row],[Billed Tickets]]/$E$5</f>
        <v>0</v>
      </c>
    </row>
    <row r="804" spans="1:10" x14ac:dyDescent="0.3">
      <c r="A804" s="6" t="s">
        <v>9</v>
      </c>
      <c r="B804" s="6" t="s">
        <v>2</v>
      </c>
      <c r="C804" s="6" t="s">
        <v>806</v>
      </c>
      <c r="D804" s="5" t="s">
        <v>806</v>
      </c>
      <c r="E804" s="5" t="s">
        <v>1676</v>
      </c>
      <c r="F804" s="10" t="str">
        <f>IF(TicketTotals[[#This Row],[New Tickets]]&gt;499, "TRUE", "FALSE")</f>
        <v>TRUE</v>
      </c>
      <c r="G804" s="7">
        <v>1999</v>
      </c>
      <c r="H804" s="7">
        <f>IF(TicketTotals[[#This Row],[New Tickets]]&gt;499, TicketTotals[[#This Row],[New Tickets]], 0)</f>
        <v>1999</v>
      </c>
      <c r="I804" s="16">
        <f>ROUND((TicketTotals[[#This Row],[Billed Tickets]]/$E$5)*$E$6, 2)</f>
        <v>1235.44</v>
      </c>
      <c r="J804" s="20">
        <f>TicketTotals[[#This Row],[Billed Tickets]]/$E$5</f>
        <v>2.470886431434323E-4</v>
      </c>
    </row>
    <row r="805" spans="1:10" x14ac:dyDescent="0.3">
      <c r="A805" s="6" t="s">
        <v>9</v>
      </c>
      <c r="B805" s="6" t="s">
        <v>2</v>
      </c>
      <c r="C805" s="6" t="s">
        <v>807</v>
      </c>
      <c r="D805" s="5" t="s">
        <v>807</v>
      </c>
      <c r="E805" s="5" t="s">
        <v>1677</v>
      </c>
      <c r="F805" s="10" t="str">
        <f>IF(TicketTotals[[#This Row],[New Tickets]]&gt;499, "TRUE", "FALSE")</f>
        <v>FALSE</v>
      </c>
      <c r="G805" s="7">
        <v>204</v>
      </c>
      <c r="H805" s="7">
        <f>IF(TicketTotals[[#This Row],[New Tickets]]&gt;499, TicketTotals[[#This Row],[New Tickets]], 0)</f>
        <v>0</v>
      </c>
      <c r="I805" s="16">
        <f>ROUND((TicketTotals[[#This Row],[Billed Tickets]]/$E$5)*$E$6, 2)</f>
        <v>0</v>
      </c>
      <c r="J805" s="20">
        <f>TicketTotals[[#This Row],[Billed Tickets]]/$E$5</f>
        <v>0</v>
      </c>
    </row>
    <row r="806" spans="1:10" ht="31.2" x14ac:dyDescent="0.3">
      <c r="A806" s="6" t="s">
        <v>9</v>
      </c>
      <c r="B806" s="6" t="s">
        <v>2</v>
      </c>
      <c r="C806" s="6" t="s">
        <v>808</v>
      </c>
      <c r="D806" s="5" t="s">
        <v>1938</v>
      </c>
      <c r="E806" s="5" t="s">
        <v>1678</v>
      </c>
      <c r="F806" s="10" t="str">
        <f>IF(TicketTotals[[#This Row],[New Tickets]]&gt;499, "TRUE", "FALSE")</f>
        <v>TRUE</v>
      </c>
      <c r="G806" s="7">
        <v>10139</v>
      </c>
      <c r="H806" s="7">
        <f>IF(TicketTotals[[#This Row],[New Tickets]]&gt;499, TicketTotals[[#This Row],[New Tickets]], 0)</f>
        <v>10139</v>
      </c>
      <c r="I806" s="16">
        <f>ROUND((TicketTotals[[#This Row],[Billed Tickets]]/$E$5)*$E$6, 2)</f>
        <v>6266.21</v>
      </c>
      <c r="J806" s="20">
        <f>TicketTotals[[#This Row],[Billed Tickets]]/$E$5</f>
        <v>1.2532424976644623E-3</v>
      </c>
    </row>
    <row r="807" spans="1:10" x14ac:dyDescent="0.3">
      <c r="A807" s="6" t="s">
        <v>9</v>
      </c>
      <c r="B807" s="6" t="s">
        <v>2</v>
      </c>
      <c r="C807" s="6" t="s">
        <v>809</v>
      </c>
      <c r="D807" s="5" t="s">
        <v>809</v>
      </c>
      <c r="E807" s="5" t="s">
        <v>1679</v>
      </c>
      <c r="F807" s="10" t="str">
        <f>IF(TicketTotals[[#This Row],[New Tickets]]&gt;499, "TRUE", "FALSE")</f>
        <v>TRUE</v>
      </c>
      <c r="G807" s="7">
        <v>4318</v>
      </c>
      <c r="H807" s="7">
        <f>IF(TicketTotals[[#This Row],[New Tickets]]&gt;499, TicketTotals[[#This Row],[New Tickets]], 0)</f>
        <v>4318</v>
      </c>
      <c r="I807" s="16">
        <f>ROUND((TicketTotals[[#This Row],[Billed Tickets]]/$E$5)*$E$6, 2)</f>
        <v>2668.66</v>
      </c>
      <c r="J807" s="20">
        <f>TicketTotals[[#This Row],[Billed Tickets]]/$E$5</f>
        <v>5.3373124616975522E-4</v>
      </c>
    </row>
    <row r="808" spans="1:10" x14ac:dyDescent="0.3">
      <c r="A808" s="6" t="s">
        <v>9</v>
      </c>
      <c r="B808" s="6" t="s">
        <v>2</v>
      </c>
      <c r="C808" s="6" t="s">
        <v>810</v>
      </c>
      <c r="D808" s="5" t="s">
        <v>810</v>
      </c>
      <c r="E808" s="5" t="s">
        <v>1680</v>
      </c>
      <c r="F808" s="10" t="str">
        <f>IF(TicketTotals[[#This Row],[New Tickets]]&gt;499, "TRUE", "FALSE")</f>
        <v>FALSE</v>
      </c>
      <c r="G808" s="7">
        <v>65</v>
      </c>
      <c r="H808" s="7">
        <f>IF(TicketTotals[[#This Row],[New Tickets]]&gt;499, TicketTotals[[#This Row],[New Tickets]], 0)</f>
        <v>0</v>
      </c>
      <c r="I808" s="16">
        <f>ROUND((TicketTotals[[#This Row],[Billed Tickets]]/$E$5)*$E$6, 2)</f>
        <v>0</v>
      </c>
      <c r="J808" s="20">
        <f>TicketTotals[[#This Row],[Billed Tickets]]/$E$5</f>
        <v>0</v>
      </c>
    </row>
    <row r="809" spans="1:10" x14ac:dyDescent="0.3">
      <c r="A809" s="6" t="s">
        <v>9</v>
      </c>
      <c r="B809" s="6" t="s">
        <v>2</v>
      </c>
      <c r="C809" s="6" t="s">
        <v>811</v>
      </c>
      <c r="D809" s="5" t="s">
        <v>811</v>
      </c>
      <c r="E809" s="5" t="s">
        <v>1681</v>
      </c>
      <c r="F809" s="10" t="str">
        <f>IF(TicketTotals[[#This Row],[New Tickets]]&gt;499, "TRUE", "FALSE")</f>
        <v>FALSE</v>
      </c>
      <c r="G809" s="7">
        <v>20</v>
      </c>
      <c r="H809" s="7">
        <f>IF(TicketTotals[[#This Row],[New Tickets]]&gt;499, TicketTotals[[#This Row],[New Tickets]], 0)</f>
        <v>0</v>
      </c>
      <c r="I809" s="16">
        <f>ROUND((TicketTotals[[#This Row],[Billed Tickets]]/$E$5)*$E$6, 2)</f>
        <v>0</v>
      </c>
      <c r="J809" s="20">
        <f>TicketTotals[[#This Row],[Billed Tickets]]/$E$5</f>
        <v>0</v>
      </c>
    </row>
    <row r="810" spans="1:10" x14ac:dyDescent="0.3">
      <c r="A810" s="6" t="s">
        <v>9</v>
      </c>
      <c r="B810" s="6" t="s">
        <v>2</v>
      </c>
      <c r="C810" s="6" t="s">
        <v>812</v>
      </c>
      <c r="D810" s="5" t="s">
        <v>812</v>
      </c>
      <c r="E810" s="5" t="s">
        <v>1682</v>
      </c>
      <c r="F810" s="10" t="str">
        <f>IF(TicketTotals[[#This Row],[New Tickets]]&gt;499, "TRUE", "FALSE")</f>
        <v>TRUE</v>
      </c>
      <c r="G810" s="7">
        <v>4228</v>
      </c>
      <c r="H810" s="7">
        <f>IF(TicketTotals[[#This Row],[New Tickets]]&gt;499, TicketTotals[[#This Row],[New Tickets]], 0)</f>
        <v>4228</v>
      </c>
      <c r="I810" s="16">
        <f>ROUND((TicketTotals[[#This Row],[Billed Tickets]]/$E$5)*$E$6, 2)</f>
        <v>2613.0300000000002</v>
      </c>
      <c r="J810" s="20">
        <f>TicketTotals[[#This Row],[Billed Tickets]]/$E$5</f>
        <v>5.2260669495269218E-4</v>
      </c>
    </row>
    <row r="811" spans="1:10" x14ac:dyDescent="0.3">
      <c r="A811" s="6" t="s">
        <v>9</v>
      </c>
      <c r="B811" s="6" t="s">
        <v>2</v>
      </c>
      <c r="C811" s="6" t="s">
        <v>813</v>
      </c>
      <c r="D811" s="5" t="s">
        <v>1939</v>
      </c>
      <c r="E811" s="5" t="s">
        <v>1683</v>
      </c>
      <c r="F811" s="10" t="str">
        <f>IF(TicketTotals[[#This Row],[New Tickets]]&gt;499, "TRUE", "FALSE")</f>
        <v>FALSE</v>
      </c>
      <c r="G811" s="7">
        <v>114</v>
      </c>
      <c r="H811" s="7">
        <f>IF(TicketTotals[[#This Row],[New Tickets]]&gt;499, TicketTotals[[#This Row],[New Tickets]], 0)</f>
        <v>0</v>
      </c>
      <c r="I811" s="16">
        <f>ROUND((TicketTotals[[#This Row],[Billed Tickets]]/$E$5)*$E$6, 2)</f>
        <v>0</v>
      </c>
      <c r="J811" s="20">
        <f>TicketTotals[[#This Row],[Billed Tickets]]/$E$5</f>
        <v>0</v>
      </c>
    </row>
    <row r="812" spans="1:10" x14ac:dyDescent="0.3">
      <c r="A812" s="6" t="s">
        <v>9</v>
      </c>
      <c r="B812" s="6" t="s">
        <v>2</v>
      </c>
      <c r="C812" s="6" t="s">
        <v>814</v>
      </c>
      <c r="D812" s="5" t="s">
        <v>814</v>
      </c>
      <c r="E812" s="5" t="s">
        <v>1684</v>
      </c>
      <c r="F812" s="10" t="str">
        <f>IF(TicketTotals[[#This Row],[New Tickets]]&gt;499, "TRUE", "FALSE")</f>
        <v>TRUE</v>
      </c>
      <c r="G812" s="7">
        <v>813</v>
      </c>
      <c r="H812" s="7">
        <f>IF(TicketTotals[[#This Row],[New Tickets]]&gt;499, TicketTotals[[#This Row],[New Tickets]], 0)</f>
        <v>813</v>
      </c>
      <c r="I812" s="16">
        <f>ROUND((TicketTotals[[#This Row],[Billed Tickets]]/$E$5)*$E$6, 2)</f>
        <v>502.46</v>
      </c>
      <c r="J812" s="20">
        <f>TicketTotals[[#This Row],[Billed Tickets]]/$E$5</f>
        <v>1.0049177932746897E-4</v>
      </c>
    </row>
    <row r="813" spans="1:10" x14ac:dyDescent="0.3">
      <c r="A813" s="6" t="s">
        <v>9</v>
      </c>
      <c r="B813" s="6" t="s">
        <v>2</v>
      </c>
      <c r="C813" s="6" t="s">
        <v>815</v>
      </c>
      <c r="D813" s="5" t="s">
        <v>815</v>
      </c>
      <c r="E813" s="5" t="s">
        <v>1685</v>
      </c>
      <c r="F813" s="10" t="str">
        <f>IF(TicketTotals[[#This Row],[New Tickets]]&gt;499, "TRUE", "FALSE")</f>
        <v>FALSE</v>
      </c>
      <c r="G813" s="7">
        <v>229</v>
      </c>
      <c r="H813" s="7">
        <f>IF(TicketTotals[[#This Row],[New Tickets]]&gt;499, TicketTotals[[#This Row],[New Tickets]], 0)</f>
        <v>0</v>
      </c>
      <c r="I813" s="16">
        <f>ROUND((TicketTotals[[#This Row],[Billed Tickets]]/$E$5)*$E$6, 2)</f>
        <v>0</v>
      </c>
      <c r="J813" s="20">
        <f>TicketTotals[[#This Row],[Billed Tickets]]/$E$5</f>
        <v>0</v>
      </c>
    </row>
    <row r="814" spans="1:10" x14ac:dyDescent="0.3">
      <c r="A814" s="6" t="s">
        <v>9</v>
      </c>
      <c r="B814" s="6" t="s">
        <v>2</v>
      </c>
      <c r="C814" s="6" t="s">
        <v>816</v>
      </c>
      <c r="D814" s="5" t="s">
        <v>816</v>
      </c>
      <c r="E814" s="5" t="s">
        <v>1686</v>
      </c>
      <c r="F814" s="10" t="str">
        <f>IF(TicketTotals[[#This Row],[New Tickets]]&gt;499, "TRUE", "FALSE")</f>
        <v>FALSE</v>
      </c>
      <c r="G814" s="7">
        <v>358</v>
      </c>
      <c r="H814" s="7">
        <f>IF(TicketTotals[[#This Row],[New Tickets]]&gt;499, TicketTotals[[#This Row],[New Tickets]], 0)</f>
        <v>0</v>
      </c>
      <c r="I814" s="16">
        <f>ROUND((TicketTotals[[#This Row],[Billed Tickets]]/$E$5)*$E$6, 2)</f>
        <v>0</v>
      </c>
      <c r="J814" s="20">
        <f>TicketTotals[[#This Row],[Billed Tickets]]/$E$5</f>
        <v>0</v>
      </c>
    </row>
    <row r="815" spans="1:10" ht="31.2" x14ac:dyDescent="0.3">
      <c r="A815" s="6" t="s">
        <v>9</v>
      </c>
      <c r="B815" s="6" t="s">
        <v>2</v>
      </c>
      <c r="C815" s="6" t="s">
        <v>817</v>
      </c>
      <c r="D815" s="5" t="s">
        <v>1940</v>
      </c>
      <c r="E815" s="5" t="s">
        <v>1687</v>
      </c>
      <c r="F815" s="10" t="str">
        <f>IF(TicketTotals[[#This Row],[New Tickets]]&gt;499, "TRUE", "FALSE")</f>
        <v>FALSE</v>
      </c>
      <c r="G815" s="7">
        <v>196</v>
      </c>
      <c r="H815" s="7">
        <f>IF(TicketTotals[[#This Row],[New Tickets]]&gt;499, TicketTotals[[#This Row],[New Tickets]], 0)</f>
        <v>0</v>
      </c>
      <c r="I815" s="16">
        <f>ROUND((TicketTotals[[#This Row],[Billed Tickets]]/$E$5)*$E$6, 2)</f>
        <v>0</v>
      </c>
      <c r="J815" s="20">
        <f>TicketTotals[[#This Row],[Billed Tickets]]/$E$5</f>
        <v>0</v>
      </c>
    </row>
    <row r="816" spans="1:10" x14ac:dyDescent="0.3">
      <c r="A816" s="6" t="s">
        <v>9</v>
      </c>
      <c r="B816" s="6" t="s">
        <v>2</v>
      </c>
      <c r="C816" s="6" t="s">
        <v>818</v>
      </c>
      <c r="D816" s="5" t="s">
        <v>818</v>
      </c>
      <c r="E816" s="5" t="s">
        <v>1672</v>
      </c>
      <c r="F816" s="10" t="str">
        <f>IF(TicketTotals[[#This Row],[New Tickets]]&gt;499, "TRUE", "FALSE")</f>
        <v>FALSE</v>
      </c>
      <c r="G816" s="7">
        <v>100</v>
      </c>
      <c r="H816" s="7">
        <f>IF(TicketTotals[[#This Row],[New Tickets]]&gt;499, TicketTotals[[#This Row],[New Tickets]], 0)</f>
        <v>0</v>
      </c>
      <c r="I816" s="16">
        <f>ROUND((TicketTotals[[#This Row],[Billed Tickets]]/$E$5)*$E$6, 2)</f>
        <v>0</v>
      </c>
      <c r="J816" s="20">
        <f>TicketTotals[[#This Row],[Billed Tickets]]/$E$5</f>
        <v>0</v>
      </c>
    </row>
    <row r="817" spans="1:10" x14ac:dyDescent="0.3">
      <c r="A817" s="6" t="s">
        <v>9</v>
      </c>
      <c r="B817" s="6" t="s">
        <v>2</v>
      </c>
      <c r="C817" s="6" t="s">
        <v>819</v>
      </c>
      <c r="D817" s="5" t="s">
        <v>819</v>
      </c>
      <c r="E817" s="5" t="s">
        <v>1672</v>
      </c>
      <c r="F817" s="10" t="str">
        <f>IF(TicketTotals[[#This Row],[New Tickets]]&gt;499, "TRUE", "FALSE")</f>
        <v>FALSE</v>
      </c>
      <c r="G817" s="7">
        <v>44</v>
      </c>
      <c r="H817" s="7">
        <f>IF(TicketTotals[[#This Row],[New Tickets]]&gt;499, TicketTotals[[#This Row],[New Tickets]], 0)</f>
        <v>0</v>
      </c>
      <c r="I817" s="16">
        <f>ROUND((TicketTotals[[#This Row],[Billed Tickets]]/$E$5)*$E$6, 2)</f>
        <v>0</v>
      </c>
      <c r="J817" s="20">
        <f>TicketTotals[[#This Row],[Billed Tickets]]/$E$5</f>
        <v>0</v>
      </c>
    </row>
    <row r="818" spans="1:10" x14ac:dyDescent="0.3">
      <c r="A818" s="6" t="s">
        <v>9</v>
      </c>
      <c r="B818" s="6" t="s">
        <v>2</v>
      </c>
      <c r="C818" s="6" t="s">
        <v>820</v>
      </c>
      <c r="D818" s="5" t="s">
        <v>820</v>
      </c>
      <c r="E818" s="5" t="s">
        <v>1688</v>
      </c>
      <c r="F818" s="10" t="str">
        <f>IF(TicketTotals[[#This Row],[New Tickets]]&gt;499, "TRUE", "FALSE")</f>
        <v>FALSE</v>
      </c>
      <c r="G818" s="7">
        <v>323</v>
      </c>
      <c r="H818" s="7">
        <f>IF(TicketTotals[[#This Row],[New Tickets]]&gt;499, TicketTotals[[#This Row],[New Tickets]], 0)</f>
        <v>0</v>
      </c>
      <c r="I818" s="16">
        <f>ROUND((TicketTotals[[#This Row],[Billed Tickets]]/$E$5)*$E$6, 2)</f>
        <v>0</v>
      </c>
      <c r="J818" s="20">
        <f>TicketTotals[[#This Row],[Billed Tickets]]/$E$5</f>
        <v>0</v>
      </c>
    </row>
    <row r="819" spans="1:10" x14ac:dyDescent="0.3">
      <c r="A819" s="6" t="s">
        <v>9</v>
      </c>
      <c r="B819" s="6" t="s">
        <v>2</v>
      </c>
      <c r="C819" s="6" t="s">
        <v>821</v>
      </c>
      <c r="D819" s="5" t="s">
        <v>821</v>
      </c>
      <c r="E819" s="5" t="s">
        <v>1689</v>
      </c>
      <c r="F819" s="10" t="str">
        <f>IF(TicketTotals[[#This Row],[New Tickets]]&gt;499, "TRUE", "FALSE")</f>
        <v>FALSE</v>
      </c>
      <c r="G819" s="7">
        <v>1</v>
      </c>
      <c r="H819" s="7">
        <f>IF(TicketTotals[[#This Row],[New Tickets]]&gt;499, TicketTotals[[#This Row],[New Tickets]], 0)</f>
        <v>0</v>
      </c>
      <c r="I819" s="16">
        <f>ROUND((TicketTotals[[#This Row],[Billed Tickets]]/$E$5)*$E$6, 2)</f>
        <v>0</v>
      </c>
      <c r="J819" s="20">
        <f>TicketTotals[[#This Row],[Billed Tickets]]/$E$5</f>
        <v>0</v>
      </c>
    </row>
    <row r="820" spans="1:10" x14ac:dyDescent="0.3">
      <c r="A820" s="6" t="s">
        <v>9</v>
      </c>
      <c r="B820" s="6" t="s">
        <v>2</v>
      </c>
      <c r="C820" s="6" t="s">
        <v>822</v>
      </c>
      <c r="D820" s="5" t="s">
        <v>822</v>
      </c>
      <c r="E820" s="5" t="s">
        <v>1690</v>
      </c>
      <c r="F820" s="10" t="str">
        <f>IF(TicketTotals[[#This Row],[New Tickets]]&gt;499, "TRUE", "FALSE")</f>
        <v>FALSE</v>
      </c>
      <c r="G820" s="7">
        <v>447</v>
      </c>
      <c r="H820" s="7">
        <f>IF(TicketTotals[[#This Row],[New Tickets]]&gt;499, TicketTotals[[#This Row],[New Tickets]], 0)</f>
        <v>0</v>
      </c>
      <c r="I820" s="16">
        <f>ROUND((TicketTotals[[#This Row],[Billed Tickets]]/$E$5)*$E$6, 2)</f>
        <v>0</v>
      </c>
      <c r="J820" s="20">
        <f>TicketTotals[[#This Row],[Billed Tickets]]/$E$5</f>
        <v>0</v>
      </c>
    </row>
    <row r="821" spans="1:10" x14ac:dyDescent="0.3">
      <c r="A821" s="6" t="s">
        <v>9</v>
      </c>
      <c r="B821" s="6" t="s">
        <v>2</v>
      </c>
      <c r="C821" s="6" t="s">
        <v>823</v>
      </c>
      <c r="D821" s="5" t="s">
        <v>823</v>
      </c>
      <c r="E821" s="5" t="s">
        <v>1691</v>
      </c>
      <c r="F821" s="10" t="str">
        <f>IF(TicketTotals[[#This Row],[New Tickets]]&gt;499, "TRUE", "FALSE")</f>
        <v>FALSE</v>
      </c>
      <c r="G821" s="7">
        <v>71</v>
      </c>
      <c r="H821" s="7">
        <f>IF(TicketTotals[[#This Row],[New Tickets]]&gt;499, TicketTotals[[#This Row],[New Tickets]], 0)</f>
        <v>0</v>
      </c>
      <c r="I821" s="16">
        <f>ROUND((TicketTotals[[#This Row],[Billed Tickets]]/$E$5)*$E$6, 2)</f>
        <v>0</v>
      </c>
      <c r="J821" s="20">
        <f>TicketTotals[[#This Row],[Billed Tickets]]/$E$5</f>
        <v>0</v>
      </c>
    </row>
    <row r="822" spans="1:10" x14ac:dyDescent="0.3">
      <c r="A822" s="6" t="s">
        <v>9</v>
      </c>
      <c r="B822" s="6" t="s">
        <v>2</v>
      </c>
      <c r="C822" s="13" t="s">
        <v>824</v>
      </c>
      <c r="D822" s="5" t="s">
        <v>1941</v>
      </c>
      <c r="E822" s="5" t="s">
        <v>1692</v>
      </c>
      <c r="F822" s="10" t="str">
        <f>IF(TicketTotals[[#This Row],[New Tickets]]&gt;499, "TRUE", "FALSE")</f>
        <v>TRUE</v>
      </c>
      <c r="G822" s="7">
        <v>627</v>
      </c>
      <c r="H822" s="7">
        <f>IF(TicketTotals[[#This Row],[New Tickets]]&gt;499, TicketTotals[[#This Row],[New Tickets]], 0)</f>
        <v>627</v>
      </c>
      <c r="I822" s="16">
        <f>ROUND((TicketTotals[[#This Row],[Billed Tickets]]/$E$5)*$E$6, 2)</f>
        <v>387.51</v>
      </c>
      <c r="J822" s="20">
        <f>TicketTotals[[#This Row],[Billed Tickets]]/$E$5</f>
        <v>7.7501040145538792E-5</v>
      </c>
    </row>
    <row r="823" spans="1:10" x14ac:dyDescent="0.3">
      <c r="A823" s="6" t="s">
        <v>9</v>
      </c>
      <c r="B823" s="6" t="s">
        <v>2</v>
      </c>
      <c r="C823" s="6" t="s">
        <v>825</v>
      </c>
      <c r="D823" s="5" t="s">
        <v>825</v>
      </c>
      <c r="E823" s="5" t="s">
        <v>1693</v>
      </c>
      <c r="F823" s="10" t="str">
        <f>IF(TicketTotals[[#This Row],[New Tickets]]&gt;499, "TRUE", "FALSE")</f>
        <v>FALSE</v>
      </c>
      <c r="G823" s="7">
        <v>11</v>
      </c>
      <c r="H823" s="7">
        <f>IF(TicketTotals[[#This Row],[New Tickets]]&gt;499, TicketTotals[[#This Row],[New Tickets]], 0)</f>
        <v>0</v>
      </c>
      <c r="I823" s="16">
        <f>ROUND((TicketTotals[[#This Row],[Billed Tickets]]/$E$5)*$E$6, 2)</f>
        <v>0</v>
      </c>
      <c r="J823" s="20">
        <f>TicketTotals[[#This Row],[Billed Tickets]]/$E$5</f>
        <v>0</v>
      </c>
    </row>
    <row r="824" spans="1:10" x14ac:dyDescent="0.3">
      <c r="A824" s="6" t="s">
        <v>9</v>
      </c>
      <c r="B824" s="6" t="s">
        <v>2</v>
      </c>
      <c r="C824" s="6" t="s">
        <v>826</v>
      </c>
      <c r="D824" s="5" t="s">
        <v>826</v>
      </c>
      <c r="E824" s="5" t="s">
        <v>3297</v>
      </c>
      <c r="F824" s="10" t="str">
        <f>IF(TicketTotals[[#This Row],[New Tickets]]&gt;499, "TRUE", "FALSE")</f>
        <v>FALSE</v>
      </c>
      <c r="G824" s="7">
        <v>62</v>
      </c>
      <c r="H824" s="7">
        <f>IF(TicketTotals[[#This Row],[New Tickets]]&gt;499, TicketTotals[[#This Row],[New Tickets]], 0)</f>
        <v>0</v>
      </c>
      <c r="I824" s="16">
        <f>ROUND((TicketTotals[[#This Row],[Billed Tickets]]/$E$5)*$E$6, 2)</f>
        <v>0</v>
      </c>
      <c r="J824" s="20">
        <f>TicketTotals[[#This Row],[Billed Tickets]]/$E$5</f>
        <v>0</v>
      </c>
    </row>
    <row r="825" spans="1:10" x14ac:dyDescent="0.3">
      <c r="A825" s="6" t="s">
        <v>9</v>
      </c>
      <c r="B825" s="6" t="s">
        <v>2</v>
      </c>
      <c r="C825" s="6" t="s">
        <v>827</v>
      </c>
      <c r="D825" s="5" t="s">
        <v>827</v>
      </c>
      <c r="E825" s="5" t="s">
        <v>1694</v>
      </c>
      <c r="F825" s="10" t="str">
        <f>IF(TicketTotals[[#This Row],[New Tickets]]&gt;499, "TRUE", "FALSE")</f>
        <v>FALSE</v>
      </c>
      <c r="G825" s="7">
        <v>142</v>
      </c>
      <c r="H825" s="7">
        <f>IF(TicketTotals[[#This Row],[New Tickets]]&gt;499, TicketTotals[[#This Row],[New Tickets]], 0)</f>
        <v>0</v>
      </c>
      <c r="I825" s="16">
        <f>ROUND((TicketTotals[[#This Row],[Billed Tickets]]/$E$5)*$E$6, 2)</f>
        <v>0</v>
      </c>
      <c r="J825" s="20">
        <f>TicketTotals[[#This Row],[Billed Tickets]]/$E$5</f>
        <v>0</v>
      </c>
    </row>
    <row r="826" spans="1:10" ht="46.8" x14ac:dyDescent="0.3">
      <c r="A826" s="6" t="s">
        <v>9</v>
      </c>
      <c r="B826" s="6" t="s">
        <v>2</v>
      </c>
      <c r="C826" s="6" t="s">
        <v>828</v>
      </c>
      <c r="D826" s="5" t="s">
        <v>1942</v>
      </c>
      <c r="E826" s="5" t="s">
        <v>1695</v>
      </c>
      <c r="F826" s="10" t="str">
        <f>IF(TicketTotals[[#This Row],[New Tickets]]&gt;499, "TRUE", "FALSE")</f>
        <v>TRUE</v>
      </c>
      <c r="G826" s="7">
        <v>565</v>
      </c>
      <c r="H826" s="7">
        <f>IF(TicketTotals[[#This Row],[New Tickets]]&gt;499, TicketTotals[[#This Row],[New Tickets]], 0)</f>
        <v>565</v>
      </c>
      <c r="I826" s="16">
        <f>ROUND((TicketTotals[[#This Row],[Billed Tickets]]/$E$5)*$E$6, 2)</f>
        <v>349.19</v>
      </c>
      <c r="J826" s="20">
        <f>TicketTotals[[#This Row],[Billed Tickets]]/$E$5</f>
        <v>6.9837460418228746E-5</v>
      </c>
    </row>
    <row r="827" spans="1:10" x14ac:dyDescent="0.3">
      <c r="A827" s="6" t="s">
        <v>9</v>
      </c>
      <c r="B827" s="6" t="s">
        <v>2</v>
      </c>
      <c r="C827" s="6" t="s">
        <v>829</v>
      </c>
      <c r="D827" s="5" t="s">
        <v>1943</v>
      </c>
      <c r="E827" s="5" t="s">
        <v>1696</v>
      </c>
      <c r="F827" s="10" t="str">
        <f>IF(TicketTotals[[#This Row],[New Tickets]]&gt;499, "TRUE", "FALSE")</f>
        <v>TRUE</v>
      </c>
      <c r="G827" s="7">
        <v>1577</v>
      </c>
      <c r="H827" s="7">
        <f>IF(TicketTotals[[#This Row],[New Tickets]]&gt;499, TicketTotals[[#This Row],[New Tickets]], 0)</f>
        <v>1577</v>
      </c>
      <c r="I827" s="16">
        <f>ROUND((TicketTotals[[#This Row],[Billed Tickets]]/$E$5)*$E$6, 2)</f>
        <v>974.63</v>
      </c>
      <c r="J827" s="20">
        <f>TicketTotals[[#This Row],[Billed Tickets]]/$E$5</f>
        <v>1.949268585478703E-4</v>
      </c>
    </row>
    <row r="828" spans="1:10" x14ac:dyDescent="0.3">
      <c r="A828" s="6" t="s">
        <v>9</v>
      </c>
      <c r="B828" s="6" t="s">
        <v>2</v>
      </c>
      <c r="C828" s="6" t="s">
        <v>830</v>
      </c>
      <c r="D828" s="5" t="s">
        <v>830</v>
      </c>
      <c r="E828" s="5" t="s">
        <v>1697</v>
      </c>
      <c r="F828" s="10" t="str">
        <f>IF(TicketTotals[[#This Row],[New Tickets]]&gt;499, "TRUE", "FALSE")</f>
        <v>TRUE</v>
      </c>
      <c r="G828" s="7">
        <v>1892</v>
      </c>
      <c r="H828" s="7">
        <f>IF(TicketTotals[[#This Row],[New Tickets]]&gt;499, TicketTotals[[#This Row],[New Tickets]], 0)</f>
        <v>1892</v>
      </c>
      <c r="I828" s="16">
        <f>ROUND((TicketTotals[[#This Row],[Billed Tickets]]/$E$5)*$E$6, 2)</f>
        <v>1169.31</v>
      </c>
      <c r="J828" s="20">
        <f>TicketTotals[[#This Row],[Billed Tickets]]/$E$5</f>
        <v>2.3386278780759075E-4</v>
      </c>
    </row>
    <row r="829" spans="1:10" x14ac:dyDescent="0.3">
      <c r="A829" s="6" t="s">
        <v>9</v>
      </c>
      <c r="B829" s="6" t="s">
        <v>2</v>
      </c>
      <c r="C829" s="6" t="s">
        <v>831</v>
      </c>
      <c r="D829" s="5" t="s">
        <v>831</v>
      </c>
      <c r="E829" s="5" t="s">
        <v>1698</v>
      </c>
      <c r="F829" s="10" t="str">
        <f>IF(TicketTotals[[#This Row],[New Tickets]]&gt;499, "TRUE", "FALSE")</f>
        <v>TRUE</v>
      </c>
      <c r="G829" s="7">
        <v>1455</v>
      </c>
      <c r="H829" s="7">
        <f>IF(TicketTotals[[#This Row],[New Tickets]]&gt;499, TicketTotals[[#This Row],[New Tickets]], 0)</f>
        <v>1455</v>
      </c>
      <c r="I829" s="16">
        <f>ROUND((TicketTotals[[#This Row],[Billed Tickets]]/$E$5)*$E$6, 2)</f>
        <v>899.23</v>
      </c>
      <c r="J829" s="20">
        <f>TicketTotals[[#This Row],[Billed Tickets]]/$E$5</f>
        <v>1.7984691134251827E-4</v>
      </c>
    </row>
    <row r="830" spans="1:10" x14ac:dyDescent="0.3">
      <c r="A830" s="6" t="s">
        <v>9</v>
      </c>
      <c r="B830" s="6" t="s">
        <v>2</v>
      </c>
      <c r="C830" s="6" t="s">
        <v>832</v>
      </c>
      <c r="D830" s="5" t="s">
        <v>1944</v>
      </c>
      <c r="E830" s="5" t="s">
        <v>1699</v>
      </c>
      <c r="F830" s="10" t="str">
        <f>IF(TicketTotals[[#This Row],[New Tickets]]&gt;499, "TRUE", "FALSE")</f>
        <v>FALSE</v>
      </c>
      <c r="G830" s="7">
        <v>178</v>
      </c>
      <c r="H830" s="7">
        <f>IF(TicketTotals[[#This Row],[New Tickets]]&gt;499, TicketTotals[[#This Row],[New Tickets]], 0)</f>
        <v>0</v>
      </c>
      <c r="I830" s="16">
        <f>ROUND((TicketTotals[[#This Row],[Billed Tickets]]/$E$5)*$E$6, 2)</f>
        <v>0</v>
      </c>
      <c r="J830" s="20">
        <f>TicketTotals[[#This Row],[Billed Tickets]]/$E$5</f>
        <v>0</v>
      </c>
    </row>
    <row r="831" spans="1:10" x14ac:dyDescent="0.3">
      <c r="A831" s="6" t="s">
        <v>9</v>
      </c>
      <c r="B831" s="6" t="s">
        <v>2</v>
      </c>
      <c r="C831" s="6" t="s">
        <v>833</v>
      </c>
      <c r="D831" s="5" t="s">
        <v>833</v>
      </c>
      <c r="E831" s="5" t="s">
        <v>1700</v>
      </c>
      <c r="F831" s="10" t="str">
        <f>IF(TicketTotals[[#This Row],[New Tickets]]&gt;499, "TRUE", "FALSE")</f>
        <v>TRUE</v>
      </c>
      <c r="G831" s="7">
        <v>3645</v>
      </c>
      <c r="H831" s="7">
        <f>IF(TicketTotals[[#This Row],[New Tickets]]&gt;499, TicketTotals[[#This Row],[New Tickets]], 0)</f>
        <v>3645</v>
      </c>
      <c r="I831" s="16">
        <f>ROUND((TicketTotals[[#This Row],[Billed Tickets]]/$E$5)*$E$6, 2)</f>
        <v>2252.7199999999998</v>
      </c>
      <c r="J831" s="20">
        <f>TicketTotals[[#This Row],[Billed Tickets]]/$E$5</f>
        <v>4.5054432429105087E-4</v>
      </c>
    </row>
    <row r="832" spans="1:10" x14ac:dyDescent="0.3">
      <c r="A832" s="6" t="s">
        <v>9</v>
      </c>
      <c r="B832" s="6" t="s">
        <v>2</v>
      </c>
      <c r="C832" s="6" t="s">
        <v>834</v>
      </c>
      <c r="D832" s="5" t="s">
        <v>834</v>
      </c>
      <c r="E832" s="5" t="s">
        <v>3298</v>
      </c>
      <c r="F832" s="10" t="str">
        <f>IF(TicketTotals[[#This Row],[New Tickets]]&gt;499, "TRUE", "FALSE")</f>
        <v>TRUE</v>
      </c>
      <c r="G832" s="7">
        <v>504</v>
      </c>
      <c r="H832" s="7">
        <f>IF(TicketTotals[[#This Row],[New Tickets]]&gt;499, TicketTotals[[#This Row],[New Tickets]], 0)</f>
        <v>504</v>
      </c>
      <c r="I832" s="16">
        <f>ROUND((TicketTotals[[#This Row],[Billed Tickets]]/$E$5)*$E$6, 2)</f>
        <v>311.49</v>
      </c>
      <c r="J832" s="20">
        <f>TicketTotals[[#This Row],[Billed Tickets]]/$E$5</f>
        <v>6.2297486815552717E-5</v>
      </c>
    </row>
    <row r="833" spans="1:10" x14ac:dyDescent="0.3">
      <c r="A833" s="6" t="s">
        <v>9</v>
      </c>
      <c r="B833" s="6" t="s">
        <v>2</v>
      </c>
      <c r="C833" s="6" t="s">
        <v>835</v>
      </c>
      <c r="D833" s="5" t="s">
        <v>835</v>
      </c>
      <c r="E833" s="5" t="s">
        <v>1701</v>
      </c>
      <c r="F833" s="10" t="str">
        <f>IF(TicketTotals[[#This Row],[New Tickets]]&gt;499, "TRUE", "FALSE")</f>
        <v>TRUE</v>
      </c>
      <c r="G833" s="7">
        <v>660</v>
      </c>
      <c r="H833" s="7">
        <f>IF(TicketTotals[[#This Row],[New Tickets]]&gt;499, TicketTotals[[#This Row],[New Tickets]], 0)</f>
        <v>660</v>
      </c>
      <c r="I833" s="16">
        <f>ROUND((TicketTotals[[#This Row],[Billed Tickets]]/$E$5)*$E$6, 2)</f>
        <v>407.9</v>
      </c>
      <c r="J833" s="20">
        <f>TicketTotals[[#This Row],[Billed Tickets]]/$E$5</f>
        <v>8.1580042258461895E-5</v>
      </c>
    </row>
    <row r="834" spans="1:10" x14ac:dyDescent="0.3">
      <c r="A834" s="6" t="s">
        <v>9</v>
      </c>
      <c r="B834" s="6" t="s">
        <v>2</v>
      </c>
      <c r="C834" s="6" t="s">
        <v>836</v>
      </c>
      <c r="D834" s="5" t="s">
        <v>836</v>
      </c>
      <c r="E834" s="5" t="s">
        <v>1702</v>
      </c>
      <c r="F834" s="10" t="str">
        <f>IF(TicketTotals[[#This Row],[New Tickets]]&gt;499, "TRUE", "FALSE")</f>
        <v>FALSE</v>
      </c>
      <c r="G834" s="7">
        <v>96</v>
      </c>
      <c r="H834" s="7">
        <f>IF(TicketTotals[[#This Row],[New Tickets]]&gt;499, TicketTotals[[#This Row],[New Tickets]], 0)</f>
        <v>0</v>
      </c>
      <c r="I834" s="16">
        <f>ROUND((TicketTotals[[#This Row],[Billed Tickets]]/$E$5)*$E$6, 2)</f>
        <v>0</v>
      </c>
      <c r="J834" s="20">
        <f>TicketTotals[[#This Row],[Billed Tickets]]/$E$5</f>
        <v>0</v>
      </c>
    </row>
    <row r="835" spans="1:10" x14ac:dyDescent="0.3">
      <c r="A835" s="6" t="s">
        <v>9</v>
      </c>
      <c r="B835" s="6" t="s">
        <v>2</v>
      </c>
      <c r="C835" s="6" t="s">
        <v>837</v>
      </c>
      <c r="D835" s="5" t="s">
        <v>837</v>
      </c>
      <c r="E835" s="5" t="s">
        <v>1703</v>
      </c>
      <c r="F835" s="10" t="str">
        <f>IF(TicketTotals[[#This Row],[New Tickets]]&gt;499, "TRUE", "FALSE")</f>
        <v>FALSE</v>
      </c>
      <c r="G835" s="7">
        <v>68</v>
      </c>
      <c r="H835" s="7">
        <f>IF(TicketTotals[[#This Row],[New Tickets]]&gt;499, TicketTotals[[#This Row],[New Tickets]], 0)</f>
        <v>0</v>
      </c>
      <c r="I835" s="16">
        <f>ROUND((TicketTotals[[#This Row],[Billed Tickets]]/$E$5)*$E$6, 2)</f>
        <v>0</v>
      </c>
      <c r="J835" s="20">
        <f>TicketTotals[[#This Row],[Billed Tickets]]/$E$5</f>
        <v>0</v>
      </c>
    </row>
    <row r="836" spans="1:10" x14ac:dyDescent="0.3">
      <c r="A836" s="6" t="s">
        <v>9</v>
      </c>
      <c r="B836" s="6" t="s">
        <v>2</v>
      </c>
      <c r="C836" s="6" t="s">
        <v>838</v>
      </c>
      <c r="D836" s="5" t="s">
        <v>838</v>
      </c>
      <c r="E836" s="5" t="s">
        <v>1704</v>
      </c>
      <c r="F836" s="10" t="str">
        <f>IF(TicketTotals[[#This Row],[New Tickets]]&gt;499, "TRUE", "FALSE")</f>
        <v>TRUE</v>
      </c>
      <c r="G836" s="7">
        <v>821</v>
      </c>
      <c r="H836" s="7">
        <f>IF(TicketTotals[[#This Row],[New Tickets]]&gt;499, TicketTotals[[#This Row],[New Tickets]], 0)</f>
        <v>821</v>
      </c>
      <c r="I836" s="16">
        <f>ROUND((TicketTotals[[#This Row],[Billed Tickets]]/$E$5)*$E$6, 2)</f>
        <v>507.4</v>
      </c>
      <c r="J836" s="20">
        <f>TicketTotals[[#This Row],[Billed Tickets]]/$E$5</f>
        <v>1.0148062832454122E-4</v>
      </c>
    </row>
    <row r="837" spans="1:10" x14ac:dyDescent="0.3">
      <c r="A837" s="6" t="s">
        <v>9</v>
      </c>
      <c r="B837" s="6" t="s">
        <v>2</v>
      </c>
      <c r="C837" s="6" t="s">
        <v>839</v>
      </c>
      <c r="D837" s="5" t="s">
        <v>839</v>
      </c>
      <c r="E837" s="5" t="s">
        <v>1705</v>
      </c>
      <c r="F837" s="10" t="str">
        <f>IF(TicketTotals[[#This Row],[New Tickets]]&gt;499, "TRUE", "FALSE")</f>
        <v>TRUE</v>
      </c>
      <c r="G837" s="7">
        <v>2609</v>
      </c>
      <c r="H837" s="7">
        <f>IF(TicketTotals[[#This Row],[New Tickets]]&gt;499, TicketTotals[[#This Row],[New Tickets]], 0)</f>
        <v>2609</v>
      </c>
      <c r="I837" s="16">
        <f>ROUND((TicketTotals[[#This Row],[Billed Tickets]]/$E$5)*$E$6, 2)</f>
        <v>1612.44</v>
      </c>
      <c r="J837" s="20">
        <f>TicketTotals[[#This Row],[Billed Tickets]]/$E$5</f>
        <v>3.2248837917019254E-4</v>
      </c>
    </row>
    <row r="838" spans="1:10" x14ac:dyDescent="0.3">
      <c r="A838" s="6" t="s">
        <v>9</v>
      </c>
      <c r="B838" s="6" t="s">
        <v>2</v>
      </c>
      <c r="C838" s="6" t="s">
        <v>840</v>
      </c>
      <c r="D838" s="5" t="s">
        <v>840</v>
      </c>
      <c r="E838" s="5" t="s">
        <v>1706</v>
      </c>
      <c r="F838" s="10" t="str">
        <f>IF(TicketTotals[[#This Row],[New Tickets]]&gt;499, "TRUE", "FALSE")</f>
        <v>FALSE</v>
      </c>
      <c r="G838" s="7">
        <v>21</v>
      </c>
      <c r="H838" s="7">
        <f>IF(TicketTotals[[#This Row],[New Tickets]]&gt;499, TicketTotals[[#This Row],[New Tickets]], 0)</f>
        <v>0</v>
      </c>
      <c r="I838" s="16">
        <f>ROUND((TicketTotals[[#This Row],[Billed Tickets]]/$E$5)*$E$6, 2)</f>
        <v>0</v>
      </c>
      <c r="J838" s="20">
        <f>TicketTotals[[#This Row],[Billed Tickets]]/$E$5</f>
        <v>0</v>
      </c>
    </row>
    <row r="839" spans="1:10" x14ac:dyDescent="0.3">
      <c r="A839" s="6" t="s">
        <v>9</v>
      </c>
      <c r="B839" s="6" t="s">
        <v>2</v>
      </c>
      <c r="C839" s="6" t="s">
        <v>841</v>
      </c>
      <c r="D839" s="5" t="s">
        <v>841</v>
      </c>
      <c r="E839" s="5" t="s">
        <v>1707</v>
      </c>
      <c r="F839" s="10" t="str">
        <f>IF(TicketTotals[[#This Row],[New Tickets]]&gt;499, "TRUE", "FALSE")</f>
        <v>TRUE</v>
      </c>
      <c r="G839" s="7">
        <v>1282</v>
      </c>
      <c r="H839" s="7">
        <f>IF(TicketTotals[[#This Row],[New Tickets]]&gt;499, TicketTotals[[#This Row],[New Tickets]], 0)</f>
        <v>1282</v>
      </c>
      <c r="I839" s="16">
        <f>ROUND((TicketTotals[[#This Row],[Billed Tickets]]/$E$5)*$E$6, 2)</f>
        <v>792.32</v>
      </c>
      <c r="J839" s="20">
        <f>TicketTotals[[#This Row],[Billed Tickets]]/$E$5</f>
        <v>1.5846305178083051E-4</v>
      </c>
    </row>
    <row r="840" spans="1:10" x14ac:dyDescent="0.3">
      <c r="A840" s="6" t="s">
        <v>9</v>
      </c>
      <c r="B840" s="6" t="s">
        <v>2</v>
      </c>
      <c r="C840" s="6" t="s">
        <v>842</v>
      </c>
      <c r="D840" s="5" t="s">
        <v>842</v>
      </c>
      <c r="E840" s="5" t="s">
        <v>1708</v>
      </c>
      <c r="F840" s="10" t="str">
        <f>IF(TicketTotals[[#This Row],[New Tickets]]&gt;499, "TRUE", "FALSE")</f>
        <v>TRUE</v>
      </c>
      <c r="G840" s="7">
        <v>1519</v>
      </c>
      <c r="H840" s="7">
        <f>IF(TicketTotals[[#This Row],[New Tickets]]&gt;499, TicketTotals[[#This Row],[New Tickets]], 0)</f>
        <v>1519</v>
      </c>
      <c r="I840" s="16">
        <f>ROUND((TicketTotals[[#This Row],[Billed Tickets]]/$E$5)*$E$6, 2)</f>
        <v>938.79</v>
      </c>
      <c r="J840" s="20">
        <f>TicketTotals[[#This Row],[Billed Tickets]]/$E$5</f>
        <v>1.8775770331909639E-4</v>
      </c>
    </row>
    <row r="841" spans="1:10" x14ac:dyDescent="0.3">
      <c r="A841" s="6" t="s">
        <v>9</v>
      </c>
      <c r="B841" s="6" t="s">
        <v>2</v>
      </c>
      <c r="C841" s="6" t="s">
        <v>843</v>
      </c>
      <c r="D841" s="5" t="s">
        <v>843</v>
      </c>
      <c r="E841" s="5" t="s">
        <v>1709</v>
      </c>
      <c r="F841" s="10" t="str">
        <f>IF(TicketTotals[[#This Row],[New Tickets]]&gt;499, "TRUE", "FALSE")</f>
        <v>FALSE</v>
      </c>
      <c r="G841" s="7">
        <v>152</v>
      </c>
      <c r="H841" s="7">
        <f>IF(TicketTotals[[#This Row],[New Tickets]]&gt;499, TicketTotals[[#This Row],[New Tickets]], 0)</f>
        <v>0</v>
      </c>
      <c r="I841" s="16">
        <f>ROUND((TicketTotals[[#This Row],[Billed Tickets]]/$E$5)*$E$6, 2)</f>
        <v>0</v>
      </c>
      <c r="J841" s="20">
        <f>TicketTotals[[#This Row],[Billed Tickets]]/$E$5</f>
        <v>0</v>
      </c>
    </row>
    <row r="842" spans="1:10" x14ac:dyDescent="0.3">
      <c r="A842" s="6" t="s">
        <v>9</v>
      </c>
      <c r="B842" s="6" t="s">
        <v>2</v>
      </c>
      <c r="C842" s="6" t="s">
        <v>844</v>
      </c>
      <c r="D842" s="5" t="s">
        <v>1945</v>
      </c>
      <c r="E842" s="5" t="s">
        <v>1710</v>
      </c>
      <c r="F842" s="10" t="str">
        <f>IF(TicketTotals[[#This Row],[New Tickets]]&gt;499, "TRUE", "FALSE")</f>
        <v>TRUE</v>
      </c>
      <c r="G842" s="7">
        <v>5195</v>
      </c>
      <c r="H842" s="7">
        <f>IF(TicketTotals[[#This Row],[New Tickets]]&gt;499, TicketTotals[[#This Row],[New Tickets]], 0)</f>
        <v>5195</v>
      </c>
      <c r="I842" s="16">
        <f>ROUND((TicketTotals[[#This Row],[Billed Tickets]]/$E$5)*$E$6, 2)</f>
        <v>3210.67</v>
      </c>
      <c r="J842" s="20">
        <f>TicketTotals[[#This Row],[Billed Tickets]]/$E$5</f>
        <v>6.4213381747380233E-4</v>
      </c>
    </row>
    <row r="843" spans="1:10" x14ac:dyDescent="0.3">
      <c r="A843" s="6" t="s">
        <v>9</v>
      </c>
      <c r="B843" s="6" t="s">
        <v>2</v>
      </c>
      <c r="C843" s="6" t="s">
        <v>845</v>
      </c>
      <c r="D843" s="5" t="s">
        <v>845</v>
      </c>
      <c r="E843" s="5" t="s">
        <v>1711</v>
      </c>
      <c r="F843" s="10" t="str">
        <f>IF(TicketTotals[[#This Row],[New Tickets]]&gt;499, "TRUE", "FALSE")</f>
        <v>TRUE</v>
      </c>
      <c r="G843" s="7">
        <v>4835</v>
      </c>
      <c r="H843" s="7">
        <f>IF(TicketTotals[[#This Row],[New Tickets]]&gt;499, TicketTotals[[#This Row],[New Tickets]], 0)</f>
        <v>4835</v>
      </c>
      <c r="I843" s="16">
        <f>ROUND((TicketTotals[[#This Row],[Billed Tickets]]/$E$5)*$E$6, 2)</f>
        <v>2988.18</v>
      </c>
      <c r="J843" s="20">
        <f>TicketTotals[[#This Row],[Billed Tickets]]/$E$5</f>
        <v>5.9763561260555039E-4</v>
      </c>
    </row>
    <row r="844" spans="1:10" x14ac:dyDescent="0.3">
      <c r="A844" s="6" t="s">
        <v>9</v>
      </c>
      <c r="B844" s="6" t="s">
        <v>2</v>
      </c>
      <c r="C844" s="6" t="s">
        <v>846</v>
      </c>
      <c r="D844" s="5" t="s">
        <v>846</v>
      </c>
      <c r="E844" s="5" t="s">
        <v>1712</v>
      </c>
      <c r="F844" s="10" t="str">
        <f>IF(TicketTotals[[#This Row],[New Tickets]]&gt;499, "TRUE", "FALSE")</f>
        <v>FALSE</v>
      </c>
      <c r="G844" s="7">
        <v>187</v>
      </c>
      <c r="H844" s="7">
        <f>IF(TicketTotals[[#This Row],[New Tickets]]&gt;499, TicketTotals[[#This Row],[New Tickets]], 0)</f>
        <v>0</v>
      </c>
      <c r="I844" s="16">
        <f>ROUND((TicketTotals[[#This Row],[Billed Tickets]]/$E$5)*$E$6, 2)</f>
        <v>0</v>
      </c>
      <c r="J844" s="20">
        <f>TicketTotals[[#This Row],[Billed Tickets]]/$E$5</f>
        <v>0</v>
      </c>
    </row>
    <row r="845" spans="1:10" ht="31.2" x14ac:dyDescent="0.3">
      <c r="A845" s="6" t="s">
        <v>9</v>
      </c>
      <c r="B845" s="6" t="s">
        <v>2</v>
      </c>
      <c r="C845" s="6" t="s">
        <v>847</v>
      </c>
      <c r="D845" s="5" t="s">
        <v>1946</v>
      </c>
      <c r="E845" s="5" t="s">
        <v>1713</v>
      </c>
      <c r="F845" s="10" t="str">
        <f>IF(TicketTotals[[#This Row],[New Tickets]]&gt;499, "TRUE", "FALSE")</f>
        <v>TRUE</v>
      </c>
      <c r="G845" s="7">
        <v>2943</v>
      </c>
      <c r="H845" s="7">
        <f>IF(TicketTotals[[#This Row],[New Tickets]]&gt;499, TicketTotals[[#This Row],[New Tickets]], 0)</f>
        <v>2943</v>
      </c>
      <c r="I845" s="16">
        <f>ROUND((TicketTotals[[#This Row],[Billed Tickets]]/$E$5)*$E$6, 2)</f>
        <v>1818.86</v>
      </c>
      <c r="J845" s="20">
        <f>TicketTotals[[#This Row],[Billed Tickets]]/$E$5</f>
        <v>3.6377282479795959E-4</v>
      </c>
    </row>
    <row r="846" spans="1:10" x14ac:dyDescent="0.3">
      <c r="A846" s="6" t="s">
        <v>9</v>
      </c>
      <c r="B846" s="6" t="s">
        <v>2</v>
      </c>
      <c r="C846" s="6" t="s">
        <v>848</v>
      </c>
      <c r="D846" s="5" t="s">
        <v>848</v>
      </c>
      <c r="E846" s="5" t="s">
        <v>1714</v>
      </c>
      <c r="F846" s="10" t="str">
        <f>IF(TicketTotals[[#This Row],[New Tickets]]&gt;499, "TRUE", "FALSE")</f>
        <v>FALSE</v>
      </c>
      <c r="G846" s="7">
        <v>114</v>
      </c>
      <c r="H846" s="7">
        <f>IF(TicketTotals[[#This Row],[New Tickets]]&gt;499, TicketTotals[[#This Row],[New Tickets]], 0)</f>
        <v>0</v>
      </c>
      <c r="I846" s="16">
        <f>ROUND((TicketTotals[[#This Row],[Billed Tickets]]/$E$5)*$E$6, 2)</f>
        <v>0</v>
      </c>
      <c r="J846" s="20">
        <f>TicketTotals[[#This Row],[Billed Tickets]]/$E$5</f>
        <v>0</v>
      </c>
    </row>
    <row r="847" spans="1:10" x14ac:dyDescent="0.3">
      <c r="A847" s="6" t="s">
        <v>9</v>
      </c>
      <c r="B847" s="6" t="s">
        <v>2</v>
      </c>
      <c r="C847" s="6" t="s">
        <v>849</v>
      </c>
      <c r="D847" s="5" t="s">
        <v>849</v>
      </c>
      <c r="E847" s="5" t="s">
        <v>1715</v>
      </c>
      <c r="F847" s="10" t="str">
        <f>IF(TicketTotals[[#This Row],[New Tickets]]&gt;499, "TRUE", "FALSE")</f>
        <v>FALSE</v>
      </c>
      <c r="G847" s="7">
        <v>240</v>
      </c>
      <c r="H847" s="7">
        <f>IF(TicketTotals[[#This Row],[New Tickets]]&gt;499, TicketTotals[[#This Row],[New Tickets]], 0)</f>
        <v>0</v>
      </c>
      <c r="I847" s="16">
        <f>ROUND((TicketTotals[[#This Row],[Billed Tickets]]/$E$5)*$E$6, 2)</f>
        <v>0</v>
      </c>
      <c r="J847" s="20">
        <f>TicketTotals[[#This Row],[Billed Tickets]]/$E$5</f>
        <v>0</v>
      </c>
    </row>
    <row r="848" spans="1:10" x14ac:dyDescent="0.3">
      <c r="A848" s="6" t="s">
        <v>9</v>
      </c>
      <c r="B848" s="6" t="s">
        <v>2</v>
      </c>
      <c r="C848" s="6" t="s">
        <v>850</v>
      </c>
      <c r="D848" s="5" t="s">
        <v>850</v>
      </c>
      <c r="E848" s="5" t="s">
        <v>1716</v>
      </c>
      <c r="F848" s="10" t="str">
        <f>IF(TicketTotals[[#This Row],[New Tickets]]&gt;499, "TRUE", "FALSE")</f>
        <v>TRUE</v>
      </c>
      <c r="G848" s="7">
        <v>4269</v>
      </c>
      <c r="H848" s="7">
        <f>IF(TicketTotals[[#This Row],[New Tickets]]&gt;499, TicketTotals[[#This Row],[New Tickets]], 0)</f>
        <v>4269</v>
      </c>
      <c r="I848" s="16">
        <f>ROUND((TicketTotals[[#This Row],[Billed Tickets]]/$E$5)*$E$6, 2)</f>
        <v>2638.37</v>
      </c>
      <c r="J848" s="20">
        <f>TicketTotals[[#This Row],[Billed Tickets]]/$E$5</f>
        <v>5.2767454606268758E-4</v>
      </c>
    </row>
    <row r="849" spans="1:10" x14ac:dyDescent="0.3">
      <c r="A849" s="6" t="s">
        <v>9</v>
      </c>
      <c r="B849" s="6" t="s">
        <v>2</v>
      </c>
      <c r="C849" s="6" t="s">
        <v>851</v>
      </c>
      <c r="D849" s="5" t="s">
        <v>1947</v>
      </c>
      <c r="E849" s="5" t="s">
        <v>1717</v>
      </c>
      <c r="F849" s="10" t="str">
        <f>IF(TicketTotals[[#This Row],[New Tickets]]&gt;499, "TRUE", "FALSE")</f>
        <v>FALSE</v>
      </c>
      <c r="G849" s="7">
        <v>492</v>
      </c>
      <c r="H849" s="7">
        <f>IF(TicketTotals[[#This Row],[New Tickets]]&gt;499, TicketTotals[[#This Row],[New Tickets]], 0)</f>
        <v>0</v>
      </c>
      <c r="I849" s="16">
        <f>ROUND((TicketTotals[[#This Row],[Billed Tickets]]/$E$5)*$E$6, 2)</f>
        <v>0</v>
      </c>
      <c r="J849" s="20">
        <f>TicketTotals[[#This Row],[Billed Tickets]]/$E$5</f>
        <v>0</v>
      </c>
    </row>
    <row r="850" spans="1:10" x14ac:dyDescent="0.3">
      <c r="A850" s="6" t="s">
        <v>9</v>
      </c>
      <c r="B850" s="6" t="s">
        <v>2</v>
      </c>
      <c r="C850" s="6" t="s">
        <v>852</v>
      </c>
      <c r="D850" s="5" t="s">
        <v>852</v>
      </c>
      <c r="E850" s="5" t="s">
        <v>1718</v>
      </c>
      <c r="F850" s="10" t="str">
        <f>IF(TicketTotals[[#This Row],[New Tickets]]&gt;499, "TRUE", "FALSE")</f>
        <v>TRUE</v>
      </c>
      <c r="G850" s="7">
        <v>2985</v>
      </c>
      <c r="H850" s="7">
        <f>IF(TicketTotals[[#This Row],[New Tickets]]&gt;499, TicketTotals[[#This Row],[New Tickets]], 0)</f>
        <v>2985</v>
      </c>
      <c r="I850" s="16">
        <f>ROUND((TicketTotals[[#This Row],[Billed Tickets]]/$E$5)*$E$6, 2)</f>
        <v>1844.82</v>
      </c>
      <c r="J850" s="20">
        <f>TicketTotals[[#This Row],[Billed Tickets]]/$E$5</f>
        <v>3.6896428203258901E-4</v>
      </c>
    </row>
    <row r="851" spans="1:10" x14ac:dyDescent="0.3">
      <c r="A851" s="6" t="s">
        <v>9</v>
      </c>
      <c r="B851" s="6" t="s">
        <v>2</v>
      </c>
      <c r="C851" s="6" t="s">
        <v>853</v>
      </c>
      <c r="D851" s="5" t="s">
        <v>853</v>
      </c>
      <c r="E851" s="5" t="s">
        <v>1719</v>
      </c>
      <c r="F851" s="10" t="str">
        <f>IF(TicketTotals[[#This Row],[New Tickets]]&gt;499, "TRUE", "FALSE")</f>
        <v>FALSE</v>
      </c>
      <c r="G851" s="7">
        <v>5</v>
      </c>
      <c r="H851" s="7">
        <f>IF(TicketTotals[[#This Row],[New Tickets]]&gt;499, TicketTotals[[#This Row],[New Tickets]], 0)</f>
        <v>0</v>
      </c>
      <c r="I851" s="16">
        <f>ROUND((TicketTotals[[#This Row],[Billed Tickets]]/$E$5)*$E$6, 2)</f>
        <v>0</v>
      </c>
      <c r="J851" s="20">
        <f>TicketTotals[[#This Row],[Billed Tickets]]/$E$5</f>
        <v>0</v>
      </c>
    </row>
    <row r="852" spans="1:10" x14ac:dyDescent="0.3">
      <c r="A852" s="6" t="s">
        <v>9</v>
      </c>
      <c r="B852" s="6" t="s">
        <v>2</v>
      </c>
      <c r="C852" s="6" t="s">
        <v>854</v>
      </c>
      <c r="D852" s="5" t="s">
        <v>1948</v>
      </c>
      <c r="E852" s="5" t="s">
        <v>1720</v>
      </c>
      <c r="F852" s="10" t="str">
        <f>IF(TicketTotals[[#This Row],[New Tickets]]&gt;499, "TRUE", "FALSE")</f>
        <v>TRUE</v>
      </c>
      <c r="G852" s="7">
        <v>2263</v>
      </c>
      <c r="H852" s="7">
        <f>IF(TicketTotals[[#This Row],[New Tickets]]&gt;499, TicketTotals[[#This Row],[New Tickets]], 0)</f>
        <v>2263</v>
      </c>
      <c r="I852" s="16">
        <f>ROUND((TicketTotals[[#This Row],[Billed Tickets]]/$E$5)*$E$6, 2)</f>
        <v>1398.6</v>
      </c>
      <c r="J852" s="20">
        <f>TicketTotals[[#This Row],[Billed Tickets]]/$E$5</f>
        <v>2.7972066004681707E-4</v>
      </c>
    </row>
    <row r="853" spans="1:10" x14ac:dyDescent="0.3">
      <c r="A853" s="6" t="s">
        <v>9</v>
      </c>
      <c r="B853" s="6" t="s">
        <v>2</v>
      </c>
      <c r="C853" s="6" t="s">
        <v>855</v>
      </c>
      <c r="D853" s="5" t="s">
        <v>855</v>
      </c>
      <c r="E853" s="5" t="s">
        <v>1721</v>
      </c>
      <c r="F853" s="10" t="str">
        <f>IF(TicketTotals[[#This Row],[New Tickets]]&gt;499, "TRUE", "FALSE")</f>
        <v>FALSE</v>
      </c>
      <c r="G853" s="7">
        <v>6</v>
      </c>
      <c r="H853" s="7">
        <f>IF(TicketTotals[[#This Row],[New Tickets]]&gt;499, TicketTotals[[#This Row],[New Tickets]], 0)</f>
        <v>0</v>
      </c>
      <c r="I853" s="16">
        <f>ROUND((TicketTotals[[#This Row],[Billed Tickets]]/$E$5)*$E$6, 2)</f>
        <v>0</v>
      </c>
      <c r="J853" s="20">
        <f>TicketTotals[[#This Row],[Billed Tickets]]/$E$5</f>
        <v>0</v>
      </c>
    </row>
    <row r="854" spans="1:10" x14ac:dyDescent="0.3">
      <c r="A854" s="6" t="s">
        <v>9</v>
      </c>
      <c r="B854" s="6" t="s">
        <v>2</v>
      </c>
      <c r="C854" s="6" t="s">
        <v>856</v>
      </c>
      <c r="D854" s="5" t="s">
        <v>856</v>
      </c>
      <c r="E854" s="5" t="s">
        <v>1722</v>
      </c>
      <c r="F854" s="10" t="str">
        <f>IF(TicketTotals[[#This Row],[New Tickets]]&gt;499, "TRUE", "FALSE")</f>
        <v>FALSE</v>
      </c>
      <c r="G854" s="7">
        <v>269</v>
      </c>
      <c r="H854" s="7">
        <f>IF(TicketTotals[[#This Row],[New Tickets]]&gt;499, TicketTotals[[#This Row],[New Tickets]], 0)</f>
        <v>0</v>
      </c>
      <c r="I854" s="16">
        <f>ROUND((TicketTotals[[#This Row],[Billed Tickets]]/$E$5)*$E$6, 2)</f>
        <v>0</v>
      </c>
      <c r="J854" s="20">
        <f>TicketTotals[[#This Row],[Billed Tickets]]/$E$5</f>
        <v>0</v>
      </c>
    </row>
    <row r="855" spans="1:10" x14ac:dyDescent="0.3">
      <c r="A855" s="6" t="s">
        <v>9</v>
      </c>
      <c r="B855" s="6" t="s">
        <v>2</v>
      </c>
      <c r="C855" s="6" t="s">
        <v>857</v>
      </c>
      <c r="D855" s="5" t="s">
        <v>857</v>
      </c>
      <c r="E855" s="5" t="s">
        <v>1723</v>
      </c>
      <c r="F855" s="10" t="str">
        <f>IF(TicketTotals[[#This Row],[New Tickets]]&gt;499, "TRUE", "FALSE")</f>
        <v>TRUE</v>
      </c>
      <c r="G855" s="7">
        <v>504</v>
      </c>
      <c r="H855" s="7">
        <f>IF(TicketTotals[[#This Row],[New Tickets]]&gt;499, TicketTotals[[#This Row],[New Tickets]], 0)</f>
        <v>504</v>
      </c>
      <c r="I855" s="16">
        <f>ROUND((TicketTotals[[#This Row],[Billed Tickets]]/$E$5)*$E$6, 2)</f>
        <v>311.49</v>
      </c>
      <c r="J855" s="20">
        <f>TicketTotals[[#This Row],[Billed Tickets]]/$E$5</f>
        <v>6.2297486815552717E-5</v>
      </c>
    </row>
    <row r="856" spans="1:10" x14ac:dyDescent="0.3">
      <c r="A856" s="6" t="s">
        <v>9</v>
      </c>
      <c r="B856" s="6" t="s">
        <v>2</v>
      </c>
      <c r="C856" s="6" t="s">
        <v>858</v>
      </c>
      <c r="D856" s="5" t="s">
        <v>858</v>
      </c>
      <c r="E856" s="5" t="s">
        <v>1724</v>
      </c>
      <c r="F856" s="10" t="str">
        <f>IF(TicketTotals[[#This Row],[New Tickets]]&gt;499, "TRUE", "FALSE")</f>
        <v>FALSE</v>
      </c>
      <c r="G856" s="7">
        <v>73</v>
      </c>
      <c r="H856" s="7">
        <f>IF(TicketTotals[[#This Row],[New Tickets]]&gt;499, TicketTotals[[#This Row],[New Tickets]], 0)</f>
        <v>0</v>
      </c>
      <c r="I856" s="16">
        <f>ROUND((TicketTotals[[#This Row],[Billed Tickets]]/$E$5)*$E$6, 2)</f>
        <v>0</v>
      </c>
      <c r="J856" s="20">
        <f>TicketTotals[[#This Row],[Billed Tickets]]/$E$5</f>
        <v>0</v>
      </c>
    </row>
    <row r="857" spans="1:10" x14ac:dyDescent="0.3">
      <c r="A857" s="6" t="s">
        <v>9</v>
      </c>
      <c r="B857" s="6" t="s">
        <v>2</v>
      </c>
      <c r="C857" s="6" t="s">
        <v>859</v>
      </c>
      <c r="D857" s="5" t="s">
        <v>859</v>
      </c>
      <c r="E857" s="5" t="s">
        <v>1725</v>
      </c>
      <c r="F857" s="10" t="str">
        <f>IF(TicketTotals[[#This Row],[New Tickets]]&gt;499, "TRUE", "FALSE")</f>
        <v>TRUE</v>
      </c>
      <c r="G857" s="7">
        <v>1307</v>
      </c>
      <c r="H857" s="7">
        <f>IF(TicketTotals[[#This Row],[New Tickets]]&gt;499, TicketTotals[[#This Row],[New Tickets]], 0)</f>
        <v>1307</v>
      </c>
      <c r="I857" s="16">
        <f>ROUND((TicketTotals[[#This Row],[Billed Tickets]]/$E$5)*$E$6, 2)</f>
        <v>807.77</v>
      </c>
      <c r="J857" s="20">
        <f>TicketTotals[[#This Row],[Billed Tickets]]/$E$5</f>
        <v>1.6155320489668134E-4</v>
      </c>
    </row>
    <row r="858" spans="1:10" x14ac:dyDescent="0.3">
      <c r="A858" s="6" t="s">
        <v>9</v>
      </c>
      <c r="B858" s="6" t="s">
        <v>2</v>
      </c>
      <c r="C858" s="6" t="s">
        <v>860</v>
      </c>
      <c r="D858" s="5" t="s">
        <v>860</v>
      </c>
      <c r="E858" s="5" t="s">
        <v>1726</v>
      </c>
      <c r="F858" s="10" t="str">
        <f>IF(TicketTotals[[#This Row],[New Tickets]]&gt;499, "TRUE", "FALSE")</f>
        <v>FALSE</v>
      </c>
      <c r="G858" s="7">
        <v>32</v>
      </c>
      <c r="H858" s="7">
        <f>IF(TicketTotals[[#This Row],[New Tickets]]&gt;499, TicketTotals[[#This Row],[New Tickets]], 0)</f>
        <v>0</v>
      </c>
      <c r="I858" s="16">
        <f>ROUND((TicketTotals[[#This Row],[Billed Tickets]]/$E$5)*$E$6, 2)</f>
        <v>0</v>
      </c>
      <c r="J858" s="20">
        <f>TicketTotals[[#This Row],[Billed Tickets]]/$E$5</f>
        <v>0</v>
      </c>
    </row>
    <row r="859" spans="1:10" x14ac:dyDescent="0.3">
      <c r="A859" s="6" t="s">
        <v>9</v>
      </c>
      <c r="B859" s="6" t="s">
        <v>2</v>
      </c>
      <c r="C859" s="6" t="s">
        <v>861</v>
      </c>
      <c r="D859" s="5" t="s">
        <v>861</v>
      </c>
      <c r="E859" s="5" t="s">
        <v>1727</v>
      </c>
      <c r="F859" s="10" t="str">
        <f>IF(TicketTotals[[#This Row],[New Tickets]]&gt;499, "TRUE", "FALSE")</f>
        <v>FALSE</v>
      </c>
      <c r="G859" s="7">
        <v>49</v>
      </c>
      <c r="H859" s="7">
        <f>IF(TicketTotals[[#This Row],[New Tickets]]&gt;499, TicketTotals[[#This Row],[New Tickets]], 0)</f>
        <v>0</v>
      </c>
      <c r="I859" s="16">
        <f>ROUND((TicketTotals[[#This Row],[Billed Tickets]]/$E$5)*$E$6, 2)</f>
        <v>0</v>
      </c>
      <c r="J859" s="20">
        <f>TicketTotals[[#This Row],[Billed Tickets]]/$E$5</f>
        <v>0</v>
      </c>
    </row>
    <row r="860" spans="1:10" x14ac:dyDescent="0.3">
      <c r="A860" s="6" t="s">
        <v>9</v>
      </c>
      <c r="B860" s="6" t="s">
        <v>2</v>
      </c>
      <c r="C860" s="6" t="s">
        <v>862</v>
      </c>
      <c r="D860" s="5" t="s">
        <v>862</v>
      </c>
      <c r="E860" s="5" t="s">
        <v>1728</v>
      </c>
      <c r="F860" s="10" t="str">
        <f>IF(TicketTotals[[#This Row],[New Tickets]]&gt;499, "TRUE", "FALSE")</f>
        <v>FALSE</v>
      </c>
      <c r="G860" s="7">
        <v>52</v>
      </c>
      <c r="H860" s="7">
        <f>IF(TicketTotals[[#This Row],[New Tickets]]&gt;499, TicketTotals[[#This Row],[New Tickets]], 0)</f>
        <v>0</v>
      </c>
      <c r="I860" s="16">
        <f>ROUND((TicketTotals[[#This Row],[Billed Tickets]]/$E$5)*$E$6, 2)</f>
        <v>0</v>
      </c>
      <c r="J860" s="20">
        <f>TicketTotals[[#This Row],[Billed Tickets]]/$E$5</f>
        <v>0</v>
      </c>
    </row>
    <row r="861" spans="1:10" x14ac:dyDescent="0.3">
      <c r="A861" s="6" t="s">
        <v>9</v>
      </c>
      <c r="B861" s="6" t="s">
        <v>2</v>
      </c>
      <c r="C861" s="6" t="s">
        <v>863</v>
      </c>
      <c r="D861" s="5" t="s">
        <v>863</v>
      </c>
      <c r="E861" s="5" t="s">
        <v>1729</v>
      </c>
      <c r="F861" s="10" t="str">
        <f>IF(TicketTotals[[#This Row],[New Tickets]]&gt;499, "TRUE", "FALSE")</f>
        <v>TRUE</v>
      </c>
      <c r="G861" s="7">
        <v>4614</v>
      </c>
      <c r="H861" s="7">
        <f>IF(TicketTotals[[#This Row],[New Tickets]]&gt;499, TicketTotals[[#This Row],[New Tickets]], 0)</f>
        <v>4614</v>
      </c>
      <c r="I861" s="16">
        <f>ROUND((TicketTotals[[#This Row],[Billed Tickets]]/$E$5)*$E$6, 2)</f>
        <v>2851.59</v>
      </c>
      <c r="J861" s="20">
        <f>TicketTotals[[#This Row],[Billed Tickets]]/$E$5</f>
        <v>5.7031865906142902E-4</v>
      </c>
    </row>
    <row r="862" spans="1:10" x14ac:dyDescent="0.3">
      <c r="A862" s="6" t="s">
        <v>9</v>
      </c>
      <c r="B862" s="6" t="s">
        <v>2</v>
      </c>
      <c r="C862" s="6" t="s">
        <v>864</v>
      </c>
      <c r="D862" s="5" t="s">
        <v>864</v>
      </c>
      <c r="E862" s="5" t="s">
        <v>1730</v>
      </c>
      <c r="F862" s="10" t="str">
        <f>IF(TicketTotals[[#This Row],[New Tickets]]&gt;499, "TRUE", "FALSE")</f>
        <v>FALSE</v>
      </c>
      <c r="G862" s="7">
        <v>413</v>
      </c>
      <c r="H862" s="7">
        <f>IF(TicketTotals[[#This Row],[New Tickets]]&gt;499, TicketTotals[[#This Row],[New Tickets]], 0)</f>
        <v>0</v>
      </c>
      <c r="I862" s="16">
        <f>ROUND((TicketTotals[[#This Row],[Billed Tickets]]/$E$5)*$E$6, 2)</f>
        <v>0</v>
      </c>
      <c r="J862" s="20">
        <f>TicketTotals[[#This Row],[Billed Tickets]]/$E$5</f>
        <v>0</v>
      </c>
    </row>
    <row r="863" spans="1:10" x14ac:dyDescent="0.3">
      <c r="A863" s="6" t="s">
        <v>9</v>
      </c>
      <c r="B863" s="6" t="s">
        <v>2</v>
      </c>
      <c r="C863" s="6" t="s">
        <v>865</v>
      </c>
      <c r="D863" s="5" t="s">
        <v>865</v>
      </c>
      <c r="E863" s="5" t="s">
        <v>1731</v>
      </c>
      <c r="F863" s="10" t="str">
        <f>IF(TicketTotals[[#This Row],[New Tickets]]&gt;499, "TRUE", "FALSE")</f>
        <v>TRUE</v>
      </c>
      <c r="G863" s="7">
        <v>602</v>
      </c>
      <c r="H863" s="7">
        <f>IF(TicketTotals[[#This Row],[New Tickets]]&gt;499, TicketTotals[[#This Row],[New Tickets]], 0)</f>
        <v>602</v>
      </c>
      <c r="I863" s="16">
        <f>ROUND((TicketTotals[[#This Row],[Billed Tickets]]/$E$5)*$E$6, 2)</f>
        <v>372.05</v>
      </c>
      <c r="J863" s="20">
        <f>TicketTotals[[#This Row],[Billed Tickets]]/$E$5</f>
        <v>7.441088702968797E-5</v>
      </c>
    </row>
    <row r="864" spans="1:10" x14ac:dyDescent="0.3">
      <c r="A864" s="6" t="s">
        <v>9</v>
      </c>
      <c r="B864" s="6" t="s">
        <v>2</v>
      </c>
      <c r="C864" s="6" t="s">
        <v>866</v>
      </c>
      <c r="D864" s="5" t="s">
        <v>1949</v>
      </c>
      <c r="E864" s="5" t="s">
        <v>1732</v>
      </c>
      <c r="F864" s="10" t="str">
        <f>IF(TicketTotals[[#This Row],[New Tickets]]&gt;499, "TRUE", "FALSE")</f>
        <v>TRUE</v>
      </c>
      <c r="G864" s="7">
        <v>3686</v>
      </c>
      <c r="H864" s="7">
        <f>IF(TicketTotals[[#This Row],[New Tickets]]&gt;499, TicketTotals[[#This Row],[New Tickets]], 0)</f>
        <v>3686</v>
      </c>
      <c r="I864" s="16">
        <f>ROUND((TicketTotals[[#This Row],[Billed Tickets]]/$E$5)*$E$6, 2)</f>
        <v>2278.06</v>
      </c>
      <c r="J864" s="20">
        <f>TicketTotals[[#This Row],[Billed Tickets]]/$E$5</f>
        <v>4.5561217540104627E-4</v>
      </c>
    </row>
    <row r="865" spans="1:10" x14ac:dyDescent="0.3">
      <c r="A865" s="6" t="s">
        <v>9</v>
      </c>
      <c r="B865" s="6" t="s">
        <v>2</v>
      </c>
      <c r="C865" s="6" t="s">
        <v>867</v>
      </c>
      <c r="D865" s="5" t="s">
        <v>867</v>
      </c>
      <c r="E865" s="5" t="s">
        <v>1733</v>
      </c>
      <c r="F865" s="10" t="str">
        <f>IF(TicketTotals[[#This Row],[New Tickets]]&gt;499, "TRUE", "FALSE")</f>
        <v>TRUE</v>
      </c>
      <c r="G865" s="7">
        <v>1642</v>
      </c>
      <c r="H865" s="7">
        <f>IF(TicketTotals[[#This Row],[New Tickets]]&gt;499, TicketTotals[[#This Row],[New Tickets]], 0)</f>
        <v>1642</v>
      </c>
      <c r="I865" s="16">
        <f>ROUND((TicketTotals[[#This Row],[Billed Tickets]]/$E$5)*$E$6, 2)</f>
        <v>1014.81</v>
      </c>
      <c r="J865" s="20">
        <f>TicketTotals[[#This Row],[Billed Tickets]]/$E$5</f>
        <v>2.0296125664908245E-4</v>
      </c>
    </row>
    <row r="866" spans="1:10" x14ac:dyDescent="0.3">
      <c r="A866" s="6" t="s">
        <v>9</v>
      </c>
      <c r="B866" s="6" t="s">
        <v>2</v>
      </c>
      <c r="C866" s="6" t="s">
        <v>868</v>
      </c>
      <c r="D866" s="5" t="s">
        <v>1950</v>
      </c>
      <c r="E866" s="5" t="s">
        <v>1734</v>
      </c>
      <c r="F866" s="10" t="str">
        <f>IF(TicketTotals[[#This Row],[New Tickets]]&gt;499, "TRUE", "FALSE")</f>
        <v>TRUE</v>
      </c>
      <c r="G866" s="7">
        <v>168708</v>
      </c>
      <c r="H866" s="7">
        <f>IF(TicketTotals[[#This Row],[New Tickets]]&gt;499, TicketTotals[[#This Row],[New Tickets]], 0)</f>
        <v>168708</v>
      </c>
      <c r="I866" s="16">
        <f>ROUND((TicketTotals[[#This Row],[Billed Tickets]]/$E$5)*$E$6, 2)</f>
        <v>104266.71</v>
      </c>
      <c r="J866" s="20">
        <f>TicketTotals[[#This Row],[Billed Tickets]]/$E$5</f>
        <v>2.0853342074758467E-2</v>
      </c>
    </row>
    <row r="867" spans="1:10" x14ac:dyDescent="0.3">
      <c r="A867" s="6" t="s">
        <v>9</v>
      </c>
      <c r="B867" s="6" t="s">
        <v>2</v>
      </c>
      <c r="C867" s="6" t="s">
        <v>869</v>
      </c>
      <c r="D867" s="5" t="s">
        <v>869</v>
      </c>
      <c r="E867" s="5" t="s">
        <v>1735</v>
      </c>
      <c r="F867" s="10" t="str">
        <f>IF(TicketTotals[[#This Row],[New Tickets]]&gt;499, "TRUE", "FALSE")</f>
        <v>FALSE</v>
      </c>
      <c r="G867" s="7">
        <v>11</v>
      </c>
      <c r="H867" s="7">
        <f>IF(TicketTotals[[#This Row],[New Tickets]]&gt;499, TicketTotals[[#This Row],[New Tickets]], 0)</f>
        <v>0</v>
      </c>
      <c r="I867" s="16">
        <f>ROUND((TicketTotals[[#This Row],[Billed Tickets]]/$E$5)*$E$6, 2)</f>
        <v>0</v>
      </c>
      <c r="J867" s="20">
        <f>TicketTotals[[#This Row],[Billed Tickets]]/$E$5</f>
        <v>0</v>
      </c>
    </row>
    <row r="868" spans="1:10" x14ac:dyDescent="0.3">
      <c r="A868" s="6" t="s">
        <v>9</v>
      </c>
      <c r="B868" s="6" t="s">
        <v>2</v>
      </c>
      <c r="C868" s="6" t="s">
        <v>870</v>
      </c>
      <c r="D868" s="5" t="s">
        <v>870</v>
      </c>
      <c r="E868" s="5" t="s">
        <v>1736</v>
      </c>
      <c r="F868" s="10" t="str">
        <f>IF(TicketTotals[[#This Row],[New Tickets]]&gt;499, "TRUE", "FALSE")</f>
        <v>FALSE</v>
      </c>
      <c r="G868" s="7">
        <v>420</v>
      </c>
      <c r="H868" s="7">
        <f>IF(TicketTotals[[#This Row],[New Tickets]]&gt;499, TicketTotals[[#This Row],[New Tickets]], 0)</f>
        <v>0</v>
      </c>
      <c r="I868" s="16">
        <f>ROUND((TicketTotals[[#This Row],[Billed Tickets]]/$E$5)*$E$6, 2)</f>
        <v>0</v>
      </c>
      <c r="J868" s="20">
        <f>TicketTotals[[#This Row],[Billed Tickets]]/$E$5</f>
        <v>0</v>
      </c>
    </row>
    <row r="869" spans="1:10" x14ac:dyDescent="0.3">
      <c r="A869" s="6" t="s">
        <v>9</v>
      </c>
      <c r="B869" s="6" t="s">
        <v>2</v>
      </c>
      <c r="C869" s="6" t="s">
        <v>871</v>
      </c>
      <c r="D869" s="5" t="s">
        <v>871</v>
      </c>
      <c r="E869" s="5" t="s">
        <v>1737</v>
      </c>
      <c r="F869" s="10" t="str">
        <f>IF(TicketTotals[[#This Row],[New Tickets]]&gt;499, "TRUE", "FALSE")</f>
        <v>FALSE</v>
      </c>
      <c r="G869" s="7">
        <v>409</v>
      </c>
      <c r="H869" s="7">
        <f>IF(TicketTotals[[#This Row],[New Tickets]]&gt;499, TicketTotals[[#This Row],[New Tickets]], 0)</f>
        <v>0</v>
      </c>
      <c r="I869" s="16">
        <f>ROUND((TicketTotals[[#This Row],[Billed Tickets]]/$E$5)*$E$6, 2)</f>
        <v>0</v>
      </c>
      <c r="J869" s="20">
        <f>TicketTotals[[#This Row],[Billed Tickets]]/$E$5</f>
        <v>0</v>
      </c>
    </row>
    <row r="870" spans="1:10" x14ac:dyDescent="0.3">
      <c r="A870" s="6" t="s">
        <v>9</v>
      </c>
      <c r="B870" s="6" t="s">
        <v>2</v>
      </c>
      <c r="C870" s="6" t="s">
        <v>872</v>
      </c>
      <c r="D870" s="5" t="s">
        <v>1951</v>
      </c>
      <c r="E870" s="5" t="s">
        <v>1738</v>
      </c>
      <c r="F870" s="10" t="str">
        <f>IF(TicketTotals[[#This Row],[New Tickets]]&gt;499, "TRUE", "FALSE")</f>
        <v>TRUE</v>
      </c>
      <c r="G870" s="7">
        <v>790</v>
      </c>
      <c r="H870" s="7">
        <f>IF(TicketTotals[[#This Row],[New Tickets]]&gt;499, TicketTotals[[#This Row],[New Tickets]], 0)</f>
        <v>790</v>
      </c>
      <c r="I870" s="16">
        <f>ROUND((TicketTotals[[#This Row],[Billed Tickets]]/$E$5)*$E$6, 2)</f>
        <v>488.24</v>
      </c>
      <c r="J870" s="20">
        <f>TicketTotals[[#This Row],[Billed Tickets]]/$E$5</f>
        <v>9.7648838460886195E-5</v>
      </c>
    </row>
    <row r="871" spans="1:10" x14ac:dyDescent="0.3">
      <c r="A871" s="6" t="s">
        <v>9</v>
      </c>
      <c r="B871" s="6" t="s">
        <v>2</v>
      </c>
      <c r="C871" s="6" t="s">
        <v>873</v>
      </c>
      <c r="D871" s="5" t="s">
        <v>1952</v>
      </c>
      <c r="E871" s="5" t="s">
        <v>1739</v>
      </c>
      <c r="F871" s="10" t="str">
        <f>IF(TicketTotals[[#This Row],[New Tickets]]&gt;499, "TRUE", "FALSE")</f>
        <v>TRUE</v>
      </c>
      <c r="G871" s="7">
        <v>3003</v>
      </c>
      <c r="H871" s="7">
        <f>IF(TicketTotals[[#This Row],[New Tickets]]&gt;499, TicketTotals[[#This Row],[New Tickets]], 0)</f>
        <v>3003</v>
      </c>
      <c r="I871" s="16">
        <f>ROUND((TicketTotals[[#This Row],[Billed Tickets]]/$E$5)*$E$6, 2)</f>
        <v>1855.95</v>
      </c>
      <c r="J871" s="20">
        <f>TicketTotals[[#This Row],[Billed Tickets]]/$E$5</f>
        <v>3.7118919227600161E-4</v>
      </c>
    </row>
    <row r="872" spans="1:10" x14ac:dyDescent="0.3">
      <c r="A872" s="6" t="s">
        <v>9</v>
      </c>
      <c r="B872" s="6" t="s">
        <v>2</v>
      </c>
      <c r="C872" s="6" t="s">
        <v>874</v>
      </c>
      <c r="D872" s="5" t="s">
        <v>874</v>
      </c>
      <c r="E872" s="5" t="s">
        <v>1740</v>
      </c>
      <c r="F872" s="10" t="str">
        <f>IF(TicketTotals[[#This Row],[New Tickets]]&gt;499, "TRUE", "FALSE")</f>
        <v>FALSE</v>
      </c>
      <c r="G872" s="7">
        <v>24</v>
      </c>
      <c r="H872" s="7">
        <f>IF(TicketTotals[[#This Row],[New Tickets]]&gt;499, TicketTotals[[#This Row],[New Tickets]], 0)</f>
        <v>0</v>
      </c>
      <c r="I872" s="16">
        <f>ROUND((TicketTotals[[#This Row],[Billed Tickets]]/$E$5)*$E$6, 2)</f>
        <v>0</v>
      </c>
      <c r="J872" s="20">
        <f>TicketTotals[[#This Row],[Billed Tickets]]/$E$5</f>
        <v>0</v>
      </c>
    </row>
    <row r="873" spans="1:10" x14ac:dyDescent="0.3">
      <c r="A873" s="6" t="s">
        <v>9</v>
      </c>
      <c r="B873" s="6" t="s">
        <v>2</v>
      </c>
      <c r="C873" s="6" t="s">
        <v>875</v>
      </c>
      <c r="D873" s="5" t="s">
        <v>875</v>
      </c>
      <c r="E873" s="5" t="s">
        <v>1741</v>
      </c>
      <c r="F873" s="10" t="str">
        <f>IF(TicketTotals[[#This Row],[New Tickets]]&gt;499, "TRUE", "FALSE")</f>
        <v>FALSE</v>
      </c>
      <c r="G873" s="7">
        <v>478</v>
      </c>
      <c r="H873" s="7">
        <f>IF(TicketTotals[[#This Row],[New Tickets]]&gt;499, TicketTotals[[#This Row],[New Tickets]], 0)</f>
        <v>0</v>
      </c>
      <c r="I873" s="16">
        <f>ROUND((TicketTotals[[#This Row],[Billed Tickets]]/$E$5)*$E$6, 2)</f>
        <v>0</v>
      </c>
      <c r="J873" s="20">
        <f>TicketTotals[[#This Row],[Billed Tickets]]/$E$5</f>
        <v>0</v>
      </c>
    </row>
    <row r="874" spans="1:10" x14ac:dyDescent="0.3">
      <c r="A874" s="6" t="s">
        <v>9</v>
      </c>
      <c r="B874" s="6" t="s">
        <v>2</v>
      </c>
      <c r="C874" s="6" t="s">
        <v>876</v>
      </c>
      <c r="D874" s="5" t="s">
        <v>876</v>
      </c>
      <c r="E874" s="5" t="s">
        <v>1742</v>
      </c>
      <c r="F874" s="10" t="str">
        <f>IF(TicketTotals[[#This Row],[New Tickets]]&gt;499, "TRUE", "FALSE")</f>
        <v>FALSE</v>
      </c>
      <c r="G874" s="7">
        <v>26</v>
      </c>
      <c r="H874" s="7">
        <f>IF(TicketTotals[[#This Row],[New Tickets]]&gt;499, TicketTotals[[#This Row],[New Tickets]], 0)</f>
        <v>0</v>
      </c>
      <c r="I874" s="16">
        <f>ROUND((TicketTotals[[#This Row],[Billed Tickets]]/$E$5)*$E$6, 2)</f>
        <v>0</v>
      </c>
      <c r="J874" s="20">
        <f>TicketTotals[[#This Row],[Billed Tickets]]/$E$5</f>
        <v>0</v>
      </c>
    </row>
    <row r="875" spans="1:10" x14ac:dyDescent="0.3">
      <c r="A875" s="6" t="s">
        <v>9</v>
      </c>
      <c r="B875" s="6" t="s">
        <v>2</v>
      </c>
      <c r="C875" s="6" t="s">
        <v>877</v>
      </c>
      <c r="D875" s="5" t="s">
        <v>877</v>
      </c>
      <c r="E875" s="5" t="s">
        <v>1743</v>
      </c>
      <c r="F875" s="10" t="str">
        <f>IF(TicketTotals[[#This Row],[New Tickets]]&gt;499, "TRUE", "FALSE")</f>
        <v>FALSE</v>
      </c>
      <c r="G875" s="7">
        <v>42</v>
      </c>
      <c r="H875" s="7">
        <f>IF(TicketTotals[[#This Row],[New Tickets]]&gt;499, TicketTotals[[#This Row],[New Tickets]], 0)</f>
        <v>0</v>
      </c>
      <c r="I875" s="16">
        <f>ROUND((TicketTotals[[#This Row],[Billed Tickets]]/$E$5)*$E$6, 2)</f>
        <v>0</v>
      </c>
      <c r="J875" s="20">
        <f>TicketTotals[[#This Row],[Billed Tickets]]/$E$5</f>
        <v>0</v>
      </c>
    </row>
    <row r="876" spans="1:10" x14ac:dyDescent="0.3">
      <c r="A876" s="6" t="s">
        <v>9</v>
      </c>
      <c r="B876" s="6" t="s">
        <v>2</v>
      </c>
      <c r="C876" s="6" t="s">
        <v>878</v>
      </c>
      <c r="D876" s="5" t="s">
        <v>878</v>
      </c>
      <c r="E876" s="5" t="s">
        <v>1744</v>
      </c>
      <c r="F876" s="10" t="str">
        <f>IF(TicketTotals[[#This Row],[New Tickets]]&gt;499, "TRUE", "FALSE")</f>
        <v>TRUE</v>
      </c>
      <c r="G876" s="7">
        <v>508</v>
      </c>
      <c r="H876" s="7">
        <f>IF(TicketTotals[[#This Row],[New Tickets]]&gt;499, TicketTotals[[#This Row],[New Tickets]], 0)</f>
        <v>508</v>
      </c>
      <c r="I876" s="16">
        <f>ROUND((TicketTotals[[#This Row],[Billed Tickets]]/$E$5)*$E$6, 2)</f>
        <v>313.95999999999998</v>
      </c>
      <c r="J876" s="20">
        <f>TicketTotals[[#This Row],[Billed Tickets]]/$E$5</f>
        <v>6.2791911314088851E-5</v>
      </c>
    </row>
    <row r="877" spans="1:10" x14ac:dyDescent="0.3">
      <c r="A877" s="6" t="s">
        <v>9</v>
      </c>
      <c r="B877" s="6" t="s">
        <v>2</v>
      </c>
      <c r="C877" s="6" t="s">
        <v>879</v>
      </c>
      <c r="D877" s="5" t="s">
        <v>879</v>
      </c>
      <c r="E877" s="5" t="s">
        <v>1745</v>
      </c>
      <c r="F877" s="10" t="str">
        <f>IF(TicketTotals[[#This Row],[New Tickets]]&gt;499, "TRUE", "FALSE")</f>
        <v>FALSE</v>
      </c>
      <c r="G877" s="7">
        <v>488</v>
      </c>
      <c r="H877" s="7">
        <f>IF(TicketTotals[[#This Row],[New Tickets]]&gt;499, TicketTotals[[#This Row],[New Tickets]], 0)</f>
        <v>0</v>
      </c>
      <c r="I877" s="16">
        <f>ROUND((TicketTotals[[#This Row],[Billed Tickets]]/$E$5)*$E$6, 2)</f>
        <v>0</v>
      </c>
      <c r="J877" s="20">
        <f>TicketTotals[[#This Row],[Billed Tickets]]/$E$5</f>
        <v>0</v>
      </c>
    </row>
    <row r="878" spans="1:10" x14ac:dyDescent="0.3">
      <c r="A878" s="6" t="s">
        <v>9</v>
      </c>
      <c r="B878" s="6" t="s">
        <v>2</v>
      </c>
      <c r="C878" s="6" t="s">
        <v>880</v>
      </c>
      <c r="D878" s="5" t="s">
        <v>880</v>
      </c>
      <c r="E878" s="5" t="s">
        <v>1746</v>
      </c>
      <c r="F878" s="10" t="str">
        <f>IF(TicketTotals[[#This Row],[New Tickets]]&gt;499, "TRUE", "FALSE")</f>
        <v>FALSE</v>
      </c>
      <c r="G878" s="7">
        <v>105</v>
      </c>
      <c r="H878" s="7">
        <f>IF(TicketTotals[[#This Row],[New Tickets]]&gt;499, TicketTotals[[#This Row],[New Tickets]], 0)</f>
        <v>0</v>
      </c>
      <c r="I878" s="16">
        <f>ROUND((TicketTotals[[#This Row],[Billed Tickets]]/$E$5)*$E$6, 2)</f>
        <v>0</v>
      </c>
      <c r="J878" s="20">
        <f>TicketTotals[[#This Row],[Billed Tickets]]/$E$5</f>
        <v>0</v>
      </c>
    </row>
    <row r="879" spans="1:10" x14ac:dyDescent="0.3">
      <c r="A879" s="6" t="s">
        <v>9</v>
      </c>
      <c r="B879" s="6" t="s">
        <v>2</v>
      </c>
      <c r="C879" s="6" t="s">
        <v>881</v>
      </c>
      <c r="D879" s="5" t="s">
        <v>881</v>
      </c>
      <c r="E879" s="5" t="s">
        <v>1747</v>
      </c>
      <c r="F879" s="10" t="str">
        <f>IF(TicketTotals[[#This Row],[New Tickets]]&gt;499, "TRUE", "FALSE")</f>
        <v>FALSE</v>
      </c>
      <c r="G879" s="7">
        <v>50</v>
      </c>
      <c r="H879" s="7">
        <f>IF(TicketTotals[[#This Row],[New Tickets]]&gt;499, TicketTotals[[#This Row],[New Tickets]], 0)</f>
        <v>0</v>
      </c>
      <c r="I879" s="16">
        <f>ROUND((TicketTotals[[#This Row],[Billed Tickets]]/$E$5)*$E$6, 2)</f>
        <v>0</v>
      </c>
      <c r="J879" s="20">
        <f>TicketTotals[[#This Row],[Billed Tickets]]/$E$5</f>
        <v>0</v>
      </c>
    </row>
    <row r="880" spans="1:10" x14ac:dyDescent="0.3">
      <c r="A880" s="6" t="s">
        <v>9</v>
      </c>
      <c r="B880" s="6" t="s">
        <v>2</v>
      </c>
      <c r="C880" s="6" t="s">
        <v>882</v>
      </c>
      <c r="D880" s="5" t="s">
        <v>882</v>
      </c>
      <c r="E880" s="5" t="s">
        <v>1748</v>
      </c>
      <c r="F880" s="10" t="str">
        <f>IF(TicketTotals[[#This Row],[New Tickets]]&gt;499, "TRUE", "FALSE")</f>
        <v>FALSE</v>
      </c>
      <c r="G880" s="7">
        <v>19</v>
      </c>
      <c r="H880" s="7">
        <f>IF(TicketTotals[[#This Row],[New Tickets]]&gt;499, TicketTotals[[#This Row],[New Tickets]], 0)</f>
        <v>0</v>
      </c>
      <c r="I880" s="16">
        <f>ROUND((TicketTotals[[#This Row],[Billed Tickets]]/$E$5)*$E$6, 2)</f>
        <v>0</v>
      </c>
      <c r="J880" s="20">
        <f>TicketTotals[[#This Row],[Billed Tickets]]/$E$5</f>
        <v>0</v>
      </c>
    </row>
    <row r="881" spans="1:10" x14ac:dyDescent="0.3">
      <c r="A881" s="6" t="s">
        <v>9</v>
      </c>
      <c r="B881" s="6" t="s">
        <v>2</v>
      </c>
      <c r="C881" s="6" t="s">
        <v>883</v>
      </c>
      <c r="D881" s="5" t="s">
        <v>1953</v>
      </c>
      <c r="E881" s="5" t="s">
        <v>1749</v>
      </c>
      <c r="F881" s="10" t="str">
        <f>IF(TicketTotals[[#This Row],[New Tickets]]&gt;499, "TRUE", "FALSE")</f>
        <v>TRUE</v>
      </c>
      <c r="G881" s="7">
        <v>4476</v>
      </c>
      <c r="H881" s="7">
        <f>IF(TicketTotals[[#This Row],[New Tickets]]&gt;499, TicketTotals[[#This Row],[New Tickets]], 0)</f>
        <v>4476</v>
      </c>
      <c r="I881" s="16">
        <f>ROUND((TicketTotals[[#This Row],[Billed Tickets]]/$E$5)*$E$6, 2)</f>
        <v>2766.31</v>
      </c>
      <c r="J881" s="20">
        <f>TicketTotals[[#This Row],[Billed Tickets]]/$E$5</f>
        <v>5.5326101386193242E-4</v>
      </c>
    </row>
    <row r="882" spans="1:10" x14ac:dyDescent="0.3">
      <c r="A882" s="6" t="s">
        <v>9</v>
      </c>
      <c r="B882" s="6" t="s">
        <v>2</v>
      </c>
      <c r="C882" s="6" t="s">
        <v>884</v>
      </c>
      <c r="D882" s="5" t="s">
        <v>884</v>
      </c>
      <c r="E882" s="5" t="s">
        <v>1750</v>
      </c>
      <c r="F882" s="10" t="str">
        <f>IF(TicketTotals[[#This Row],[New Tickets]]&gt;499, "TRUE", "FALSE")</f>
        <v>FALSE</v>
      </c>
      <c r="G882" s="7">
        <v>250</v>
      </c>
      <c r="H882" s="7">
        <f>IF(TicketTotals[[#This Row],[New Tickets]]&gt;499, TicketTotals[[#This Row],[New Tickets]], 0)</f>
        <v>0</v>
      </c>
      <c r="I882" s="16">
        <f>ROUND((TicketTotals[[#This Row],[Billed Tickets]]/$E$5)*$E$6, 2)</f>
        <v>0</v>
      </c>
      <c r="J882" s="20">
        <f>TicketTotals[[#This Row],[Billed Tickets]]/$E$5</f>
        <v>0</v>
      </c>
    </row>
    <row r="883" spans="1:10" x14ac:dyDescent="0.3">
      <c r="A883" s="6" t="s">
        <v>9</v>
      </c>
      <c r="B883" s="6" t="s">
        <v>2</v>
      </c>
      <c r="C883" s="6" t="s">
        <v>885</v>
      </c>
      <c r="D883" s="5" t="s">
        <v>885</v>
      </c>
      <c r="E883" s="5" t="s">
        <v>1751</v>
      </c>
      <c r="F883" s="10" t="str">
        <f>IF(TicketTotals[[#This Row],[New Tickets]]&gt;499, "TRUE", "FALSE")</f>
        <v>FALSE</v>
      </c>
      <c r="G883" s="7">
        <v>4</v>
      </c>
      <c r="H883" s="7">
        <f>IF(TicketTotals[[#This Row],[New Tickets]]&gt;499, TicketTotals[[#This Row],[New Tickets]], 0)</f>
        <v>0</v>
      </c>
      <c r="I883" s="16">
        <f>ROUND((TicketTotals[[#This Row],[Billed Tickets]]/$E$5)*$E$6, 2)</f>
        <v>0</v>
      </c>
      <c r="J883" s="20">
        <f>TicketTotals[[#This Row],[Billed Tickets]]/$E$5</f>
        <v>0</v>
      </c>
    </row>
    <row r="884" spans="1:10" x14ac:dyDescent="0.3">
      <c r="A884" s="6" t="s">
        <v>9</v>
      </c>
      <c r="B884" s="6" t="s">
        <v>2</v>
      </c>
      <c r="C884" s="6" t="s">
        <v>886</v>
      </c>
      <c r="D884" s="5" t="s">
        <v>886</v>
      </c>
      <c r="E884" s="5" t="s">
        <v>1752</v>
      </c>
      <c r="F884" s="10" t="str">
        <f>IF(TicketTotals[[#This Row],[New Tickets]]&gt;499, "TRUE", "FALSE")</f>
        <v>FALSE</v>
      </c>
      <c r="G884" s="7">
        <v>324</v>
      </c>
      <c r="H884" s="7">
        <f>IF(TicketTotals[[#This Row],[New Tickets]]&gt;499, TicketTotals[[#This Row],[New Tickets]], 0)</f>
        <v>0</v>
      </c>
      <c r="I884" s="16">
        <f>ROUND((TicketTotals[[#This Row],[Billed Tickets]]/$E$5)*$E$6, 2)</f>
        <v>0</v>
      </c>
      <c r="J884" s="20">
        <f>TicketTotals[[#This Row],[Billed Tickets]]/$E$5</f>
        <v>0</v>
      </c>
    </row>
    <row r="885" spans="1:10" x14ac:dyDescent="0.3">
      <c r="A885" s="6" t="s">
        <v>9</v>
      </c>
      <c r="B885" s="6" t="s">
        <v>2</v>
      </c>
      <c r="C885" s="6" t="s">
        <v>887</v>
      </c>
      <c r="D885" s="5" t="s">
        <v>887</v>
      </c>
      <c r="E885" s="5" t="s">
        <v>1753</v>
      </c>
      <c r="F885" s="10" t="str">
        <f>IF(TicketTotals[[#This Row],[New Tickets]]&gt;499, "TRUE", "FALSE")</f>
        <v>FALSE</v>
      </c>
      <c r="G885" s="7">
        <v>104</v>
      </c>
      <c r="H885" s="7">
        <f>IF(TicketTotals[[#This Row],[New Tickets]]&gt;499, TicketTotals[[#This Row],[New Tickets]], 0)</f>
        <v>0</v>
      </c>
      <c r="I885" s="16">
        <f>ROUND((TicketTotals[[#This Row],[Billed Tickets]]/$E$5)*$E$6, 2)</f>
        <v>0</v>
      </c>
      <c r="J885" s="20">
        <f>TicketTotals[[#This Row],[Billed Tickets]]/$E$5</f>
        <v>0</v>
      </c>
    </row>
    <row r="886" spans="1:10" x14ac:dyDescent="0.3">
      <c r="A886" s="6" t="s">
        <v>9</v>
      </c>
      <c r="B886" s="6" t="s">
        <v>2</v>
      </c>
      <c r="C886" s="6" t="s">
        <v>888</v>
      </c>
      <c r="D886" s="5" t="s">
        <v>888</v>
      </c>
      <c r="E886" s="5" t="s">
        <v>1754</v>
      </c>
      <c r="F886" s="10" t="str">
        <f>IF(TicketTotals[[#This Row],[New Tickets]]&gt;499, "TRUE", "FALSE")</f>
        <v>FALSE</v>
      </c>
      <c r="G886" s="7">
        <v>86</v>
      </c>
      <c r="H886" s="7">
        <f>IF(TicketTotals[[#This Row],[New Tickets]]&gt;499, TicketTotals[[#This Row],[New Tickets]], 0)</f>
        <v>0</v>
      </c>
      <c r="I886" s="16">
        <f>ROUND((TicketTotals[[#This Row],[Billed Tickets]]/$E$5)*$E$6, 2)</f>
        <v>0</v>
      </c>
      <c r="J886" s="20">
        <f>TicketTotals[[#This Row],[Billed Tickets]]/$E$5</f>
        <v>0</v>
      </c>
    </row>
    <row r="887" spans="1:10" x14ac:dyDescent="0.3">
      <c r="A887" s="6" t="s">
        <v>9</v>
      </c>
      <c r="B887" s="6" t="s">
        <v>2</v>
      </c>
      <c r="C887" s="6" t="s">
        <v>889</v>
      </c>
      <c r="D887" s="5" t="s">
        <v>889</v>
      </c>
      <c r="E887" s="5" t="s">
        <v>1755</v>
      </c>
      <c r="F887" s="10" t="str">
        <f>IF(TicketTotals[[#This Row],[New Tickets]]&gt;499, "TRUE", "FALSE")</f>
        <v>FALSE</v>
      </c>
      <c r="G887" s="7">
        <v>5</v>
      </c>
      <c r="H887" s="7">
        <f>IF(TicketTotals[[#This Row],[New Tickets]]&gt;499, TicketTotals[[#This Row],[New Tickets]], 0)</f>
        <v>0</v>
      </c>
      <c r="I887" s="16">
        <f>ROUND((TicketTotals[[#This Row],[Billed Tickets]]/$E$5)*$E$6, 2)</f>
        <v>0</v>
      </c>
      <c r="J887" s="20">
        <f>TicketTotals[[#This Row],[Billed Tickets]]/$E$5</f>
        <v>0</v>
      </c>
    </row>
    <row r="888" spans="1:10" x14ac:dyDescent="0.3">
      <c r="A888" s="6" t="s">
        <v>9</v>
      </c>
      <c r="B888" s="6" t="s">
        <v>2</v>
      </c>
      <c r="C888" s="6" t="s">
        <v>890</v>
      </c>
      <c r="D888" s="5" t="s">
        <v>890</v>
      </c>
      <c r="E888" s="5" t="s">
        <v>1756</v>
      </c>
      <c r="F888" s="10" t="str">
        <f>IF(TicketTotals[[#This Row],[New Tickets]]&gt;499, "TRUE", "FALSE")</f>
        <v>FALSE</v>
      </c>
      <c r="G888" s="7">
        <v>292</v>
      </c>
      <c r="H888" s="7">
        <f>IF(TicketTotals[[#This Row],[New Tickets]]&gt;499, TicketTotals[[#This Row],[New Tickets]], 0)</f>
        <v>0</v>
      </c>
      <c r="I888" s="16">
        <f>ROUND((TicketTotals[[#This Row],[Billed Tickets]]/$E$5)*$E$6, 2)</f>
        <v>0</v>
      </c>
      <c r="J888" s="20">
        <f>TicketTotals[[#This Row],[Billed Tickets]]/$E$5</f>
        <v>0</v>
      </c>
    </row>
    <row r="889" spans="1:10" x14ac:dyDescent="0.3">
      <c r="A889" s="6" t="s">
        <v>9</v>
      </c>
      <c r="B889" s="6" t="s">
        <v>2</v>
      </c>
      <c r="C889" s="6" t="s">
        <v>891</v>
      </c>
      <c r="D889" s="5" t="s">
        <v>891</v>
      </c>
      <c r="E889" s="5" t="s">
        <v>1757</v>
      </c>
      <c r="F889" s="10" t="str">
        <f>IF(TicketTotals[[#This Row],[New Tickets]]&gt;499, "TRUE", "FALSE")</f>
        <v>FALSE</v>
      </c>
      <c r="G889" s="7">
        <v>16</v>
      </c>
      <c r="H889" s="7">
        <f>IF(TicketTotals[[#This Row],[New Tickets]]&gt;499, TicketTotals[[#This Row],[New Tickets]], 0)</f>
        <v>0</v>
      </c>
      <c r="I889" s="16">
        <f>ROUND((TicketTotals[[#This Row],[Billed Tickets]]/$E$5)*$E$6, 2)</f>
        <v>0</v>
      </c>
      <c r="J889" s="20">
        <f>TicketTotals[[#This Row],[Billed Tickets]]/$E$5</f>
        <v>0</v>
      </c>
    </row>
    <row r="890" spans="1:10" ht="46.8" x14ac:dyDescent="0.3">
      <c r="A890" s="6" t="s">
        <v>9</v>
      </c>
      <c r="B890" s="6" t="s">
        <v>2</v>
      </c>
      <c r="C890" s="6" t="s">
        <v>892</v>
      </c>
      <c r="D890" s="5" t="s">
        <v>1954</v>
      </c>
      <c r="E890" s="5" t="s">
        <v>1758</v>
      </c>
      <c r="F890" s="10" t="str">
        <f>IF(TicketTotals[[#This Row],[New Tickets]]&gt;499, "TRUE", "FALSE")</f>
        <v>TRUE</v>
      </c>
      <c r="G890" s="7">
        <v>15121</v>
      </c>
      <c r="H890" s="7">
        <f>IF(TicketTotals[[#This Row],[New Tickets]]&gt;499, TicketTotals[[#This Row],[New Tickets]], 0)</f>
        <v>15121</v>
      </c>
      <c r="I890" s="16">
        <f>ROUND((TicketTotals[[#This Row],[Billed Tickets]]/$E$5)*$E$6, 2)</f>
        <v>9345.24</v>
      </c>
      <c r="J890" s="20">
        <f>TicketTotals[[#This Row],[Billed Tickets]]/$E$5</f>
        <v>1.8690482105912156E-3</v>
      </c>
    </row>
    <row r="891" spans="1:10" x14ac:dyDescent="0.3">
      <c r="A891" s="6" t="s">
        <v>9</v>
      </c>
      <c r="B891" s="6" t="s">
        <v>2</v>
      </c>
      <c r="C891" s="6" t="s">
        <v>893</v>
      </c>
      <c r="D891" s="5" t="s">
        <v>893</v>
      </c>
      <c r="E891" s="5" t="s">
        <v>1759</v>
      </c>
      <c r="F891" s="10" t="str">
        <f>IF(TicketTotals[[#This Row],[New Tickets]]&gt;499, "TRUE", "FALSE")</f>
        <v>FALSE</v>
      </c>
      <c r="G891" s="7">
        <v>168</v>
      </c>
      <c r="H891" s="7">
        <f>IF(TicketTotals[[#This Row],[New Tickets]]&gt;499, TicketTotals[[#This Row],[New Tickets]], 0)</f>
        <v>0</v>
      </c>
      <c r="I891" s="16">
        <f>ROUND((TicketTotals[[#This Row],[Billed Tickets]]/$E$5)*$E$6, 2)</f>
        <v>0</v>
      </c>
      <c r="J891" s="20">
        <f>TicketTotals[[#This Row],[Billed Tickets]]/$E$5</f>
        <v>0</v>
      </c>
    </row>
    <row r="892" spans="1:10" x14ac:dyDescent="0.3">
      <c r="A892" s="6" t="s">
        <v>9</v>
      </c>
      <c r="B892" s="6" t="s">
        <v>2</v>
      </c>
      <c r="C892" s="6" t="s">
        <v>894</v>
      </c>
      <c r="D892" s="5" t="s">
        <v>894</v>
      </c>
      <c r="E892" s="5" t="s">
        <v>1760</v>
      </c>
      <c r="F892" s="10" t="str">
        <f>IF(TicketTotals[[#This Row],[New Tickets]]&gt;499, "TRUE", "FALSE")</f>
        <v>FALSE</v>
      </c>
      <c r="G892" s="7">
        <v>11</v>
      </c>
      <c r="H892" s="7">
        <f>IF(TicketTotals[[#This Row],[New Tickets]]&gt;499, TicketTotals[[#This Row],[New Tickets]], 0)</f>
        <v>0</v>
      </c>
      <c r="I892" s="16">
        <f>ROUND((TicketTotals[[#This Row],[Billed Tickets]]/$E$5)*$E$6, 2)</f>
        <v>0</v>
      </c>
      <c r="J892" s="20">
        <f>TicketTotals[[#This Row],[Billed Tickets]]/$E$5</f>
        <v>0</v>
      </c>
    </row>
    <row r="893" spans="1:10" x14ac:dyDescent="0.3">
      <c r="A893" s="6" t="s">
        <v>9</v>
      </c>
      <c r="B893" s="6" t="s">
        <v>2</v>
      </c>
      <c r="C893" s="6" t="s">
        <v>895</v>
      </c>
      <c r="D893" s="5" t="s">
        <v>895</v>
      </c>
      <c r="E893" s="5" t="s">
        <v>1761</v>
      </c>
      <c r="F893" s="10" t="str">
        <f>IF(TicketTotals[[#This Row],[New Tickets]]&gt;499, "TRUE", "FALSE")</f>
        <v>FALSE</v>
      </c>
      <c r="G893" s="7">
        <v>38</v>
      </c>
      <c r="H893" s="7">
        <f>IF(TicketTotals[[#This Row],[New Tickets]]&gt;499, TicketTotals[[#This Row],[New Tickets]], 0)</f>
        <v>0</v>
      </c>
      <c r="I893" s="16">
        <f>ROUND((TicketTotals[[#This Row],[Billed Tickets]]/$E$5)*$E$6, 2)</f>
        <v>0</v>
      </c>
      <c r="J893" s="20">
        <f>TicketTotals[[#This Row],[Billed Tickets]]/$E$5</f>
        <v>0</v>
      </c>
    </row>
    <row r="894" spans="1:10" x14ac:dyDescent="0.3">
      <c r="A894" s="6" t="s">
        <v>9</v>
      </c>
      <c r="B894" s="6" t="s">
        <v>2</v>
      </c>
      <c r="C894" s="13" t="s">
        <v>896</v>
      </c>
      <c r="D894" s="5" t="s">
        <v>1955</v>
      </c>
      <c r="E894" s="5" t="s">
        <v>1762</v>
      </c>
      <c r="F894" s="10" t="str">
        <f>IF(TicketTotals[[#This Row],[New Tickets]]&gt;499, "TRUE", "FALSE")</f>
        <v>FALSE</v>
      </c>
      <c r="G894" s="7">
        <v>86</v>
      </c>
      <c r="H894" s="7">
        <f>IF(TicketTotals[[#This Row],[New Tickets]]&gt;499, TicketTotals[[#This Row],[New Tickets]], 0)</f>
        <v>0</v>
      </c>
      <c r="I894" s="16">
        <f>ROUND((TicketTotals[[#This Row],[Billed Tickets]]/$E$5)*$E$6, 2)</f>
        <v>0</v>
      </c>
      <c r="J894" s="20">
        <f>TicketTotals[[#This Row],[Billed Tickets]]/$E$5</f>
        <v>0</v>
      </c>
    </row>
    <row r="895" spans="1:10" x14ac:dyDescent="0.3">
      <c r="A895" s="6" t="s">
        <v>9</v>
      </c>
      <c r="B895" s="6" t="s">
        <v>2</v>
      </c>
      <c r="C895" s="6" t="s">
        <v>897</v>
      </c>
      <c r="D895" s="5" t="s">
        <v>897</v>
      </c>
      <c r="E895" s="5" t="s">
        <v>1763</v>
      </c>
      <c r="F895" s="10" t="str">
        <f>IF(TicketTotals[[#This Row],[New Tickets]]&gt;499, "TRUE", "FALSE")</f>
        <v>TRUE</v>
      </c>
      <c r="G895" s="7">
        <v>2258</v>
      </c>
      <c r="H895" s="7">
        <f>IF(TicketTotals[[#This Row],[New Tickets]]&gt;499, TicketTotals[[#This Row],[New Tickets]], 0)</f>
        <v>2258</v>
      </c>
      <c r="I895" s="16">
        <f>ROUND((TicketTotals[[#This Row],[Billed Tickets]]/$E$5)*$E$6, 2)</f>
        <v>1395.51</v>
      </c>
      <c r="J895" s="20">
        <f>TicketTotals[[#This Row],[Billed Tickets]]/$E$5</f>
        <v>2.7910262942364687E-4</v>
      </c>
    </row>
    <row r="896" spans="1:10" x14ac:dyDescent="0.3">
      <c r="A896" s="6" t="s">
        <v>9</v>
      </c>
      <c r="B896" s="6" t="s">
        <v>2</v>
      </c>
      <c r="C896" s="6" t="s">
        <v>898</v>
      </c>
      <c r="D896" s="5" t="s">
        <v>898</v>
      </c>
      <c r="E896" s="5" t="s">
        <v>1764</v>
      </c>
      <c r="F896" s="10" t="str">
        <f>IF(TicketTotals[[#This Row],[New Tickets]]&gt;499, "TRUE", "FALSE")</f>
        <v>FALSE</v>
      </c>
      <c r="G896" s="7">
        <v>51</v>
      </c>
      <c r="H896" s="7">
        <f>IF(TicketTotals[[#This Row],[New Tickets]]&gt;499, TicketTotals[[#This Row],[New Tickets]], 0)</f>
        <v>0</v>
      </c>
      <c r="I896" s="16">
        <f>ROUND((TicketTotals[[#This Row],[Billed Tickets]]/$E$5)*$E$6, 2)</f>
        <v>0</v>
      </c>
      <c r="J896" s="20">
        <f>TicketTotals[[#This Row],[Billed Tickets]]/$E$5</f>
        <v>0</v>
      </c>
    </row>
    <row r="897" spans="1:10" x14ac:dyDescent="0.3">
      <c r="A897" s="6" t="s">
        <v>9</v>
      </c>
      <c r="B897" s="6" t="s">
        <v>2</v>
      </c>
      <c r="C897" s="6" t="s">
        <v>899</v>
      </c>
      <c r="D897" s="5" t="s">
        <v>899</v>
      </c>
      <c r="E897" s="5" t="s">
        <v>1765</v>
      </c>
      <c r="F897" s="10" t="str">
        <f>IF(TicketTotals[[#This Row],[New Tickets]]&gt;499, "TRUE", "FALSE")</f>
        <v>FALSE</v>
      </c>
      <c r="G897" s="7">
        <v>59</v>
      </c>
      <c r="H897" s="7">
        <f>IF(TicketTotals[[#This Row],[New Tickets]]&gt;499, TicketTotals[[#This Row],[New Tickets]], 0)</f>
        <v>0</v>
      </c>
      <c r="I897" s="16">
        <f>ROUND((TicketTotals[[#This Row],[Billed Tickets]]/$E$5)*$E$6, 2)</f>
        <v>0</v>
      </c>
      <c r="J897" s="20">
        <f>TicketTotals[[#This Row],[Billed Tickets]]/$E$5</f>
        <v>0</v>
      </c>
    </row>
    <row r="898" spans="1:10" x14ac:dyDescent="0.3">
      <c r="A898" s="6" t="s">
        <v>9</v>
      </c>
      <c r="B898" s="6" t="s">
        <v>2</v>
      </c>
      <c r="C898" s="6" t="s">
        <v>900</v>
      </c>
      <c r="D898" s="5" t="s">
        <v>900</v>
      </c>
      <c r="E898" s="5" t="s">
        <v>1766</v>
      </c>
      <c r="F898" s="10" t="str">
        <f>IF(TicketTotals[[#This Row],[New Tickets]]&gt;499, "TRUE", "FALSE")</f>
        <v>TRUE</v>
      </c>
      <c r="G898" s="7">
        <v>4027</v>
      </c>
      <c r="H898" s="7">
        <f>IF(TicketTotals[[#This Row],[New Tickets]]&gt;499, TicketTotals[[#This Row],[New Tickets]], 0)</f>
        <v>4027</v>
      </c>
      <c r="I898" s="16">
        <f>ROUND((TicketTotals[[#This Row],[Billed Tickets]]/$E$5)*$E$6, 2)</f>
        <v>2488.81</v>
      </c>
      <c r="J898" s="20">
        <f>TicketTotals[[#This Row],[Billed Tickets]]/$E$5</f>
        <v>4.9776186390125153E-4</v>
      </c>
    </row>
    <row r="899" spans="1:10" ht="31.2" x14ac:dyDescent="0.3">
      <c r="A899" s="6" t="s">
        <v>9</v>
      </c>
      <c r="B899" s="6" t="s">
        <v>2</v>
      </c>
      <c r="C899" s="6" t="s">
        <v>901</v>
      </c>
      <c r="D899" s="5" t="s">
        <v>1956</v>
      </c>
      <c r="E899" s="5" t="s">
        <v>1767</v>
      </c>
      <c r="F899" s="10" t="str">
        <f>IF(TicketTotals[[#This Row],[New Tickets]]&gt;499, "TRUE", "FALSE")</f>
        <v>TRUE</v>
      </c>
      <c r="G899" s="7">
        <v>4201</v>
      </c>
      <c r="H899" s="7">
        <f>IF(TicketTotals[[#This Row],[New Tickets]]&gt;499, TicketTotals[[#This Row],[New Tickets]], 0)</f>
        <v>4201</v>
      </c>
      <c r="I899" s="16">
        <f>ROUND((TicketTotals[[#This Row],[Billed Tickets]]/$E$5)*$E$6, 2)</f>
        <v>2596.35</v>
      </c>
      <c r="J899" s="20">
        <f>TicketTotals[[#This Row],[Billed Tickets]]/$E$5</f>
        <v>5.1926932958757332E-4</v>
      </c>
    </row>
    <row r="900" spans="1:10" x14ac:dyDescent="0.3">
      <c r="A900" s="6" t="s">
        <v>9</v>
      </c>
      <c r="B900" s="6" t="s">
        <v>2</v>
      </c>
      <c r="C900" s="6" t="s">
        <v>902</v>
      </c>
      <c r="D900" s="5" t="s">
        <v>902</v>
      </c>
      <c r="E900" s="5" t="s">
        <v>1768</v>
      </c>
      <c r="F900" s="10" t="str">
        <f>IF(TicketTotals[[#This Row],[New Tickets]]&gt;499, "TRUE", "FALSE")</f>
        <v>TRUE</v>
      </c>
      <c r="G900" s="7">
        <v>2353</v>
      </c>
      <c r="H900" s="7">
        <f>IF(TicketTotals[[#This Row],[New Tickets]]&gt;499, TicketTotals[[#This Row],[New Tickets]], 0)</f>
        <v>2353</v>
      </c>
      <c r="I900" s="16">
        <f>ROUND((TicketTotals[[#This Row],[Billed Tickets]]/$E$5)*$E$6, 2)</f>
        <v>1454.23</v>
      </c>
      <c r="J900" s="20">
        <f>TicketTotals[[#This Row],[Billed Tickets]]/$E$5</f>
        <v>2.9084521126388006E-4</v>
      </c>
    </row>
    <row r="901" spans="1:10" x14ac:dyDescent="0.3">
      <c r="A901" s="6" t="s">
        <v>9</v>
      </c>
      <c r="B901" s="6" t="s">
        <v>2</v>
      </c>
      <c r="C901" s="6" t="s">
        <v>903</v>
      </c>
      <c r="D901" s="5" t="s">
        <v>903</v>
      </c>
      <c r="E901" s="5" t="s">
        <v>1769</v>
      </c>
      <c r="F901" s="10" t="str">
        <f>IF(TicketTotals[[#This Row],[New Tickets]]&gt;499, "TRUE", "FALSE")</f>
        <v>FALSE</v>
      </c>
      <c r="G901" s="7">
        <v>35</v>
      </c>
      <c r="H901" s="7">
        <f>IF(TicketTotals[[#This Row],[New Tickets]]&gt;499, TicketTotals[[#This Row],[New Tickets]], 0)</f>
        <v>0</v>
      </c>
      <c r="I901" s="16">
        <f>ROUND((TicketTotals[[#This Row],[Billed Tickets]]/$E$5)*$E$6, 2)</f>
        <v>0</v>
      </c>
      <c r="J901" s="20">
        <f>TicketTotals[[#This Row],[Billed Tickets]]/$E$5</f>
        <v>0</v>
      </c>
    </row>
    <row r="902" spans="1:10" x14ac:dyDescent="0.3">
      <c r="A902" s="6" t="s">
        <v>9</v>
      </c>
      <c r="B902" s="6" t="s">
        <v>2</v>
      </c>
      <c r="C902" s="6" t="s">
        <v>904</v>
      </c>
      <c r="D902" s="5" t="s">
        <v>904</v>
      </c>
      <c r="E902" s="5" t="s">
        <v>1770</v>
      </c>
      <c r="F902" s="10" t="str">
        <f>IF(TicketTotals[[#This Row],[New Tickets]]&gt;499, "TRUE", "FALSE")</f>
        <v>TRUE</v>
      </c>
      <c r="G902" s="7">
        <v>1647</v>
      </c>
      <c r="H902" s="7">
        <f>IF(TicketTotals[[#This Row],[New Tickets]]&gt;499, TicketTotals[[#This Row],[New Tickets]], 0)</f>
        <v>1647</v>
      </c>
      <c r="I902" s="16">
        <f>ROUND((TicketTotals[[#This Row],[Billed Tickets]]/$E$5)*$E$6, 2)</f>
        <v>1017.9</v>
      </c>
      <c r="J902" s="20">
        <f>TicketTotals[[#This Row],[Billed Tickets]]/$E$5</f>
        <v>2.0357928727225263E-4</v>
      </c>
    </row>
    <row r="903" spans="1:10" x14ac:dyDescent="0.3">
      <c r="A903" s="6" t="s">
        <v>9</v>
      </c>
      <c r="B903" s="6" t="s">
        <v>2</v>
      </c>
      <c r="C903" s="6" t="s">
        <v>905</v>
      </c>
      <c r="D903" s="5" t="s">
        <v>905</v>
      </c>
      <c r="E903" s="5" t="s">
        <v>1770</v>
      </c>
      <c r="F903" s="10" t="str">
        <f>IF(TicketTotals[[#This Row],[New Tickets]]&gt;499, "TRUE", "FALSE")</f>
        <v>TRUE</v>
      </c>
      <c r="G903" s="7">
        <v>923</v>
      </c>
      <c r="H903" s="7">
        <f>IF(TicketTotals[[#This Row],[New Tickets]]&gt;499, TicketTotals[[#This Row],[New Tickets]], 0)</f>
        <v>923</v>
      </c>
      <c r="I903" s="16">
        <f>ROUND((TicketTotals[[#This Row],[Billed Tickets]]/$E$5)*$E$6, 2)</f>
        <v>570.44000000000005</v>
      </c>
      <c r="J903" s="20">
        <f>TicketTotals[[#This Row],[Billed Tickets]]/$E$5</f>
        <v>1.1408845303721261E-4</v>
      </c>
    </row>
    <row r="904" spans="1:10" x14ac:dyDescent="0.3">
      <c r="A904" s="6" t="s">
        <v>9</v>
      </c>
      <c r="B904" s="6" t="s">
        <v>2</v>
      </c>
      <c r="C904" s="6" t="s">
        <v>906</v>
      </c>
      <c r="D904" s="5" t="s">
        <v>906</v>
      </c>
      <c r="E904" s="5" t="s">
        <v>1771</v>
      </c>
      <c r="F904" s="10" t="str">
        <f>IF(TicketTotals[[#This Row],[New Tickets]]&gt;499, "TRUE", "FALSE")</f>
        <v>TRUE</v>
      </c>
      <c r="G904" s="7">
        <v>2450</v>
      </c>
      <c r="H904" s="7">
        <f>IF(TicketTotals[[#This Row],[New Tickets]]&gt;499, TicketTotals[[#This Row],[New Tickets]], 0)</f>
        <v>2450</v>
      </c>
      <c r="I904" s="16">
        <f>ROUND((TicketTotals[[#This Row],[Billed Tickets]]/$E$5)*$E$6, 2)</f>
        <v>1514.18</v>
      </c>
      <c r="J904" s="20">
        <f>TicketTotals[[#This Row],[Billed Tickets]]/$E$5</f>
        <v>3.0283500535338125E-4</v>
      </c>
    </row>
    <row r="905" spans="1:10" x14ac:dyDescent="0.3">
      <c r="A905" s="6" t="s">
        <v>9</v>
      </c>
      <c r="B905" s="6" t="s">
        <v>2</v>
      </c>
      <c r="C905" s="6" t="s">
        <v>907</v>
      </c>
      <c r="D905" s="5" t="s">
        <v>907</v>
      </c>
      <c r="E905" s="5" t="s">
        <v>1772</v>
      </c>
      <c r="F905" s="10" t="str">
        <f>IF(TicketTotals[[#This Row],[New Tickets]]&gt;499, "TRUE", "FALSE")</f>
        <v>TRUE</v>
      </c>
      <c r="G905" s="7">
        <v>1905</v>
      </c>
      <c r="H905" s="7">
        <f>IF(TicketTotals[[#This Row],[New Tickets]]&gt;499, TicketTotals[[#This Row],[New Tickets]], 0)</f>
        <v>1905</v>
      </c>
      <c r="I905" s="16">
        <f>ROUND((TicketTotals[[#This Row],[Billed Tickets]]/$E$5)*$E$6, 2)</f>
        <v>1177.3499999999999</v>
      </c>
      <c r="J905" s="20">
        <f>TicketTotals[[#This Row],[Billed Tickets]]/$E$5</f>
        <v>2.3546966742783319E-4</v>
      </c>
    </row>
    <row r="906" spans="1:10" x14ac:dyDescent="0.3">
      <c r="A906" s="6" t="s">
        <v>9</v>
      </c>
      <c r="B906" s="6" t="s">
        <v>2</v>
      </c>
      <c r="C906" s="6" t="s">
        <v>908</v>
      </c>
      <c r="D906" s="5" t="s">
        <v>908</v>
      </c>
      <c r="E906" s="5" t="s">
        <v>1773</v>
      </c>
      <c r="F906" s="10" t="str">
        <f>IF(TicketTotals[[#This Row],[New Tickets]]&gt;499, "TRUE", "FALSE")</f>
        <v>FALSE</v>
      </c>
      <c r="G906" s="7">
        <v>40</v>
      </c>
      <c r="H906" s="7">
        <f>IF(TicketTotals[[#This Row],[New Tickets]]&gt;499, TicketTotals[[#This Row],[New Tickets]], 0)</f>
        <v>0</v>
      </c>
      <c r="I906" s="16">
        <f>ROUND((TicketTotals[[#This Row],[Billed Tickets]]/$E$5)*$E$6, 2)</f>
        <v>0</v>
      </c>
      <c r="J906" s="20">
        <f>TicketTotals[[#This Row],[Billed Tickets]]/$E$5</f>
        <v>0</v>
      </c>
    </row>
    <row r="907" spans="1:10" x14ac:dyDescent="0.3">
      <c r="A907" s="6" t="s">
        <v>9</v>
      </c>
      <c r="B907" s="6" t="s">
        <v>2</v>
      </c>
      <c r="C907" s="6" t="s">
        <v>909</v>
      </c>
      <c r="D907" s="5" t="s">
        <v>909</v>
      </c>
      <c r="E907" s="5" t="s">
        <v>1774</v>
      </c>
      <c r="F907" s="10" t="str">
        <f>IF(TicketTotals[[#This Row],[New Tickets]]&gt;499, "TRUE", "FALSE")</f>
        <v>TRUE</v>
      </c>
      <c r="G907" s="7">
        <v>2719</v>
      </c>
      <c r="H907" s="7">
        <f>IF(TicketTotals[[#This Row],[New Tickets]]&gt;499, TicketTotals[[#This Row],[New Tickets]], 0)</f>
        <v>2719</v>
      </c>
      <c r="I907" s="16">
        <f>ROUND((TicketTotals[[#This Row],[Billed Tickets]]/$E$5)*$E$6, 2)</f>
        <v>1680.43</v>
      </c>
      <c r="J907" s="20">
        <f>TicketTotals[[#This Row],[Billed Tickets]]/$E$5</f>
        <v>3.3608505287993618E-4</v>
      </c>
    </row>
    <row r="908" spans="1:10" x14ac:dyDescent="0.3">
      <c r="A908" s="6" t="s">
        <v>9</v>
      </c>
      <c r="B908" s="6" t="s">
        <v>2</v>
      </c>
      <c r="C908" s="6" t="s">
        <v>910</v>
      </c>
      <c r="D908" s="5" t="s">
        <v>910</v>
      </c>
      <c r="E908" s="5" t="s">
        <v>1775</v>
      </c>
      <c r="F908" s="10" t="str">
        <f>IF(TicketTotals[[#This Row],[New Tickets]]&gt;499, "TRUE", "FALSE")</f>
        <v>TRUE</v>
      </c>
      <c r="G908" s="7">
        <v>4262</v>
      </c>
      <c r="H908" s="7">
        <f>IF(TicketTotals[[#This Row],[New Tickets]]&gt;499, TicketTotals[[#This Row],[New Tickets]], 0)</f>
        <v>4262</v>
      </c>
      <c r="I908" s="16">
        <f>ROUND((TicketTotals[[#This Row],[Billed Tickets]]/$E$5)*$E$6, 2)</f>
        <v>2634.05</v>
      </c>
      <c r="J908" s="20">
        <f>TicketTotals[[#This Row],[Billed Tickets]]/$E$5</f>
        <v>5.2680930319024932E-4</v>
      </c>
    </row>
    <row r="909" spans="1:10" x14ac:dyDescent="0.3">
      <c r="A909" s="6" t="s">
        <v>9</v>
      </c>
      <c r="B909" s="6" t="s">
        <v>2</v>
      </c>
      <c r="C909" s="6" t="s">
        <v>911</v>
      </c>
      <c r="D909" s="5" t="s">
        <v>911</v>
      </c>
      <c r="E909" s="5" t="s">
        <v>1776</v>
      </c>
      <c r="F909" s="10" t="str">
        <f>IF(TicketTotals[[#This Row],[New Tickets]]&gt;499, "TRUE", "FALSE")</f>
        <v>FALSE</v>
      </c>
      <c r="G909" s="7">
        <v>151</v>
      </c>
      <c r="H909" s="7">
        <f>IF(TicketTotals[[#This Row],[New Tickets]]&gt;499, TicketTotals[[#This Row],[New Tickets]], 0)</f>
        <v>0</v>
      </c>
      <c r="I909" s="16">
        <f>ROUND((TicketTotals[[#This Row],[Billed Tickets]]/$E$5)*$E$6, 2)</f>
        <v>0</v>
      </c>
      <c r="J909" s="20">
        <f>TicketTotals[[#This Row],[Billed Tickets]]/$E$5</f>
        <v>0</v>
      </c>
    </row>
    <row r="910" spans="1:10" x14ac:dyDescent="0.3">
      <c r="A910" s="6" t="s">
        <v>3288</v>
      </c>
      <c r="B910" s="6" t="s">
        <v>2</v>
      </c>
      <c r="C910" s="12">
        <v>178584</v>
      </c>
      <c r="E910" s="12" t="s">
        <v>1958</v>
      </c>
      <c r="F910" s="10" t="str">
        <f>IF(TicketTotals[[#This Row],[New Tickets]]&gt;499, "TRUE", "FALSE")</f>
        <v>FALSE</v>
      </c>
      <c r="G910" s="7">
        <v>6</v>
      </c>
      <c r="H910" s="7">
        <f>IF(TicketTotals[[#This Row],[New Tickets]]&gt;499, TicketTotals[[#This Row],[New Tickets]], 0)</f>
        <v>0</v>
      </c>
      <c r="I910" s="16">
        <f>ROUND((TicketTotals[[#This Row],[Billed Tickets]]/$E$5)*$E$6, 2)</f>
        <v>0</v>
      </c>
      <c r="J910" s="20">
        <f>TicketTotals[[#This Row],[Billed Tickets]]/$E$5</f>
        <v>0</v>
      </c>
    </row>
    <row r="911" spans="1:10" x14ac:dyDescent="0.3">
      <c r="A911" s="6" t="s">
        <v>3288</v>
      </c>
      <c r="B911" s="6" t="s">
        <v>2</v>
      </c>
      <c r="C911" s="12">
        <v>167734</v>
      </c>
      <c r="E911" s="1" t="s">
        <v>1959</v>
      </c>
      <c r="F911" s="11" t="str">
        <f>IF(TicketTotals[[#This Row],[New Tickets]]&gt;499, "TRUE", "FALSE")</f>
        <v>TRUE</v>
      </c>
      <c r="G911" s="7">
        <v>686</v>
      </c>
      <c r="H911" s="7">
        <f>IF(TicketTotals[[#This Row],[New Tickets]]&gt;499, TicketTotals[[#This Row],[New Tickets]], 0)</f>
        <v>686</v>
      </c>
      <c r="I911" s="16">
        <f>ROUND((TicketTotals[[#This Row],[Billed Tickets]]/$E$5)*$E$6, 2)</f>
        <v>423.97</v>
      </c>
      <c r="J911" s="20">
        <f>TicketTotals[[#This Row],[Billed Tickets]]/$E$5</f>
        <v>8.4793801498946747E-5</v>
      </c>
    </row>
    <row r="912" spans="1:10" x14ac:dyDescent="0.3">
      <c r="A912" s="6" t="s">
        <v>3288</v>
      </c>
      <c r="B912" s="6" t="s">
        <v>2</v>
      </c>
      <c r="C912" s="12">
        <v>100030</v>
      </c>
      <c r="E912" s="12" t="s">
        <v>1960</v>
      </c>
      <c r="F912" s="11" t="str">
        <f>IF(TicketTotals[[#This Row],[New Tickets]]&gt;499, "TRUE", "FALSE")</f>
        <v>FALSE</v>
      </c>
      <c r="G912" s="7">
        <v>43</v>
      </c>
      <c r="H912" s="7">
        <f>IF(TicketTotals[[#This Row],[New Tickets]]&gt;499, TicketTotals[[#This Row],[New Tickets]], 0)</f>
        <v>0</v>
      </c>
      <c r="I912" s="16">
        <f>ROUND((TicketTotals[[#This Row],[Billed Tickets]]/$E$5)*$E$6, 2)</f>
        <v>0</v>
      </c>
      <c r="J912" s="20">
        <f>TicketTotals[[#This Row],[Billed Tickets]]/$E$5</f>
        <v>0</v>
      </c>
    </row>
    <row r="913" spans="1:10" x14ac:dyDescent="0.3">
      <c r="A913" s="6" t="s">
        <v>3288</v>
      </c>
      <c r="B913" s="6" t="s">
        <v>2</v>
      </c>
      <c r="C913" s="12">
        <v>100098</v>
      </c>
      <c r="E913" s="1" t="s">
        <v>1961</v>
      </c>
      <c r="F913" s="11" t="str">
        <f>IF(TicketTotals[[#This Row],[New Tickets]]&gt;499, "TRUE", "FALSE")</f>
        <v>TRUE</v>
      </c>
      <c r="G913" s="7">
        <v>2605</v>
      </c>
      <c r="H913" s="7">
        <f>IF(TicketTotals[[#This Row],[New Tickets]]&gt;499, TicketTotals[[#This Row],[New Tickets]], 0)</f>
        <v>2605</v>
      </c>
      <c r="I913" s="16">
        <f>ROUND((TicketTotals[[#This Row],[Billed Tickets]]/$E$5)*$E$6, 2)</f>
        <v>1609.97</v>
      </c>
      <c r="J913" s="20">
        <f>TicketTotals[[#This Row],[Billed Tickets]]/$E$5</f>
        <v>3.2199395467165642E-4</v>
      </c>
    </row>
    <row r="914" spans="1:10" x14ac:dyDescent="0.3">
      <c r="A914" s="6" t="s">
        <v>3288</v>
      </c>
      <c r="B914" s="6" t="s">
        <v>2</v>
      </c>
      <c r="C914" s="12">
        <v>100099</v>
      </c>
      <c r="E914" s="1" t="s">
        <v>1962</v>
      </c>
      <c r="F914" s="11" t="str">
        <f>IF(TicketTotals[[#This Row],[New Tickets]]&gt;499, "TRUE", "FALSE")</f>
        <v>TRUE</v>
      </c>
      <c r="G914" s="7">
        <v>807</v>
      </c>
      <c r="H914" s="7">
        <f>IF(TicketTotals[[#This Row],[New Tickets]]&gt;499, TicketTotals[[#This Row],[New Tickets]], 0)</f>
        <v>807</v>
      </c>
      <c r="I914" s="16">
        <f>ROUND((TicketTotals[[#This Row],[Billed Tickets]]/$E$5)*$E$6, 2)</f>
        <v>498.75</v>
      </c>
      <c r="J914" s="20">
        <f>TicketTotals[[#This Row],[Billed Tickets]]/$E$5</f>
        <v>9.9750142579664762E-5</v>
      </c>
    </row>
    <row r="915" spans="1:10" x14ac:dyDescent="0.3">
      <c r="A915" s="6" t="s">
        <v>3288</v>
      </c>
      <c r="B915" s="6" t="s">
        <v>2</v>
      </c>
      <c r="C915" s="12">
        <v>100105</v>
      </c>
      <c r="E915" s="12" t="s">
        <v>1963</v>
      </c>
      <c r="F915" s="11" t="str">
        <f>IF(TicketTotals[[#This Row],[New Tickets]]&gt;499, "TRUE", "FALSE")</f>
        <v>FALSE</v>
      </c>
      <c r="G915" s="7">
        <v>104</v>
      </c>
      <c r="H915" s="7">
        <f>IF(TicketTotals[[#This Row],[New Tickets]]&gt;499, TicketTotals[[#This Row],[New Tickets]], 0)</f>
        <v>0</v>
      </c>
      <c r="I915" s="16">
        <f>ROUND((TicketTotals[[#This Row],[Billed Tickets]]/$E$5)*$E$6, 2)</f>
        <v>0</v>
      </c>
      <c r="J915" s="20">
        <f>TicketTotals[[#This Row],[Billed Tickets]]/$E$5</f>
        <v>0</v>
      </c>
    </row>
    <row r="916" spans="1:10" x14ac:dyDescent="0.3">
      <c r="A916" s="6" t="s">
        <v>3288</v>
      </c>
      <c r="B916" s="6" t="s">
        <v>2</v>
      </c>
      <c r="C916" s="12">
        <v>142404</v>
      </c>
      <c r="E916" s="12" t="s">
        <v>1964</v>
      </c>
      <c r="F916" s="11" t="str">
        <f>IF(TicketTotals[[#This Row],[New Tickets]]&gt;499, "TRUE", "FALSE")</f>
        <v>FALSE</v>
      </c>
      <c r="G916" s="7">
        <v>55</v>
      </c>
      <c r="H916" s="7">
        <f>IF(TicketTotals[[#This Row],[New Tickets]]&gt;499, TicketTotals[[#This Row],[New Tickets]], 0)</f>
        <v>0</v>
      </c>
      <c r="I916" s="16">
        <f>ROUND((TicketTotals[[#This Row],[Billed Tickets]]/$E$5)*$E$6, 2)</f>
        <v>0</v>
      </c>
      <c r="J916" s="20">
        <f>TicketTotals[[#This Row],[Billed Tickets]]/$E$5</f>
        <v>0</v>
      </c>
    </row>
    <row r="917" spans="1:10" x14ac:dyDescent="0.3">
      <c r="A917" s="6" t="s">
        <v>3288</v>
      </c>
      <c r="B917" s="6" t="s">
        <v>2</v>
      </c>
      <c r="C917" s="12">
        <v>100130</v>
      </c>
      <c r="E917" s="1" t="s">
        <v>1965</v>
      </c>
      <c r="F917" s="11" t="str">
        <f>IF(TicketTotals[[#This Row],[New Tickets]]&gt;499, "TRUE", "FALSE")</f>
        <v>TRUE</v>
      </c>
      <c r="G917" s="7">
        <v>672</v>
      </c>
      <c r="H917" s="7">
        <f>IF(TicketTotals[[#This Row],[New Tickets]]&gt;499, TicketTotals[[#This Row],[New Tickets]], 0)</f>
        <v>672</v>
      </c>
      <c r="I917" s="16">
        <f>ROUND((TicketTotals[[#This Row],[Billed Tickets]]/$E$5)*$E$6, 2)</f>
        <v>415.32</v>
      </c>
      <c r="J917" s="20">
        <f>TicketTotals[[#This Row],[Billed Tickets]]/$E$5</f>
        <v>8.3063315754070284E-5</v>
      </c>
    </row>
    <row r="918" spans="1:10" x14ac:dyDescent="0.3">
      <c r="A918" s="6" t="s">
        <v>3288</v>
      </c>
      <c r="B918" s="6" t="s">
        <v>2</v>
      </c>
      <c r="C918" s="12">
        <v>100132</v>
      </c>
      <c r="E918" s="12" t="s">
        <v>1966</v>
      </c>
      <c r="F918" s="11" t="str">
        <f>IF(TicketTotals[[#This Row],[New Tickets]]&gt;499, "TRUE", "FALSE")</f>
        <v>FALSE</v>
      </c>
      <c r="G918" s="7">
        <v>18</v>
      </c>
      <c r="H918" s="7">
        <f>IF(TicketTotals[[#This Row],[New Tickets]]&gt;499, TicketTotals[[#This Row],[New Tickets]], 0)</f>
        <v>0</v>
      </c>
      <c r="I918" s="16">
        <f>ROUND((TicketTotals[[#This Row],[Billed Tickets]]/$E$5)*$E$6, 2)</f>
        <v>0</v>
      </c>
      <c r="J918" s="20">
        <f>TicketTotals[[#This Row],[Billed Tickets]]/$E$5</f>
        <v>0</v>
      </c>
    </row>
    <row r="919" spans="1:10" x14ac:dyDescent="0.3">
      <c r="A919" s="6" t="s">
        <v>3288</v>
      </c>
      <c r="B919" s="6" t="s">
        <v>2</v>
      </c>
      <c r="C919" s="12">
        <v>100172</v>
      </c>
      <c r="E919" s="1" t="s">
        <v>1967</v>
      </c>
      <c r="F919" s="11" t="str">
        <f>IF(TicketTotals[[#This Row],[New Tickets]]&gt;499, "TRUE", "FALSE")</f>
        <v>TRUE</v>
      </c>
      <c r="G919" s="7">
        <v>1042</v>
      </c>
      <c r="H919" s="7">
        <f>IF(TicketTotals[[#This Row],[New Tickets]]&gt;499, TicketTotals[[#This Row],[New Tickets]], 0)</f>
        <v>1042</v>
      </c>
      <c r="I919" s="16">
        <f>ROUND((TicketTotals[[#This Row],[Billed Tickets]]/$E$5)*$E$6, 2)</f>
        <v>643.99</v>
      </c>
      <c r="J919" s="20">
        <f>TicketTotals[[#This Row],[Billed Tickets]]/$E$5</f>
        <v>1.2879758186866257E-4</v>
      </c>
    </row>
    <row r="920" spans="1:10" x14ac:dyDescent="0.3">
      <c r="A920" s="6" t="s">
        <v>3288</v>
      </c>
      <c r="B920" s="6" t="s">
        <v>2</v>
      </c>
      <c r="C920" s="12">
        <v>100211</v>
      </c>
      <c r="E920" s="1" t="s">
        <v>1968</v>
      </c>
      <c r="F920" s="11" t="str">
        <f>IF(TicketTotals[[#This Row],[New Tickets]]&gt;499, "TRUE", "FALSE")</f>
        <v>TRUE</v>
      </c>
      <c r="G920" s="7">
        <v>3161</v>
      </c>
      <c r="H920" s="7">
        <f>IF(TicketTotals[[#This Row],[New Tickets]]&gt;499, TicketTotals[[#This Row],[New Tickets]], 0)</f>
        <v>3161</v>
      </c>
      <c r="I920" s="16">
        <f>ROUND((TicketTotals[[#This Row],[Billed Tickets]]/$E$5)*$E$6, 2)</f>
        <v>1953.59</v>
      </c>
      <c r="J920" s="20">
        <f>TicketTotals[[#This Row],[Billed Tickets]]/$E$5</f>
        <v>3.9071895996817886E-4</v>
      </c>
    </row>
    <row r="921" spans="1:10" x14ac:dyDescent="0.3">
      <c r="A921" s="6" t="s">
        <v>3288</v>
      </c>
      <c r="B921" s="6" t="s">
        <v>2</v>
      </c>
      <c r="C921" s="12">
        <v>100264</v>
      </c>
      <c r="E921" s="12" t="s">
        <v>1969</v>
      </c>
      <c r="F921" s="11" t="str">
        <f>IF(TicketTotals[[#This Row],[New Tickets]]&gt;499, "TRUE", "FALSE")</f>
        <v>FALSE</v>
      </c>
      <c r="G921" s="7">
        <v>27</v>
      </c>
      <c r="H921" s="7">
        <f>IF(TicketTotals[[#This Row],[New Tickets]]&gt;499, TicketTotals[[#This Row],[New Tickets]], 0)</f>
        <v>0</v>
      </c>
      <c r="I921" s="16">
        <f>ROUND((TicketTotals[[#This Row],[Billed Tickets]]/$E$5)*$E$6, 2)</f>
        <v>0</v>
      </c>
      <c r="J921" s="20">
        <f>TicketTotals[[#This Row],[Billed Tickets]]/$E$5</f>
        <v>0</v>
      </c>
    </row>
    <row r="922" spans="1:10" x14ac:dyDescent="0.3">
      <c r="A922" s="6" t="s">
        <v>3288</v>
      </c>
      <c r="B922" s="6" t="s">
        <v>2</v>
      </c>
      <c r="C922" s="12">
        <v>100343</v>
      </c>
      <c r="E922" s="1" t="s">
        <v>1970</v>
      </c>
      <c r="F922" s="11" t="str">
        <f>IF(TicketTotals[[#This Row],[New Tickets]]&gt;499, "TRUE", "FALSE")</f>
        <v>TRUE</v>
      </c>
      <c r="G922" s="7">
        <v>589</v>
      </c>
      <c r="H922" s="7">
        <f>IF(TicketTotals[[#This Row],[New Tickets]]&gt;499, TicketTotals[[#This Row],[New Tickets]], 0)</f>
        <v>589</v>
      </c>
      <c r="I922" s="16">
        <f>ROUND((TicketTotals[[#This Row],[Billed Tickets]]/$E$5)*$E$6, 2)</f>
        <v>364.02</v>
      </c>
      <c r="J922" s="20">
        <f>TicketTotals[[#This Row],[Billed Tickets]]/$E$5</f>
        <v>7.2804007409445537E-5</v>
      </c>
    </row>
    <row r="923" spans="1:10" x14ac:dyDescent="0.3">
      <c r="A923" s="6" t="s">
        <v>3288</v>
      </c>
      <c r="B923" s="6" t="s">
        <v>2</v>
      </c>
      <c r="C923" s="12">
        <v>100528</v>
      </c>
      <c r="E923" s="1" t="s">
        <v>1971</v>
      </c>
      <c r="F923" s="11" t="str">
        <f>IF(TicketTotals[[#This Row],[New Tickets]]&gt;499, "TRUE", "FALSE")</f>
        <v>TRUE</v>
      </c>
      <c r="G923" s="7">
        <v>538</v>
      </c>
      <c r="H923" s="7">
        <f>IF(TicketTotals[[#This Row],[New Tickets]]&gt;499, TicketTotals[[#This Row],[New Tickets]], 0)</f>
        <v>538</v>
      </c>
      <c r="I923" s="16">
        <f>ROUND((TicketTotals[[#This Row],[Billed Tickets]]/$E$5)*$E$6, 2)</f>
        <v>332.5</v>
      </c>
      <c r="J923" s="20">
        <f>TicketTotals[[#This Row],[Billed Tickets]]/$E$5</f>
        <v>6.650009505310985E-5</v>
      </c>
    </row>
    <row r="924" spans="1:10" x14ac:dyDescent="0.3">
      <c r="A924" s="6" t="s">
        <v>3288</v>
      </c>
      <c r="B924" s="6" t="s">
        <v>2</v>
      </c>
      <c r="C924" s="12">
        <v>100422</v>
      </c>
      <c r="E924" s="1" t="s">
        <v>1972</v>
      </c>
      <c r="F924" s="11" t="str">
        <f>IF(TicketTotals[[#This Row],[New Tickets]]&gt;499, "TRUE", "FALSE")</f>
        <v>TRUE</v>
      </c>
      <c r="G924" s="7">
        <v>10009</v>
      </c>
      <c r="H924" s="7">
        <f>IF(TicketTotals[[#This Row],[New Tickets]]&gt;499, TicketTotals[[#This Row],[New Tickets]], 0)</f>
        <v>10009</v>
      </c>
      <c r="I924" s="16">
        <f>ROUND((TicketTotals[[#This Row],[Billed Tickets]]/$E$5)*$E$6, 2)</f>
        <v>6185.87</v>
      </c>
      <c r="J924" s="20">
        <f>TicketTotals[[#This Row],[Billed Tickets]]/$E$5</f>
        <v>1.237173701462038E-3</v>
      </c>
    </row>
    <row r="925" spans="1:10" x14ac:dyDescent="0.3">
      <c r="A925" s="6" t="s">
        <v>3288</v>
      </c>
      <c r="B925" s="6" t="s">
        <v>2</v>
      </c>
      <c r="C925" s="12">
        <v>100427</v>
      </c>
      <c r="E925" s="1" t="s">
        <v>1973</v>
      </c>
      <c r="F925" s="11" t="str">
        <f>IF(TicketTotals[[#This Row],[New Tickets]]&gt;499, "TRUE", "FALSE")</f>
        <v>TRUE</v>
      </c>
      <c r="G925" s="7">
        <v>2329</v>
      </c>
      <c r="H925" s="7">
        <f>IF(TicketTotals[[#This Row],[New Tickets]]&gt;499, TicketTotals[[#This Row],[New Tickets]], 0)</f>
        <v>2329</v>
      </c>
      <c r="I925" s="16">
        <f>ROUND((TicketTotals[[#This Row],[Billed Tickets]]/$E$5)*$E$6, 2)</f>
        <v>1439.39</v>
      </c>
      <c r="J925" s="20">
        <f>TicketTotals[[#This Row],[Billed Tickets]]/$E$5</f>
        <v>2.8787866427266323E-4</v>
      </c>
    </row>
    <row r="926" spans="1:10" x14ac:dyDescent="0.3">
      <c r="A926" s="6" t="s">
        <v>3288</v>
      </c>
      <c r="B926" s="6" t="s">
        <v>2</v>
      </c>
      <c r="C926" s="12">
        <v>100448</v>
      </c>
      <c r="E926" s="1" t="s">
        <v>1974</v>
      </c>
      <c r="F926" s="11" t="str">
        <f>IF(TicketTotals[[#This Row],[New Tickets]]&gt;499, "TRUE", "FALSE")</f>
        <v>TRUE</v>
      </c>
      <c r="G926" s="7">
        <v>1598</v>
      </c>
      <c r="H926" s="7">
        <f>IF(TicketTotals[[#This Row],[New Tickets]]&gt;499, TicketTotals[[#This Row],[New Tickets]], 0)</f>
        <v>1598</v>
      </c>
      <c r="I926" s="16">
        <f>ROUND((TicketTotals[[#This Row],[Billed Tickets]]/$E$5)*$E$6, 2)</f>
        <v>987.61</v>
      </c>
      <c r="J926" s="20">
        <f>TicketTotals[[#This Row],[Billed Tickets]]/$E$5</f>
        <v>1.9752258716518499E-4</v>
      </c>
    </row>
    <row r="927" spans="1:10" x14ac:dyDescent="0.3">
      <c r="A927" s="6" t="s">
        <v>3288</v>
      </c>
      <c r="B927" s="6" t="s">
        <v>2</v>
      </c>
      <c r="C927" s="12">
        <v>100481</v>
      </c>
      <c r="E927" s="12" t="s">
        <v>1975</v>
      </c>
      <c r="F927" s="11" t="str">
        <f>IF(TicketTotals[[#This Row],[New Tickets]]&gt;499, "TRUE", "FALSE")</f>
        <v>FALSE</v>
      </c>
      <c r="G927" s="7">
        <v>261</v>
      </c>
      <c r="H927" s="7">
        <f>IF(TicketTotals[[#This Row],[New Tickets]]&gt;499, TicketTotals[[#This Row],[New Tickets]], 0)</f>
        <v>0</v>
      </c>
      <c r="I927" s="16">
        <f>ROUND((TicketTotals[[#This Row],[Billed Tickets]]/$E$5)*$E$6, 2)</f>
        <v>0</v>
      </c>
      <c r="J927" s="20">
        <f>TicketTotals[[#This Row],[Billed Tickets]]/$E$5</f>
        <v>0</v>
      </c>
    </row>
    <row r="928" spans="1:10" x14ac:dyDescent="0.3">
      <c r="A928" s="6" t="s">
        <v>3288</v>
      </c>
      <c r="B928" s="6" t="s">
        <v>2</v>
      </c>
      <c r="C928" s="12">
        <v>100501</v>
      </c>
      <c r="E928" s="12" t="s">
        <v>1976</v>
      </c>
      <c r="F928" s="11" t="str">
        <f>IF(TicketTotals[[#This Row],[New Tickets]]&gt;499, "TRUE", "FALSE")</f>
        <v>FALSE</v>
      </c>
      <c r="G928" s="7">
        <v>75</v>
      </c>
      <c r="H928" s="7">
        <f>IF(TicketTotals[[#This Row],[New Tickets]]&gt;499, TicketTotals[[#This Row],[New Tickets]], 0)</f>
        <v>0</v>
      </c>
      <c r="I928" s="16">
        <f>ROUND((TicketTotals[[#This Row],[Billed Tickets]]/$E$5)*$E$6, 2)</f>
        <v>0</v>
      </c>
      <c r="J928" s="20">
        <f>TicketTotals[[#This Row],[Billed Tickets]]/$E$5</f>
        <v>0</v>
      </c>
    </row>
    <row r="929" spans="1:10" x14ac:dyDescent="0.3">
      <c r="A929" s="6" t="s">
        <v>3288</v>
      </c>
      <c r="B929" s="6" t="s">
        <v>2</v>
      </c>
      <c r="C929" s="12">
        <v>100554</v>
      </c>
      <c r="E929" s="12" t="s">
        <v>1977</v>
      </c>
      <c r="F929" s="11" t="str">
        <f>IF(TicketTotals[[#This Row],[New Tickets]]&gt;499, "TRUE", "FALSE")</f>
        <v>FALSE</v>
      </c>
      <c r="G929" s="7">
        <v>378</v>
      </c>
      <c r="H929" s="7">
        <f>IF(TicketTotals[[#This Row],[New Tickets]]&gt;499, TicketTotals[[#This Row],[New Tickets]], 0)</f>
        <v>0</v>
      </c>
      <c r="I929" s="16">
        <f>ROUND((TicketTotals[[#This Row],[Billed Tickets]]/$E$5)*$E$6, 2)</f>
        <v>0</v>
      </c>
      <c r="J929" s="20">
        <f>TicketTotals[[#This Row],[Billed Tickets]]/$E$5</f>
        <v>0</v>
      </c>
    </row>
    <row r="930" spans="1:10" x14ac:dyDescent="0.3">
      <c r="A930" s="6" t="s">
        <v>3288</v>
      </c>
      <c r="B930" s="6" t="s">
        <v>2</v>
      </c>
      <c r="C930" s="12">
        <v>100595</v>
      </c>
      <c r="E930" s="1" t="s">
        <v>1978</v>
      </c>
      <c r="F930" s="11" t="str">
        <f>IF(TicketTotals[[#This Row],[New Tickets]]&gt;499, "TRUE", "FALSE")</f>
        <v>TRUE</v>
      </c>
      <c r="G930" s="7">
        <v>864</v>
      </c>
      <c r="H930" s="7">
        <f>IF(TicketTotals[[#This Row],[New Tickets]]&gt;499, TicketTotals[[#This Row],[New Tickets]], 0)</f>
        <v>864</v>
      </c>
      <c r="I930" s="16">
        <f>ROUND((TicketTotals[[#This Row],[Billed Tickets]]/$E$5)*$E$6, 2)</f>
        <v>533.98</v>
      </c>
      <c r="J930" s="20">
        <f>TicketTotals[[#This Row],[Billed Tickets]]/$E$5</f>
        <v>1.0679569168380466E-4</v>
      </c>
    </row>
    <row r="931" spans="1:10" x14ac:dyDescent="0.3">
      <c r="A931" s="6" t="s">
        <v>3288</v>
      </c>
      <c r="B931" s="6" t="s">
        <v>2</v>
      </c>
      <c r="C931" s="12">
        <v>100608</v>
      </c>
      <c r="E931" s="12" t="s">
        <v>1979</v>
      </c>
      <c r="F931" s="11" t="str">
        <f>IF(TicketTotals[[#This Row],[New Tickets]]&gt;499, "TRUE", "FALSE")</f>
        <v>FALSE</v>
      </c>
      <c r="G931" s="7">
        <v>3</v>
      </c>
      <c r="H931" s="7">
        <f>IF(TicketTotals[[#This Row],[New Tickets]]&gt;499, TicketTotals[[#This Row],[New Tickets]], 0)</f>
        <v>0</v>
      </c>
      <c r="I931" s="16">
        <f>ROUND((TicketTotals[[#This Row],[Billed Tickets]]/$E$5)*$E$6, 2)</f>
        <v>0</v>
      </c>
      <c r="J931" s="20">
        <f>TicketTotals[[#This Row],[Billed Tickets]]/$E$5</f>
        <v>0</v>
      </c>
    </row>
    <row r="932" spans="1:10" x14ac:dyDescent="0.3">
      <c r="A932" s="6" t="s">
        <v>3288</v>
      </c>
      <c r="B932" s="6" t="s">
        <v>2</v>
      </c>
      <c r="C932" s="12">
        <v>100614</v>
      </c>
      <c r="E932" s="12" t="s">
        <v>1980</v>
      </c>
      <c r="F932" s="11" t="str">
        <f>IF(TicketTotals[[#This Row],[New Tickets]]&gt;499, "TRUE", "FALSE")</f>
        <v>FALSE</v>
      </c>
      <c r="G932" s="7">
        <v>32</v>
      </c>
      <c r="H932" s="7">
        <f>IF(TicketTotals[[#This Row],[New Tickets]]&gt;499, TicketTotals[[#This Row],[New Tickets]], 0)</f>
        <v>0</v>
      </c>
      <c r="I932" s="16">
        <f>ROUND((TicketTotals[[#This Row],[Billed Tickets]]/$E$5)*$E$6, 2)</f>
        <v>0</v>
      </c>
      <c r="J932" s="20">
        <f>TicketTotals[[#This Row],[Billed Tickets]]/$E$5</f>
        <v>0</v>
      </c>
    </row>
    <row r="933" spans="1:10" x14ac:dyDescent="0.3">
      <c r="A933" s="6" t="s">
        <v>3288</v>
      </c>
      <c r="B933" s="6" t="s">
        <v>2</v>
      </c>
      <c r="C933" s="12">
        <v>100621</v>
      </c>
      <c r="E933" s="12" t="s">
        <v>1981</v>
      </c>
      <c r="F933" s="11" t="str">
        <f>IF(TicketTotals[[#This Row],[New Tickets]]&gt;499, "TRUE", "FALSE")</f>
        <v>FALSE</v>
      </c>
      <c r="G933" s="7">
        <v>374</v>
      </c>
      <c r="H933" s="7">
        <f>IF(TicketTotals[[#This Row],[New Tickets]]&gt;499, TicketTotals[[#This Row],[New Tickets]], 0)</f>
        <v>0</v>
      </c>
      <c r="I933" s="16">
        <f>ROUND((TicketTotals[[#This Row],[Billed Tickets]]/$E$5)*$E$6, 2)</f>
        <v>0</v>
      </c>
      <c r="J933" s="20">
        <f>TicketTotals[[#This Row],[Billed Tickets]]/$E$5</f>
        <v>0</v>
      </c>
    </row>
    <row r="934" spans="1:10" x14ac:dyDescent="0.3">
      <c r="A934" s="6" t="s">
        <v>3288</v>
      </c>
      <c r="B934" s="6" t="s">
        <v>2</v>
      </c>
      <c r="C934" s="12">
        <v>100633</v>
      </c>
      <c r="E934" s="12" t="s">
        <v>1982</v>
      </c>
      <c r="F934" s="11" t="str">
        <f>IF(TicketTotals[[#This Row],[New Tickets]]&gt;499, "TRUE", "FALSE")</f>
        <v>FALSE</v>
      </c>
      <c r="G934" s="7">
        <v>117</v>
      </c>
      <c r="H934" s="7">
        <f>IF(TicketTotals[[#This Row],[New Tickets]]&gt;499, TicketTotals[[#This Row],[New Tickets]], 0)</f>
        <v>0</v>
      </c>
      <c r="I934" s="16">
        <f>ROUND((TicketTotals[[#This Row],[Billed Tickets]]/$E$5)*$E$6, 2)</f>
        <v>0</v>
      </c>
      <c r="J934" s="20">
        <f>TicketTotals[[#This Row],[Billed Tickets]]/$E$5</f>
        <v>0</v>
      </c>
    </row>
    <row r="935" spans="1:10" x14ac:dyDescent="0.3">
      <c r="A935" s="6" t="s">
        <v>3288</v>
      </c>
      <c r="B935" s="6" t="s">
        <v>2</v>
      </c>
      <c r="C935" s="12">
        <v>100712</v>
      </c>
      <c r="E935" s="12" t="s">
        <v>1983</v>
      </c>
      <c r="F935" s="11" t="str">
        <f>IF(TicketTotals[[#This Row],[New Tickets]]&gt;499, "TRUE", "FALSE")</f>
        <v>FALSE</v>
      </c>
      <c r="G935" s="7">
        <v>17</v>
      </c>
      <c r="H935" s="7">
        <f>IF(TicketTotals[[#This Row],[New Tickets]]&gt;499, TicketTotals[[#This Row],[New Tickets]], 0)</f>
        <v>0</v>
      </c>
      <c r="I935" s="16">
        <f>ROUND((TicketTotals[[#This Row],[Billed Tickets]]/$E$5)*$E$6, 2)</f>
        <v>0</v>
      </c>
      <c r="J935" s="20">
        <f>TicketTotals[[#This Row],[Billed Tickets]]/$E$5</f>
        <v>0</v>
      </c>
    </row>
    <row r="936" spans="1:10" x14ac:dyDescent="0.3">
      <c r="A936" s="6" t="s">
        <v>3288</v>
      </c>
      <c r="B936" s="6" t="s">
        <v>2</v>
      </c>
      <c r="C936" s="12">
        <v>100751</v>
      </c>
      <c r="E936" s="12" t="s">
        <v>1984</v>
      </c>
      <c r="F936" s="11" t="str">
        <f>IF(TicketTotals[[#This Row],[New Tickets]]&gt;499, "TRUE", "FALSE")</f>
        <v>FALSE</v>
      </c>
      <c r="G936" s="7">
        <v>172</v>
      </c>
      <c r="H936" s="7">
        <f>IF(TicketTotals[[#This Row],[New Tickets]]&gt;499, TicketTotals[[#This Row],[New Tickets]], 0)</f>
        <v>0</v>
      </c>
      <c r="I936" s="16">
        <f>ROUND((TicketTotals[[#This Row],[Billed Tickets]]/$E$5)*$E$6, 2)</f>
        <v>0</v>
      </c>
      <c r="J936" s="20">
        <f>TicketTotals[[#This Row],[Billed Tickets]]/$E$5</f>
        <v>0</v>
      </c>
    </row>
    <row r="937" spans="1:10" x14ac:dyDescent="0.3">
      <c r="A937" s="6" t="s">
        <v>3288</v>
      </c>
      <c r="B937" s="6" t="s">
        <v>2</v>
      </c>
      <c r="C937" s="12">
        <v>100791</v>
      </c>
      <c r="E937" s="12" t="s">
        <v>1985</v>
      </c>
      <c r="F937" s="11" t="str">
        <f>IF(TicketTotals[[#This Row],[New Tickets]]&gt;499, "TRUE", "FALSE")</f>
        <v>FALSE</v>
      </c>
      <c r="G937" s="7">
        <v>79</v>
      </c>
      <c r="H937" s="7">
        <f>IF(TicketTotals[[#This Row],[New Tickets]]&gt;499, TicketTotals[[#This Row],[New Tickets]], 0)</f>
        <v>0</v>
      </c>
      <c r="I937" s="16">
        <f>ROUND((TicketTotals[[#This Row],[Billed Tickets]]/$E$5)*$E$6, 2)</f>
        <v>0</v>
      </c>
      <c r="J937" s="20">
        <f>TicketTotals[[#This Row],[Billed Tickets]]/$E$5</f>
        <v>0</v>
      </c>
    </row>
    <row r="938" spans="1:10" x14ac:dyDescent="0.3">
      <c r="A938" s="6" t="s">
        <v>3288</v>
      </c>
      <c r="B938" s="6" t="s">
        <v>2</v>
      </c>
      <c r="C938" s="12">
        <v>100913</v>
      </c>
      <c r="E938" s="12" t="s">
        <v>1986</v>
      </c>
      <c r="F938" s="11" t="str">
        <f>IF(TicketTotals[[#This Row],[New Tickets]]&gt;499, "TRUE", "FALSE")</f>
        <v>FALSE</v>
      </c>
      <c r="G938" s="7">
        <v>213</v>
      </c>
      <c r="H938" s="7">
        <f>IF(TicketTotals[[#This Row],[New Tickets]]&gt;499, TicketTotals[[#This Row],[New Tickets]], 0)</f>
        <v>0</v>
      </c>
      <c r="I938" s="16">
        <f>ROUND((TicketTotals[[#This Row],[Billed Tickets]]/$E$5)*$E$6, 2)</f>
        <v>0</v>
      </c>
      <c r="J938" s="20">
        <f>TicketTotals[[#This Row],[Billed Tickets]]/$E$5</f>
        <v>0</v>
      </c>
    </row>
    <row r="939" spans="1:10" x14ac:dyDescent="0.3">
      <c r="A939" s="6" t="s">
        <v>3288</v>
      </c>
      <c r="B939" s="6" t="s">
        <v>2</v>
      </c>
      <c r="C939" s="12">
        <v>100925</v>
      </c>
      <c r="E939" s="1" t="s">
        <v>1987</v>
      </c>
      <c r="F939" s="11" t="str">
        <f>IF(TicketTotals[[#This Row],[New Tickets]]&gt;499, "TRUE", "FALSE")</f>
        <v>TRUE</v>
      </c>
      <c r="G939" s="7">
        <v>1816</v>
      </c>
      <c r="H939" s="7">
        <f>IF(TicketTotals[[#This Row],[New Tickets]]&gt;499, TicketTotals[[#This Row],[New Tickets]], 0)</f>
        <v>1816</v>
      </c>
      <c r="I939" s="16">
        <f>ROUND((TicketTotals[[#This Row],[Billed Tickets]]/$E$5)*$E$6, 2)</f>
        <v>1122.3399999999999</v>
      </c>
      <c r="J939" s="20">
        <f>TicketTotals[[#This Row],[Billed Tickets]]/$E$5</f>
        <v>2.2446872233540424E-4</v>
      </c>
    </row>
    <row r="940" spans="1:10" x14ac:dyDescent="0.3">
      <c r="A940" s="6" t="s">
        <v>3288</v>
      </c>
      <c r="B940" s="6" t="s">
        <v>2</v>
      </c>
      <c r="C940" s="12">
        <v>100949</v>
      </c>
      <c r="E940" s="12" t="s">
        <v>1988</v>
      </c>
      <c r="F940" s="11" t="str">
        <f>IF(TicketTotals[[#This Row],[New Tickets]]&gt;499, "TRUE", "FALSE")</f>
        <v>FALSE</v>
      </c>
      <c r="G940" s="7">
        <v>200</v>
      </c>
      <c r="H940" s="7">
        <f>IF(TicketTotals[[#This Row],[New Tickets]]&gt;499, TicketTotals[[#This Row],[New Tickets]], 0)</f>
        <v>0</v>
      </c>
      <c r="I940" s="16">
        <f>ROUND((TicketTotals[[#This Row],[Billed Tickets]]/$E$5)*$E$6, 2)</f>
        <v>0</v>
      </c>
      <c r="J940" s="20">
        <f>TicketTotals[[#This Row],[Billed Tickets]]/$E$5</f>
        <v>0</v>
      </c>
    </row>
    <row r="941" spans="1:10" x14ac:dyDescent="0.3">
      <c r="A941" s="6" t="s">
        <v>3288</v>
      </c>
      <c r="B941" s="6" t="s">
        <v>2</v>
      </c>
      <c r="C941" s="12">
        <v>100951</v>
      </c>
      <c r="E941" s="12" t="s">
        <v>1989</v>
      </c>
      <c r="F941" s="11" t="str">
        <f>IF(TicketTotals[[#This Row],[New Tickets]]&gt;499, "TRUE", "FALSE")</f>
        <v>FALSE</v>
      </c>
      <c r="G941" s="7">
        <v>6</v>
      </c>
      <c r="H941" s="7">
        <f>IF(TicketTotals[[#This Row],[New Tickets]]&gt;499, TicketTotals[[#This Row],[New Tickets]], 0)</f>
        <v>0</v>
      </c>
      <c r="I941" s="16">
        <f>ROUND((TicketTotals[[#This Row],[Billed Tickets]]/$E$5)*$E$6, 2)</f>
        <v>0</v>
      </c>
      <c r="J941" s="20">
        <f>TicketTotals[[#This Row],[Billed Tickets]]/$E$5</f>
        <v>0</v>
      </c>
    </row>
    <row r="942" spans="1:10" x14ac:dyDescent="0.3">
      <c r="A942" s="6" t="s">
        <v>3288</v>
      </c>
      <c r="B942" s="6" t="s">
        <v>2</v>
      </c>
      <c r="C942" s="12">
        <v>101011</v>
      </c>
      <c r="E942" s="1" t="s">
        <v>1990</v>
      </c>
      <c r="F942" s="11" t="str">
        <f>IF(TicketTotals[[#This Row],[New Tickets]]&gt;499, "TRUE", "FALSE")</f>
        <v>TRUE</v>
      </c>
      <c r="G942" s="7">
        <v>520</v>
      </c>
      <c r="H942" s="7">
        <f>IF(TicketTotals[[#This Row],[New Tickets]]&gt;499, TicketTotals[[#This Row],[New Tickets]], 0)</f>
        <v>520</v>
      </c>
      <c r="I942" s="16">
        <f>ROUND((TicketTotals[[#This Row],[Billed Tickets]]/$E$5)*$E$6, 2)</f>
        <v>321.38</v>
      </c>
      <c r="J942" s="20">
        <f>TicketTotals[[#This Row],[Billed Tickets]]/$E$5</f>
        <v>6.4275184809697253E-5</v>
      </c>
    </row>
    <row r="943" spans="1:10" x14ac:dyDescent="0.3">
      <c r="A943" s="6" t="s">
        <v>3288</v>
      </c>
      <c r="B943" s="6" t="s">
        <v>2</v>
      </c>
      <c r="C943" s="12">
        <v>100982</v>
      </c>
      <c r="E943" s="12" t="s">
        <v>1991</v>
      </c>
      <c r="F943" s="11" t="str">
        <f>IF(TicketTotals[[#This Row],[New Tickets]]&gt;499, "TRUE", "FALSE")</f>
        <v>FALSE</v>
      </c>
      <c r="G943" s="7">
        <v>8</v>
      </c>
      <c r="H943" s="7">
        <f>IF(TicketTotals[[#This Row],[New Tickets]]&gt;499, TicketTotals[[#This Row],[New Tickets]], 0)</f>
        <v>0</v>
      </c>
      <c r="I943" s="16">
        <f>ROUND((TicketTotals[[#This Row],[Billed Tickets]]/$E$5)*$E$6, 2)</f>
        <v>0</v>
      </c>
      <c r="J943" s="20">
        <f>TicketTotals[[#This Row],[Billed Tickets]]/$E$5</f>
        <v>0</v>
      </c>
    </row>
    <row r="944" spans="1:10" x14ac:dyDescent="0.3">
      <c r="A944" s="6" t="s">
        <v>3288</v>
      </c>
      <c r="B944" s="6" t="s">
        <v>2</v>
      </c>
      <c r="C944" s="12">
        <v>101018</v>
      </c>
      <c r="E944" s="12" t="s">
        <v>1992</v>
      </c>
      <c r="F944" s="11" t="str">
        <f>IF(TicketTotals[[#This Row],[New Tickets]]&gt;499, "TRUE", "FALSE")</f>
        <v>FALSE</v>
      </c>
      <c r="G944" s="7">
        <v>8</v>
      </c>
      <c r="H944" s="7">
        <f>IF(TicketTotals[[#This Row],[New Tickets]]&gt;499, TicketTotals[[#This Row],[New Tickets]], 0)</f>
        <v>0</v>
      </c>
      <c r="I944" s="16">
        <f>ROUND((TicketTotals[[#This Row],[Billed Tickets]]/$E$5)*$E$6, 2)</f>
        <v>0</v>
      </c>
      <c r="J944" s="20">
        <f>TicketTotals[[#This Row],[Billed Tickets]]/$E$5</f>
        <v>0</v>
      </c>
    </row>
    <row r="945" spans="1:10" x14ac:dyDescent="0.3">
      <c r="A945" s="6" t="s">
        <v>3288</v>
      </c>
      <c r="B945" s="6" t="s">
        <v>2</v>
      </c>
      <c r="C945" s="12">
        <v>100983</v>
      </c>
      <c r="E945" s="12" t="s">
        <v>1993</v>
      </c>
      <c r="F945" s="11" t="str">
        <f>IF(TicketTotals[[#This Row],[New Tickets]]&gt;499, "TRUE", "FALSE")</f>
        <v>FALSE</v>
      </c>
      <c r="G945" s="7">
        <v>20</v>
      </c>
      <c r="H945" s="7">
        <f>IF(TicketTotals[[#This Row],[New Tickets]]&gt;499, TicketTotals[[#This Row],[New Tickets]], 0)</f>
        <v>0</v>
      </c>
      <c r="I945" s="16">
        <f>ROUND((TicketTotals[[#This Row],[Billed Tickets]]/$E$5)*$E$6, 2)</f>
        <v>0</v>
      </c>
      <c r="J945" s="20">
        <f>TicketTotals[[#This Row],[Billed Tickets]]/$E$5</f>
        <v>0</v>
      </c>
    </row>
    <row r="946" spans="1:10" x14ac:dyDescent="0.3">
      <c r="A946" s="6" t="s">
        <v>3288</v>
      </c>
      <c r="B946" s="6" t="s">
        <v>2</v>
      </c>
      <c r="C946" s="12">
        <v>101012</v>
      </c>
      <c r="E946" s="12" t="s">
        <v>1994</v>
      </c>
      <c r="F946" s="11" t="str">
        <f>IF(TicketTotals[[#This Row],[New Tickets]]&gt;499, "TRUE", "FALSE")</f>
        <v>FALSE</v>
      </c>
      <c r="G946" s="7">
        <v>57</v>
      </c>
      <c r="H946" s="7">
        <f>IF(TicketTotals[[#This Row],[New Tickets]]&gt;499, TicketTotals[[#This Row],[New Tickets]], 0)</f>
        <v>0</v>
      </c>
      <c r="I946" s="16">
        <f>ROUND((TicketTotals[[#This Row],[Billed Tickets]]/$E$5)*$E$6, 2)</f>
        <v>0</v>
      </c>
      <c r="J946" s="20">
        <f>TicketTotals[[#This Row],[Billed Tickets]]/$E$5</f>
        <v>0</v>
      </c>
    </row>
    <row r="947" spans="1:10" x14ac:dyDescent="0.3">
      <c r="A947" s="6" t="s">
        <v>3288</v>
      </c>
      <c r="B947" s="6" t="s">
        <v>2</v>
      </c>
      <c r="C947" s="12">
        <v>101021</v>
      </c>
      <c r="E947" s="12" t="s">
        <v>1995</v>
      </c>
      <c r="F947" s="11" t="str">
        <f>IF(TicketTotals[[#This Row],[New Tickets]]&gt;499, "TRUE", "FALSE")</f>
        <v>FALSE</v>
      </c>
      <c r="G947" s="7">
        <v>19</v>
      </c>
      <c r="H947" s="7">
        <f>IF(TicketTotals[[#This Row],[New Tickets]]&gt;499, TicketTotals[[#This Row],[New Tickets]], 0)</f>
        <v>0</v>
      </c>
      <c r="I947" s="16">
        <f>ROUND((TicketTotals[[#This Row],[Billed Tickets]]/$E$5)*$E$6, 2)</f>
        <v>0</v>
      </c>
      <c r="J947" s="20">
        <f>TicketTotals[[#This Row],[Billed Tickets]]/$E$5</f>
        <v>0</v>
      </c>
    </row>
    <row r="948" spans="1:10" x14ac:dyDescent="0.3">
      <c r="A948" s="6" t="s">
        <v>3288</v>
      </c>
      <c r="B948" s="6" t="s">
        <v>2</v>
      </c>
      <c r="C948" s="12">
        <v>100984</v>
      </c>
      <c r="E948" s="12" t="s">
        <v>1996</v>
      </c>
      <c r="F948" s="11" t="str">
        <f>IF(TicketTotals[[#This Row],[New Tickets]]&gt;499, "TRUE", "FALSE")</f>
        <v>FALSE</v>
      </c>
      <c r="G948" s="7">
        <v>16</v>
      </c>
      <c r="H948" s="7">
        <f>IF(TicketTotals[[#This Row],[New Tickets]]&gt;499, TicketTotals[[#This Row],[New Tickets]], 0)</f>
        <v>0</v>
      </c>
      <c r="I948" s="16">
        <f>ROUND((TicketTotals[[#This Row],[Billed Tickets]]/$E$5)*$E$6, 2)</f>
        <v>0</v>
      </c>
      <c r="J948" s="20">
        <f>TicketTotals[[#This Row],[Billed Tickets]]/$E$5</f>
        <v>0</v>
      </c>
    </row>
    <row r="949" spans="1:10" x14ac:dyDescent="0.3">
      <c r="A949" s="6" t="s">
        <v>3288</v>
      </c>
      <c r="B949" s="6" t="s">
        <v>2</v>
      </c>
      <c r="C949" s="12">
        <v>100985</v>
      </c>
      <c r="E949" s="12" t="s">
        <v>1997</v>
      </c>
      <c r="F949" s="11" t="str">
        <f>IF(TicketTotals[[#This Row],[New Tickets]]&gt;499, "TRUE", "FALSE")</f>
        <v>FALSE</v>
      </c>
      <c r="G949" s="7">
        <v>71</v>
      </c>
      <c r="H949" s="7">
        <f>IF(TicketTotals[[#This Row],[New Tickets]]&gt;499, TicketTotals[[#This Row],[New Tickets]], 0)</f>
        <v>0</v>
      </c>
      <c r="I949" s="16">
        <f>ROUND((TicketTotals[[#This Row],[Billed Tickets]]/$E$5)*$E$6, 2)</f>
        <v>0</v>
      </c>
      <c r="J949" s="20">
        <f>TicketTotals[[#This Row],[Billed Tickets]]/$E$5</f>
        <v>0</v>
      </c>
    </row>
    <row r="950" spans="1:10" x14ac:dyDescent="0.3">
      <c r="A950" s="6" t="s">
        <v>3288</v>
      </c>
      <c r="B950" s="6" t="s">
        <v>2</v>
      </c>
      <c r="C950" s="12">
        <v>100999</v>
      </c>
      <c r="E950" s="12" t="s">
        <v>1998</v>
      </c>
      <c r="F950" s="11" t="str">
        <f>IF(TicketTotals[[#This Row],[New Tickets]]&gt;499, "TRUE", "FALSE")</f>
        <v>FALSE</v>
      </c>
      <c r="G950" s="7">
        <v>29</v>
      </c>
      <c r="H950" s="7">
        <f>IF(TicketTotals[[#This Row],[New Tickets]]&gt;499, TicketTotals[[#This Row],[New Tickets]], 0)</f>
        <v>0</v>
      </c>
      <c r="I950" s="16">
        <f>ROUND((TicketTotals[[#This Row],[Billed Tickets]]/$E$5)*$E$6, 2)</f>
        <v>0</v>
      </c>
      <c r="J950" s="20">
        <f>TicketTotals[[#This Row],[Billed Tickets]]/$E$5</f>
        <v>0</v>
      </c>
    </row>
    <row r="951" spans="1:10" x14ac:dyDescent="0.3">
      <c r="A951" s="6" t="s">
        <v>3288</v>
      </c>
      <c r="B951" s="6" t="s">
        <v>2</v>
      </c>
      <c r="C951" s="12">
        <v>101007</v>
      </c>
      <c r="E951" s="12" t="s">
        <v>1999</v>
      </c>
      <c r="F951" s="11" t="str">
        <f>IF(TicketTotals[[#This Row],[New Tickets]]&gt;499, "TRUE", "FALSE")</f>
        <v>FALSE</v>
      </c>
      <c r="G951" s="7">
        <v>100</v>
      </c>
      <c r="H951" s="7">
        <f>IF(TicketTotals[[#This Row],[New Tickets]]&gt;499, TicketTotals[[#This Row],[New Tickets]], 0)</f>
        <v>0</v>
      </c>
      <c r="I951" s="16">
        <f>ROUND((TicketTotals[[#This Row],[Billed Tickets]]/$E$5)*$E$6, 2)</f>
        <v>0</v>
      </c>
      <c r="J951" s="20">
        <f>TicketTotals[[#This Row],[Billed Tickets]]/$E$5</f>
        <v>0</v>
      </c>
    </row>
    <row r="952" spans="1:10" x14ac:dyDescent="0.3">
      <c r="A952" s="6" t="s">
        <v>3288</v>
      </c>
      <c r="B952" s="6" t="s">
        <v>2</v>
      </c>
      <c r="C952" s="12">
        <v>101009</v>
      </c>
      <c r="E952" s="1" t="s">
        <v>2000</v>
      </c>
      <c r="F952" s="11" t="str">
        <f>IF(TicketTotals[[#This Row],[New Tickets]]&gt;499, "TRUE", "FALSE")</f>
        <v>TRUE</v>
      </c>
      <c r="G952" s="7">
        <v>563</v>
      </c>
      <c r="H952" s="7">
        <f>IF(TicketTotals[[#This Row],[New Tickets]]&gt;499, TicketTotals[[#This Row],[New Tickets]], 0)</f>
        <v>563</v>
      </c>
      <c r="I952" s="16">
        <f>ROUND((TicketTotals[[#This Row],[Billed Tickets]]/$E$5)*$E$6, 2)</f>
        <v>347.95</v>
      </c>
      <c r="J952" s="20">
        <f>TicketTotals[[#This Row],[Billed Tickets]]/$E$5</f>
        <v>6.9590248168960672E-5</v>
      </c>
    </row>
    <row r="953" spans="1:10" x14ac:dyDescent="0.3">
      <c r="A953" s="6" t="s">
        <v>3288</v>
      </c>
      <c r="B953" s="6" t="s">
        <v>2</v>
      </c>
      <c r="C953" s="12">
        <v>100990</v>
      </c>
      <c r="E953" s="12" t="s">
        <v>2001</v>
      </c>
      <c r="F953" s="11" t="str">
        <f>IF(TicketTotals[[#This Row],[New Tickets]]&gt;499, "TRUE", "FALSE")</f>
        <v>FALSE</v>
      </c>
      <c r="G953" s="7">
        <v>73</v>
      </c>
      <c r="H953" s="7">
        <f>IF(TicketTotals[[#This Row],[New Tickets]]&gt;499, TicketTotals[[#This Row],[New Tickets]], 0)</f>
        <v>0</v>
      </c>
      <c r="I953" s="16">
        <f>ROUND((TicketTotals[[#This Row],[Billed Tickets]]/$E$5)*$E$6, 2)</f>
        <v>0</v>
      </c>
      <c r="J953" s="20">
        <f>TicketTotals[[#This Row],[Billed Tickets]]/$E$5</f>
        <v>0</v>
      </c>
    </row>
    <row r="954" spans="1:10" x14ac:dyDescent="0.3">
      <c r="A954" s="6" t="s">
        <v>3288</v>
      </c>
      <c r="B954" s="6" t="s">
        <v>2</v>
      </c>
      <c r="C954" s="12">
        <v>101013</v>
      </c>
      <c r="E954" s="12" t="s">
        <v>2002</v>
      </c>
      <c r="F954" s="11" t="str">
        <f>IF(TicketTotals[[#This Row],[New Tickets]]&gt;499, "TRUE", "FALSE")</f>
        <v>FALSE</v>
      </c>
      <c r="G954" s="7">
        <v>32</v>
      </c>
      <c r="H954" s="7">
        <f>IF(TicketTotals[[#This Row],[New Tickets]]&gt;499, TicketTotals[[#This Row],[New Tickets]], 0)</f>
        <v>0</v>
      </c>
      <c r="I954" s="16">
        <f>ROUND((TicketTotals[[#This Row],[Billed Tickets]]/$E$5)*$E$6, 2)</f>
        <v>0</v>
      </c>
      <c r="J954" s="20">
        <f>TicketTotals[[#This Row],[Billed Tickets]]/$E$5</f>
        <v>0</v>
      </c>
    </row>
    <row r="955" spans="1:10" x14ac:dyDescent="0.3">
      <c r="A955" s="6" t="s">
        <v>3288</v>
      </c>
      <c r="B955" s="6" t="s">
        <v>2</v>
      </c>
      <c r="C955" s="12">
        <v>153077</v>
      </c>
      <c r="E955" s="12" t="s">
        <v>2003</v>
      </c>
      <c r="F955" s="11" t="str">
        <f>IF(TicketTotals[[#This Row],[New Tickets]]&gt;499, "TRUE", "FALSE")</f>
        <v>FALSE</v>
      </c>
      <c r="G955" s="7">
        <v>1</v>
      </c>
      <c r="H955" s="7">
        <f>IF(TicketTotals[[#This Row],[New Tickets]]&gt;499, TicketTotals[[#This Row],[New Tickets]], 0)</f>
        <v>0</v>
      </c>
      <c r="I955" s="16">
        <f>ROUND((TicketTotals[[#This Row],[Billed Tickets]]/$E$5)*$E$6, 2)</f>
        <v>0</v>
      </c>
      <c r="J955" s="20">
        <f>TicketTotals[[#This Row],[Billed Tickets]]/$E$5</f>
        <v>0</v>
      </c>
    </row>
    <row r="956" spans="1:10" x14ac:dyDescent="0.3">
      <c r="A956" s="6" t="s">
        <v>3288</v>
      </c>
      <c r="B956" s="6" t="s">
        <v>2</v>
      </c>
      <c r="C956" s="12">
        <v>101015</v>
      </c>
      <c r="E956" s="12" t="s">
        <v>2004</v>
      </c>
      <c r="F956" s="11" t="str">
        <f>IF(TicketTotals[[#This Row],[New Tickets]]&gt;499, "TRUE", "FALSE")</f>
        <v>FALSE</v>
      </c>
      <c r="G956" s="7">
        <v>42</v>
      </c>
      <c r="H956" s="7">
        <f>IF(TicketTotals[[#This Row],[New Tickets]]&gt;499, TicketTotals[[#This Row],[New Tickets]], 0)</f>
        <v>0</v>
      </c>
      <c r="I956" s="16">
        <f>ROUND((TicketTotals[[#This Row],[Billed Tickets]]/$E$5)*$E$6, 2)</f>
        <v>0</v>
      </c>
      <c r="J956" s="20">
        <f>TicketTotals[[#This Row],[Billed Tickets]]/$E$5</f>
        <v>0</v>
      </c>
    </row>
    <row r="957" spans="1:10" x14ac:dyDescent="0.3">
      <c r="A957" s="6" t="s">
        <v>3288</v>
      </c>
      <c r="B957" s="6" t="s">
        <v>2</v>
      </c>
      <c r="C957" s="12">
        <v>101037</v>
      </c>
      <c r="E957" s="12" t="s">
        <v>2005</v>
      </c>
      <c r="F957" s="11" t="str">
        <f>IF(TicketTotals[[#This Row],[New Tickets]]&gt;499, "TRUE", "FALSE")</f>
        <v>FALSE</v>
      </c>
      <c r="G957" s="7">
        <v>112</v>
      </c>
      <c r="H957" s="7">
        <f>IF(TicketTotals[[#This Row],[New Tickets]]&gt;499, TicketTotals[[#This Row],[New Tickets]], 0)</f>
        <v>0</v>
      </c>
      <c r="I957" s="16">
        <f>ROUND((TicketTotals[[#This Row],[Billed Tickets]]/$E$5)*$E$6, 2)</f>
        <v>0</v>
      </c>
      <c r="J957" s="20">
        <f>TicketTotals[[#This Row],[Billed Tickets]]/$E$5</f>
        <v>0</v>
      </c>
    </row>
    <row r="958" spans="1:10" x14ac:dyDescent="0.3">
      <c r="A958" s="6" t="s">
        <v>3288</v>
      </c>
      <c r="B958" s="6" t="s">
        <v>2</v>
      </c>
      <c r="C958" s="12">
        <v>101029</v>
      </c>
      <c r="E958" s="1" t="s">
        <v>2006</v>
      </c>
      <c r="F958" s="11" t="str">
        <f>IF(TicketTotals[[#This Row],[New Tickets]]&gt;499, "TRUE", "FALSE")</f>
        <v>TRUE</v>
      </c>
      <c r="G958" s="7">
        <v>7405</v>
      </c>
      <c r="H958" s="7">
        <f>IF(TicketTotals[[#This Row],[New Tickets]]&gt;499, TicketTotals[[#This Row],[New Tickets]], 0)</f>
        <v>7405</v>
      </c>
      <c r="I958" s="16">
        <f>ROUND((TicketTotals[[#This Row],[Billed Tickets]]/$E$5)*$E$6, 2)</f>
        <v>4576.5200000000004</v>
      </c>
      <c r="J958" s="20">
        <f>TicketTotals[[#This Row],[Billed Tickets]]/$E$5</f>
        <v>9.1530335291501559E-4</v>
      </c>
    </row>
    <row r="959" spans="1:10" x14ac:dyDescent="0.3">
      <c r="A959" s="6" t="s">
        <v>3288</v>
      </c>
      <c r="B959" s="6" t="s">
        <v>2</v>
      </c>
      <c r="C959" s="12">
        <v>101040</v>
      </c>
      <c r="E959" s="12" t="s">
        <v>2007</v>
      </c>
      <c r="F959" s="11" t="str">
        <f>IF(TicketTotals[[#This Row],[New Tickets]]&gt;499, "TRUE", "FALSE")</f>
        <v>FALSE</v>
      </c>
      <c r="G959" s="7">
        <v>3</v>
      </c>
      <c r="H959" s="7">
        <f>IF(TicketTotals[[#This Row],[New Tickets]]&gt;499, TicketTotals[[#This Row],[New Tickets]], 0)</f>
        <v>0</v>
      </c>
      <c r="I959" s="16">
        <f>ROUND((TicketTotals[[#This Row],[Billed Tickets]]/$E$5)*$E$6, 2)</f>
        <v>0</v>
      </c>
      <c r="J959" s="20">
        <f>TicketTotals[[#This Row],[Billed Tickets]]/$E$5</f>
        <v>0</v>
      </c>
    </row>
    <row r="960" spans="1:10" x14ac:dyDescent="0.3">
      <c r="A960" s="6" t="s">
        <v>3288</v>
      </c>
      <c r="B960" s="6" t="s">
        <v>2</v>
      </c>
      <c r="C960" s="12">
        <v>101042</v>
      </c>
      <c r="E960" s="12" t="s">
        <v>2008</v>
      </c>
      <c r="F960" s="11" t="str">
        <f>IF(TicketTotals[[#This Row],[New Tickets]]&gt;499, "TRUE", "FALSE")</f>
        <v>FALSE</v>
      </c>
      <c r="G960" s="7">
        <v>221</v>
      </c>
      <c r="H960" s="7">
        <f>IF(TicketTotals[[#This Row],[New Tickets]]&gt;499, TicketTotals[[#This Row],[New Tickets]], 0)</f>
        <v>0</v>
      </c>
      <c r="I960" s="16">
        <f>ROUND((TicketTotals[[#This Row],[Billed Tickets]]/$E$5)*$E$6, 2)</f>
        <v>0</v>
      </c>
      <c r="J960" s="20">
        <f>TicketTotals[[#This Row],[Billed Tickets]]/$E$5</f>
        <v>0</v>
      </c>
    </row>
    <row r="961" spans="1:10" x14ac:dyDescent="0.3">
      <c r="A961" s="6" t="s">
        <v>3288</v>
      </c>
      <c r="B961" s="6" t="s">
        <v>2</v>
      </c>
      <c r="C961" s="12">
        <v>101033</v>
      </c>
      <c r="E961" s="12" t="s">
        <v>2009</v>
      </c>
      <c r="F961" s="11" t="str">
        <f>IF(TicketTotals[[#This Row],[New Tickets]]&gt;499, "TRUE", "FALSE")</f>
        <v>FALSE</v>
      </c>
      <c r="G961" s="7">
        <v>0</v>
      </c>
      <c r="H961" s="7">
        <f>IF(TicketTotals[[#This Row],[New Tickets]]&gt;499, TicketTotals[[#This Row],[New Tickets]], 0)</f>
        <v>0</v>
      </c>
      <c r="I961" s="16">
        <f>ROUND((TicketTotals[[#This Row],[Billed Tickets]]/$E$5)*$E$6, 2)</f>
        <v>0</v>
      </c>
      <c r="J961" s="20">
        <f>TicketTotals[[#This Row],[Billed Tickets]]/$E$5</f>
        <v>0</v>
      </c>
    </row>
    <row r="962" spans="1:10" x14ac:dyDescent="0.3">
      <c r="A962" s="6" t="s">
        <v>3288</v>
      </c>
      <c r="B962" s="6" t="s">
        <v>2</v>
      </c>
      <c r="C962" s="12">
        <v>101045</v>
      </c>
      <c r="E962" s="12" t="s">
        <v>2010</v>
      </c>
      <c r="F962" s="11" t="str">
        <f>IF(TicketTotals[[#This Row],[New Tickets]]&gt;499, "TRUE", "FALSE")</f>
        <v>FALSE</v>
      </c>
      <c r="G962" s="7">
        <v>361</v>
      </c>
      <c r="H962" s="7">
        <f>IF(TicketTotals[[#This Row],[New Tickets]]&gt;499, TicketTotals[[#This Row],[New Tickets]], 0)</f>
        <v>0</v>
      </c>
      <c r="I962" s="16">
        <f>ROUND((TicketTotals[[#This Row],[Billed Tickets]]/$E$5)*$E$6, 2)</f>
        <v>0</v>
      </c>
      <c r="J962" s="20">
        <f>TicketTotals[[#This Row],[Billed Tickets]]/$E$5</f>
        <v>0</v>
      </c>
    </row>
    <row r="963" spans="1:10" x14ac:dyDescent="0.3">
      <c r="A963" s="6" t="s">
        <v>3288</v>
      </c>
      <c r="B963" s="6" t="s">
        <v>2</v>
      </c>
      <c r="C963" s="12">
        <v>101038</v>
      </c>
      <c r="E963" s="12" t="s">
        <v>2011</v>
      </c>
      <c r="F963" s="11" t="str">
        <f>IF(TicketTotals[[#This Row],[New Tickets]]&gt;499, "TRUE", "FALSE")</f>
        <v>FALSE</v>
      </c>
      <c r="G963" s="7">
        <v>76</v>
      </c>
      <c r="H963" s="7">
        <f>IF(TicketTotals[[#This Row],[New Tickets]]&gt;499, TicketTotals[[#This Row],[New Tickets]], 0)</f>
        <v>0</v>
      </c>
      <c r="I963" s="16">
        <f>ROUND((TicketTotals[[#This Row],[Billed Tickets]]/$E$5)*$E$6, 2)</f>
        <v>0</v>
      </c>
      <c r="J963" s="20">
        <f>TicketTotals[[#This Row],[Billed Tickets]]/$E$5</f>
        <v>0</v>
      </c>
    </row>
    <row r="964" spans="1:10" x14ac:dyDescent="0.3">
      <c r="A964" s="6" t="s">
        <v>3288</v>
      </c>
      <c r="B964" s="6" t="s">
        <v>2</v>
      </c>
      <c r="C964" s="12">
        <v>101047</v>
      </c>
      <c r="E964" s="12" t="s">
        <v>2012</v>
      </c>
      <c r="F964" s="11" t="str">
        <f>IF(TicketTotals[[#This Row],[New Tickets]]&gt;499, "TRUE", "FALSE")</f>
        <v>FALSE</v>
      </c>
      <c r="G964" s="7">
        <v>113</v>
      </c>
      <c r="H964" s="7">
        <f>IF(TicketTotals[[#This Row],[New Tickets]]&gt;499, TicketTotals[[#This Row],[New Tickets]], 0)</f>
        <v>0</v>
      </c>
      <c r="I964" s="16">
        <f>ROUND((TicketTotals[[#This Row],[Billed Tickets]]/$E$5)*$E$6, 2)</f>
        <v>0</v>
      </c>
      <c r="J964" s="20">
        <f>TicketTotals[[#This Row],[Billed Tickets]]/$E$5</f>
        <v>0</v>
      </c>
    </row>
    <row r="965" spans="1:10" x14ac:dyDescent="0.3">
      <c r="A965" s="6" t="s">
        <v>3288</v>
      </c>
      <c r="B965" s="6" t="s">
        <v>2</v>
      </c>
      <c r="C965" s="12">
        <v>101214</v>
      </c>
      <c r="E965" s="12" t="s">
        <v>2013</v>
      </c>
      <c r="F965" s="11" t="str">
        <f>IF(TicketTotals[[#This Row],[New Tickets]]&gt;499, "TRUE", "FALSE")</f>
        <v>FALSE</v>
      </c>
      <c r="G965" s="7">
        <v>147</v>
      </c>
      <c r="H965" s="7">
        <f>IF(TicketTotals[[#This Row],[New Tickets]]&gt;499, TicketTotals[[#This Row],[New Tickets]], 0)</f>
        <v>0</v>
      </c>
      <c r="I965" s="16">
        <f>ROUND((TicketTotals[[#This Row],[Billed Tickets]]/$E$5)*$E$6, 2)</f>
        <v>0</v>
      </c>
      <c r="J965" s="20">
        <f>TicketTotals[[#This Row],[Billed Tickets]]/$E$5</f>
        <v>0</v>
      </c>
    </row>
    <row r="966" spans="1:10" x14ac:dyDescent="0.3">
      <c r="A966" s="6" t="s">
        <v>3288</v>
      </c>
      <c r="B966" s="6" t="s">
        <v>2</v>
      </c>
      <c r="C966" s="12">
        <v>101044</v>
      </c>
      <c r="E966" s="12" t="s">
        <v>2014</v>
      </c>
      <c r="F966" s="11" t="str">
        <f>IF(TicketTotals[[#This Row],[New Tickets]]&gt;499, "TRUE", "FALSE")</f>
        <v>FALSE</v>
      </c>
      <c r="G966" s="7">
        <v>182</v>
      </c>
      <c r="H966" s="7">
        <f>IF(TicketTotals[[#This Row],[New Tickets]]&gt;499, TicketTotals[[#This Row],[New Tickets]], 0)</f>
        <v>0</v>
      </c>
      <c r="I966" s="16">
        <f>ROUND((TicketTotals[[#This Row],[Billed Tickets]]/$E$5)*$E$6, 2)</f>
        <v>0</v>
      </c>
      <c r="J966" s="20">
        <f>TicketTotals[[#This Row],[Billed Tickets]]/$E$5</f>
        <v>0</v>
      </c>
    </row>
    <row r="967" spans="1:10" x14ac:dyDescent="0.3">
      <c r="A967" s="6" t="s">
        <v>3288</v>
      </c>
      <c r="B967" s="6" t="s">
        <v>2</v>
      </c>
      <c r="C967" s="12">
        <v>101048</v>
      </c>
      <c r="E967" s="12" t="s">
        <v>2015</v>
      </c>
      <c r="F967" s="11" t="str">
        <f>IF(TicketTotals[[#This Row],[New Tickets]]&gt;499, "TRUE", "FALSE")</f>
        <v>FALSE</v>
      </c>
      <c r="G967" s="7">
        <v>11</v>
      </c>
      <c r="H967" s="7">
        <f>IF(TicketTotals[[#This Row],[New Tickets]]&gt;499, TicketTotals[[#This Row],[New Tickets]], 0)</f>
        <v>0</v>
      </c>
      <c r="I967" s="16">
        <f>ROUND((TicketTotals[[#This Row],[Billed Tickets]]/$E$5)*$E$6, 2)</f>
        <v>0</v>
      </c>
      <c r="J967" s="20">
        <f>TicketTotals[[#This Row],[Billed Tickets]]/$E$5</f>
        <v>0</v>
      </c>
    </row>
    <row r="968" spans="1:10" x14ac:dyDescent="0.3">
      <c r="A968" s="6" t="s">
        <v>3288</v>
      </c>
      <c r="B968" s="6" t="s">
        <v>2</v>
      </c>
      <c r="C968" s="12">
        <v>102105</v>
      </c>
      <c r="E968" s="12" t="s">
        <v>2016</v>
      </c>
      <c r="F968" s="11" t="str">
        <f>IF(TicketTotals[[#This Row],[New Tickets]]&gt;499, "TRUE", "FALSE")</f>
        <v>FALSE</v>
      </c>
      <c r="G968" s="7">
        <v>308</v>
      </c>
      <c r="H968" s="7">
        <f>IF(TicketTotals[[#This Row],[New Tickets]]&gt;499, TicketTotals[[#This Row],[New Tickets]], 0)</f>
        <v>0</v>
      </c>
      <c r="I968" s="16">
        <f>ROUND((TicketTotals[[#This Row],[Billed Tickets]]/$E$5)*$E$6, 2)</f>
        <v>0</v>
      </c>
      <c r="J968" s="20">
        <f>TicketTotals[[#This Row],[Billed Tickets]]/$E$5</f>
        <v>0</v>
      </c>
    </row>
    <row r="969" spans="1:10" x14ac:dyDescent="0.3">
      <c r="A969" s="6" t="s">
        <v>3288</v>
      </c>
      <c r="B969" s="6" t="s">
        <v>2</v>
      </c>
      <c r="C969" s="12">
        <v>101050</v>
      </c>
      <c r="E969" s="12" t="s">
        <v>2017</v>
      </c>
      <c r="F969" s="11" t="str">
        <f>IF(TicketTotals[[#This Row],[New Tickets]]&gt;499, "TRUE", "FALSE")</f>
        <v>FALSE</v>
      </c>
      <c r="G969" s="7">
        <v>23</v>
      </c>
      <c r="H969" s="7">
        <f>IF(TicketTotals[[#This Row],[New Tickets]]&gt;499, TicketTotals[[#This Row],[New Tickets]], 0)</f>
        <v>0</v>
      </c>
      <c r="I969" s="16">
        <f>ROUND((TicketTotals[[#This Row],[Billed Tickets]]/$E$5)*$E$6, 2)</f>
        <v>0</v>
      </c>
      <c r="J969" s="20">
        <f>TicketTotals[[#This Row],[Billed Tickets]]/$E$5</f>
        <v>0</v>
      </c>
    </row>
    <row r="970" spans="1:10" x14ac:dyDescent="0.3">
      <c r="A970" s="6" t="s">
        <v>3288</v>
      </c>
      <c r="B970" s="6" t="s">
        <v>2</v>
      </c>
      <c r="C970" s="12">
        <v>102532</v>
      </c>
      <c r="E970" s="1" t="s">
        <v>2018</v>
      </c>
      <c r="F970" s="11" t="str">
        <f>IF(TicketTotals[[#This Row],[New Tickets]]&gt;499, "TRUE", "FALSE")</f>
        <v>TRUE</v>
      </c>
      <c r="G970" s="7">
        <v>1056</v>
      </c>
      <c r="H970" s="7">
        <f>IF(TicketTotals[[#This Row],[New Tickets]]&gt;499, TicketTotals[[#This Row],[New Tickets]], 0)</f>
        <v>1056</v>
      </c>
      <c r="I970" s="16">
        <f>ROUND((TicketTotals[[#This Row],[Billed Tickets]]/$E$5)*$E$6, 2)</f>
        <v>652.64</v>
      </c>
      <c r="J970" s="20">
        <f>TicketTotals[[#This Row],[Billed Tickets]]/$E$5</f>
        <v>1.3052806761353902E-4</v>
      </c>
    </row>
    <row r="971" spans="1:10" x14ac:dyDescent="0.3">
      <c r="A971" s="6" t="s">
        <v>3288</v>
      </c>
      <c r="B971" s="6" t="s">
        <v>2</v>
      </c>
      <c r="C971" s="12">
        <v>102110</v>
      </c>
      <c r="E971" s="12" t="s">
        <v>2019</v>
      </c>
      <c r="F971" s="11" t="str">
        <f>IF(TicketTotals[[#This Row],[New Tickets]]&gt;499, "TRUE", "FALSE")</f>
        <v>FALSE</v>
      </c>
      <c r="G971" s="7">
        <v>423</v>
      </c>
      <c r="H971" s="7">
        <f>IF(TicketTotals[[#This Row],[New Tickets]]&gt;499, TicketTotals[[#This Row],[New Tickets]], 0)</f>
        <v>0</v>
      </c>
      <c r="I971" s="16">
        <f>ROUND((TicketTotals[[#This Row],[Billed Tickets]]/$E$5)*$E$6, 2)</f>
        <v>0</v>
      </c>
      <c r="J971" s="20">
        <f>TicketTotals[[#This Row],[Billed Tickets]]/$E$5</f>
        <v>0</v>
      </c>
    </row>
    <row r="972" spans="1:10" x14ac:dyDescent="0.3">
      <c r="A972" s="6" t="s">
        <v>3288</v>
      </c>
      <c r="B972" s="6" t="s">
        <v>2</v>
      </c>
      <c r="C972" s="12">
        <v>102637</v>
      </c>
      <c r="E972" s="12" t="s">
        <v>2020</v>
      </c>
      <c r="F972" s="11" t="str">
        <f>IF(TicketTotals[[#This Row],[New Tickets]]&gt;499, "TRUE", "FALSE")</f>
        <v>FALSE</v>
      </c>
      <c r="G972" s="7">
        <v>7</v>
      </c>
      <c r="H972" s="7">
        <f>IF(TicketTotals[[#This Row],[New Tickets]]&gt;499, TicketTotals[[#This Row],[New Tickets]], 0)</f>
        <v>0</v>
      </c>
      <c r="I972" s="16">
        <f>ROUND((TicketTotals[[#This Row],[Billed Tickets]]/$E$5)*$E$6, 2)</f>
        <v>0</v>
      </c>
      <c r="J972" s="20">
        <f>TicketTotals[[#This Row],[Billed Tickets]]/$E$5</f>
        <v>0</v>
      </c>
    </row>
    <row r="973" spans="1:10" x14ac:dyDescent="0.3">
      <c r="A973" s="6" t="s">
        <v>3288</v>
      </c>
      <c r="B973" s="6" t="s">
        <v>2</v>
      </c>
      <c r="C973" s="12">
        <v>101055</v>
      </c>
      <c r="E973" s="1" t="s">
        <v>2021</v>
      </c>
      <c r="F973" s="11" t="str">
        <f>IF(TicketTotals[[#This Row],[New Tickets]]&gt;499, "TRUE", "FALSE")</f>
        <v>TRUE</v>
      </c>
      <c r="G973" s="7">
        <v>24434</v>
      </c>
      <c r="H973" s="7">
        <f>IF(TicketTotals[[#This Row],[New Tickets]]&gt;499, TicketTotals[[#This Row],[New Tickets]], 0)</f>
        <v>24434</v>
      </c>
      <c r="I973" s="16">
        <f>ROUND((TicketTotals[[#This Row],[Billed Tickets]]/$E$5)*$E$6, 2)</f>
        <v>15100.96</v>
      </c>
      <c r="J973" s="20">
        <f>TicketTotals[[#This Row],[Billed Tickets]]/$E$5</f>
        <v>3.0201920493079662E-3</v>
      </c>
    </row>
    <row r="974" spans="1:10" x14ac:dyDescent="0.3">
      <c r="A974" s="6" t="s">
        <v>3288</v>
      </c>
      <c r="B974" s="6" t="s">
        <v>2</v>
      </c>
      <c r="C974" s="12">
        <v>102954</v>
      </c>
      <c r="E974" s="1" t="s">
        <v>2022</v>
      </c>
      <c r="F974" s="11" t="str">
        <f>IF(TicketTotals[[#This Row],[New Tickets]]&gt;499, "TRUE", "FALSE")</f>
        <v>TRUE</v>
      </c>
      <c r="G974" s="7">
        <v>7437</v>
      </c>
      <c r="H974" s="7">
        <f>IF(TicketTotals[[#This Row],[New Tickets]]&gt;499, TicketTotals[[#This Row],[New Tickets]], 0)</f>
        <v>7437</v>
      </c>
      <c r="I974" s="16">
        <f>ROUND((TicketTotals[[#This Row],[Billed Tickets]]/$E$5)*$E$6, 2)</f>
        <v>4596.29</v>
      </c>
      <c r="J974" s="20">
        <f>TicketTotals[[#This Row],[Billed Tickets]]/$E$5</f>
        <v>9.1925874890330466E-4</v>
      </c>
    </row>
    <row r="975" spans="1:10" x14ac:dyDescent="0.3">
      <c r="A975" s="6" t="s">
        <v>3288</v>
      </c>
      <c r="B975" s="6" t="s">
        <v>2</v>
      </c>
      <c r="C975" s="12">
        <v>102956</v>
      </c>
      <c r="E975" s="1" t="s">
        <v>2023</v>
      </c>
      <c r="F975" s="11" t="str">
        <f>IF(TicketTotals[[#This Row],[New Tickets]]&gt;499, "TRUE", "FALSE")</f>
        <v>TRUE</v>
      </c>
      <c r="G975" s="7">
        <v>1682</v>
      </c>
      <c r="H975" s="7">
        <f>IF(TicketTotals[[#This Row],[New Tickets]]&gt;499, TicketTotals[[#This Row],[New Tickets]], 0)</f>
        <v>1682</v>
      </c>
      <c r="I975" s="16">
        <f>ROUND((TicketTotals[[#This Row],[Billed Tickets]]/$E$5)*$E$6, 2)</f>
        <v>1039.53</v>
      </c>
      <c r="J975" s="20">
        <f>TicketTotals[[#This Row],[Billed Tickets]]/$E$5</f>
        <v>2.0790550163444379E-4</v>
      </c>
    </row>
    <row r="976" spans="1:10" x14ac:dyDescent="0.3">
      <c r="A976" s="6" t="s">
        <v>3288</v>
      </c>
      <c r="B976" s="6" t="s">
        <v>2</v>
      </c>
      <c r="C976" s="12">
        <v>102958</v>
      </c>
      <c r="E976" s="12" t="s">
        <v>2024</v>
      </c>
      <c r="F976" s="11" t="str">
        <f>IF(TicketTotals[[#This Row],[New Tickets]]&gt;499, "TRUE", "FALSE")</f>
        <v>FALSE</v>
      </c>
      <c r="G976" s="7">
        <v>76</v>
      </c>
      <c r="H976" s="7">
        <f>IF(TicketTotals[[#This Row],[New Tickets]]&gt;499, TicketTotals[[#This Row],[New Tickets]], 0)</f>
        <v>0</v>
      </c>
      <c r="I976" s="16">
        <f>ROUND((TicketTotals[[#This Row],[Billed Tickets]]/$E$5)*$E$6, 2)</f>
        <v>0</v>
      </c>
      <c r="J976" s="20">
        <f>TicketTotals[[#This Row],[Billed Tickets]]/$E$5</f>
        <v>0</v>
      </c>
    </row>
    <row r="977" spans="1:10" x14ac:dyDescent="0.3">
      <c r="A977" s="6" t="s">
        <v>3288</v>
      </c>
      <c r="B977" s="6" t="s">
        <v>2</v>
      </c>
      <c r="C977" s="12">
        <v>102961</v>
      </c>
      <c r="E977" s="12" t="s">
        <v>2025</v>
      </c>
      <c r="F977" s="11" t="str">
        <f>IF(TicketTotals[[#This Row],[New Tickets]]&gt;499, "TRUE", "FALSE")</f>
        <v>FALSE</v>
      </c>
      <c r="G977" s="7">
        <v>88</v>
      </c>
      <c r="H977" s="7">
        <f>IF(TicketTotals[[#This Row],[New Tickets]]&gt;499, TicketTotals[[#This Row],[New Tickets]], 0)</f>
        <v>0</v>
      </c>
      <c r="I977" s="16">
        <f>ROUND((TicketTotals[[#This Row],[Billed Tickets]]/$E$5)*$E$6, 2)</f>
        <v>0</v>
      </c>
      <c r="J977" s="20">
        <f>TicketTotals[[#This Row],[Billed Tickets]]/$E$5</f>
        <v>0</v>
      </c>
    </row>
    <row r="978" spans="1:10" x14ac:dyDescent="0.3">
      <c r="A978" s="6" t="s">
        <v>3288</v>
      </c>
      <c r="B978" s="6" t="s">
        <v>2</v>
      </c>
      <c r="C978" s="12">
        <v>102959</v>
      </c>
      <c r="E978" s="12" t="s">
        <v>2026</v>
      </c>
      <c r="F978" s="11" t="str">
        <f>IF(TicketTotals[[#This Row],[New Tickets]]&gt;499, "TRUE", "FALSE")</f>
        <v>FALSE</v>
      </c>
      <c r="G978" s="7">
        <v>5</v>
      </c>
      <c r="H978" s="7">
        <f>IF(TicketTotals[[#This Row],[New Tickets]]&gt;499, TicketTotals[[#This Row],[New Tickets]], 0)</f>
        <v>0</v>
      </c>
      <c r="I978" s="16">
        <f>ROUND((TicketTotals[[#This Row],[Billed Tickets]]/$E$5)*$E$6, 2)</f>
        <v>0</v>
      </c>
      <c r="J978" s="20">
        <f>TicketTotals[[#This Row],[Billed Tickets]]/$E$5</f>
        <v>0</v>
      </c>
    </row>
    <row r="979" spans="1:10" x14ac:dyDescent="0.3">
      <c r="A979" s="6" t="s">
        <v>3288</v>
      </c>
      <c r="B979" s="6" t="s">
        <v>2</v>
      </c>
      <c r="C979" s="12">
        <v>102968</v>
      </c>
      <c r="E979" s="12" t="s">
        <v>2027</v>
      </c>
      <c r="F979" s="11" t="str">
        <f>IF(TicketTotals[[#This Row],[New Tickets]]&gt;499, "TRUE", "FALSE")</f>
        <v>FALSE</v>
      </c>
      <c r="G979" s="7">
        <v>1</v>
      </c>
      <c r="H979" s="7">
        <f>IF(TicketTotals[[#This Row],[New Tickets]]&gt;499, TicketTotals[[#This Row],[New Tickets]], 0)</f>
        <v>0</v>
      </c>
      <c r="I979" s="16">
        <f>ROUND((TicketTotals[[#This Row],[Billed Tickets]]/$E$5)*$E$6, 2)</f>
        <v>0</v>
      </c>
      <c r="J979" s="20">
        <f>TicketTotals[[#This Row],[Billed Tickets]]/$E$5</f>
        <v>0</v>
      </c>
    </row>
    <row r="980" spans="1:10" x14ac:dyDescent="0.3">
      <c r="A980" s="6" t="s">
        <v>3288</v>
      </c>
      <c r="B980" s="6" t="s">
        <v>2</v>
      </c>
      <c r="C980" s="12">
        <v>102963</v>
      </c>
      <c r="E980" s="12" t="s">
        <v>2028</v>
      </c>
      <c r="F980" s="11" t="str">
        <f>IF(TicketTotals[[#This Row],[New Tickets]]&gt;499, "TRUE", "FALSE")</f>
        <v>FALSE</v>
      </c>
      <c r="G980" s="7">
        <v>100</v>
      </c>
      <c r="H980" s="7">
        <f>IF(TicketTotals[[#This Row],[New Tickets]]&gt;499, TicketTotals[[#This Row],[New Tickets]], 0)</f>
        <v>0</v>
      </c>
      <c r="I980" s="16">
        <f>ROUND((TicketTotals[[#This Row],[Billed Tickets]]/$E$5)*$E$6, 2)</f>
        <v>0</v>
      </c>
      <c r="J980" s="20">
        <f>TicketTotals[[#This Row],[Billed Tickets]]/$E$5</f>
        <v>0</v>
      </c>
    </row>
    <row r="981" spans="1:10" x14ac:dyDescent="0.3">
      <c r="A981" s="6" t="s">
        <v>3288</v>
      </c>
      <c r="B981" s="6" t="s">
        <v>2</v>
      </c>
      <c r="C981" s="12">
        <v>100582</v>
      </c>
      <c r="E981" s="12" t="s">
        <v>2029</v>
      </c>
      <c r="F981" s="11" t="str">
        <f>IF(TicketTotals[[#This Row],[New Tickets]]&gt;499, "TRUE", "FALSE")</f>
        <v>FALSE</v>
      </c>
      <c r="G981" s="7">
        <v>231</v>
      </c>
      <c r="H981" s="7">
        <f>IF(TicketTotals[[#This Row],[New Tickets]]&gt;499, TicketTotals[[#This Row],[New Tickets]], 0)</f>
        <v>0</v>
      </c>
      <c r="I981" s="16">
        <f>ROUND((TicketTotals[[#This Row],[Billed Tickets]]/$E$5)*$E$6, 2)</f>
        <v>0</v>
      </c>
      <c r="J981" s="20">
        <f>TicketTotals[[#This Row],[Billed Tickets]]/$E$5</f>
        <v>0</v>
      </c>
    </row>
    <row r="982" spans="1:10" x14ac:dyDescent="0.3">
      <c r="A982" s="6" t="s">
        <v>3288</v>
      </c>
      <c r="B982" s="6" t="s">
        <v>2</v>
      </c>
      <c r="C982" s="12">
        <v>102989</v>
      </c>
      <c r="E982" s="1" t="s">
        <v>2030</v>
      </c>
      <c r="F982" s="11" t="str">
        <f>IF(TicketTotals[[#This Row],[New Tickets]]&gt;499, "TRUE", "FALSE")</f>
        <v>TRUE</v>
      </c>
      <c r="G982" s="7">
        <v>559</v>
      </c>
      <c r="H982" s="7">
        <f>IF(TicketTotals[[#This Row],[New Tickets]]&gt;499, TicketTotals[[#This Row],[New Tickets]], 0)</f>
        <v>559</v>
      </c>
      <c r="I982" s="16">
        <f>ROUND((TicketTotals[[#This Row],[Billed Tickets]]/$E$5)*$E$6, 2)</f>
        <v>345.48</v>
      </c>
      <c r="J982" s="20">
        <f>TicketTotals[[#This Row],[Billed Tickets]]/$E$5</f>
        <v>6.9095823670424538E-5</v>
      </c>
    </row>
    <row r="983" spans="1:10" x14ac:dyDescent="0.3">
      <c r="A983" s="6" t="s">
        <v>3288</v>
      </c>
      <c r="B983" s="6" t="s">
        <v>2</v>
      </c>
      <c r="C983" s="12">
        <v>167527</v>
      </c>
      <c r="E983" s="1" t="s">
        <v>2031</v>
      </c>
      <c r="F983" s="11" t="str">
        <f>IF(TicketTotals[[#This Row],[New Tickets]]&gt;499, "TRUE", "FALSE")</f>
        <v>TRUE</v>
      </c>
      <c r="G983" s="7">
        <v>4194</v>
      </c>
      <c r="H983" s="7">
        <f>IF(TicketTotals[[#This Row],[New Tickets]]&gt;499, TicketTotals[[#This Row],[New Tickets]], 0)</f>
        <v>4194</v>
      </c>
      <c r="I983" s="16">
        <f>ROUND((TicketTotals[[#This Row],[Billed Tickets]]/$E$5)*$E$6, 2)</f>
        <v>2592.02</v>
      </c>
      <c r="J983" s="20">
        <f>TicketTotals[[#This Row],[Billed Tickets]]/$E$5</f>
        <v>5.1840408671513505E-4</v>
      </c>
    </row>
    <row r="984" spans="1:10" x14ac:dyDescent="0.3">
      <c r="A984" s="6" t="s">
        <v>3288</v>
      </c>
      <c r="B984" s="6" t="s">
        <v>2</v>
      </c>
      <c r="C984" s="12">
        <v>102992</v>
      </c>
      <c r="E984" s="12" t="s">
        <v>2032</v>
      </c>
      <c r="F984" s="11" t="str">
        <f>IF(TicketTotals[[#This Row],[New Tickets]]&gt;499, "TRUE", "FALSE")</f>
        <v>FALSE</v>
      </c>
      <c r="G984" s="7">
        <v>12</v>
      </c>
      <c r="H984" s="7">
        <f>IF(TicketTotals[[#This Row],[New Tickets]]&gt;499, TicketTotals[[#This Row],[New Tickets]], 0)</f>
        <v>0</v>
      </c>
      <c r="I984" s="16">
        <f>ROUND((TicketTotals[[#This Row],[Billed Tickets]]/$E$5)*$E$6, 2)</f>
        <v>0</v>
      </c>
      <c r="J984" s="20">
        <f>TicketTotals[[#This Row],[Billed Tickets]]/$E$5</f>
        <v>0</v>
      </c>
    </row>
    <row r="985" spans="1:10" x14ac:dyDescent="0.3">
      <c r="A985" s="6" t="s">
        <v>3288</v>
      </c>
      <c r="B985" s="6" t="s">
        <v>2</v>
      </c>
      <c r="C985" s="12">
        <v>102993</v>
      </c>
      <c r="E985" s="1" t="s">
        <v>2033</v>
      </c>
      <c r="F985" s="11" t="str">
        <f>IF(TicketTotals[[#This Row],[New Tickets]]&gt;499, "TRUE", "FALSE")</f>
        <v>FALSE</v>
      </c>
      <c r="G985" s="7">
        <v>486</v>
      </c>
      <c r="H985" s="7">
        <f>IF(TicketTotals[[#This Row],[New Tickets]]&gt;499, TicketTotals[[#This Row],[New Tickets]], 0)</f>
        <v>0</v>
      </c>
      <c r="I985" s="16">
        <f>ROUND((TicketTotals[[#This Row],[Billed Tickets]]/$E$5)*$E$6, 2)</f>
        <v>0</v>
      </c>
      <c r="J985" s="20">
        <f>TicketTotals[[#This Row],[Billed Tickets]]/$E$5</f>
        <v>0</v>
      </c>
    </row>
    <row r="986" spans="1:10" x14ac:dyDescent="0.3">
      <c r="A986" s="6" t="s">
        <v>3288</v>
      </c>
      <c r="B986" s="6" t="s">
        <v>2</v>
      </c>
      <c r="C986" s="12">
        <v>102996</v>
      </c>
      <c r="E986" s="12" t="s">
        <v>2034</v>
      </c>
      <c r="F986" s="11" t="str">
        <f>IF(TicketTotals[[#This Row],[New Tickets]]&gt;499, "TRUE", "FALSE")</f>
        <v>FALSE</v>
      </c>
      <c r="G986" s="7">
        <v>107</v>
      </c>
      <c r="H986" s="7">
        <f>IF(TicketTotals[[#This Row],[New Tickets]]&gt;499, TicketTotals[[#This Row],[New Tickets]], 0)</f>
        <v>0</v>
      </c>
      <c r="I986" s="16">
        <f>ROUND((TicketTotals[[#This Row],[Billed Tickets]]/$E$5)*$E$6, 2)</f>
        <v>0</v>
      </c>
      <c r="J986" s="20">
        <f>TicketTotals[[#This Row],[Billed Tickets]]/$E$5</f>
        <v>0</v>
      </c>
    </row>
    <row r="987" spans="1:10" x14ac:dyDescent="0.3">
      <c r="A987" s="6" t="s">
        <v>3288</v>
      </c>
      <c r="B987" s="6" t="s">
        <v>2</v>
      </c>
      <c r="C987" s="12">
        <v>102999</v>
      </c>
      <c r="E987" s="12" t="s">
        <v>2035</v>
      </c>
      <c r="F987" s="11" t="str">
        <f>IF(TicketTotals[[#This Row],[New Tickets]]&gt;499, "TRUE", "FALSE")</f>
        <v>FALSE</v>
      </c>
      <c r="G987" s="7">
        <v>6</v>
      </c>
      <c r="H987" s="7">
        <f>IF(TicketTotals[[#This Row],[New Tickets]]&gt;499, TicketTotals[[#This Row],[New Tickets]], 0)</f>
        <v>0</v>
      </c>
      <c r="I987" s="16">
        <f>ROUND((TicketTotals[[#This Row],[Billed Tickets]]/$E$5)*$E$6, 2)</f>
        <v>0</v>
      </c>
      <c r="J987" s="20">
        <f>TicketTotals[[#This Row],[Billed Tickets]]/$E$5</f>
        <v>0</v>
      </c>
    </row>
    <row r="988" spans="1:10" x14ac:dyDescent="0.3">
      <c r="A988" s="6" t="s">
        <v>3288</v>
      </c>
      <c r="B988" s="6" t="s">
        <v>2</v>
      </c>
      <c r="C988" s="12">
        <v>103002</v>
      </c>
      <c r="E988" s="12" t="s">
        <v>2036</v>
      </c>
      <c r="F988" s="11" t="str">
        <f>IF(TicketTotals[[#This Row],[New Tickets]]&gt;499, "TRUE", "FALSE")</f>
        <v>FALSE</v>
      </c>
      <c r="G988" s="7">
        <v>134</v>
      </c>
      <c r="H988" s="7">
        <f>IF(TicketTotals[[#This Row],[New Tickets]]&gt;499, TicketTotals[[#This Row],[New Tickets]], 0)</f>
        <v>0</v>
      </c>
      <c r="I988" s="16">
        <f>ROUND((TicketTotals[[#This Row],[Billed Tickets]]/$E$5)*$E$6, 2)</f>
        <v>0</v>
      </c>
      <c r="J988" s="20">
        <f>TicketTotals[[#This Row],[Billed Tickets]]/$E$5</f>
        <v>0</v>
      </c>
    </row>
    <row r="989" spans="1:10" x14ac:dyDescent="0.3">
      <c r="A989" s="6" t="s">
        <v>3288</v>
      </c>
      <c r="B989" s="6" t="s">
        <v>2</v>
      </c>
      <c r="C989" s="12">
        <v>103000</v>
      </c>
      <c r="E989" s="12" t="s">
        <v>2037</v>
      </c>
      <c r="F989" s="11" t="str">
        <f>IF(TicketTotals[[#This Row],[New Tickets]]&gt;499, "TRUE", "FALSE")</f>
        <v>FALSE</v>
      </c>
      <c r="G989" s="7">
        <v>77</v>
      </c>
      <c r="H989" s="7">
        <f>IF(TicketTotals[[#This Row],[New Tickets]]&gt;499, TicketTotals[[#This Row],[New Tickets]], 0)</f>
        <v>0</v>
      </c>
      <c r="I989" s="16">
        <f>ROUND((TicketTotals[[#This Row],[Billed Tickets]]/$E$5)*$E$6, 2)</f>
        <v>0</v>
      </c>
      <c r="J989" s="20">
        <f>TicketTotals[[#This Row],[Billed Tickets]]/$E$5</f>
        <v>0</v>
      </c>
    </row>
    <row r="990" spans="1:10" x14ac:dyDescent="0.3">
      <c r="A990" s="6" t="s">
        <v>3288</v>
      </c>
      <c r="B990" s="6" t="s">
        <v>2</v>
      </c>
      <c r="C990" s="12">
        <v>103057</v>
      </c>
      <c r="E990" s="1" t="s">
        <v>2038</v>
      </c>
      <c r="F990" s="11" t="str">
        <f>IF(TicketTotals[[#This Row],[New Tickets]]&gt;499, "TRUE", "FALSE")</f>
        <v>TRUE</v>
      </c>
      <c r="G990" s="7">
        <v>833</v>
      </c>
      <c r="H990" s="7">
        <f>IF(TicketTotals[[#This Row],[New Tickets]]&gt;499, TicketTotals[[#This Row],[New Tickets]], 0)</f>
        <v>833</v>
      </c>
      <c r="I990" s="16">
        <f>ROUND((TicketTotals[[#This Row],[Billed Tickets]]/$E$5)*$E$6, 2)</f>
        <v>514.82000000000005</v>
      </c>
      <c r="J990" s="20">
        <f>TicketTotals[[#This Row],[Billed Tickets]]/$E$5</f>
        <v>1.0296390182014963E-4</v>
      </c>
    </row>
    <row r="991" spans="1:10" x14ac:dyDescent="0.3">
      <c r="A991" s="6" t="s">
        <v>3288</v>
      </c>
      <c r="B991" s="6" t="s">
        <v>2</v>
      </c>
      <c r="C991" s="12">
        <v>103113</v>
      </c>
      <c r="E991" s="12" t="s">
        <v>2039</v>
      </c>
      <c r="F991" s="11" t="str">
        <f>IF(TicketTotals[[#This Row],[New Tickets]]&gt;499, "TRUE", "FALSE")</f>
        <v>FALSE</v>
      </c>
      <c r="G991" s="7">
        <v>357</v>
      </c>
      <c r="H991" s="7">
        <f>IF(TicketTotals[[#This Row],[New Tickets]]&gt;499, TicketTotals[[#This Row],[New Tickets]], 0)</f>
        <v>0</v>
      </c>
      <c r="I991" s="16">
        <f>ROUND((TicketTotals[[#This Row],[Billed Tickets]]/$E$5)*$E$6, 2)</f>
        <v>0</v>
      </c>
      <c r="J991" s="20">
        <f>TicketTotals[[#This Row],[Billed Tickets]]/$E$5</f>
        <v>0</v>
      </c>
    </row>
    <row r="992" spans="1:10" x14ac:dyDescent="0.3">
      <c r="A992" s="6" t="s">
        <v>3288</v>
      </c>
      <c r="B992" s="6" t="s">
        <v>2</v>
      </c>
      <c r="C992" s="12">
        <v>103120</v>
      </c>
      <c r="E992" s="1" t="s">
        <v>2040</v>
      </c>
      <c r="F992" s="11" t="str">
        <f>IF(TicketTotals[[#This Row],[New Tickets]]&gt;499, "TRUE", "FALSE")</f>
        <v>TRUE</v>
      </c>
      <c r="G992" s="7">
        <v>751</v>
      </c>
      <c r="H992" s="7">
        <f>IF(TicketTotals[[#This Row],[New Tickets]]&gt;499, TicketTotals[[#This Row],[New Tickets]], 0)</f>
        <v>751</v>
      </c>
      <c r="I992" s="16">
        <f>ROUND((TicketTotals[[#This Row],[Billed Tickets]]/$E$5)*$E$6, 2)</f>
        <v>464.14</v>
      </c>
      <c r="J992" s="20">
        <f>TicketTotals[[#This Row],[Billed Tickets]]/$E$5</f>
        <v>9.282819960015891E-5</v>
      </c>
    </row>
    <row r="993" spans="1:10" x14ac:dyDescent="0.3">
      <c r="A993" s="6" t="s">
        <v>3288</v>
      </c>
      <c r="B993" s="6" t="s">
        <v>2</v>
      </c>
      <c r="C993" s="12">
        <v>103126</v>
      </c>
      <c r="E993" s="12" t="s">
        <v>2041</v>
      </c>
      <c r="F993" s="11" t="str">
        <f>IF(TicketTotals[[#This Row],[New Tickets]]&gt;499, "TRUE", "FALSE")</f>
        <v>FALSE</v>
      </c>
      <c r="G993" s="7">
        <v>25</v>
      </c>
      <c r="H993" s="7">
        <f>IF(TicketTotals[[#This Row],[New Tickets]]&gt;499, TicketTotals[[#This Row],[New Tickets]], 0)</f>
        <v>0</v>
      </c>
      <c r="I993" s="16">
        <f>ROUND((TicketTotals[[#This Row],[Billed Tickets]]/$E$5)*$E$6, 2)</f>
        <v>0</v>
      </c>
      <c r="J993" s="20">
        <f>TicketTotals[[#This Row],[Billed Tickets]]/$E$5</f>
        <v>0</v>
      </c>
    </row>
    <row r="994" spans="1:10" x14ac:dyDescent="0.3">
      <c r="A994" s="6" t="s">
        <v>3288</v>
      </c>
      <c r="B994" s="6" t="s">
        <v>2</v>
      </c>
      <c r="C994" s="12">
        <v>103145</v>
      </c>
      <c r="E994" s="12" t="s">
        <v>2042</v>
      </c>
      <c r="F994" s="11" t="str">
        <f>IF(TicketTotals[[#This Row],[New Tickets]]&gt;499, "TRUE", "FALSE")</f>
        <v>FALSE</v>
      </c>
      <c r="G994" s="7">
        <v>16</v>
      </c>
      <c r="H994" s="7">
        <f>IF(TicketTotals[[#This Row],[New Tickets]]&gt;499, TicketTotals[[#This Row],[New Tickets]], 0)</f>
        <v>0</v>
      </c>
      <c r="I994" s="16">
        <f>ROUND((TicketTotals[[#This Row],[Billed Tickets]]/$E$5)*$E$6, 2)</f>
        <v>0</v>
      </c>
      <c r="J994" s="20">
        <f>TicketTotals[[#This Row],[Billed Tickets]]/$E$5</f>
        <v>0</v>
      </c>
    </row>
    <row r="995" spans="1:10" x14ac:dyDescent="0.3">
      <c r="A995" s="6" t="s">
        <v>3288</v>
      </c>
      <c r="B995" s="6" t="s">
        <v>2</v>
      </c>
      <c r="C995" s="12">
        <v>103271</v>
      </c>
      <c r="E995" s="1" t="s">
        <v>2043</v>
      </c>
      <c r="F995" s="11" t="str">
        <f>IF(TicketTotals[[#This Row],[New Tickets]]&gt;499, "TRUE", "FALSE")</f>
        <v>TRUE</v>
      </c>
      <c r="G995" s="7">
        <v>7909</v>
      </c>
      <c r="H995" s="7">
        <f>IF(TicketTotals[[#This Row],[New Tickets]]&gt;499, TicketTotals[[#This Row],[New Tickets]], 0)</f>
        <v>7909</v>
      </c>
      <c r="I995" s="16">
        <f>ROUND((TicketTotals[[#This Row],[Billed Tickets]]/$E$5)*$E$6, 2)</f>
        <v>4888</v>
      </c>
      <c r="J995" s="20">
        <f>TicketTotals[[#This Row],[Billed Tickets]]/$E$5</f>
        <v>9.7760083973056841E-4</v>
      </c>
    </row>
    <row r="996" spans="1:10" x14ac:dyDescent="0.3">
      <c r="A996" s="6" t="s">
        <v>3288</v>
      </c>
      <c r="B996" s="6" t="s">
        <v>2</v>
      </c>
      <c r="C996" s="12">
        <v>103350</v>
      </c>
      <c r="E996" s="12" t="s">
        <v>2044</v>
      </c>
      <c r="F996" s="11" t="str">
        <f>IF(TicketTotals[[#This Row],[New Tickets]]&gt;499, "TRUE", "FALSE")</f>
        <v>FALSE</v>
      </c>
      <c r="G996" s="7">
        <v>12</v>
      </c>
      <c r="H996" s="7">
        <f>IF(TicketTotals[[#This Row],[New Tickets]]&gt;499, TicketTotals[[#This Row],[New Tickets]], 0)</f>
        <v>0</v>
      </c>
      <c r="I996" s="16">
        <f>ROUND((TicketTotals[[#This Row],[Billed Tickets]]/$E$5)*$E$6, 2)</f>
        <v>0</v>
      </c>
      <c r="J996" s="20">
        <f>TicketTotals[[#This Row],[Billed Tickets]]/$E$5</f>
        <v>0</v>
      </c>
    </row>
    <row r="997" spans="1:10" x14ac:dyDescent="0.3">
      <c r="A997" s="6" t="s">
        <v>3288</v>
      </c>
      <c r="B997" s="6" t="s">
        <v>2</v>
      </c>
      <c r="C997" s="12">
        <v>103429</v>
      </c>
      <c r="E997" s="12" t="s">
        <v>2045</v>
      </c>
      <c r="F997" s="11" t="str">
        <f>IF(TicketTotals[[#This Row],[New Tickets]]&gt;499, "TRUE", "FALSE")</f>
        <v>FALSE</v>
      </c>
      <c r="G997" s="7">
        <v>20</v>
      </c>
      <c r="H997" s="7">
        <f>IF(TicketTotals[[#This Row],[New Tickets]]&gt;499, TicketTotals[[#This Row],[New Tickets]], 0)</f>
        <v>0</v>
      </c>
      <c r="I997" s="16">
        <f>ROUND((TicketTotals[[#This Row],[Billed Tickets]]/$E$5)*$E$6, 2)</f>
        <v>0</v>
      </c>
      <c r="J997" s="20">
        <f>TicketTotals[[#This Row],[Billed Tickets]]/$E$5</f>
        <v>0</v>
      </c>
    </row>
    <row r="998" spans="1:10" x14ac:dyDescent="0.3">
      <c r="A998" s="6" t="s">
        <v>3288</v>
      </c>
      <c r="B998" s="6" t="s">
        <v>2</v>
      </c>
      <c r="C998" s="12">
        <v>103456</v>
      </c>
      <c r="E998" s="12" t="s">
        <v>2046</v>
      </c>
      <c r="F998" s="11" t="str">
        <f>IF(TicketTotals[[#This Row],[New Tickets]]&gt;499, "TRUE", "FALSE")</f>
        <v>FALSE</v>
      </c>
      <c r="G998" s="7">
        <v>418</v>
      </c>
      <c r="H998" s="7">
        <f>IF(TicketTotals[[#This Row],[New Tickets]]&gt;499, TicketTotals[[#This Row],[New Tickets]], 0)</f>
        <v>0</v>
      </c>
      <c r="I998" s="16">
        <f>ROUND((TicketTotals[[#This Row],[Billed Tickets]]/$E$5)*$E$6, 2)</f>
        <v>0</v>
      </c>
      <c r="J998" s="20">
        <f>TicketTotals[[#This Row],[Billed Tickets]]/$E$5</f>
        <v>0</v>
      </c>
    </row>
    <row r="999" spans="1:10" x14ac:dyDescent="0.3">
      <c r="A999" s="6" t="s">
        <v>3288</v>
      </c>
      <c r="B999" s="6" t="s">
        <v>2</v>
      </c>
      <c r="C999" s="12">
        <v>103587</v>
      </c>
      <c r="E999" s="12" t="s">
        <v>2047</v>
      </c>
      <c r="F999" s="11" t="str">
        <f>IF(TicketTotals[[#This Row],[New Tickets]]&gt;499, "TRUE", "FALSE")</f>
        <v>FALSE</v>
      </c>
      <c r="G999" s="7">
        <v>197</v>
      </c>
      <c r="H999" s="7">
        <f>IF(TicketTotals[[#This Row],[New Tickets]]&gt;499, TicketTotals[[#This Row],[New Tickets]], 0)</f>
        <v>0</v>
      </c>
      <c r="I999" s="16">
        <f>ROUND((TicketTotals[[#This Row],[Billed Tickets]]/$E$5)*$E$6, 2)</f>
        <v>0</v>
      </c>
      <c r="J999" s="20">
        <f>TicketTotals[[#This Row],[Billed Tickets]]/$E$5</f>
        <v>0</v>
      </c>
    </row>
    <row r="1000" spans="1:10" x14ac:dyDescent="0.3">
      <c r="A1000" s="6" t="s">
        <v>3288</v>
      </c>
      <c r="B1000" s="6" t="s">
        <v>2</v>
      </c>
      <c r="C1000" s="12">
        <v>103601</v>
      </c>
      <c r="E1000" s="1" t="s">
        <v>2048</v>
      </c>
      <c r="F1000" s="11" t="str">
        <f>IF(TicketTotals[[#This Row],[New Tickets]]&gt;499, "TRUE", "FALSE")</f>
        <v>TRUE</v>
      </c>
      <c r="G1000" s="7">
        <v>1156</v>
      </c>
      <c r="H1000" s="7">
        <f>IF(TicketTotals[[#This Row],[New Tickets]]&gt;499, TicketTotals[[#This Row],[New Tickets]], 0)</f>
        <v>1156</v>
      </c>
      <c r="I1000" s="16">
        <f>ROUND((TicketTotals[[#This Row],[Billed Tickets]]/$E$5)*$E$6, 2)</f>
        <v>714.44</v>
      </c>
      <c r="J1000" s="20">
        <f>TicketTotals[[#This Row],[Billed Tickets]]/$E$5</f>
        <v>1.4288868007694233E-4</v>
      </c>
    </row>
    <row r="1001" spans="1:10" x14ac:dyDescent="0.3">
      <c r="A1001" s="6" t="s">
        <v>3288</v>
      </c>
      <c r="B1001" s="6" t="s">
        <v>2</v>
      </c>
      <c r="C1001" s="12">
        <v>103607</v>
      </c>
      <c r="E1001" s="12" t="s">
        <v>2049</v>
      </c>
      <c r="F1001" s="11" t="str">
        <f>IF(TicketTotals[[#This Row],[New Tickets]]&gt;499, "TRUE", "FALSE")</f>
        <v>FALSE</v>
      </c>
      <c r="G1001" s="7">
        <v>27</v>
      </c>
      <c r="H1001" s="7">
        <f>IF(TicketTotals[[#This Row],[New Tickets]]&gt;499, TicketTotals[[#This Row],[New Tickets]], 0)</f>
        <v>0</v>
      </c>
      <c r="I1001" s="16">
        <f>ROUND((TicketTotals[[#This Row],[Billed Tickets]]/$E$5)*$E$6, 2)</f>
        <v>0</v>
      </c>
      <c r="J1001" s="20">
        <f>TicketTotals[[#This Row],[Billed Tickets]]/$E$5</f>
        <v>0</v>
      </c>
    </row>
    <row r="1002" spans="1:10" x14ac:dyDescent="0.3">
      <c r="A1002" s="6" t="s">
        <v>3288</v>
      </c>
      <c r="B1002" s="6" t="s">
        <v>2</v>
      </c>
      <c r="C1002" s="12">
        <v>103612</v>
      </c>
      <c r="E1002" s="12" t="s">
        <v>2050</v>
      </c>
      <c r="F1002" s="11" t="str">
        <f>IF(TicketTotals[[#This Row],[New Tickets]]&gt;499, "TRUE", "FALSE")</f>
        <v>FALSE</v>
      </c>
      <c r="G1002" s="7">
        <v>3</v>
      </c>
      <c r="H1002" s="7">
        <f>IF(TicketTotals[[#This Row],[New Tickets]]&gt;499, TicketTotals[[#This Row],[New Tickets]], 0)</f>
        <v>0</v>
      </c>
      <c r="I1002" s="16">
        <f>ROUND((TicketTotals[[#This Row],[Billed Tickets]]/$E$5)*$E$6, 2)</f>
        <v>0</v>
      </c>
      <c r="J1002" s="20">
        <f>TicketTotals[[#This Row],[Billed Tickets]]/$E$5</f>
        <v>0</v>
      </c>
    </row>
    <row r="1003" spans="1:10" x14ac:dyDescent="0.3">
      <c r="A1003" s="6" t="s">
        <v>3288</v>
      </c>
      <c r="B1003" s="6" t="s">
        <v>2</v>
      </c>
      <c r="C1003" s="12">
        <v>103648</v>
      </c>
      <c r="E1003" s="12" t="s">
        <v>2051</v>
      </c>
      <c r="F1003" s="11" t="str">
        <f>IF(TicketTotals[[#This Row],[New Tickets]]&gt;499, "TRUE", "FALSE")</f>
        <v>FALSE</v>
      </c>
      <c r="G1003" s="7">
        <v>21</v>
      </c>
      <c r="H1003" s="7">
        <f>IF(TicketTotals[[#This Row],[New Tickets]]&gt;499, TicketTotals[[#This Row],[New Tickets]], 0)</f>
        <v>0</v>
      </c>
      <c r="I1003" s="16">
        <f>ROUND((TicketTotals[[#This Row],[Billed Tickets]]/$E$5)*$E$6, 2)</f>
        <v>0</v>
      </c>
      <c r="J1003" s="20">
        <f>TicketTotals[[#This Row],[Billed Tickets]]/$E$5</f>
        <v>0</v>
      </c>
    </row>
    <row r="1004" spans="1:10" x14ac:dyDescent="0.3">
      <c r="A1004" s="6" t="s">
        <v>3288</v>
      </c>
      <c r="B1004" s="6" t="s">
        <v>2</v>
      </c>
      <c r="C1004" s="12">
        <v>103635</v>
      </c>
      <c r="E1004" s="12" t="s">
        <v>2052</v>
      </c>
      <c r="F1004" s="11" t="str">
        <f>IF(TicketTotals[[#This Row],[New Tickets]]&gt;499, "TRUE", "FALSE")</f>
        <v>FALSE</v>
      </c>
      <c r="G1004" s="7">
        <v>19</v>
      </c>
      <c r="H1004" s="7">
        <f>IF(TicketTotals[[#This Row],[New Tickets]]&gt;499, TicketTotals[[#This Row],[New Tickets]], 0)</f>
        <v>0</v>
      </c>
      <c r="I1004" s="16">
        <f>ROUND((TicketTotals[[#This Row],[Billed Tickets]]/$E$5)*$E$6, 2)</f>
        <v>0</v>
      </c>
      <c r="J1004" s="20">
        <f>TicketTotals[[#This Row],[Billed Tickets]]/$E$5</f>
        <v>0</v>
      </c>
    </row>
    <row r="1005" spans="1:10" x14ac:dyDescent="0.3">
      <c r="A1005" s="6" t="s">
        <v>3288</v>
      </c>
      <c r="B1005" s="6" t="s">
        <v>2</v>
      </c>
      <c r="C1005" s="12">
        <v>103660</v>
      </c>
      <c r="E1005" s="12" t="s">
        <v>2053</v>
      </c>
      <c r="F1005" s="11" t="str">
        <f>IF(TicketTotals[[#This Row],[New Tickets]]&gt;499, "TRUE", "FALSE")</f>
        <v>FALSE</v>
      </c>
      <c r="G1005" s="7">
        <v>53</v>
      </c>
      <c r="H1005" s="7">
        <f>IF(TicketTotals[[#This Row],[New Tickets]]&gt;499, TicketTotals[[#This Row],[New Tickets]], 0)</f>
        <v>0</v>
      </c>
      <c r="I1005" s="16">
        <f>ROUND((TicketTotals[[#This Row],[Billed Tickets]]/$E$5)*$E$6, 2)</f>
        <v>0</v>
      </c>
      <c r="J1005" s="20">
        <f>TicketTotals[[#This Row],[Billed Tickets]]/$E$5</f>
        <v>0</v>
      </c>
    </row>
    <row r="1006" spans="1:10" x14ac:dyDescent="0.3">
      <c r="A1006" s="6" t="s">
        <v>3288</v>
      </c>
      <c r="B1006" s="6" t="s">
        <v>2</v>
      </c>
      <c r="C1006" s="12">
        <v>103700</v>
      </c>
      <c r="E1006" s="1" t="s">
        <v>2054</v>
      </c>
      <c r="F1006" s="11" t="str">
        <f>IF(TicketTotals[[#This Row],[New Tickets]]&gt;499, "TRUE", "FALSE")</f>
        <v>FALSE</v>
      </c>
      <c r="G1006" s="7">
        <v>475</v>
      </c>
      <c r="H1006" s="7">
        <f>IF(TicketTotals[[#This Row],[New Tickets]]&gt;499, TicketTotals[[#This Row],[New Tickets]], 0)</f>
        <v>0</v>
      </c>
      <c r="I1006" s="16">
        <f>ROUND((TicketTotals[[#This Row],[Billed Tickets]]/$E$5)*$E$6, 2)</f>
        <v>0</v>
      </c>
      <c r="J1006" s="20">
        <f>TicketTotals[[#This Row],[Billed Tickets]]/$E$5</f>
        <v>0</v>
      </c>
    </row>
    <row r="1007" spans="1:10" x14ac:dyDescent="0.3">
      <c r="A1007" s="6" t="s">
        <v>3288</v>
      </c>
      <c r="B1007" s="6" t="s">
        <v>2</v>
      </c>
      <c r="C1007" s="12">
        <v>103705</v>
      </c>
      <c r="E1007" s="12" t="s">
        <v>2055</v>
      </c>
      <c r="F1007" s="11" t="str">
        <f>IF(TicketTotals[[#This Row],[New Tickets]]&gt;499, "TRUE", "FALSE")</f>
        <v>FALSE</v>
      </c>
      <c r="G1007" s="7">
        <v>11</v>
      </c>
      <c r="H1007" s="7">
        <f>IF(TicketTotals[[#This Row],[New Tickets]]&gt;499, TicketTotals[[#This Row],[New Tickets]], 0)</f>
        <v>0</v>
      </c>
      <c r="I1007" s="16">
        <f>ROUND((TicketTotals[[#This Row],[Billed Tickets]]/$E$5)*$E$6, 2)</f>
        <v>0</v>
      </c>
      <c r="J1007" s="20">
        <f>TicketTotals[[#This Row],[Billed Tickets]]/$E$5</f>
        <v>0</v>
      </c>
    </row>
    <row r="1008" spans="1:10" x14ac:dyDescent="0.3">
      <c r="A1008" s="6" t="s">
        <v>3288</v>
      </c>
      <c r="B1008" s="6" t="s">
        <v>2</v>
      </c>
      <c r="C1008" s="12">
        <v>103707</v>
      </c>
      <c r="E1008" s="12" t="s">
        <v>2056</v>
      </c>
      <c r="F1008" s="11" t="str">
        <f>IF(TicketTotals[[#This Row],[New Tickets]]&gt;499, "TRUE", "FALSE")</f>
        <v>FALSE</v>
      </c>
      <c r="G1008" s="7">
        <v>283</v>
      </c>
      <c r="H1008" s="7">
        <f>IF(TicketTotals[[#This Row],[New Tickets]]&gt;499, TicketTotals[[#This Row],[New Tickets]], 0)</f>
        <v>0</v>
      </c>
      <c r="I1008" s="16">
        <f>ROUND((TicketTotals[[#This Row],[Billed Tickets]]/$E$5)*$E$6, 2)</f>
        <v>0</v>
      </c>
      <c r="J1008" s="20">
        <f>TicketTotals[[#This Row],[Billed Tickets]]/$E$5</f>
        <v>0</v>
      </c>
    </row>
    <row r="1009" spans="1:10" x14ac:dyDescent="0.3">
      <c r="A1009" s="6" t="s">
        <v>3288</v>
      </c>
      <c r="B1009" s="6" t="s">
        <v>2</v>
      </c>
      <c r="C1009" s="12">
        <v>103693</v>
      </c>
      <c r="E1009" s="1" t="s">
        <v>2057</v>
      </c>
      <c r="F1009" s="11" t="str">
        <f>IF(TicketTotals[[#This Row],[New Tickets]]&gt;499, "TRUE", "FALSE")</f>
        <v>FALSE</v>
      </c>
      <c r="G1009" s="7">
        <v>484</v>
      </c>
      <c r="H1009" s="7">
        <f>IF(TicketTotals[[#This Row],[New Tickets]]&gt;499, TicketTotals[[#This Row],[New Tickets]], 0)</f>
        <v>0</v>
      </c>
      <c r="I1009" s="16">
        <f>ROUND((TicketTotals[[#This Row],[Billed Tickets]]/$E$5)*$E$6, 2)</f>
        <v>0</v>
      </c>
      <c r="J1009" s="20">
        <f>TicketTotals[[#This Row],[Billed Tickets]]/$E$5</f>
        <v>0</v>
      </c>
    </row>
    <row r="1010" spans="1:10" x14ac:dyDescent="0.3">
      <c r="A1010" s="6" t="s">
        <v>3288</v>
      </c>
      <c r="B1010" s="6" t="s">
        <v>2</v>
      </c>
      <c r="C1010" s="12">
        <v>103721</v>
      </c>
      <c r="E1010" s="12" t="s">
        <v>2058</v>
      </c>
      <c r="F1010" s="11" t="str">
        <f>IF(TicketTotals[[#This Row],[New Tickets]]&gt;499, "TRUE", "FALSE")</f>
        <v>FALSE</v>
      </c>
      <c r="G1010" s="7">
        <v>119</v>
      </c>
      <c r="H1010" s="7">
        <f>IF(TicketTotals[[#This Row],[New Tickets]]&gt;499, TicketTotals[[#This Row],[New Tickets]], 0)</f>
        <v>0</v>
      </c>
      <c r="I1010" s="16">
        <f>ROUND((TicketTotals[[#This Row],[Billed Tickets]]/$E$5)*$E$6, 2)</f>
        <v>0</v>
      </c>
      <c r="J1010" s="20">
        <f>TicketTotals[[#This Row],[Billed Tickets]]/$E$5</f>
        <v>0</v>
      </c>
    </row>
    <row r="1011" spans="1:10" x14ac:dyDescent="0.3">
      <c r="A1011" s="6" t="s">
        <v>3288</v>
      </c>
      <c r="B1011" s="6" t="s">
        <v>2</v>
      </c>
      <c r="C1011" s="12">
        <v>103733</v>
      </c>
      <c r="E1011" s="12" t="s">
        <v>2059</v>
      </c>
      <c r="F1011" s="11" t="str">
        <f>IF(TicketTotals[[#This Row],[New Tickets]]&gt;499, "TRUE", "FALSE")</f>
        <v>FALSE</v>
      </c>
      <c r="G1011" s="7">
        <v>25</v>
      </c>
      <c r="H1011" s="7">
        <f>IF(TicketTotals[[#This Row],[New Tickets]]&gt;499, TicketTotals[[#This Row],[New Tickets]], 0)</f>
        <v>0</v>
      </c>
      <c r="I1011" s="16">
        <f>ROUND((TicketTotals[[#This Row],[Billed Tickets]]/$E$5)*$E$6, 2)</f>
        <v>0</v>
      </c>
      <c r="J1011" s="20">
        <f>TicketTotals[[#This Row],[Billed Tickets]]/$E$5</f>
        <v>0</v>
      </c>
    </row>
    <row r="1012" spans="1:10" x14ac:dyDescent="0.3">
      <c r="A1012" s="6" t="s">
        <v>3288</v>
      </c>
      <c r="B1012" s="6" t="s">
        <v>2</v>
      </c>
      <c r="C1012" s="12">
        <v>103746</v>
      </c>
      <c r="E1012" s="12" t="s">
        <v>2060</v>
      </c>
      <c r="F1012" s="11" t="str">
        <f>IF(TicketTotals[[#This Row],[New Tickets]]&gt;499, "TRUE", "FALSE")</f>
        <v>FALSE</v>
      </c>
      <c r="G1012" s="7">
        <v>22</v>
      </c>
      <c r="H1012" s="7">
        <f>IF(TicketTotals[[#This Row],[New Tickets]]&gt;499, TicketTotals[[#This Row],[New Tickets]], 0)</f>
        <v>0</v>
      </c>
      <c r="I1012" s="16">
        <f>ROUND((TicketTotals[[#This Row],[Billed Tickets]]/$E$5)*$E$6, 2)</f>
        <v>0</v>
      </c>
      <c r="J1012" s="20">
        <f>TicketTotals[[#This Row],[Billed Tickets]]/$E$5</f>
        <v>0</v>
      </c>
    </row>
    <row r="1013" spans="1:10" x14ac:dyDescent="0.3">
      <c r="A1013" s="6" t="s">
        <v>3288</v>
      </c>
      <c r="B1013" s="6" t="s">
        <v>2</v>
      </c>
      <c r="C1013" s="12">
        <v>103891</v>
      </c>
      <c r="E1013" s="1" t="s">
        <v>2061</v>
      </c>
      <c r="F1013" s="11" t="str">
        <f>IF(TicketTotals[[#This Row],[New Tickets]]&gt;499, "TRUE", "FALSE")</f>
        <v>TRUE</v>
      </c>
      <c r="G1013" s="7">
        <v>22087</v>
      </c>
      <c r="H1013" s="7">
        <f>IF(TicketTotals[[#This Row],[New Tickets]]&gt;499, TicketTotals[[#This Row],[New Tickets]], 0)</f>
        <v>22087</v>
      </c>
      <c r="I1013" s="16">
        <f>ROUND((TicketTotals[[#This Row],[Billed Tickets]]/$E$5)*$E$6, 2)</f>
        <v>13650.44</v>
      </c>
      <c r="J1013" s="20">
        <f>TicketTotals[[#This Row],[Billed Tickets]]/$E$5</f>
        <v>2.7300884747918906E-3</v>
      </c>
    </row>
    <row r="1014" spans="1:10" x14ac:dyDescent="0.3">
      <c r="A1014" s="6" t="s">
        <v>3288</v>
      </c>
      <c r="B1014" s="6" t="s">
        <v>2</v>
      </c>
      <c r="C1014" s="12">
        <v>103964</v>
      </c>
      <c r="E1014" s="1" t="s">
        <v>2061</v>
      </c>
      <c r="F1014" s="11" t="str">
        <f>IF(TicketTotals[[#This Row],[New Tickets]]&gt;499, "TRUE", "FALSE")</f>
        <v>TRUE</v>
      </c>
      <c r="G1014" s="7">
        <v>3304</v>
      </c>
      <c r="H1014" s="7">
        <f>IF(TicketTotals[[#This Row],[New Tickets]]&gt;499, TicketTotals[[#This Row],[New Tickets]], 0)</f>
        <v>3304</v>
      </c>
      <c r="I1014" s="16">
        <f>ROUND((TicketTotals[[#This Row],[Billed Tickets]]/$E$5)*$E$6, 2)</f>
        <v>2041.97</v>
      </c>
      <c r="J1014" s="20">
        <f>TicketTotals[[#This Row],[Billed Tickets]]/$E$5</f>
        <v>4.0839463579084556E-4</v>
      </c>
    </row>
    <row r="1015" spans="1:10" x14ac:dyDescent="0.3">
      <c r="A1015" s="6" t="s">
        <v>3288</v>
      </c>
      <c r="B1015" s="6" t="s">
        <v>2</v>
      </c>
      <c r="C1015" s="12">
        <v>104033</v>
      </c>
      <c r="E1015" s="12" t="s">
        <v>2062</v>
      </c>
      <c r="F1015" s="11" t="str">
        <f>IF(TicketTotals[[#This Row],[New Tickets]]&gt;499, "TRUE", "FALSE")</f>
        <v>FALSE</v>
      </c>
      <c r="G1015" s="7">
        <v>60</v>
      </c>
      <c r="H1015" s="7">
        <f>IF(TicketTotals[[#This Row],[New Tickets]]&gt;499, TicketTotals[[#This Row],[New Tickets]], 0)</f>
        <v>0</v>
      </c>
      <c r="I1015" s="16">
        <f>ROUND((TicketTotals[[#This Row],[Billed Tickets]]/$E$5)*$E$6, 2)</f>
        <v>0</v>
      </c>
      <c r="J1015" s="20">
        <f>TicketTotals[[#This Row],[Billed Tickets]]/$E$5</f>
        <v>0</v>
      </c>
    </row>
    <row r="1016" spans="1:10" x14ac:dyDescent="0.3">
      <c r="A1016" s="6" t="s">
        <v>3288</v>
      </c>
      <c r="B1016" s="6" t="s">
        <v>2</v>
      </c>
      <c r="C1016" s="12">
        <v>104048</v>
      </c>
      <c r="E1016" s="12" t="s">
        <v>2063</v>
      </c>
      <c r="F1016" s="11" t="str">
        <f>IF(TicketTotals[[#This Row],[New Tickets]]&gt;499, "TRUE", "FALSE")</f>
        <v>FALSE</v>
      </c>
      <c r="G1016" s="7">
        <v>17</v>
      </c>
      <c r="H1016" s="7">
        <f>IF(TicketTotals[[#This Row],[New Tickets]]&gt;499, TicketTotals[[#This Row],[New Tickets]], 0)</f>
        <v>0</v>
      </c>
      <c r="I1016" s="16">
        <f>ROUND((TicketTotals[[#This Row],[Billed Tickets]]/$E$5)*$E$6, 2)</f>
        <v>0</v>
      </c>
      <c r="J1016" s="20">
        <f>TicketTotals[[#This Row],[Billed Tickets]]/$E$5</f>
        <v>0</v>
      </c>
    </row>
    <row r="1017" spans="1:10" x14ac:dyDescent="0.3">
      <c r="A1017" s="6" t="s">
        <v>3288</v>
      </c>
      <c r="B1017" s="6" t="s">
        <v>2</v>
      </c>
      <c r="C1017" s="12">
        <v>104062</v>
      </c>
      <c r="E1017" s="1" t="s">
        <v>2064</v>
      </c>
      <c r="F1017" s="11" t="str">
        <f>IF(TicketTotals[[#This Row],[New Tickets]]&gt;499, "TRUE", "FALSE")</f>
        <v>TRUE</v>
      </c>
      <c r="G1017" s="7">
        <v>1250</v>
      </c>
      <c r="H1017" s="7">
        <f>IF(TicketTotals[[#This Row],[New Tickets]]&gt;499, TicketTotals[[#This Row],[New Tickets]], 0)</f>
        <v>1250</v>
      </c>
      <c r="I1017" s="16">
        <f>ROUND((TicketTotals[[#This Row],[Billed Tickets]]/$E$5)*$E$6, 2)</f>
        <v>772.54</v>
      </c>
      <c r="J1017" s="20">
        <f>TicketTotals[[#This Row],[Billed Tickets]]/$E$5</f>
        <v>1.5450765579254146E-4</v>
      </c>
    </row>
    <row r="1018" spans="1:10" x14ac:dyDescent="0.3">
      <c r="A1018" s="6" t="s">
        <v>3288</v>
      </c>
      <c r="B1018" s="6" t="s">
        <v>2</v>
      </c>
      <c r="C1018" s="12">
        <v>104068</v>
      </c>
      <c r="E1018" s="12" t="s">
        <v>2065</v>
      </c>
      <c r="F1018" s="11" t="str">
        <f>IF(TicketTotals[[#This Row],[New Tickets]]&gt;499, "TRUE", "FALSE")</f>
        <v>FALSE</v>
      </c>
      <c r="G1018" s="7">
        <v>18</v>
      </c>
      <c r="H1018" s="7">
        <f>IF(TicketTotals[[#This Row],[New Tickets]]&gt;499, TicketTotals[[#This Row],[New Tickets]], 0)</f>
        <v>0</v>
      </c>
      <c r="I1018" s="16">
        <f>ROUND((TicketTotals[[#This Row],[Billed Tickets]]/$E$5)*$E$6, 2)</f>
        <v>0</v>
      </c>
      <c r="J1018" s="20">
        <f>TicketTotals[[#This Row],[Billed Tickets]]/$E$5</f>
        <v>0</v>
      </c>
    </row>
    <row r="1019" spans="1:10" x14ac:dyDescent="0.3">
      <c r="A1019" s="6" t="s">
        <v>3288</v>
      </c>
      <c r="B1019" s="6" t="s">
        <v>2</v>
      </c>
      <c r="C1019" s="12">
        <v>104075</v>
      </c>
      <c r="E1019" s="12" t="s">
        <v>2066</v>
      </c>
      <c r="F1019" s="11" t="str">
        <f>IF(TicketTotals[[#This Row],[New Tickets]]&gt;499, "TRUE", "FALSE")</f>
        <v>FALSE</v>
      </c>
      <c r="G1019" s="7">
        <v>44</v>
      </c>
      <c r="H1019" s="7">
        <f>IF(TicketTotals[[#This Row],[New Tickets]]&gt;499, TicketTotals[[#This Row],[New Tickets]], 0)</f>
        <v>0</v>
      </c>
      <c r="I1019" s="16">
        <f>ROUND((TicketTotals[[#This Row],[Billed Tickets]]/$E$5)*$E$6, 2)</f>
        <v>0</v>
      </c>
      <c r="J1019" s="20">
        <f>TicketTotals[[#This Row],[Billed Tickets]]/$E$5</f>
        <v>0</v>
      </c>
    </row>
    <row r="1020" spans="1:10" x14ac:dyDescent="0.3">
      <c r="A1020" s="6" t="s">
        <v>3288</v>
      </c>
      <c r="B1020" s="6" t="s">
        <v>2</v>
      </c>
      <c r="C1020" s="12">
        <v>104081</v>
      </c>
      <c r="E1020" s="12" t="s">
        <v>2067</v>
      </c>
      <c r="F1020" s="11" t="str">
        <f>IF(TicketTotals[[#This Row],[New Tickets]]&gt;499, "TRUE", "FALSE")</f>
        <v>FALSE</v>
      </c>
      <c r="G1020" s="7">
        <v>3</v>
      </c>
      <c r="H1020" s="7">
        <f>IF(TicketTotals[[#This Row],[New Tickets]]&gt;499, TicketTotals[[#This Row],[New Tickets]], 0)</f>
        <v>0</v>
      </c>
      <c r="I1020" s="16">
        <f>ROUND((TicketTotals[[#This Row],[Billed Tickets]]/$E$5)*$E$6, 2)</f>
        <v>0</v>
      </c>
      <c r="J1020" s="20">
        <f>TicketTotals[[#This Row],[Billed Tickets]]/$E$5</f>
        <v>0</v>
      </c>
    </row>
    <row r="1021" spans="1:10" x14ac:dyDescent="0.3">
      <c r="A1021" s="6" t="s">
        <v>3288</v>
      </c>
      <c r="B1021" s="6" t="s">
        <v>2</v>
      </c>
      <c r="C1021" s="12">
        <v>104084</v>
      </c>
      <c r="E1021" s="12" t="s">
        <v>2068</v>
      </c>
      <c r="F1021" s="11" t="str">
        <f>IF(TicketTotals[[#This Row],[New Tickets]]&gt;499, "TRUE", "FALSE")</f>
        <v>FALSE</v>
      </c>
      <c r="G1021" s="7">
        <v>23</v>
      </c>
      <c r="H1021" s="7">
        <f>IF(TicketTotals[[#This Row],[New Tickets]]&gt;499, TicketTotals[[#This Row],[New Tickets]], 0)</f>
        <v>0</v>
      </c>
      <c r="I1021" s="16">
        <f>ROUND((TicketTotals[[#This Row],[Billed Tickets]]/$E$5)*$E$6, 2)</f>
        <v>0</v>
      </c>
      <c r="J1021" s="20">
        <f>TicketTotals[[#This Row],[Billed Tickets]]/$E$5</f>
        <v>0</v>
      </c>
    </row>
    <row r="1022" spans="1:10" x14ac:dyDescent="0.3">
      <c r="A1022" s="6" t="s">
        <v>3288</v>
      </c>
      <c r="B1022" s="6" t="s">
        <v>2</v>
      </c>
      <c r="C1022" s="12">
        <v>104088</v>
      </c>
      <c r="E1022" s="12" t="s">
        <v>2069</v>
      </c>
      <c r="F1022" s="11" t="str">
        <f>IF(TicketTotals[[#This Row],[New Tickets]]&gt;499, "TRUE", "FALSE")</f>
        <v>FALSE</v>
      </c>
      <c r="G1022" s="7">
        <v>130</v>
      </c>
      <c r="H1022" s="7">
        <f>IF(TicketTotals[[#This Row],[New Tickets]]&gt;499, TicketTotals[[#This Row],[New Tickets]], 0)</f>
        <v>0</v>
      </c>
      <c r="I1022" s="16">
        <f>ROUND((TicketTotals[[#This Row],[Billed Tickets]]/$E$5)*$E$6, 2)</f>
        <v>0</v>
      </c>
      <c r="J1022" s="20">
        <f>TicketTotals[[#This Row],[Billed Tickets]]/$E$5</f>
        <v>0</v>
      </c>
    </row>
    <row r="1023" spans="1:10" x14ac:dyDescent="0.3">
      <c r="A1023" s="6" t="s">
        <v>3288</v>
      </c>
      <c r="B1023" s="6" t="s">
        <v>2</v>
      </c>
      <c r="C1023" s="12">
        <v>104115</v>
      </c>
      <c r="E1023" s="1" t="s">
        <v>2070</v>
      </c>
      <c r="F1023" s="11" t="str">
        <f>IF(TicketTotals[[#This Row],[New Tickets]]&gt;499, "TRUE", "FALSE")</f>
        <v>TRUE</v>
      </c>
      <c r="G1023" s="7">
        <v>1205</v>
      </c>
      <c r="H1023" s="7">
        <f>IF(TicketTotals[[#This Row],[New Tickets]]&gt;499, TicketTotals[[#This Row],[New Tickets]], 0)</f>
        <v>1205</v>
      </c>
      <c r="I1023" s="16">
        <f>ROUND((TicketTotals[[#This Row],[Billed Tickets]]/$E$5)*$E$6, 2)</f>
        <v>744.73</v>
      </c>
      <c r="J1023" s="20">
        <f>TicketTotals[[#This Row],[Billed Tickets]]/$E$5</f>
        <v>1.4894538018400997E-4</v>
      </c>
    </row>
    <row r="1024" spans="1:10" x14ac:dyDescent="0.3">
      <c r="A1024" s="6" t="s">
        <v>3288</v>
      </c>
      <c r="B1024" s="6" t="s">
        <v>2</v>
      </c>
      <c r="C1024" s="12">
        <v>104135</v>
      </c>
      <c r="E1024" s="12" t="s">
        <v>2071</v>
      </c>
      <c r="F1024" s="11" t="str">
        <f>IF(TicketTotals[[#This Row],[New Tickets]]&gt;499, "TRUE", "FALSE")</f>
        <v>FALSE</v>
      </c>
      <c r="G1024" s="7">
        <v>5</v>
      </c>
      <c r="H1024" s="7">
        <f>IF(TicketTotals[[#This Row],[New Tickets]]&gt;499, TicketTotals[[#This Row],[New Tickets]], 0)</f>
        <v>0</v>
      </c>
      <c r="I1024" s="16">
        <f>ROUND((TicketTotals[[#This Row],[Billed Tickets]]/$E$5)*$E$6, 2)</f>
        <v>0</v>
      </c>
      <c r="J1024" s="20">
        <f>TicketTotals[[#This Row],[Billed Tickets]]/$E$5</f>
        <v>0</v>
      </c>
    </row>
    <row r="1025" spans="1:10" x14ac:dyDescent="0.3">
      <c r="A1025" s="6" t="s">
        <v>3288</v>
      </c>
      <c r="B1025" s="6" t="s">
        <v>2</v>
      </c>
      <c r="C1025" s="12">
        <v>104128</v>
      </c>
      <c r="E1025" s="12" t="s">
        <v>2072</v>
      </c>
      <c r="F1025" s="11" t="str">
        <f>IF(TicketTotals[[#This Row],[New Tickets]]&gt;499, "TRUE", "FALSE")</f>
        <v>FALSE</v>
      </c>
      <c r="G1025" s="7">
        <v>0</v>
      </c>
      <c r="H1025" s="7">
        <f>IF(TicketTotals[[#This Row],[New Tickets]]&gt;499, TicketTotals[[#This Row],[New Tickets]], 0)</f>
        <v>0</v>
      </c>
      <c r="I1025" s="16">
        <f>ROUND((TicketTotals[[#This Row],[Billed Tickets]]/$E$5)*$E$6, 2)</f>
        <v>0</v>
      </c>
      <c r="J1025" s="20">
        <f>TicketTotals[[#This Row],[Billed Tickets]]/$E$5</f>
        <v>0</v>
      </c>
    </row>
    <row r="1026" spans="1:10" x14ac:dyDescent="0.3">
      <c r="A1026" s="6" t="s">
        <v>3288</v>
      </c>
      <c r="B1026" s="6" t="s">
        <v>2</v>
      </c>
      <c r="C1026" s="12">
        <v>104142</v>
      </c>
      <c r="E1026" s="12" t="s">
        <v>2073</v>
      </c>
      <c r="F1026" s="11" t="str">
        <f>IF(TicketTotals[[#This Row],[New Tickets]]&gt;499, "TRUE", "FALSE")</f>
        <v>FALSE</v>
      </c>
      <c r="G1026" s="7">
        <v>71</v>
      </c>
      <c r="H1026" s="7">
        <f>IF(TicketTotals[[#This Row],[New Tickets]]&gt;499, TicketTotals[[#This Row],[New Tickets]], 0)</f>
        <v>0</v>
      </c>
      <c r="I1026" s="16">
        <f>ROUND((TicketTotals[[#This Row],[Billed Tickets]]/$E$5)*$E$6, 2)</f>
        <v>0</v>
      </c>
      <c r="J1026" s="20">
        <f>TicketTotals[[#This Row],[Billed Tickets]]/$E$5</f>
        <v>0</v>
      </c>
    </row>
    <row r="1027" spans="1:10" x14ac:dyDescent="0.3">
      <c r="A1027" s="6" t="s">
        <v>3288</v>
      </c>
      <c r="B1027" s="6" t="s">
        <v>2</v>
      </c>
      <c r="C1027" s="12">
        <v>104168</v>
      </c>
      <c r="E1027" s="12" t="s">
        <v>2074</v>
      </c>
      <c r="F1027" s="11" t="str">
        <f>IF(TicketTotals[[#This Row],[New Tickets]]&gt;499, "TRUE", "FALSE")</f>
        <v>FALSE</v>
      </c>
      <c r="G1027" s="7">
        <v>12</v>
      </c>
      <c r="H1027" s="7">
        <f>IF(TicketTotals[[#This Row],[New Tickets]]&gt;499, TicketTotals[[#This Row],[New Tickets]], 0)</f>
        <v>0</v>
      </c>
      <c r="I1027" s="16">
        <f>ROUND((TicketTotals[[#This Row],[Billed Tickets]]/$E$5)*$E$6, 2)</f>
        <v>0</v>
      </c>
      <c r="J1027" s="20">
        <f>TicketTotals[[#This Row],[Billed Tickets]]/$E$5</f>
        <v>0</v>
      </c>
    </row>
    <row r="1028" spans="1:10" x14ac:dyDescent="0.3">
      <c r="A1028" s="6" t="s">
        <v>3288</v>
      </c>
      <c r="B1028" s="6" t="s">
        <v>2</v>
      </c>
      <c r="C1028" s="12">
        <v>104220</v>
      </c>
      <c r="E1028" s="1" t="s">
        <v>2075</v>
      </c>
      <c r="F1028" s="11" t="str">
        <f>IF(TicketTotals[[#This Row],[New Tickets]]&gt;499, "TRUE", "FALSE")</f>
        <v>TRUE</v>
      </c>
      <c r="G1028" s="7">
        <v>2077</v>
      </c>
      <c r="H1028" s="7">
        <f>IF(TicketTotals[[#This Row],[New Tickets]]&gt;499, TicketTotals[[#This Row],[New Tickets]], 0)</f>
        <v>2077</v>
      </c>
      <c r="I1028" s="16">
        <f>ROUND((TicketTotals[[#This Row],[Billed Tickets]]/$E$5)*$E$6, 2)</f>
        <v>1283.6500000000001</v>
      </c>
      <c r="J1028" s="20">
        <f>TicketTotals[[#This Row],[Billed Tickets]]/$E$5</f>
        <v>2.5672992086488687E-4</v>
      </c>
    </row>
    <row r="1029" spans="1:10" x14ac:dyDescent="0.3">
      <c r="A1029" s="6" t="s">
        <v>3288</v>
      </c>
      <c r="B1029" s="6" t="s">
        <v>2</v>
      </c>
      <c r="C1029" s="12">
        <v>104352</v>
      </c>
      <c r="E1029" s="12" t="s">
        <v>2076</v>
      </c>
      <c r="F1029" s="11" t="str">
        <f>IF(TicketTotals[[#This Row],[New Tickets]]&gt;499, "TRUE", "FALSE")</f>
        <v>FALSE</v>
      </c>
      <c r="G1029" s="7">
        <v>49</v>
      </c>
      <c r="H1029" s="7">
        <f>IF(TicketTotals[[#This Row],[New Tickets]]&gt;499, TicketTotals[[#This Row],[New Tickets]], 0)</f>
        <v>0</v>
      </c>
      <c r="I1029" s="16">
        <f>ROUND((TicketTotals[[#This Row],[Billed Tickets]]/$E$5)*$E$6, 2)</f>
        <v>0</v>
      </c>
      <c r="J1029" s="20">
        <f>TicketTotals[[#This Row],[Billed Tickets]]/$E$5</f>
        <v>0</v>
      </c>
    </row>
    <row r="1030" spans="1:10" x14ac:dyDescent="0.3">
      <c r="A1030" s="6" t="s">
        <v>3288</v>
      </c>
      <c r="B1030" s="6" t="s">
        <v>2</v>
      </c>
      <c r="C1030" s="12">
        <v>140769</v>
      </c>
      <c r="E1030" s="12" t="s">
        <v>2077</v>
      </c>
      <c r="F1030" s="11" t="str">
        <f>IF(TicketTotals[[#This Row],[New Tickets]]&gt;499, "TRUE", "FALSE")</f>
        <v>FALSE</v>
      </c>
      <c r="G1030" s="7">
        <v>36</v>
      </c>
      <c r="H1030" s="7">
        <f>IF(TicketTotals[[#This Row],[New Tickets]]&gt;499, TicketTotals[[#This Row],[New Tickets]], 0)</f>
        <v>0</v>
      </c>
      <c r="I1030" s="16">
        <f>ROUND((TicketTotals[[#This Row],[Billed Tickets]]/$E$5)*$E$6, 2)</f>
        <v>0</v>
      </c>
      <c r="J1030" s="20">
        <f>TicketTotals[[#This Row],[Billed Tickets]]/$E$5</f>
        <v>0</v>
      </c>
    </row>
    <row r="1031" spans="1:10" x14ac:dyDescent="0.3">
      <c r="A1031" s="6" t="s">
        <v>3288</v>
      </c>
      <c r="B1031" s="6" t="s">
        <v>2</v>
      </c>
      <c r="C1031" s="12">
        <v>104530</v>
      </c>
      <c r="E1031" s="12" t="s">
        <v>2078</v>
      </c>
      <c r="F1031" s="11" t="str">
        <f>IF(TicketTotals[[#This Row],[New Tickets]]&gt;499, "TRUE", "FALSE")</f>
        <v>FALSE</v>
      </c>
      <c r="G1031" s="7">
        <v>26</v>
      </c>
      <c r="H1031" s="7">
        <f>IF(TicketTotals[[#This Row],[New Tickets]]&gt;499, TicketTotals[[#This Row],[New Tickets]], 0)</f>
        <v>0</v>
      </c>
      <c r="I1031" s="16">
        <f>ROUND((TicketTotals[[#This Row],[Billed Tickets]]/$E$5)*$E$6, 2)</f>
        <v>0</v>
      </c>
      <c r="J1031" s="20">
        <f>TicketTotals[[#This Row],[Billed Tickets]]/$E$5</f>
        <v>0</v>
      </c>
    </row>
    <row r="1032" spans="1:10" x14ac:dyDescent="0.3">
      <c r="A1032" s="6" t="s">
        <v>3288</v>
      </c>
      <c r="B1032" s="6" t="s">
        <v>2</v>
      </c>
      <c r="C1032" s="12">
        <v>104709</v>
      </c>
      <c r="E1032" s="12" t="s">
        <v>2079</v>
      </c>
      <c r="F1032" s="11" t="str">
        <f>IF(TicketTotals[[#This Row],[New Tickets]]&gt;499, "TRUE", "FALSE")</f>
        <v>FALSE</v>
      </c>
      <c r="G1032" s="7">
        <v>206</v>
      </c>
      <c r="H1032" s="7">
        <f>IF(TicketTotals[[#This Row],[New Tickets]]&gt;499, TicketTotals[[#This Row],[New Tickets]], 0)</f>
        <v>0</v>
      </c>
      <c r="I1032" s="16">
        <f>ROUND((TicketTotals[[#This Row],[Billed Tickets]]/$E$5)*$E$6, 2)</f>
        <v>0</v>
      </c>
      <c r="J1032" s="20">
        <f>TicketTotals[[#This Row],[Billed Tickets]]/$E$5</f>
        <v>0</v>
      </c>
    </row>
    <row r="1033" spans="1:10" x14ac:dyDescent="0.3">
      <c r="A1033" s="6" t="s">
        <v>3288</v>
      </c>
      <c r="B1033" s="6" t="s">
        <v>2</v>
      </c>
      <c r="C1033" s="12">
        <v>104776</v>
      </c>
      <c r="E1033" s="12" t="s">
        <v>2080</v>
      </c>
      <c r="F1033" s="11" t="str">
        <f>IF(TicketTotals[[#This Row],[New Tickets]]&gt;499, "TRUE", "FALSE")</f>
        <v>FALSE</v>
      </c>
      <c r="G1033" s="7">
        <v>181</v>
      </c>
      <c r="H1033" s="7">
        <f>IF(TicketTotals[[#This Row],[New Tickets]]&gt;499, TicketTotals[[#This Row],[New Tickets]], 0)</f>
        <v>0</v>
      </c>
      <c r="I1033" s="16">
        <f>ROUND((TicketTotals[[#This Row],[Billed Tickets]]/$E$5)*$E$6, 2)</f>
        <v>0</v>
      </c>
      <c r="J1033" s="20">
        <f>TicketTotals[[#This Row],[Billed Tickets]]/$E$5</f>
        <v>0</v>
      </c>
    </row>
    <row r="1034" spans="1:10" x14ac:dyDescent="0.3">
      <c r="A1034" s="6" t="s">
        <v>3288</v>
      </c>
      <c r="B1034" s="6" t="s">
        <v>2</v>
      </c>
      <c r="C1034" s="12">
        <v>104724</v>
      </c>
      <c r="E1034" s="12" t="s">
        <v>2081</v>
      </c>
      <c r="F1034" s="11" t="str">
        <f>IF(TicketTotals[[#This Row],[New Tickets]]&gt;499, "TRUE", "FALSE")</f>
        <v>FALSE</v>
      </c>
      <c r="G1034" s="7">
        <v>9</v>
      </c>
      <c r="H1034" s="7">
        <f>IF(TicketTotals[[#This Row],[New Tickets]]&gt;499, TicketTotals[[#This Row],[New Tickets]], 0)</f>
        <v>0</v>
      </c>
      <c r="I1034" s="16">
        <f>ROUND((TicketTotals[[#This Row],[Billed Tickets]]/$E$5)*$E$6, 2)</f>
        <v>0</v>
      </c>
      <c r="J1034" s="20">
        <f>TicketTotals[[#This Row],[Billed Tickets]]/$E$5</f>
        <v>0</v>
      </c>
    </row>
    <row r="1035" spans="1:10" x14ac:dyDescent="0.3">
      <c r="A1035" s="6" t="s">
        <v>3288</v>
      </c>
      <c r="B1035" s="6" t="s">
        <v>2</v>
      </c>
      <c r="C1035" s="12">
        <v>104827</v>
      </c>
      <c r="E1035" s="1" t="s">
        <v>2082</v>
      </c>
      <c r="F1035" s="11" t="str">
        <f>IF(TicketTotals[[#This Row],[New Tickets]]&gt;499, "TRUE", "FALSE")</f>
        <v>TRUE</v>
      </c>
      <c r="G1035" s="7">
        <v>2660</v>
      </c>
      <c r="H1035" s="7">
        <f>IF(TicketTotals[[#This Row],[New Tickets]]&gt;499, TicketTotals[[#This Row],[New Tickets]], 0)</f>
        <v>2660</v>
      </c>
      <c r="I1035" s="16">
        <f>ROUND((TicketTotals[[#This Row],[Billed Tickets]]/$E$5)*$E$6, 2)</f>
        <v>1643.96</v>
      </c>
      <c r="J1035" s="20">
        <f>TicketTotals[[#This Row],[Billed Tickets]]/$E$5</f>
        <v>3.2879229152652824E-4</v>
      </c>
    </row>
    <row r="1036" spans="1:10" x14ac:dyDescent="0.3">
      <c r="A1036" s="6" t="s">
        <v>3288</v>
      </c>
      <c r="B1036" s="6" t="s">
        <v>2</v>
      </c>
      <c r="C1036" s="12">
        <v>104906</v>
      </c>
      <c r="E1036" s="1" t="s">
        <v>2083</v>
      </c>
      <c r="F1036" s="11" t="str">
        <f>IF(TicketTotals[[#This Row],[New Tickets]]&gt;499, "TRUE", "FALSE")</f>
        <v>TRUE</v>
      </c>
      <c r="G1036" s="7">
        <v>2377</v>
      </c>
      <c r="H1036" s="7">
        <f>IF(TicketTotals[[#This Row],[New Tickets]]&gt;499, TicketTotals[[#This Row],[New Tickets]], 0)</f>
        <v>2377</v>
      </c>
      <c r="I1036" s="16">
        <f>ROUND((TicketTotals[[#This Row],[Billed Tickets]]/$E$5)*$E$6, 2)</f>
        <v>1469.06</v>
      </c>
      <c r="J1036" s="20">
        <f>TicketTotals[[#This Row],[Billed Tickets]]/$E$5</f>
        <v>2.9381175825509684E-4</v>
      </c>
    </row>
    <row r="1037" spans="1:10" x14ac:dyDescent="0.3">
      <c r="A1037" s="6" t="s">
        <v>3288</v>
      </c>
      <c r="B1037" s="6" t="s">
        <v>2</v>
      </c>
      <c r="C1037" s="12">
        <v>104959</v>
      </c>
      <c r="E1037" s="1" t="s">
        <v>2084</v>
      </c>
      <c r="F1037" s="11" t="str">
        <f>IF(TicketTotals[[#This Row],[New Tickets]]&gt;499, "TRUE", "FALSE")</f>
        <v>FALSE</v>
      </c>
      <c r="G1037" s="7">
        <v>482</v>
      </c>
      <c r="H1037" s="7">
        <f>IF(TicketTotals[[#This Row],[New Tickets]]&gt;499, TicketTotals[[#This Row],[New Tickets]], 0)</f>
        <v>0</v>
      </c>
      <c r="I1037" s="16">
        <f>ROUND((TicketTotals[[#This Row],[Billed Tickets]]/$E$5)*$E$6, 2)</f>
        <v>0</v>
      </c>
      <c r="J1037" s="20">
        <f>TicketTotals[[#This Row],[Billed Tickets]]/$E$5</f>
        <v>0</v>
      </c>
    </row>
    <row r="1038" spans="1:10" x14ac:dyDescent="0.3">
      <c r="A1038" s="6" t="s">
        <v>3288</v>
      </c>
      <c r="B1038" s="6" t="s">
        <v>2</v>
      </c>
      <c r="C1038" s="12">
        <v>105012</v>
      </c>
      <c r="E1038" s="1" t="s">
        <v>2085</v>
      </c>
      <c r="F1038" s="11" t="str">
        <f>IF(TicketTotals[[#This Row],[New Tickets]]&gt;499, "TRUE", "FALSE")</f>
        <v>TRUE</v>
      </c>
      <c r="G1038" s="7">
        <v>873</v>
      </c>
      <c r="H1038" s="7">
        <f>IF(TicketTotals[[#This Row],[New Tickets]]&gt;499, TicketTotals[[#This Row],[New Tickets]], 0)</f>
        <v>873</v>
      </c>
      <c r="I1038" s="16">
        <f>ROUND((TicketTotals[[#This Row],[Billed Tickets]]/$E$5)*$E$6, 2)</f>
        <v>539.54</v>
      </c>
      <c r="J1038" s="20">
        <f>TicketTotals[[#This Row],[Billed Tickets]]/$E$5</f>
        <v>1.0790814680551096E-4</v>
      </c>
    </row>
    <row r="1039" spans="1:10" x14ac:dyDescent="0.3">
      <c r="A1039" s="6" t="s">
        <v>3288</v>
      </c>
      <c r="B1039" s="6" t="s">
        <v>2</v>
      </c>
      <c r="C1039" s="12">
        <v>105038</v>
      </c>
      <c r="E1039" s="12" t="s">
        <v>2086</v>
      </c>
      <c r="F1039" s="11" t="str">
        <f>IF(TicketTotals[[#This Row],[New Tickets]]&gt;499, "TRUE", "FALSE")</f>
        <v>FALSE</v>
      </c>
      <c r="G1039" s="7">
        <v>129</v>
      </c>
      <c r="H1039" s="7">
        <f>IF(TicketTotals[[#This Row],[New Tickets]]&gt;499, TicketTotals[[#This Row],[New Tickets]], 0)</f>
        <v>0</v>
      </c>
      <c r="I1039" s="16">
        <f>ROUND((TicketTotals[[#This Row],[Billed Tickets]]/$E$5)*$E$6, 2)</f>
        <v>0</v>
      </c>
      <c r="J1039" s="20">
        <f>TicketTotals[[#This Row],[Billed Tickets]]/$E$5</f>
        <v>0</v>
      </c>
    </row>
    <row r="1040" spans="1:10" x14ac:dyDescent="0.3">
      <c r="A1040" s="6" t="s">
        <v>3288</v>
      </c>
      <c r="B1040" s="6" t="s">
        <v>2</v>
      </c>
      <c r="C1040" s="12">
        <v>106238</v>
      </c>
      <c r="E1040" s="1" t="s">
        <v>2087</v>
      </c>
      <c r="F1040" s="11" t="str">
        <f>IF(TicketTotals[[#This Row],[New Tickets]]&gt;499, "TRUE", "FALSE")</f>
        <v>TRUE</v>
      </c>
      <c r="G1040" s="7">
        <v>559</v>
      </c>
      <c r="H1040" s="7">
        <f>IF(TicketTotals[[#This Row],[New Tickets]]&gt;499, TicketTotals[[#This Row],[New Tickets]], 0)</f>
        <v>559</v>
      </c>
      <c r="I1040" s="16">
        <f>ROUND((TicketTotals[[#This Row],[Billed Tickets]]/$E$5)*$E$6, 2)</f>
        <v>345.48</v>
      </c>
      <c r="J1040" s="20">
        <f>TicketTotals[[#This Row],[Billed Tickets]]/$E$5</f>
        <v>6.9095823670424538E-5</v>
      </c>
    </row>
    <row r="1041" spans="1:10" x14ac:dyDescent="0.3">
      <c r="A1041" s="6" t="s">
        <v>3288</v>
      </c>
      <c r="B1041" s="6" t="s">
        <v>2</v>
      </c>
      <c r="C1041" s="12">
        <v>105908</v>
      </c>
      <c r="E1041" s="1" t="s">
        <v>2088</v>
      </c>
      <c r="F1041" s="11" t="str">
        <f>IF(TicketTotals[[#This Row],[New Tickets]]&gt;499, "TRUE", "FALSE")</f>
        <v>TRUE</v>
      </c>
      <c r="G1041" s="7">
        <v>6972</v>
      </c>
      <c r="H1041" s="7">
        <f>IF(TicketTotals[[#This Row],[New Tickets]]&gt;499, TicketTotals[[#This Row],[New Tickets]], 0)</f>
        <v>6972</v>
      </c>
      <c r="I1041" s="16">
        <f>ROUND((TicketTotals[[#This Row],[Billed Tickets]]/$E$5)*$E$6, 2)</f>
        <v>4308.91</v>
      </c>
      <c r="J1041" s="20">
        <f>TicketTotals[[#This Row],[Billed Tickets]]/$E$5</f>
        <v>8.6178190094847928E-4</v>
      </c>
    </row>
    <row r="1042" spans="1:10" x14ac:dyDescent="0.3">
      <c r="A1042" s="6" t="s">
        <v>3288</v>
      </c>
      <c r="B1042" s="6" t="s">
        <v>2</v>
      </c>
      <c r="C1042" s="12">
        <v>105945</v>
      </c>
      <c r="E1042" s="1" t="s">
        <v>2089</v>
      </c>
      <c r="F1042" s="11" t="str">
        <f>IF(TicketTotals[[#This Row],[New Tickets]]&gt;499, "TRUE", "FALSE")</f>
        <v>TRUE</v>
      </c>
      <c r="G1042" s="7">
        <v>11303</v>
      </c>
      <c r="H1042" s="7">
        <f>IF(TicketTotals[[#This Row],[New Tickets]]&gt;499, TicketTotals[[#This Row],[New Tickets]], 0)</f>
        <v>11303</v>
      </c>
      <c r="I1042" s="16">
        <f>ROUND((TicketTotals[[#This Row],[Billed Tickets]]/$E$5)*$E$6, 2)</f>
        <v>6985.6</v>
      </c>
      <c r="J1042" s="20">
        <f>TicketTotals[[#This Row],[Billed Tickets]]/$E$5</f>
        <v>1.3971200267384768E-3</v>
      </c>
    </row>
    <row r="1043" spans="1:10" x14ac:dyDescent="0.3">
      <c r="A1043" s="6" t="s">
        <v>3288</v>
      </c>
      <c r="B1043" s="6" t="s">
        <v>2</v>
      </c>
      <c r="C1043" s="12">
        <v>105232</v>
      </c>
      <c r="E1043" s="12" t="s">
        <v>2090</v>
      </c>
      <c r="F1043" s="11" t="str">
        <f>IF(TicketTotals[[#This Row],[New Tickets]]&gt;499, "TRUE", "FALSE")</f>
        <v>FALSE</v>
      </c>
      <c r="G1043" s="7">
        <v>327</v>
      </c>
      <c r="H1043" s="7">
        <f>IF(TicketTotals[[#This Row],[New Tickets]]&gt;499, TicketTotals[[#This Row],[New Tickets]], 0)</f>
        <v>0</v>
      </c>
      <c r="I1043" s="16">
        <f>ROUND((TicketTotals[[#This Row],[Billed Tickets]]/$E$5)*$E$6, 2)</f>
        <v>0</v>
      </c>
      <c r="J1043" s="20">
        <f>TicketTotals[[#This Row],[Billed Tickets]]/$E$5</f>
        <v>0</v>
      </c>
    </row>
    <row r="1044" spans="1:10" x14ac:dyDescent="0.3">
      <c r="A1044" s="6" t="s">
        <v>3288</v>
      </c>
      <c r="B1044" s="6" t="s">
        <v>2</v>
      </c>
      <c r="C1044" s="12">
        <v>105400</v>
      </c>
      <c r="E1044" s="1" t="s">
        <v>2091</v>
      </c>
      <c r="F1044" s="11" t="str">
        <f>IF(TicketTotals[[#This Row],[New Tickets]]&gt;499, "TRUE", "FALSE")</f>
        <v>TRUE</v>
      </c>
      <c r="G1044" s="7">
        <v>1136</v>
      </c>
      <c r="H1044" s="7">
        <f>IF(TicketTotals[[#This Row],[New Tickets]]&gt;499, TicketTotals[[#This Row],[New Tickets]], 0)</f>
        <v>1136</v>
      </c>
      <c r="I1044" s="16">
        <f>ROUND((TicketTotals[[#This Row],[Billed Tickets]]/$E$5)*$E$6, 2)</f>
        <v>702.08</v>
      </c>
      <c r="J1044" s="20">
        <f>TicketTotals[[#This Row],[Billed Tickets]]/$E$5</f>
        <v>1.4041655758426167E-4</v>
      </c>
    </row>
    <row r="1045" spans="1:10" x14ac:dyDescent="0.3">
      <c r="A1045" s="6" t="s">
        <v>3288</v>
      </c>
      <c r="B1045" s="6" t="s">
        <v>2</v>
      </c>
      <c r="C1045" s="12">
        <v>105736</v>
      </c>
      <c r="E1045" s="12" t="s">
        <v>2092</v>
      </c>
      <c r="F1045" s="11" t="str">
        <f>IF(TicketTotals[[#This Row],[New Tickets]]&gt;499, "TRUE", "FALSE")</f>
        <v>FALSE</v>
      </c>
      <c r="G1045" s="7">
        <v>198</v>
      </c>
      <c r="H1045" s="7">
        <f>IF(TicketTotals[[#This Row],[New Tickets]]&gt;499, TicketTotals[[#This Row],[New Tickets]], 0)</f>
        <v>0</v>
      </c>
      <c r="I1045" s="16">
        <f>ROUND((TicketTotals[[#This Row],[Billed Tickets]]/$E$5)*$E$6, 2)</f>
        <v>0</v>
      </c>
      <c r="J1045" s="20">
        <f>TicketTotals[[#This Row],[Billed Tickets]]/$E$5</f>
        <v>0</v>
      </c>
    </row>
    <row r="1046" spans="1:10" x14ac:dyDescent="0.3">
      <c r="A1046" s="6" t="s">
        <v>3288</v>
      </c>
      <c r="B1046" s="6" t="s">
        <v>2</v>
      </c>
      <c r="C1046" s="12">
        <v>105958</v>
      </c>
      <c r="E1046" s="12" t="s">
        <v>2093</v>
      </c>
      <c r="F1046" s="11" t="str">
        <f>IF(TicketTotals[[#This Row],[New Tickets]]&gt;499, "TRUE", "FALSE")</f>
        <v>FALSE</v>
      </c>
      <c r="G1046" s="7">
        <v>0</v>
      </c>
      <c r="H1046" s="7">
        <f>IF(TicketTotals[[#This Row],[New Tickets]]&gt;499, TicketTotals[[#This Row],[New Tickets]], 0)</f>
        <v>0</v>
      </c>
      <c r="I1046" s="16">
        <f>ROUND((TicketTotals[[#This Row],[Billed Tickets]]/$E$5)*$E$6, 2)</f>
        <v>0</v>
      </c>
      <c r="J1046" s="20">
        <f>TicketTotals[[#This Row],[Billed Tickets]]/$E$5</f>
        <v>0</v>
      </c>
    </row>
    <row r="1047" spans="1:10" x14ac:dyDescent="0.3">
      <c r="A1047" s="6" t="s">
        <v>3288</v>
      </c>
      <c r="B1047" s="6" t="s">
        <v>2</v>
      </c>
      <c r="C1047" s="12">
        <v>105749</v>
      </c>
      <c r="E1047" s="1" t="s">
        <v>2094</v>
      </c>
      <c r="F1047" s="11" t="str">
        <f>IF(TicketTotals[[#This Row],[New Tickets]]&gt;499, "TRUE", "FALSE")</f>
        <v>TRUE</v>
      </c>
      <c r="G1047" s="7">
        <v>2277</v>
      </c>
      <c r="H1047" s="7">
        <f>IF(TicketTotals[[#This Row],[New Tickets]]&gt;499, TicketTotals[[#This Row],[New Tickets]], 0)</f>
        <v>2277</v>
      </c>
      <c r="I1047" s="16">
        <f>ROUND((TicketTotals[[#This Row],[Billed Tickets]]/$E$5)*$E$6, 2)</f>
        <v>1407.26</v>
      </c>
      <c r="J1047" s="20">
        <f>TicketTotals[[#This Row],[Billed Tickets]]/$E$5</f>
        <v>2.814511457916935E-4</v>
      </c>
    </row>
    <row r="1048" spans="1:10" x14ac:dyDescent="0.3">
      <c r="A1048" s="6" t="s">
        <v>3288</v>
      </c>
      <c r="B1048" s="6" t="s">
        <v>2</v>
      </c>
      <c r="C1048" s="12">
        <v>105963</v>
      </c>
      <c r="E1048" s="12" t="s">
        <v>2095</v>
      </c>
      <c r="F1048" s="11" t="str">
        <f>IF(TicketTotals[[#This Row],[New Tickets]]&gt;499, "TRUE", "FALSE")</f>
        <v>FALSE</v>
      </c>
      <c r="G1048" s="7">
        <v>10</v>
      </c>
      <c r="H1048" s="7">
        <f>IF(TicketTotals[[#This Row],[New Tickets]]&gt;499, TicketTotals[[#This Row],[New Tickets]], 0)</f>
        <v>0</v>
      </c>
      <c r="I1048" s="16">
        <f>ROUND((TicketTotals[[#This Row],[Billed Tickets]]/$E$5)*$E$6, 2)</f>
        <v>0</v>
      </c>
      <c r="J1048" s="20">
        <f>TicketTotals[[#This Row],[Billed Tickets]]/$E$5</f>
        <v>0</v>
      </c>
    </row>
    <row r="1049" spans="1:10" x14ac:dyDescent="0.3">
      <c r="A1049" s="6" t="s">
        <v>3288</v>
      </c>
      <c r="B1049" s="6" t="s">
        <v>2</v>
      </c>
      <c r="C1049" s="12">
        <v>105964</v>
      </c>
      <c r="E1049" s="1" t="s">
        <v>2096</v>
      </c>
      <c r="F1049" s="11" t="str">
        <f>IF(TicketTotals[[#This Row],[New Tickets]]&gt;499, "TRUE", "FALSE")</f>
        <v>TRUE</v>
      </c>
      <c r="G1049" s="7">
        <v>1304</v>
      </c>
      <c r="H1049" s="7">
        <f>IF(TicketTotals[[#This Row],[New Tickets]]&gt;499, TicketTotals[[#This Row],[New Tickets]], 0)</f>
        <v>1304</v>
      </c>
      <c r="I1049" s="16">
        <f>ROUND((TicketTotals[[#This Row],[Billed Tickets]]/$E$5)*$E$6, 2)</f>
        <v>805.91</v>
      </c>
      <c r="J1049" s="20">
        <f>TicketTotals[[#This Row],[Billed Tickets]]/$E$5</f>
        <v>1.6118238652277925E-4</v>
      </c>
    </row>
    <row r="1050" spans="1:10" x14ac:dyDescent="0.3">
      <c r="A1050" s="6" t="s">
        <v>3288</v>
      </c>
      <c r="B1050" s="6" t="s">
        <v>2</v>
      </c>
      <c r="C1050" s="12">
        <v>105966</v>
      </c>
      <c r="E1050" s="1" t="s">
        <v>2097</v>
      </c>
      <c r="F1050" s="11" t="str">
        <f>IF(TicketTotals[[#This Row],[New Tickets]]&gt;499, "TRUE", "FALSE")</f>
        <v>TRUE</v>
      </c>
      <c r="G1050" s="7">
        <v>3050</v>
      </c>
      <c r="H1050" s="7">
        <f>IF(TicketTotals[[#This Row],[New Tickets]]&gt;499, TicketTotals[[#This Row],[New Tickets]], 0)</f>
        <v>3050</v>
      </c>
      <c r="I1050" s="16">
        <f>ROUND((TicketTotals[[#This Row],[Billed Tickets]]/$E$5)*$E$6, 2)</f>
        <v>1884.99</v>
      </c>
      <c r="J1050" s="20">
        <f>TicketTotals[[#This Row],[Billed Tickets]]/$E$5</f>
        <v>3.7699868013380114E-4</v>
      </c>
    </row>
    <row r="1051" spans="1:10" x14ac:dyDescent="0.3">
      <c r="A1051" s="6" t="s">
        <v>3288</v>
      </c>
      <c r="B1051" s="6" t="s">
        <v>2</v>
      </c>
      <c r="C1051" s="12">
        <v>105965</v>
      </c>
      <c r="E1051" s="12" t="s">
        <v>2098</v>
      </c>
      <c r="F1051" s="11" t="str">
        <f>IF(TicketTotals[[#This Row],[New Tickets]]&gt;499, "TRUE", "FALSE")</f>
        <v>FALSE</v>
      </c>
      <c r="G1051" s="7">
        <v>375</v>
      </c>
      <c r="H1051" s="7">
        <f>IF(TicketTotals[[#This Row],[New Tickets]]&gt;499, TicketTotals[[#This Row],[New Tickets]], 0)</f>
        <v>0</v>
      </c>
      <c r="I1051" s="16">
        <f>ROUND((TicketTotals[[#This Row],[Billed Tickets]]/$E$5)*$E$6, 2)</f>
        <v>0</v>
      </c>
      <c r="J1051" s="20">
        <f>TicketTotals[[#This Row],[Billed Tickets]]/$E$5</f>
        <v>0</v>
      </c>
    </row>
    <row r="1052" spans="1:10" x14ac:dyDescent="0.3">
      <c r="A1052" s="6" t="s">
        <v>3288</v>
      </c>
      <c r="B1052" s="6" t="s">
        <v>2</v>
      </c>
      <c r="C1052" s="12">
        <v>105968</v>
      </c>
      <c r="E1052" s="1" t="s">
        <v>2099</v>
      </c>
      <c r="F1052" s="11" t="str">
        <f>IF(TicketTotals[[#This Row],[New Tickets]]&gt;499, "TRUE", "FALSE")</f>
        <v>TRUE</v>
      </c>
      <c r="G1052" s="7">
        <v>990</v>
      </c>
      <c r="H1052" s="7">
        <f>IF(TicketTotals[[#This Row],[New Tickets]]&gt;499, TicketTotals[[#This Row],[New Tickets]], 0)</f>
        <v>990</v>
      </c>
      <c r="I1052" s="16">
        <f>ROUND((TicketTotals[[#This Row],[Billed Tickets]]/$E$5)*$E$6, 2)</f>
        <v>611.85</v>
      </c>
      <c r="J1052" s="20">
        <f>TicketTotals[[#This Row],[Billed Tickets]]/$E$5</f>
        <v>1.2237006338769284E-4</v>
      </c>
    </row>
    <row r="1053" spans="1:10" x14ac:dyDescent="0.3">
      <c r="A1053" s="6" t="s">
        <v>3288</v>
      </c>
      <c r="B1053" s="6" t="s">
        <v>2</v>
      </c>
      <c r="C1053" s="12">
        <v>105856</v>
      </c>
      <c r="E1053" s="12" t="s">
        <v>2100</v>
      </c>
      <c r="F1053" s="11" t="str">
        <f>IF(TicketTotals[[#This Row],[New Tickets]]&gt;499, "TRUE", "FALSE")</f>
        <v>FALSE</v>
      </c>
      <c r="G1053" s="7">
        <v>428</v>
      </c>
      <c r="H1053" s="7">
        <f>IF(TicketTotals[[#This Row],[New Tickets]]&gt;499, TicketTotals[[#This Row],[New Tickets]], 0)</f>
        <v>0</v>
      </c>
      <c r="I1053" s="16">
        <f>ROUND((TicketTotals[[#This Row],[Billed Tickets]]/$E$5)*$E$6, 2)</f>
        <v>0</v>
      </c>
      <c r="J1053" s="20">
        <f>TicketTotals[[#This Row],[Billed Tickets]]/$E$5</f>
        <v>0</v>
      </c>
    </row>
    <row r="1054" spans="1:10" x14ac:dyDescent="0.3">
      <c r="A1054" s="6" t="s">
        <v>3288</v>
      </c>
      <c r="B1054" s="6" t="s">
        <v>2</v>
      </c>
      <c r="C1054" s="12">
        <v>105977</v>
      </c>
      <c r="E1054" s="12" t="s">
        <v>2101</v>
      </c>
      <c r="F1054" s="11" t="str">
        <f>IF(TicketTotals[[#This Row],[New Tickets]]&gt;499, "TRUE", "FALSE")</f>
        <v>FALSE</v>
      </c>
      <c r="G1054" s="7">
        <v>179</v>
      </c>
      <c r="H1054" s="7">
        <f>IF(TicketTotals[[#This Row],[New Tickets]]&gt;499, TicketTotals[[#This Row],[New Tickets]], 0)</f>
        <v>0</v>
      </c>
      <c r="I1054" s="16">
        <f>ROUND((TicketTotals[[#This Row],[Billed Tickets]]/$E$5)*$E$6, 2)</f>
        <v>0</v>
      </c>
      <c r="J1054" s="20">
        <f>TicketTotals[[#This Row],[Billed Tickets]]/$E$5</f>
        <v>0</v>
      </c>
    </row>
    <row r="1055" spans="1:10" x14ac:dyDescent="0.3">
      <c r="A1055" s="6" t="s">
        <v>3288</v>
      </c>
      <c r="B1055" s="6" t="s">
        <v>2</v>
      </c>
      <c r="C1055" s="12">
        <v>106016</v>
      </c>
      <c r="E1055" s="1" t="s">
        <v>2102</v>
      </c>
      <c r="F1055" s="11" t="str">
        <f>IF(TicketTotals[[#This Row],[New Tickets]]&gt;499, "TRUE", "FALSE")</f>
        <v>TRUE</v>
      </c>
      <c r="G1055" s="7">
        <v>820</v>
      </c>
      <c r="H1055" s="7">
        <f>IF(TicketTotals[[#This Row],[New Tickets]]&gt;499, TicketTotals[[#This Row],[New Tickets]], 0)</f>
        <v>820</v>
      </c>
      <c r="I1055" s="16">
        <f>ROUND((TicketTotals[[#This Row],[Billed Tickets]]/$E$5)*$E$6, 2)</f>
        <v>506.79</v>
      </c>
      <c r="J1055" s="20">
        <f>TicketTotals[[#This Row],[Billed Tickets]]/$E$5</f>
        <v>1.0135702219990719E-4</v>
      </c>
    </row>
    <row r="1056" spans="1:10" x14ac:dyDescent="0.3">
      <c r="A1056" s="6" t="s">
        <v>3288</v>
      </c>
      <c r="B1056" s="6" t="s">
        <v>2</v>
      </c>
      <c r="C1056" s="12">
        <v>105982</v>
      </c>
      <c r="E1056" s="1" t="s">
        <v>2103</v>
      </c>
      <c r="F1056" s="11" t="str">
        <f>IF(TicketTotals[[#This Row],[New Tickets]]&gt;499, "TRUE", "FALSE")</f>
        <v>TRUE</v>
      </c>
      <c r="G1056" s="7">
        <v>5207</v>
      </c>
      <c r="H1056" s="7">
        <f>IF(TicketTotals[[#This Row],[New Tickets]]&gt;499, TicketTotals[[#This Row],[New Tickets]], 0)</f>
        <v>5207</v>
      </c>
      <c r="I1056" s="16">
        <f>ROUND((TicketTotals[[#This Row],[Billed Tickets]]/$E$5)*$E$6, 2)</f>
        <v>3218.09</v>
      </c>
      <c r="J1056" s="20">
        <f>TicketTotals[[#This Row],[Billed Tickets]]/$E$5</f>
        <v>6.4361709096941069E-4</v>
      </c>
    </row>
    <row r="1057" spans="1:10" x14ac:dyDescent="0.3">
      <c r="A1057" s="6" t="s">
        <v>3288</v>
      </c>
      <c r="B1057" s="6" t="s">
        <v>2</v>
      </c>
      <c r="C1057" s="12">
        <v>105986</v>
      </c>
      <c r="E1057" s="1" t="s">
        <v>2104</v>
      </c>
      <c r="F1057" s="11" t="str">
        <f>IF(TicketTotals[[#This Row],[New Tickets]]&gt;499, "TRUE", "FALSE")</f>
        <v>TRUE</v>
      </c>
      <c r="G1057" s="7">
        <v>14017</v>
      </c>
      <c r="H1057" s="7">
        <f>IF(TicketTotals[[#This Row],[New Tickets]]&gt;499, TicketTotals[[#This Row],[New Tickets]], 0)</f>
        <v>14017</v>
      </c>
      <c r="I1057" s="16">
        <f>ROUND((TicketTotals[[#This Row],[Billed Tickets]]/$E$5)*$E$6, 2)</f>
        <v>8662.94</v>
      </c>
      <c r="J1057" s="20">
        <f>TicketTotals[[#This Row],[Billed Tickets]]/$E$5</f>
        <v>1.7325870489952428E-3</v>
      </c>
    </row>
    <row r="1058" spans="1:10" x14ac:dyDescent="0.3">
      <c r="A1058" s="6" t="s">
        <v>3288</v>
      </c>
      <c r="B1058" s="6" t="s">
        <v>2</v>
      </c>
      <c r="C1058" s="12">
        <v>106008</v>
      </c>
      <c r="E1058" s="1" t="s">
        <v>2105</v>
      </c>
      <c r="F1058" s="11" t="str">
        <f>IF(TicketTotals[[#This Row],[New Tickets]]&gt;499, "TRUE", "FALSE")</f>
        <v>TRUE</v>
      </c>
      <c r="G1058" s="7">
        <v>9906</v>
      </c>
      <c r="H1058" s="7">
        <f>IF(TicketTotals[[#This Row],[New Tickets]]&gt;499, TicketTotals[[#This Row],[New Tickets]], 0)</f>
        <v>9906</v>
      </c>
      <c r="I1058" s="16">
        <f>ROUND((TicketTotals[[#This Row],[Billed Tickets]]/$E$5)*$E$6, 2)</f>
        <v>6122.21</v>
      </c>
      <c r="J1058" s="20">
        <f>TicketTotals[[#This Row],[Billed Tickets]]/$E$5</f>
        <v>1.2244422706247325E-3</v>
      </c>
    </row>
    <row r="1059" spans="1:10" x14ac:dyDescent="0.3">
      <c r="A1059" s="6" t="s">
        <v>3288</v>
      </c>
      <c r="B1059" s="6" t="s">
        <v>2</v>
      </c>
      <c r="C1059" s="12">
        <v>105990</v>
      </c>
      <c r="E1059" s="1" t="s">
        <v>2106</v>
      </c>
      <c r="F1059" s="11" t="str">
        <f>IF(TicketTotals[[#This Row],[New Tickets]]&gt;499, "TRUE", "FALSE")</f>
        <v>TRUE</v>
      </c>
      <c r="G1059" s="7">
        <v>3472</v>
      </c>
      <c r="H1059" s="7">
        <f>IF(TicketTotals[[#This Row],[New Tickets]]&gt;499, TicketTotals[[#This Row],[New Tickets]], 0)</f>
        <v>3472</v>
      </c>
      <c r="I1059" s="16">
        <f>ROUND((TicketTotals[[#This Row],[Billed Tickets]]/$E$5)*$E$6, 2)</f>
        <v>2145.8000000000002</v>
      </c>
      <c r="J1059" s="20">
        <f>TicketTotals[[#This Row],[Billed Tickets]]/$E$5</f>
        <v>4.2916046472936316E-4</v>
      </c>
    </row>
    <row r="1060" spans="1:10" x14ac:dyDescent="0.3">
      <c r="A1060" s="6" t="s">
        <v>3288</v>
      </c>
      <c r="B1060" s="6" t="s">
        <v>2</v>
      </c>
      <c r="C1060" s="12">
        <v>105992</v>
      </c>
      <c r="E1060" s="1" t="s">
        <v>2107</v>
      </c>
      <c r="F1060" s="11" t="str">
        <f>IF(TicketTotals[[#This Row],[New Tickets]]&gt;499, "TRUE", "FALSE")</f>
        <v>FALSE</v>
      </c>
      <c r="G1060" s="7">
        <v>478</v>
      </c>
      <c r="H1060" s="7">
        <f>IF(TicketTotals[[#This Row],[New Tickets]]&gt;499, TicketTotals[[#This Row],[New Tickets]], 0)</f>
        <v>0</v>
      </c>
      <c r="I1060" s="16">
        <f>ROUND((TicketTotals[[#This Row],[Billed Tickets]]/$E$5)*$E$6, 2)</f>
        <v>0</v>
      </c>
      <c r="J1060" s="20">
        <f>TicketTotals[[#This Row],[Billed Tickets]]/$E$5</f>
        <v>0</v>
      </c>
    </row>
    <row r="1061" spans="1:10" x14ac:dyDescent="0.3">
      <c r="A1061" s="6" t="s">
        <v>3288</v>
      </c>
      <c r="B1061" s="6" t="s">
        <v>2</v>
      </c>
      <c r="C1061" s="12">
        <v>105995</v>
      </c>
      <c r="E1061" s="1" t="s">
        <v>2108</v>
      </c>
      <c r="F1061" s="11" t="str">
        <f>IF(TicketTotals[[#This Row],[New Tickets]]&gt;499, "TRUE", "FALSE")</f>
        <v>TRUE</v>
      </c>
      <c r="G1061" s="7">
        <v>1131</v>
      </c>
      <c r="H1061" s="7">
        <f>IF(TicketTotals[[#This Row],[New Tickets]]&gt;499, TicketTotals[[#This Row],[New Tickets]], 0)</f>
        <v>1131</v>
      </c>
      <c r="I1061" s="16">
        <f>ROUND((TicketTotals[[#This Row],[Billed Tickets]]/$E$5)*$E$6, 2)</f>
        <v>698.99</v>
      </c>
      <c r="J1061" s="20">
        <f>TicketTotals[[#This Row],[Billed Tickets]]/$E$5</f>
        <v>1.3979852696109152E-4</v>
      </c>
    </row>
    <row r="1062" spans="1:10" x14ac:dyDescent="0.3">
      <c r="A1062" s="6" t="s">
        <v>3288</v>
      </c>
      <c r="B1062" s="6" t="s">
        <v>2</v>
      </c>
      <c r="C1062" s="12">
        <v>105998</v>
      </c>
      <c r="E1062" s="1" t="s">
        <v>2109</v>
      </c>
      <c r="F1062" s="11" t="str">
        <f>IF(TicketTotals[[#This Row],[New Tickets]]&gt;499, "TRUE", "FALSE")</f>
        <v>TRUE</v>
      </c>
      <c r="G1062" s="7">
        <v>1769</v>
      </c>
      <c r="H1062" s="7">
        <f>IF(TicketTotals[[#This Row],[New Tickets]]&gt;499, TicketTotals[[#This Row],[New Tickets]], 0)</f>
        <v>1769</v>
      </c>
      <c r="I1062" s="16">
        <f>ROUND((TicketTotals[[#This Row],[Billed Tickets]]/$E$5)*$E$6, 2)</f>
        <v>1093.3</v>
      </c>
      <c r="J1062" s="20">
        <f>TicketTotals[[#This Row],[Billed Tickets]]/$E$5</f>
        <v>2.1865923447760466E-4</v>
      </c>
    </row>
    <row r="1063" spans="1:10" x14ac:dyDescent="0.3">
      <c r="A1063" s="6" t="s">
        <v>3288</v>
      </c>
      <c r="B1063" s="6" t="s">
        <v>2</v>
      </c>
      <c r="C1063" s="12">
        <v>106000</v>
      </c>
      <c r="E1063" s="1" t="s">
        <v>2110</v>
      </c>
      <c r="F1063" s="11" t="str">
        <f>IF(TicketTotals[[#This Row],[New Tickets]]&gt;499, "TRUE", "FALSE")</f>
        <v>TRUE</v>
      </c>
      <c r="G1063" s="7">
        <v>4195</v>
      </c>
      <c r="H1063" s="7">
        <f>IF(TicketTotals[[#This Row],[New Tickets]]&gt;499, TicketTotals[[#This Row],[New Tickets]], 0)</f>
        <v>4195</v>
      </c>
      <c r="I1063" s="16">
        <f>ROUND((TicketTotals[[#This Row],[Billed Tickets]]/$E$5)*$E$6, 2)</f>
        <v>2592.64</v>
      </c>
      <c r="J1063" s="20">
        <f>TicketTotals[[#This Row],[Billed Tickets]]/$E$5</f>
        <v>5.1852769283976914E-4</v>
      </c>
    </row>
    <row r="1064" spans="1:10" x14ac:dyDescent="0.3">
      <c r="A1064" s="6" t="s">
        <v>3288</v>
      </c>
      <c r="B1064" s="6" t="s">
        <v>2</v>
      </c>
      <c r="C1064" s="12">
        <v>106002</v>
      </c>
      <c r="E1064" s="1" t="s">
        <v>2111</v>
      </c>
      <c r="F1064" s="11" t="str">
        <f>IF(TicketTotals[[#This Row],[New Tickets]]&gt;499, "TRUE", "FALSE")</f>
        <v>TRUE</v>
      </c>
      <c r="G1064" s="7">
        <v>629</v>
      </c>
      <c r="H1064" s="7">
        <f>IF(TicketTotals[[#This Row],[New Tickets]]&gt;499, TicketTotals[[#This Row],[New Tickets]], 0)</f>
        <v>629</v>
      </c>
      <c r="I1064" s="16">
        <f>ROUND((TicketTotals[[#This Row],[Billed Tickets]]/$E$5)*$E$6, 2)</f>
        <v>388.74</v>
      </c>
      <c r="J1064" s="20">
        <f>TicketTotals[[#This Row],[Billed Tickets]]/$E$5</f>
        <v>7.7748252394806865E-5</v>
      </c>
    </row>
    <row r="1065" spans="1:10" x14ac:dyDescent="0.3">
      <c r="A1065" s="6" t="s">
        <v>3288</v>
      </c>
      <c r="B1065" s="6" t="s">
        <v>2</v>
      </c>
      <c r="C1065" s="12">
        <v>106004</v>
      </c>
      <c r="E1065" s="1" t="s">
        <v>2112</v>
      </c>
      <c r="F1065" s="11" t="str">
        <f>IF(TicketTotals[[#This Row],[New Tickets]]&gt;499, "TRUE", "FALSE")</f>
        <v>TRUE</v>
      </c>
      <c r="G1065" s="7">
        <v>666</v>
      </c>
      <c r="H1065" s="7">
        <f>IF(TicketTotals[[#This Row],[New Tickets]]&gt;499, TicketTotals[[#This Row],[New Tickets]], 0)</f>
        <v>666</v>
      </c>
      <c r="I1065" s="16">
        <f>ROUND((TicketTotals[[#This Row],[Billed Tickets]]/$E$5)*$E$6, 2)</f>
        <v>411.61</v>
      </c>
      <c r="J1065" s="20">
        <f>TicketTotals[[#This Row],[Billed Tickets]]/$E$5</f>
        <v>8.232167900626609E-5</v>
      </c>
    </row>
    <row r="1066" spans="1:10" x14ac:dyDescent="0.3">
      <c r="A1066" s="6" t="s">
        <v>3288</v>
      </c>
      <c r="B1066" s="6" t="s">
        <v>2</v>
      </c>
      <c r="C1066" s="12">
        <v>106127</v>
      </c>
      <c r="E1066" s="12" t="s">
        <v>2113</v>
      </c>
      <c r="F1066" s="11" t="str">
        <f>IF(TicketTotals[[#This Row],[New Tickets]]&gt;499, "TRUE", "FALSE")</f>
        <v>FALSE</v>
      </c>
      <c r="G1066" s="7">
        <v>105</v>
      </c>
      <c r="H1066" s="7">
        <f>IF(TicketTotals[[#This Row],[New Tickets]]&gt;499, TicketTotals[[#This Row],[New Tickets]], 0)</f>
        <v>0</v>
      </c>
      <c r="I1066" s="16">
        <f>ROUND((TicketTotals[[#This Row],[Billed Tickets]]/$E$5)*$E$6, 2)</f>
        <v>0</v>
      </c>
      <c r="J1066" s="20">
        <f>TicketTotals[[#This Row],[Billed Tickets]]/$E$5</f>
        <v>0</v>
      </c>
    </row>
    <row r="1067" spans="1:10" x14ac:dyDescent="0.3">
      <c r="A1067" s="6" t="s">
        <v>3288</v>
      </c>
      <c r="B1067" s="6" t="s">
        <v>2</v>
      </c>
      <c r="C1067" s="12">
        <v>106005</v>
      </c>
      <c r="E1067" s="12" t="s">
        <v>2114</v>
      </c>
      <c r="F1067" s="11" t="str">
        <f>IF(TicketTotals[[#This Row],[New Tickets]]&gt;499, "TRUE", "FALSE")</f>
        <v>FALSE</v>
      </c>
      <c r="G1067" s="7">
        <v>139</v>
      </c>
      <c r="H1067" s="7">
        <f>IF(TicketTotals[[#This Row],[New Tickets]]&gt;499, TicketTotals[[#This Row],[New Tickets]], 0)</f>
        <v>0</v>
      </c>
      <c r="I1067" s="16">
        <f>ROUND((TicketTotals[[#This Row],[Billed Tickets]]/$E$5)*$E$6, 2)</f>
        <v>0</v>
      </c>
      <c r="J1067" s="20">
        <f>TicketTotals[[#This Row],[Billed Tickets]]/$E$5</f>
        <v>0</v>
      </c>
    </row>
    <row r="1068" spans="1:10" x14ac:dyDescent="0.3">
      <c r="A1068" s="6" t="s">
        <v>3288</v>
      </c>
      <c r="B1068" s="6" t="s">
        <v>2</v>
      </c>
      <c r="C1068" s="12">
        <v>106006</v>
      </c>
      <c r="E1068" s="1" t="s">
        <v>2115</v>
      </c>
      <c r="F1068" s="11" t="str">
        <f>IF(TicketTotals[[#This Row],[New Tickets]]&gt;499, "TRUE", "FALSE")</f>
        <v>TRUE</v>
      </c>
      <c r="G1068" s="7">
        <v>3263</v>
      </c>
      <c r="H1068" s="7">
        <f>IF(TicketTotals[[#This Row],[New Tickets]]&gt;499, TicketTotals[[#This Row],[New Tickets]], 0)</f>
        <v>3263</v>
      </c>
      <c r="I1068" s="16">
        <f>ROUND((TicketTotals[[#This Row],[Billed Tickets]]/$E$5)*$E$6, 2)</f>
        <v>2016.63</v>
      </c>
      <c r="J1068" s="20">
        <f>TicketTotals[[#This Row],[Billed Tickets]]/$E$5</f>
        <v>4.0332678468085021E-4</v>
      </c>
    </row>
    <row r="1069" spans="1:10" x14ac:dyDescent="0.3">
      <c r="A1069" s="6" t="s">
        <v>3288</v>
      </c>
      <c r="B1069" s="6" t="s">
        <v>2</v>
      </c>
      <c r="C1069" s="12">
        <v>106010</v>
      </c>
      <c r="E1069" s="1" t="s">
        <v>2116</v>
      </c>
      <c r="F1069" s="11" t="str">
        <f>IF(TicketTotals[[#This Row],[New Tickets]]&gt;499, "TRUE", "FALSE")</f>
        <v>TRUE</v>
      </c>
      <c r="G1069" s="7">
        <v>732</v>
      </c>
      <c r="H1069" s="7">
        <f>IF(TicketTotals[[#This Row],[New Tickets]]&gt;499, TicketTotals[[#This Row],[New Tickets]], 0)</f>
        <v>732</v>
      </c>
      <c r="I1069" s="16">
        <f>ROUND((TicketTotals[[#This Row],[Billed Tickets]]/$E$5)*$E$6, 2)</f>
        <v>452.4</v>
      </c>
      <c r="J1069" s="20">
        <f>TicketTotals[[#This Row],[Billed Tickets]]/$E$5</f>
        <v>9.0479683232112283E-5</v>
      </c>
    </row>
    <row r="1070" spans="1:10" x14ac:dyDescent="0.3">
      <c r="A1070" s="6" t="s">
        <v>3288</v>
      </c>
      <c r="B1070" s="6" t="s">
        <v>2</v>
      </c>
      <c r="C1070" s="12">
        <v>106022</v>
      </c>
      <c r="E1070" s="1" t="s">
        <v>2117</v>
      </c>
      <c r="F1070" s="11" t="str">
        <f>IF(TicketTotals[[#This Row],[New Tickets]]&gt;499, "TRUE", "FALSE")</f>
        <v>TRUE</v>
      </c>
      <c r="G1070" s="7">
        <v>5732</v>
      </c>
      <c r="H1070" s="7">
        <f>IF(TicketTotals[[#This Row],[New Tickets]]&gt;499, TicketTotals[[#This Row],[New Tickets]], 0)</f>
        <v>5732</v>
      </c>
      <c r="I1070" s="16">
        <f>ROUND((TicketTotals[[#This Row],[Billed Tickets]]/$E$5)*$E$6, 2)</f>
        <v>3542.55</v>
      </c>
      <c r="J1070" s="20">
        <f>TicketTotals[[#This Row],[Billed Tickets]]/$E$5</f>
        <v>7.0851030640227809E-4</v>
      </c>
    </row>
    <row r="1071" spans="1:10" x14ac:dyDescent="0.3">
      <c r="A1071" s="6" t="s">
        <v>3288</v>
      </c>
      <c r="B1071" s="6" t="s">
        <v>2</v>
      </c>
      <c r="C1071" s="12">
        <v>106023</v>
      </c>
      <c r="E1071" s="1" t="s">
        <v>2118</v>
      </c>
      <c r="F1071" s="11" t="str">
        <f>IF(TicketTotals[[#This Row],[New Tickets]]&gt;499, "TRUE", "FALSE")</f>
        <v>FALSE</v>
      </c>
      <c r="G1071" s="7">
        <v>489</v>
      </c>
      <c r="H1071" s="7">
        <f>IF(TicketTotals[[#This Row],[New Tickets]]&gt;499, TicketTotals[[#This Row],[New Tickets]], 0)</f>
        <v>0</v>
      </c>
      <c r="I1071" s="16">
        <f>ROUND((TicketTotals[[#This Row],[Billed Tickets]]/$E$5)*$E$6, 2)</f>
        <v>0</v>
      </c>
      <c r="J1071" s="20">
        <f>TicketTotals[[#This Row],[Billed Tickets]]/$E$5</f>
        <v>0</v>
      </c>
    </row>
    <row r="1072" spans="1:10" x14ac:dyDescent="0.3">
      <c r="A1072" s="6" t="s">
        <v>3288</v>
      </c>
      <c r="B1072" s="6" t="s">
        <v>2</v>
      </c>
      <c r="C1072" s="12">
        <v>106024</v>
      </c>
      <c r="E1072" s="1" t="s">
        <v>2119</v>
      </c>
      <c r="F1072" s="11" t="str">
        <f>IF(TicketTotals[[#This Row],[New Tickets]]&gt;499, "TRUE", "FALSE")</f>
        <v>TRUE</v>
      </c>
      <c r="G1072" s="7">
        <v>5922</v>
      </c>
      <c r="H1072" s="7">
        <f>IF(TicketTotals[[#This Row],[New Tickets]]&gt;499, TicketTotals[[#This Row],[New Tickets]], 0)</f>
        <v>5922</v>
      </c>
      <c r="I1072" s="16">
        <f>ROUND((TicketTotals[[#This Row],[Billed Tickets]]/$E$5)*$E$6, 2)</f>
        <v>3659.98</v>
      </c>
      <c r="J1072" s="20">
        <f>TicketTotals[[#This Row],[Billed Tickets]]/$E$5</f>
        <v>7.3199547008274436E-4</v>
      </c>
    </row>
    <row r="1073" spans="1:10" x14ac:dyDescent="0.3">
      <c r="A1073" s="6" t="s">
        <v>3288</v>
      </c>
      <c r="B1073" s="6" t="s">
        <v>2</v>
      </c>
      <c r="C1073" s="12">
        <v>106028</v>
      </c>
      <c r="E1073" s="12" t="s">
        <v>2120</v>
      </c>
      <c r="F1073" s="11" t="str">
        <f>IF(TicketTotals[[#This Row],[New Tickets]]&gt;499, "TRUE", "FALSE")</f>
        <v>FALSE</v>
      </c>
      <c r="G1073" s="7">
        <v>282</v>
      </c>
      <c r="H1073" s="7">
        <f>IF(TicketTotals[[#This Row],[New Tickets]]&gt;499, TicketTotals[[#This Row],[New Tickets]], 0)</f>
        <v>0</v>
      </c>
      <c r="I1073" s="16">
        <f>ROUND((TicketTotals[[#This Row],[Billed Tickets]]/$E$5)*$E$6, 2)</f>
        <v>0</v>
      </c>
      <c r="J1073" s="20">
        <f>TicketTotals[[#This Row],[Billed Tickets]]/$E$5</f>
        <v>0</v>
      </c>
    </row>
    <row r="1074" spans="1:10" x14ac:dyDescent="0.3">
      <c r="A1074" s="6" t="s">
        <v>3288</v>
      </c>
      <c r="B1074" s="6" t="s">
        <v>2</v>
      </c>
      <c r="C1074" s="12">
        <v>106251</v>
      </c>
      <c r="E1074" s="12" t="s">
        <v>2121</v>
      </c>
      <c r="F1074" s="11" t="str">
        <f>IF(TicketTotals[[#This Row],[New Tickets]]&gt;499, "TRUE", "FALSE")</f>
        <v>FALSE</v>
      </c>
      <c r="G1074" s="7">
        <v>177</v>
      </c>
      <c r="H1074" s="7">
        <f>IF(TicketTotals[[#This Row],[New Tickets]]&gt;499, TicketTotals[[#This Row],[New Tickets]], 0)</f>
        <v>0</v>
      </c>
      <c r="I1074" s="16">
        <f>ROUND((TicketTotals[[#This Row],[Billed Tickets]]/$E$5)*$E$6, 2)</f>
        <v>0</v>
      </c>
      <c r="J1074" s="20">
        <f>TicketTotals[[#This Row],[Billed Tickets]]/$E$5</f>
        <v>0</v>
      </c>
    </row>
    <row r="1075" spans="1:10" x14ac:dyDescent="0.3">
      <c r="A1075" s="6" t="s">
        <v>3288</v>
      </c>
      <c r="B1075" s="6" t="s">
        <v>2</v>
      </c>
      <c r="C1075" s="12">
        <v>106225</v>
      </c>
      <c r="E1075" s="12" t="s">
        <v>2122</v>
      </c>
      <c r="F1075" s="11" t="str">
        <f>IF(TicketTotals[[#This Row],[New Tickets]]&gt;499, "TRUE", "FALSE")</f>
        <v>FALSE</v>
      </c>
      <c r="G1075" s="7">
        <v>8</v>
      </c>
      <c r="H1075" s="7">
        <f>IF(TicketTotals[[#This Row],[New Tickets]]&gt;499, TicketTotals[[#This Row],[New Tickets]], 0)</f>
        <v>0</v>
      </c>
      <c r="I1075" s="16">
        <f>ROUND((TicketTotals[[#This Row],[Billed Tickets]]/$E$5)*$E$6, 2)</f>
        <v>0</v>
      </c>
      <c r="J1075" s="20">
        <f>TicketTotals[[#This Row],[Billed Tickets]]/$E$5</f>
        <v>0</v>
      </c>
    </row>
    <row r="1076" spans="1:10" x14ac:dyDescent="0.3">
      <c r="A1076" s="6" t="s">
        <v>3288</v>
      </c>
      <c r="B1076" s="6" t="s">
        <v>2</v>
      </c>
      <c r="C1076" s="12">
        <v>106277</v>
      </c>
      <c r="E1076" s="12" t="s">
        <v>2123</v>
      </c>
      <c r="F1076" s="11" t="str">
        <f>IF(TicketTotals[[#This Row],[New Tickets]]&gt;499, "TRUE", "FALSE")</f>
        <v>FALSE</v>
      </c>
      <c r="G1076" s="7">
        <v>122</v>
      </c>
      <c r="H1076" s="7">
        <f>IF(TicketTotals[[#This Row],[New Tickets]]&gt;499, TicketTotals[[#This Row],[New Tickets]], 0)</f>
        <v>0</v>
      </c>
      <c r="I1076" s="16">
        <f>ROUND((TicketTotals[[#This Row],[Billed Tickets]]/$E$5)*$E$6, 2)</f>
        <v>0</v>
      </c>
      <c r="J1076" s="20">
        <f>TicketTotals[[#This Row],[Billed Tickets]]/$E$5</f>
        <v>0</v>
      </c>
    </row>
    <row r="1077" spans="1:10" x14ac:dyDescent="0.3">
      <c r="A1077" s="6" t="s">
        <v>3288</v>
      </c>
      <c r="B1077" s="6" t="s">
        <v>2</v>
      </c>
      <c r="C1077" s="12">
        <v>106279</v>
      </c>
      <c r="E1077" s="12" t="s">
        <v>2124</v>
      </c>
      <c r="F1077" s="11" t="str">
        <f>IF(TicketTotals[[#This Row],[New Tickets]]&gt;499, "TRUE", "FALSE")</f>
        <v>FALSE</v>
      </c>
      <c r="G1077" s="7">
        <v>11</v>
      </c>
      <c r="H1077" s="7">
        <f>IF(TicketTotals[[#This Row],[New Tickets]]&gt;499, TicketTotals[[#This Row],[New Tickets]], 0)</f>
        <v>0</v>
      </c>
      <c r="I1077" s="16">
        <f>ROUND((TicketTotals[[#This Row],[Billed Tickets]]/$E$5)*$E$6, 2)</f>
        <v>0</v>
      </c>
      <c r="J1077" s="20">
        <f>TicketTotals[[#This Row],[Billed Tickets]]/$E$5</f>
        <v>0</v>
      </c>
    </row>
    <row r="1078" spans="1:10" x14ac:dyDescent="0.3">
      <c r="A1078" s="6" t="s">
        <v>3288</v>
      </c>
      <c r="B1078" s="6" t="s">
        <v>2</v>
      </c>
      <c r="C1078" s="12">
        <v>106278</v>
      </c>
      <c r="E1078" s="12" t="s">
        <v>2125</v>
      </c>
      <c r="F1078" s="11" t="str">
        <f>IF(TicketTotals[[#This Row],[New Tickets]]&gt;499, "TRUE", "FALSE")</f>
        <v>FALSE</v>
      </c>
      <c r="G1078" s="7">
        <v>34</v>
      </c>
      <c r="H1078" s="7">
        <f>IF(TicketTotals[[#This Row],[New Tickets]]&gt;499, TicketTotals[[#This Row],[New Tickets]], 0)</f>
        <v>0</v>
      </c>
      <c r="I1078" s="16">
        <f>ROUND((TicketTotals[[#This Row],[Billed Tickets]]/$E$5)*$E$6, 2)</f>
        <v>0</v>
      </c>
      <c r="J1078" s="20">
        <f>TicketTotals[[#This Row],[Billed Tickets]]/$E$5</f>
        <v>0</v>
      </c>
    </row>
    <row r="1079" spans="1:10" x14ac:dyDescent="0.3">
      <c r="A1079" s="6" t="s">
        <v>3288</v>
      </c>
      <c r="B1079" s="6" t="s">
        <v>2</v>
      </c>
      <c r="C1079" s="12">
        <v>106304</v>
      </c>
      <c r="E1079" s="12" t="s">
        <v>2126</v>
      </c>
      <c r="F1079" s="11" t="str">
        <f>IF(TicketTotals[[#This Row],[New Tickets]]&gt;499, "TRUE", "FALSE")</f>
        <v>FALSE</v>
      </c>
      <c r="G1079" s="7">
        <v>38</v>
      </c>
      <c r="H1079" s="7">
        <f>IF(TicketTotals[[#This Row],[New Tickets]]&gt;499, TicketTotals[[#This Row],[New Tickets]], 0)</f>
        <v>0</v>
      </c>
      <c r="I1079" s="16">
        <f>ROUND((TicketTotals[[#This Row],[Billed Tickets]]/$E$5)*$E$6, 2)</f>
        <v>0</v>
      </c>
      <c r="J1079" s="20">
        <f>TicketTotals[[#This Row],[Billed Tickets]]/$E$5</f>
        <v>0</v>
      </c>
    </row>
    <row r="1080" spans="1:10" x14ac:dyDescent="0.3">
      <c r="A1080" s="6" t="s">
        <v>3288</v>
      </c>
      <c r="B1080" s="6" t="s">
        <v>2</v>
      </c>
      <c r="C1080" s="12">
        <v>106330</v>
      </c>
      <c r="E1080" s="1" t="s">
        <v>2127</v>
      </c>
      <c r="F1080" s="11" t="str">
        <f>IF(TicketTotals[[#This Row],[New Tickets]]&gt;499, "TRUE", "FALSE")</f>
        <v>TRUE</v>
      </c>
      <c r="G1080" s="7">
        <v>1216</v>
      </c>
      <c r="H1080" s="7">
        <f>IF(TicketTotals[[#This Row],[New Tickets]]&gt;499, TicketTotals[[#This Row],[New Tickets]], 0)</f>
        <v>1216</v>
      </c>
      <c r="I1080" s="16">
        <f>ROUND((TicketTotals[[#This Row],[Billed Tickets]]/$E$5)*$E$6, 2)</f>
        <v>751.53</v>
      </c>
      <c r="J1080" s="20">
        <f>TicketTotals[[#This Row],[Billed Tickets]]/$E$5</f>
        <v>1.5030504755498433E-4</v>
      </c>
    </row>
    <row r="1081" spans="1:10" x14ac:dyDescent="0.3">
      <c r="A1081" s="6" t="s">
        <v>3288</v>
      </c>
      <c r="B1081" s="6" t="s">
        <v>2</v>
      </c>
      <c r="C1081" s="12">
        <v>106343</v>
      </c>
      <c r="E1081" s="12" t="s">
        <v>2128</v>
      </c>
      <c r="F1081" s="11" t="str">
        <f>IF(TicketTotals[[#This Row],[New Tickets]]&gt;499, "TRUE", "FALSE")</f>
        <v>FALSE</v>
      </c>
      <c r="G1081" s="7">
        <v>32</v>
      </c>
      <c r="H1081" s="7">
        <f>IF(TicketTotals[[#This Row],[New Tickets]]&gt;499, TicketTotals[[#This Row],[New Tickets]], 0)</f>
        <v>0</v>
      </c>
      <c r="I1081" s="16">
        <f>ROUND((TicketTotals[[#This Row],[Billed Tickets]]/$E$5)*$E$6, 2)</f>
        <v>0</v>
      </c>
      <c r="J1081" s="20">
        <f>TicketTotals[[#This Row],[Billed Tickets]]/$E$5</f>
        <v>0</v>
      </c>
    </row>
    <row r="1082" spans="1:10" x14ac:dyDescent="0.3">
      <c r="A1082" s="6" t="s">
        <v>3288</v>
      </c>
      <c r="B1082" s="6" t="s">
        <v>2</v>
      </c>
      <c r="C1082" s="12">
        <v>106356</v>
      </c>
      <c r="E1082" s="12" t="s">
        <v>2129</v>
      </c>
      <c r="F1082" s="11" t="str">
        <f>IF(TicketTotals[[#This Row],[New Tickets]]&gt;499, "TRUE", "FALSE")</f>
        <v>FALSE</v>
      </c>
      <c r="G1082" s="7">
        <v>185</v>
      </c>
      <c r="H1082" s="7">
        <f>IF(TicketTotals[[#This Row],[New Tickets]]&gt;499, TicketTotals[[#This Row],[New Tickets]], 0)</f>
        <v>0</v>
      </c>
      <c r="I1082" s="16">
        <f>ROUND((TicketTotals[[#This Row],[Billed Tickets]]/$E$5)*$E$6, 2)</f>
        <v>0</v>
      </c>
      <c r="J1082" s="20">
        <f>TicketTotals[[#This Row],[Billed Tickets]]/$E$5</f>
        <v>0</v>
      </c>
    </row>
    <row r="1083" spans="1:10" x14ac:dyDescent="0.3">
      <c r="A1083" s="6" t="s">
        <v>3288</v>
      </c>
      <c r="B1083" s="6" t="s">
        <v>2</v>
      </c>
      <c r="C1083" s="12">
        <v>106370</v>
      </c>
      <c r="E1083" s="12" t="s">
        <v>2130</v>
      </c>
      <c r="F1083" s="11" t="str">
        <f>IF(TicketTotals[[#This Row],[New Tickets]]&gt;499, "TRUE", "FALSE")</f>
        <v>FALSE</v>
      </c>
      <c r="G1083" s="7">
        <v>74</v>
      </c>
      <c r="H1083" s="7">
        <f>IF(TicketTotals[[#This Row],[New Tickets]]&gt;499, TicketTotals[[#This Row],[New Tickets]], 0)</f>
        <v>0</v>
      </c>
      <c r="I1083" s="16">
        <f>ROUND((TicketTotals[[#This Row],[Billed Tickets]]/$E$5)*$E$6, 2)</f>
        <v>0</v>
      </c>
      <c r="J1083" s="20">
        <f>TicketTotals[[#This Row],[Billed Tickets]]/$E$5</f>
        <v>0</v>
      </c>
    </row>
    <row r="1084" spans="1:10" x14ac:dyDescent="0.3">
      <c r="A1084" s="6" t="s">
        <v>3288</v>
      </c>
      <c r="B1084" s="6" t="s">
        <v>2</v>
      </c>
      <c r="C1084" s="12">
        <v>106383</v>
      </c>
      <c r="E1084" s="12" t="s">
        <v>2131</v>
      </c>
      <c r="F1084" s="11" t="str">
        <f>IF(TicketTotals[[#This Row],[New Tickets]]&gt;499, "TRUE", "FALSE")</f>
        <v>FALSE</v>
      </c>
      <c r="G1084" s="7">
        <v>240</v>
      </c>
      <c r="H1084" s="7">
        <f>IF(TicketTotals[[#This Row],[New Tickets]]&gt;499, TicketTotals[[#This Row],[New Tickets]], 0)</f>
        <v>0</v>
      </c>
      <c r="I1084" s="16">
        <f>ROUND((TicketTotals[[#This Row],[Billed Tickets]]/$E$5)*$E$6, 2)</f>
        <v>0</v>
      </c>
      <c r="J1084" s="20">
        <f>TicketTotals[[#This Row],[Billed Tickets]]/$E$5</f>
        <v>0</v>
      </c>
    </row>
    <row r="1085" spans="1:10" x14ac:dyDescent="0.3">
      <c r="A1085" s="6" t="s">
        <v>3288</v>
      </c>
      <c r="B1085" s="6" t="s">
        <v>2</v>
      </c>
      <c r="C1085" s="12">
        <v>106488</v>
      </c>
      <c r="E1085" s="1" t="s">
        <v>2132</v>
      </c>
      <c r="F1085" s="11" t="str">
        <f>IF(TicketTotals[[#This Row],[New Tickets]]&gt;499, "TRUE", "FALSE")</f>
        <v>TRUE</v>
      </c>
      <c r="G1085" s="7">
        <v>1590</v>
      </c>
      <c r="H1085" s="7">
        <f>IF(TicketTotals[[#This Row],[New Tickets]]&gt;499, TicketTotals[[#This Row],[New Tickets]], 0)</f>
        <v>1590</v>
      </c>
      <c r="I1085" s="16">
        <f>ROUND((TicketTotals[[#This Row],[Billed Tickets]]/$E$5)*$E$6, 2)</f>
        <v>982.67</v>
      </c>
      <c r="J1085" s="20">
        <f>TicketTotals[[#This Row],[Billed Tickets]]/$E$5</f>
        <v>1.9653373816811275E-4</v>
      </c>
    </row>
    <row r="1086" spans="1:10" x14ac:dyDescent="0.3">
      <c r="A1086" s="6" t="s">
        <v>3288</v>
      </c>
      <c r="B1086" s="6" t="s">
        <v>2</v>
      </c>
      <c r="C1086" s="12">
        <v>106514</v>
      </c>
      <c r="E1086" s="12" t="s">
        <v>2133</v>
      </c>
      <c r="F1086" s="11" t="str">
        <f>IF(TicketTotals[[#This Row],[New Tickets]]&gt;499, "TRUE", "FALSE")</f>
        <v>FALSE</v>
      </c>
      <c r="G1086" s="7">
        <v>45</v>
      </c>
      <c r="H1086" s="7">
        <f>IF(TicketTotals[[#This Row],[New Tickets]]&gt;499, TicketTotals[[#This Row],[New Tickets]], 0)</f>
        <v>0</v>
      </c>
      <c r="I1086" s="16">
        <f>ROUND((TicketTotals[[#This Row],[Billed Tickets]]/$E$5)*$E$6, 2)</f>
        <v>0</v>
      </c>
      <c r="J1086" s="20">
        <f>TicketTotals[[#This Row],[Billed Tickets]]/$E$5</f>
        <v>0</v>
      </c>
    </row>
    <row r="1087" spans="1:10" x14ac:dyDescent="0.3">
      <c r="A1087" s="6" t="s">
        <v>3288</v>
      </c>
      <c r="B1087" s="6" t="s">
        <v>2</v>
      </c>
      <c r="C1087" s="12">
        <v>106541</v>
      </c>
      <c r="E1087" s="1" t="s">
        <v>2134</v>
      </c>
      <c r="F1087" s="11" t="str">
        <f>IF(TicketTotals[[#This Row],[New Tickets]]&gt;499, "TRUE", "FALSE")</f>
        <v>TRUE</v>
      </c>
      <c r="G1087" s="7">
        <v>1762</v>
      </c>
      <c r="H1087" s="7">
        <f>IF(TicketTotals[[#This Row],[New Tickets]]&gt;499, TicketTotals[[#This Row],[New Tickets]], 0)</f>
        <v>1762</v>
      </c>
      <c r="I1087" s="16">
        <f>ROUND((TicketTotals[[#This Row],[Billed Tickets]]/$E$5)*$E$6, 2)</f>
        <v>1088.97</v>
      </c>
      <c r="J1087" s="20">
        <f>TicketTotals[[#This Row],[Billed Tickets]]/$E$5</f>
        <v>2.1779399160516645E-4</v>
      </c>
    </row>
    <row r="1088" spans="1:10" x14ac:dyDescent="0.3">
      <c r="A1088" s="6" t="s">
        <v>3288</v>
      </c>
      <c r="B1088" s="6" t="s">
        <v>2</v>
      </c>
      <c r="C1088" s="12">
        <v>106804</v>
      </c>
      <c r="E1088" s="12" t="s">
        <v>2135</v>
      </c>
      <c r="F1088" s="11" t="str">
        <f>IF(TicketTotals[[#This Row],[New Tickets]]&gt;499, "TRUE", "FALSE")</f>
        <v>FALSE</v>
      </c>
      <c r="G1088" s="7">
        <v>231</v>
      </c>
      <c r="H1088" s="7">
        <f>IF(TicketTotals[[#This Row],[New Tickets]]&gt;499, TicketTotals[[#This Row],[New Tickets]], 0)</f>
        <v>0</v>
      </c>
      <c r="I1088" s="16">
        <f>ROUND((TicketTotals[[#This Row],[Billed Tickets]]/$E$5)*$E$6, 2)</f>
        <v>0</v>
      </c>
      <c r="J1088" s="20">
        <f>TicketTotals[[#This Row],[Billed Tickets]]/$E$5</f>
        <v>0</v>
      </c>
    </row>
    <row r="1089" spans="1:10" x14ac:dyDescent="0.3">
      <c r="A1089" s="6" t="s">
        <v>3288</v>
      </c>
      <c r="B1089" s="6" t="s">
        <v>2</v>
      </c>
      <c r="C1089" s="12">
        <v>106857</v>
      </c>
      <c r="E1089" s="12" t="s">
        <v>2136</v>
      </c>
      <c r="F1089" s="11" t="str">
        <f>IF(TicketTotals[[#This Row],[New Tickets]]&gt;499, "TRUE", "FALSE")</f>
        <v>FALSE</v>
      </c>
      <c r="G1089" s="7">
        <v>260</v>
      </c>
      <c r="H1089" s="7">
        <f>IF(TicketTotals[[#This Row],[New Tickets]]&gt;499, TicketTotals[[#This Row],[New Tickets]], 0)</f>
        <v>0</v>
      </c>
      <c r="I1089" s="16">
        <f>ROUND((TicketTotals[[#This Row],[Billed Tickets]]/$E$5)*$E$6, 2)</f>
        <v>0</v>
      </c>
      <c r="J1089" s="20">
        <f>TicketTotals[[#This Row],[Billed Tickets]]/$E$5</f>
        <v>0</v>
      </c>
    </row>
    <row r="1090" spans="1:10" x14ac:dyDescent="0.3">
      <c r="A1090" s="6" t="s">
        <v>3288</v>
      </c>
      <c r="B1090" s="6" t="s">
        <v>2</v>
      </c>
      <c r="C1090" s="12">
        <v>106870</v>
      </c>
      <c r="E1090" s="12" t="s">
        <v>2137</v>
      </c>
      <c r="F1090" s="11" t="str">
        <f>IF(TicketTotals[[#This Row],[New Tickets]]&gt;499, "TRUE", "FALSE")</f>
        <v>FALSE</v>
      </c>
      <c r="G1090" s="7">
        <v>1</v>
      </c>
      <c r="H1090" s="7">
        <f>IF(TicketTotals[[#This Row],[New Tickets]]&gt;499, TicketTotals[[#This Row],[New Tickets]], 0)</f>
        <v>0</v>
      </c>
      <c r="I1090" s="16">
        <f>ROUND((TicketTotals[[#This Row],[Billed Tickets]]/$E$5)*$E$6, 2)</f>
        <v>0</v>
      </c>
      <c r="J1090" s="20">
        <f>TicketTotals[[#This Row],[Billed Tickets]]/$E$5</f>
        <v>0</v>
      </c>
    </row>
    <row r="1091" spans="1:10" x14ac:dyDescent="0.3">
      <c r="A1091" s="6" t="s">
        <v>3288</v>
      </c>
      <c r="B1091" s="6" t="s">
        <v>2</v>
      </c>
      <c r="C1091" s="12">
        <v>106883</v>
      </c>
      <c r="E1091" s="12" t="s">
        <v>2138</v>
      </c>
      <c r="F1091" s="11" t="str">
        <f>IF(TicketTotals[[#This Row],[New Tickets]]&gt;499, "TRUE", "FALSE")</f>
        <v>FALSE</v>
      </c>
      <c r="G1091" s="7">
        <v>10</v>
      </c>
      <c r="H1091" s="7">
        <f>IF(TicketTotals[[#This Row],[New Tickets]]&gt;499, TicketTotals[[#This Row],[New Tickets]], 0)</f>
        <v>0</v>
      </c>
      <c r="I1091" s="16">
        <f>ROUND((TicketTotals[[#This Row],[Billed Tickets]]/$E$5)*$E$6, 2)</f>
        <v>0</v>
      </c>
      <c r="J1091" s="20">
        <f>TicketTotals[[#This Row],[Billed Tickets]]/$E$5</f>
        <v>0</v>
      </c>
    </row>
    <row r="1092" spans="1:10" x14ac:dyDescent="0.3">
      <c r="A1092" s="6" t="s">
        <v>3288</v>
      </c>
      <c r="B1092" s="6" t="s">
        <v>2</v>
      </c>
      <c r="C1092" s="12">
        <v>106886</v>
      </c>
      <c r="E1092" s="12" t="s">
        <v>2139</v>
      </c>
      <c r="F1092" s="11" t="str">
        <f>IF(TicketTotals[[#This Row],[New Tickets]]&gt;499, "TRUE", "FALSE")</f>
        <v>FALSE</v>
      </c>
      <c r="G1092" s="7">
        <v>66</v>
      </c>
      <c r="H1092" s="7">
        <f>IF(TicketTotals[[#This Row],[New Tickets]]&gt;499, TicketTotals[[#This Row],[New Tickets]], 0)</f>
        <v>0</v>
      </c>
      <c r="I1092" s="16">
        <f>ROUND((TicketTotals[[#This Row],[Billed Tickets]]/$E$5)*$E$6, 2)</f>
        <v>0</v>
      </c>
      <c r="J1092" s="20">
        <f>TicketTotals[[#This Row],[Billed Tickets]]/$E$5</f>
        <v>0</v>
      </c>
    </row>
    <row r="1093" spans="1:10" x14ac:dyDescent="0.3">
      <c r="A1093" s="6" t="s">
        <v>3288</v>
      </c>
      <c r="B1093" s="6" t="s">
        <v>2</v>
      </c>
      <c r="C1093" s="12">
        <v>106891</v>
      </c>
      <c r="E1093" s="12" t="s">
        <v>2140</v>
      </c>
      <c r="F1093" s="11" t="str">
        <f>IF(TicketTotals[[#This Row],[New Tickets]]&gt;499, "TRUE", "FALSE")</f>
        <v>FALSE</v>
      </c>
      <c r="G1093" s="7">
        <v>49</v>
      </c>
      <c r="H1093" s="7">
        <f>IF(TicketTotals[[#This Row],[New Tickets]]&gt;499, TicketTotals[[#This Row],[New Tickets]], 0)</f>
        <v>0</v>
      </c>
      <c r="I1093" s="16">
        <f>ROUND((TicketTotals[[#This Row],[Billed Tickets]]/$E$5)*$E$6, 2)</f>
        <v>0</v>
      </c>
      <c r="J1093" s="20">
        <f>TicketTotals[[#This Row],[Billed Tickets]]/$E$5</f>
        <v>0</v>
      </c>
    </row>
    <row r="1094" spans="1:10" x14ac:dyDescent="0.3">
      <c r="A1094" s="6" t="s">
        <v>3288</v>
      </c>
      <c r="B1094" s="6" t="s">
        <v>2</v>
      </c>
      <c r="C1094" s="12">
        <v>106897</v>
      </c>
      <c r="E1094" s="1" t="s">
        <v>2141</v>
      </c>
      <c r="F1094" s="11" t="str">
        <f>IF(TicketTotals[[#This Row],[New Tickets]]&gt;499, "TRUE", "FALSE")</f>
        <v>TRUE</v>
      </c>
      <c r="G1094" s="7">
        <v>2341</v>
      </c>
      <c r="H1094" s="7">
        <f>IF(TicketTotals[[#This Row],[New Tickets]]&gt;499, TicketTotals[[#This Row],[New Tickets]], 0)</f>
        <v>2341</v>
      </c>
      <c r="I1094" s="16">
        <f>ROUND((TicketTotals[[#This Row],[Billed Tickets]]/$E$5)*$E$6, 2)</f>
        <v>1446.81</v>
      </c>
      <c r="J1094" s="20">
        <f>TicketTotals[[#This Row],[Billed Tickets]]/$E$5</f>
        <v>2.8936193776827164E-4</v>
      </c>
    </row>
    <row r="1095" spans="1:10" x14ac:dyDescent="0.3">
      <c r="A1095" s="6" t="s">
        <v>3288</v>
      </c>
      <c r="B1095" s="6" t="s">
        <v>2</v>
      </c>
      <c r="C1095" s="12">
        <v>106936</v>
      </c>
      <c r="E1095" s="12" t="s">
        <v>2142</v>
      </c>
      <c r="F1095" s="11" t="str">
        <f>IF(TicketTotals[[#This Row],[New Tickets]]&gt;499, "TRUE", "FALSE")</f>
        <v>FALSE</v>
      </c>
      <c r="G1095" s="7">
        <v>312</v>
      </c>
      <c r="H1095" s="7">
        <f>IF(TicketTotals[[#This Row],[New Tickets]]&gt;499, TicketTotals[[#This Row],[New Tickets]], 0)</f>
        <v>0</v>
      </c>
      <c r="I1095" s="16">
        <f>ROUND((TicketTotals[[#This Row],[Billed Tickets]]/$E$5)*$E$6, 2)</f>
        <v>0</v>
      </c>
      <c r="J1095" s="20">
        <f>TicketTotals[[#This Row],[Billed Tickets]]/$E$5</f>
        <v>0</v>
      </c>
    </row>
    <row r="1096" spans="1:10" x14ac:dyDescent="0.3">
      <c r="A1096" s="6" t="s">
        <v>3288</v>
      </c>
      <c r="B1096" s="6" t="s">
        <v>2</v>
      </c>
      <c r="C1096" s="12">
        <v>106963</v>
      </c>
      <c r="E1096" s="12" t="s">
        <v>2143</v>
      </c>
      <c r="F1096" s="11" t="str">
        <f>IF(TicketTotals[[#This Row],[New Tickets]]&gt;499, "TRUE", "FALSE")</f>
        <v>FALSE</v>
      </c>
      <c r="G1096" s="7">
        <v>424</v>
      </c>
      <c r="H1096" s="7">
        <f>IF(TicketTotals[[#This Row],[New Tickets]]&gt;499, TicketTotals[[#This Row],[New Tickets]], 0)</f>
        <v>0</v>
      </c>
      <c r="I1096" s="16">
        <f>ROUND((TicketTotals[[#This Row],[Billed Tickets]]/$E$5)*$E$6, 2)</f>
        <v>0</v>
      </c>
      <c r="J1096" s="20">
        <f>TicketTotals[[#This Row],[Billed Tickets]]/$E$5</f>
        <v>0</v>
      </c>
    </row>
    <row r="1097" spans="1:10" x14ac:dyDescent="0.3">
      <c r="A1097" s="6" t="s">
        <v>3288</v>
      </c>
      <c r="B1097" s="6" t="s">
        <v>2</v>
      </c>
      <c r="C1097" s="12">
        <v>106989</v>
      </c>
      <c r="E1097" s="1" t="s">
        <v>2144</v>
      </c>
      <c r="F1097" s="11" t="str">
        <f>IF(TicketTotals[[#This Row],[New Tickets]]&gt;499, "TRUE", "FALSE")</f>
        <v>TRUE</v>
      </c>
      <c r="G1097" s="7">
        <v>771</v>
      </c>
      <c r="H1097" s="7">
        <f>IF(TicketTotals[[#This Row],[New Tickets]]&gt;499, TicketTotals[[#This Row],[New Tickets]], 0)</f>
        <v>771</v>
      </c>
      <c r="I1097" s="16">
        <f>ROUND((TicketTotals[[#This Row],[Billed Tickets]]/$E$5)*$E$6, 2)</f>
        <v>476.5</v>
      </c>
      <c r="J1097" s="20">
        <f>TicketTotals[[#This Row],[Billed Tickets]]/$E$5</f>
        <v>9.5300322092839568E-5</v>
      </c>
    </row>
    <row r="1098" spans="1:10" x14ac:dyDescent="0.3">
      <c r="A1098" s="6" t="s">
        <v>3288</v>
      </c>
      <c r="B1098" s="6" t="s">
        <v>2</v>
      </c>
      <c r="C1098" s="12">
        <v>107016</v>
      </c>
      <c r="E1098" s="1" t="s">
        <v>2145</v>
      </c>
      <c r="F1098" s="11" t="str">
        <f>IF(TicketTotals[[#This Row],[New Tickets]]&gt;499, "TRUE", "FALSE")</f>
        <v>TRUE</v>
      </c>
      <c r="G1098" s="7">
        <v>737</v>
      </c>
      <c r="H1098" s="7">
        <f>IF(TicketTotals[[#This Row],[New Tickets]]&gt;499, TicketTotals[[#This Row],[New Tickets]], 0)</f>
        <v>737</v>
      </c>
      <c r="I1098" s="16">
        <f>ROUND((TicketTotals[[#This Row],[Billed Tickets]]/$E$5)*$E$6, 2)</f>
        <v>455.49</v>
      </c>
      <c r="J1098" s="20">
        <f>TicketTotals[[#This Row],[Billed Tickets]]/$E$5</f>
        <v>9.1097713855282448E-5</v>
      </c>
    </row>
    <row r="1099" spans="1:10" x14ac:dyDescent="0.3">
      <c r="A1099" s="6" t="s">
        <v>3288</v>
      </c>
      <c r="B1099" s="6" t="s">
        <v>2</v>
      </c>
      <c r="C1099" s="12">
        <v>107059</v>
      </c>
      <c r="E1099" s="12" t="s">
        <v>2146</v>
      </c>
      <c r="F1099" s="11" t="str">
        <f>IF(TicketTotals[[#This Row],[New Tickets]]&gt;499, "TRUE", "FALSE")</f>
        <v>FALSE</v>
      </c>
      <c r="G1099" s="7">
        <v>31</v>
      </c>
      <c r="H1099" s="7">
        <f>IF(TicketTotals[[#This Row],[New Tickets]]&gt;499, TicketTotals[[#This Row],[New Tickets]], 0)</f>
        <v>0</v>
      </c>
      <c r="I1099" s="16">
        <f>ROUND((TicketTotals[[#This Row],[Billed Tickets]]/$E$5)*$E$6, 2)</f>
        <v>0</v>
      </c>
      <c r="J1099" s="20">
        <f>TicketTotals[[#This Row],[Billed Tickets]]/$E$5</f>
        <v>0</v>
      </c>
    </row>
    <row r="1100" spans="1:10" x14ac:dyDescent="0.3">
      <c r="A1100" s="6" t="s">
        <v>3288</v>
      </c>
      <c r="B1100" s="6" t="s">
        <v>2</v>
      </c>
      <c r="C1100" s="12">
        <v>107069</v>
      </c>
      <c r="E1100" s="1" t="s">
        <v>2147</v>
      </c>
      <c r="F1100" s="11" t="str">
        <f>IF(TicketTotals[[#This Row],[New Tickets]]&gt;499, "TRUE", "FALSE")</f>
        <v>TRUE</v>
      </c>
      <c r="G1100" s="7">
        <v>1491</v>
      </c>
      <c r="H1100" s="7">
        <f>IF(TicketTotals[[#This Row],[New Tickets]]&gt;499, TicketTotals[[#This Row],[New Tickets]], 0)</f>
        <v>1491</v>
      </c>
      <c r="I1100" s="16">
        <f>ROUND((TicketTotals[[#This Row],[Billed Tickets]]/$E$5)*$E$6, 2)</f>
        <v>921.48</v>
      </c>
      <c r="J1100" s="20">
        <f>TicketTotals[[#This Row],[Billed Tickets]]/$E$5</f>
        <v>1.8429673182934346E-4</v>
      </c>
    </row>
    <row r="1101" spans="1:10" x14ac:dyDescent="0.3">
      <c r="A1101" s="6" t="s">
        <v>3288</v>
      </c>
      <c r="B1101" s="6" t="s">
        <v>2</v>
      </c>
      <c r="C1101" s="12">
        <v>107122</v>
      </c>
      <c r="E1101" s="1" t="s">
        <v>2148</v>
      </c>
      <c r="F1101" s="11" t="str">
        <f>IF(TicketTotals[[#This Row],[New Tickets]]&gt;499, "TRUE", "FALSE")</f>
        <v>TRUE</v>
      </c>
      <c r="G1101" s="7">
        <v>651</v>
      </c>
      <c r="H1101" s="7">
        <f>IF(TicketTotals[[#This Row],[New Tickets]]&gt;499, TicketTotals[[#This Row],[New Tickets]], 0)</f>
        <v>651</v>
      </c>
      <c r="I1101" s="16">
        <f>ROUND((TicketTotals[[#This Row],[Billed Tickets]]/$E$5)*$E$6, 2)</f>
        <v>402.34</v>
      </c>
      <c r="J1101" s="20">
        <f>TicketTotals[[#This Row],[Billed Tickets]]/$E$5</f>
        <v>8.0467587136755597E-5</v>
      </c>
    </row>
    <row r="1102" spans="1:10" x14ac:dyDescent="0.3">
      <c r="A1102" s="6" t="s">
        <v>3288</v>
      </c>
      <c r="B1102" s="6" t="s">
        <v>2</v>
      </c>
      <c r="C1102" s="12">
        <v>107174</v>
      </c>
      <c r="E1102" s="1" t="s">
        <v>2149</v>
      </c>
      <c r="F1102" s="11" t="str">
        <f>IF(TicketTotals[[#This Row],[New Tickets]]&gt;499, "TRUE", "FALSE")</f>
        <v>TRUE</v>
      </c>
      <c r="G1102" s="7">
        <v>18363</v>
      </c>
      <c r="H1102" s="7">
        <f>IF(TicketTotals[[#This Row],[New Tickets]]&gt;499, TicketTotals[[#This Row],[New Tickets]], 0)</f>
        <v>18363</v>
      </c>
      <c r="I1102" s="16">
        <f>ROUND((TicketTotals[[#This Row],[Billed Tickets]]/$E$5)*$E$6, 2)</f>
        <v>11348.9</v>
      </c>
      <c r="J1102" s="20">
        <f>TicketTotals[[#This Row],[Billed Tickets]]/$E$5</f>
        <v>2.2697792666547512E-3</v>
      </c>
    </row>
    <row r="1103" spans="1:10" x14ac:dyDescent="0.3">
      <c r="A1103" s="6" t="s">
        <v>3288</v>
      </c>
      <c r="B1103" s="6" t="s">
        <v>2</v>
      </c>
      <c r="C1103" s="12">
        <v>107260</v>
      </c>
      <c r="E1103" s="12" t="s">
        <v>2150</v>
      </c>
      <c r="F1103" s="11" t="str">
        <f>IF(TicketTotals[[#This Row],[New Tickets]]&gt;499, "TRUE", "FALSE")</f>
        <v>FALSE</v>
      </c>
      <c r="G1103" s="7">
        <v>139</v>
      </c>
      <c r="H1103" s="7">
        <f>IF(TicketTotals[[#This Row],[New Tickets]]&gt;499, TicketTotals[[#This Row],[New Tickets]], 0)</f>
        <v>0</v>
      </c>
      <c r="I1103" s="16">
        <f>ROUND((TicketTotals[[#This Row],[Billed Tickets]]/$E$5)*$E$6, 2)</f>
        <v>0</v>
      </c>
      <c r="J1103" s="20">
        <f>TicketTotals[[#This Row],[Billed Tickets]]/$E$5</f>
        <v>0</v>
      </c>
    </row>
    <row r="1104" spans="1:10" x14ac:dyDescent="0.3">
      <c r="A1104" s="6" t="s">
        <v>3288</v>
      </c>
      <c r="B1104" s="6" t="s">
        <v>2</v>
      </c>
      <c r="C1104" s="12">
        <v>107287</v>
      </c>
      <c r="E1104" s="12" t="s">
        <v>2151</v>
      </c>
      <c r="F1104" s="11" t="str">
        <f>IF(TicketTotals[[#This Row],[New Tickets]]&gt;499, "TRUE", "FALSE")</f>
        <v>FALSE</v>
      </c>
      <c r="G1104" s="7">
        <v>9</v>
      </c>
      <c r="H1104" s="7">
        <f>IF(TicketTotals[[#This Row],[New Tickets]]&gt;499, TicketTotals[[#This Row],[New Tickets]], 0)</f>
        <v>0</v>
      </c>
      <c r="I1104" s="16">
        <f>ROUND((TicketTotals[[#This Row],[Billed Tickets]]/$E$5)*$E$6, 2)</f>
        <v>0</v>
      </c>
      <c r="J1104" s="20">
        <f>TicketTotals[[#This Row],[Billed Tickets]]/$E$5</f>
        <v>0</v>
      </c>
    </row>
    <row r="1105" spans="1:10" x14ac:dyDescent="0.3">
      <c r="A1105" s="6" t="s">
        <v>3288</v>
      </c>
      <c r="B1105" s="6" t="s">
        <v>2</v>
      </c>
      <c r="C1105" s="12">
        <v>107289</v>
      </c>
      <c r="E1105" s="12" t="s">
        <v>2152</v>
      </c>
      <c r="F1105" s="11" t="str">
        <f>IF(TicketTotals[[#This Row],[New Tickets]]&gt;499, "TRUE", "FALSE")</f>
        <v>FALSE</v>
      </c>
      <c r="G1105" s="7">
        <v>205</v>
      </c>
      <c r="H1105" s="7">
        <f>IF(TicketTotals[[#This Row],[New Tickets]]&gt;499, TicketTotals[[#This Row],[New Tickets]], 0)</f>
        <v>0</v>
      </c>
      <c r="I1105" s="16">
        <f>ROUND((TicketTotals[[#This Row],[Billed Tickets]]/$E$5)*$E$6, 2)</f>
        <v>0</v>
      </c>
      <c r="J1105" s="20">
        <f>TicketTotals[[#This Row],[Billed Tickets]]/$E$5</f>
        <v>0</v>
      </c>
    </row>
    <row r="1106" spans="1:10" x14ac:dyDescent="0.3">
      <c r="A1106" s="6" t="s">
        <v>3288</v>
      </c>
      <c r="B1106" s="6" t="s">
        <v>2</v>
      </c>
      <c r="C1106" s="12">
        <v>107417</v>
      </c>
      <c r="E1106" s="12" t="s">
        <v>2153</v>
      </c>
      <c r="F1106" s="11" t="str">
        <f>IF(TicketTotals[[#This Row],[New Tickets]]&gt;499, "TRUE", "FALSE")</f>
        <v>FALSE</v>
      </c>
      <c r="G1106" s="7">
        <v>17</v>
      </c>
      <c r="H1106" s="7">
        <f>IF(TicketTotals[[#This Row],[New Tickets]]&gt;499, TicketTotals[[#This Row],[New Tickets]], 0)</f>
        <v>0</v>
      </c>
      <c r="I1106" s="16">
        <f>ROUND((TicketTotals[[#This Row],[Billed Tickets]]/$E$5)*$E$6, 2)</f>
        <v>0</v>
      </c>
      <c r="J1106" s="20">
        <f>TicketTotals[[#This Row],[Billed Tickets]]/$E$5</f>
        <v>0</v>
      </c>
    </row>
    <row r="1107" spans="1:10" x14ac:dyDescent="0.3">
      <c r="A1107" s="6" t="s">
        <v>3288</v>
      </c>
      <c r="B1107" s="6" t="s">
        <v>2</v>
      </c>
      <c r="C1107" s="12">
        <v>107811</v>
      </c>
      <c r="E1107" s="1" t="s">
        <v>2154</v>
      </c>
      <c r="F1107" s="11" t="str">
        <f>IF(TicketTotals[[#This Row],[New Tickets]]&gt;499, "TRUE", "FALSE")</f>
        <v>TRUE</v>
      </c>
      <c r="G1107" s="7">
        <v>14751</v>
      </c>
      <c r="H1107" s="7">
        <f>IF(TicketTotals[[#This Row],[New Tickets]]&gt;499, TicketTotals[[#This Row],[New Tickets]], 0)</f>
        <v>14751</v>
      </c>
      <c r="I1107" s="16">
        <f>ROUND((TicketTotals[[#This Row],[Billed Tickets]]/$E$5)*$E$6, 2)</f>
        <v>9116.57</v>
      </c>
      <c r="J1107" s="20">
        <f>TicketTotals[[#This Row],[Billed Tickets]]/$E$5</f>
        <v>1.8233139444766232E-3</v>
      </c>
    </row>
    <row r="1108" spans="1:10" x14ac:dyDescent="0.3">
      <c r="A1108" s="6" t="s">
        <v>3288</v>
      </c>
      <c r="B1108" s="6" t="s">
        <v>2</v>
      </c>
      <c r="C1108" s="12">
        <v>107812</v>
      </c>
      <c r="E1108" s="1" t="s">
        <v>2155</v>
      </c>
      <c r="F1108" s="11" t="str">
        <f>IF(TicketTotals[[#This Row],[New Tickets]]&gt;499, "TRUE", "FALSE")</f>
        <v>TRUE</v>
      </c>
      <c r="G1108" s="7">
        <v>11554</v>
      </c>
      <c r="H1108" s="7">
        <f>IF(TicketTotals[[#This Row],[New Tickets]]&gt;499, TicketTotals[[#This Row],[New Tickets]], 0)</f>
        <v>11554</v>
      </c>
      <c r="I1108" s="16">
        <f>ROUND((TicketTotals[[#This Row],[Billed Tickets]]/$E$5)*$E$6, 2)</f>
        <v>7140.73</v>
      </c>
      <c r="J1108" s="20">
        <f>TicketTotals[[#This Row],[Billed Tickets]]/$E$5</f>
        <v>1.4281451640216192E-3</v>
      </c>
    </row>
    <row r="1109" spans="1:10" x14ac:dyDescent="0.3">
      <c r="A1109" s="6" t="s">
        <v>3288</v>
      </c>
      <c r="B1109" s="6" t="s">
        <v>2</v>
      </c>
      <c r="C1109" s="12">
        <v>143843</v>
      </c>
      <c r="E1109" s="1" t="s">
        <v>2156</v>
      </c>
      <c r="F1109" s="11" t="str">
        <f>IF(TicketTotals[[#This Row],[New Tickets]]&gt;499, "TRUE", "FALSE")</f>
        <v>TRUE</v>
      </c>
      <c r="G1109" s="7">
        <v>25454</v>
      </c>
      <c r="H1109" s="7">
        <f>IF(TicketTotals[[#This Row],[New Tickets]]&gt;499, TicketTotals[[#This Row],[New Tickets]], 0)</f>
        <v>25454</v>
      </c>
      <c r="I1109" s="16">
        <f>ROUND((TicketTotals[[#This Row],[Billed Tickets]]/$E$5)*$E$6, 2)</f>
        <v>15731.35</v>
      </c>
      <c r="J1109" s="20">
        <f>TicketTotals[[#This Row],[Billed Tickets]]/$E$5</f>
        <v>3.1462702964346802E-3</v>
      </c>
    </row>
    <row r="1110" spans="1:10" x14ac:dyDescent="0.3">
      <c r="A1110" s="6" t="s">
        <v>3288</v>
      </c>
      <c r="B1110" s="6" t="s">
        <v>2</v>
      </c>
      <c r="C1110" s="12">
        <v>107824</v>
      </c>
      <c r="E1110" s="1" t="s">
        <v>2157</v>
      </c>
      <c r="F1110" s="11" t="str">
        <f>IF(TicketTotals[[#This Row],[New Tickets]]&gt;499, "TRUE", "FALSE")</f>
        <v>TRUE</v>
      </c>
      <c r="G1110" s="7">
        <v>1304</v>
      </c>
      <c r="H1110" s="7">
        <f>IF(TicketTotals[[#This Row],[New Tickets]]&gt;499, TicketTotals[[#This Row],[New Tickets]], 0)</f>
        <v>1304</v>
      </c>
      <c r="I1110" s="16">
        <f>ROUND((TicketTotals[[#This Row],[Billed Tickets]]/$E$5)*$E$6, 2)</f>
        <v>805.91</v>
      </c>
      <c r="J1110" s="20">
        <f>TicketTotals[[#This Row],[Billed Tickets]]/$E$5</f>
        <v>1.6118238652277925E-4</v>
      </c>
    </row>
    <row r="1111" spans="1:10" x14ac:dyDescent="0.3">
      <c r="A1111" s="6" t="s">
        <v>3288</v>
      </c>
      <c r="B1111" s="6" t="s">
        <v>2</v>
      </c>
      <c r="C1111" s="12">
        <v>107814</v>
      </c>
      <c r="E1111" s="1" t="s">
        <v>2158</v>
      </c>
      <c r="F1111" s="11" t="str">
        <f>IF(TicketTotals[[#This Row],[New Tickets]]&gt;499, "TRUE", "FALSE")</f>
        <v>TRUE</v>
      </c>
      <c r="G1111" s="7">
        <v>21774</v>
      </c>
      <c r="H1111" s="7">
        <f>IF(TicketTotals[[#This Row],[New Tickets]]&gt;499, TicketTotals[[#This Row],[New Tickets]], 0)</f>
        <v>21774</v>
      </c>
      <c r="I1111" s="16">
        <f>ROUND((TicketTotals[[#This Row],[Billed Tickets]]/$E$5)*$E$6, 2)</f>
        <v>13457</v>
      </c>
      <c r="J1111" s="20">
        <f>TicketTotals[[#This Row],[Billed Tickets]]/$E$5</f>
        <v>2.691399757781438E-3</v>
      </c>
    </row>
    <row r="1112" spans="1:10" x14ac:dyDescent="0.3">
      <c r="A1112" s="6" t="s">
        <v>3288</v>
      </c>
      <c r="B1112" s="6" t="s">
        <v>2</v>
      </c>
      <c r="C1112" s="12">
        <v>107834</v>
      </c>
      <c r="E1112" s="1" t="s">
        <v>2159</v>
      </c>
      <c r="F1112" s="11" t="str">
        <f>IF(TicketTotals[[#This Row],[New Tickets]]&gt;499, "TRUE", "FALSE")</f>
        <v>TRUE</v>
      </c>
      <c r="G1112" s="7">
        <v>5542</v>
      </c>
      <c r="H1112" s="7">
        <f>IF(TicketTotals[[#This Row],[New Tickets]]&gt;499, TicketTotals[[#This Row],[New Tickets]], 0)</f>
        <v>5542</v>
      </c>
      <c r="I1112" s="16">
        <f>ROUND((TicketTotals[[#This Row],[Billed Tickets]]/$E$5)*$E$6, 2)</f>
        <v>3425.13</v>
      </c>
      <c r="J1112" s="20">
        <f>TicketTotals[[#This Row],[Billed Tickets]]/$E$5</f>
        <v>6.8502514272181182E-4</v>
      </c>
    </row>
    <row r="1113" spans="1:10" x14ac:dyDescent="0.3">
      <c r="A1113" s="6" t="s">
        <v>3288</v>
      </c>
      <c r="B1113" s="6" t="s">
        <v>2</v>
      </c>
      <c r="C1113" s="12">
        <v>107860</v>
      </c>
      <c r="E1113" s="1" t="s">
        <v>2160</v>
      </c>
      <c r="F1113" s="11" t="str">
        <f>IF(TicketTotals[[#This Row],[New Tickets]]&gt;499, "TRUE", "FALSE")</f>
        <v>TRUE</v>
      </c>
      <c r="G1113" s="7">
        <v>5921</v>
      </c>
      <c r="H1113" s="7">
        <f>IF(TicketTotals[[#This Row],[New Tickets]]&gt;499, TicketTotals[[#This Row],[New Tickets]], 0)</f>
        <v>5921</v>
      </c>
      <c r="I1113" s="16">
        <f>ROUND((TicketTotals[[#This Row],[Billed Tickets]]/$E$5)*$E$6, 2)</f>
        <v>3659.36</v>
      </c>
      <c r="J1113" s="20">
        <f>TicketTotals[[#This Row],[Billed Tickets]]/$E$5</f>
        <v>7.3187186395811039E-4</v>
      </c>
    </row>
    <row r="1114" spans="1:10" x14ac:dyDescent="0.3">
      <c r="A1114" s="6" t="s">
        <v>3288</v>
      </c>
      <c r="B1114" s="6" t="s">
        <v>2</v>
      </c>
      <c r="C1114" s="12">
        <v>108018</v>
      </c>
      <c r="E1114" s="12" t="s">
        <v>2161</v>
      </c>
      <c r="F1114" s="11" t="str">
        <f>IF(TicketTotals[[#This Row],[New Tickets]]&gt;499, "TRUE", "FALSE")</f>
        <v>FALSE</v>
      </c>
      <c r="G1114" s="7">
        <v>95</v>
      </c>
      <c r="H1114" s="7">
        <f>IF(TicketTotals[[#This Row],[New Tickets]]&gt;499, TicketTotals[[#This Row],[New Tickets]], 0)</f>
        <v>0</v>
      </c>
      <c r="I1114" s="16">
        <f>ROUND((TicketTotals[[#This Row],[Billed Tickets]]/$E$5)*$E$6, 2)</f>
        <v>0</v>
      </c>
      <c r="J1114" s="20">
        <f>TicketTotals[[#This Row],[Billed Tickets]]/$E$5</f>
        <v>0</v>
      </c>
    </row>
    <row r="1115" spans="1:10" x14ac:dyDescent="0.3">
      <c r="A1115" s="6" t="s">
        <v>3288</v>
      </c>
      <c r="B1115" s="6" t="s">
        <v>2</v>
      </c>
      <c r="C1115" s="12">
        <v>108070</v>
      </c>
      <c r="E1115" s="12" t="s">
        <v>2162</v>
      </c>
      <c r="F1115" s="11" t="str">
        <f>IF(TicketTotals[[#This Row],[New Tickets]]&gt;499, "TRUE", "FALSE")</f>
        <v>FALSE</v>
      </c>
      <c r="G1115" s="7">
        <v>22</v>
      </c>
      <c r="H1115" s="7">
        <f>IF(TicketTotals[[#This Row],[New Tickets]]&gt;499, TicketTotals[[#This Row],[New Tickets]], 0)</f>
        <v>0</v>
      </c>
      <c r="I1115" s="16">
        <f>ROUND((TicketTotals[[#This Row],[Billed Tickets]]/$E$5)*$E$6, 2)</f>
        <v>0</v>
      </c>
      <c r="J1115" s="20">
        <f>TicketTotals[[#This Row],[Billed Tickets]]/$E$5</f>
        <v>0</v>
      </c>
    </row>
    <row r="1116" spans="1:10" x14ac:dyDescent="0.3">
      <c r="A1116" s="6" t="s">
        <v>3288</v>
      </c>
      <c r="B1116" s="6" t="s">
        <v>2</v>
      </c>
      <c r="C1116" s="12">
        <v>108083</v>
      </c>
      <c r="E1116" s="1" t="s">
        <v>2163</v>
      </c>
      <c r="F1116" s="11" t="str">
        <f>IF(TicketTotals[[#This Row],[New Tickets]]&gt;499, "TRUE", "FALSE")</f>
        <v>TRUE</v>
      </c>
      <c r="G1116" s="7">
        <v>5175</v>
      </c>
      <c r="H1116" s="7">
        <f>IF(TicketTotals[[#This Row],[New Tickets]]&gt;499, TicketTotals[[#This Row],[New Tickets]], 0)</f>
        <v>5175</v>
      </c>
      <c r="I1116" s="16">
        <f>ROUND((TicketTotals[[#This Row],[Billed Tickets]]/$E$5)*$E$6, 2)</f>
        <v>3198.31</v>
      </c>
      <c r="J1116" s="20">
        <f>TicketTotals[[#This Row],[Billed Tickets]]/$E$5</f>
        <v>6.3966169498112162E-4</v>
      </c>
    </row>
    <row r="1117" spans="1:10" x14ac:dyDescent="0.3">
      <c r="A1117" s="6" t="s">
        <v>3288</v>
      </c>
      <c r="B1117" s="6" t="s">
        <v>2</v>
      </c>
      <c r="C1117" s="12">
        <v>108123</v>
      </c>
      <c r="E1117" s="1" t="s">
        <v>2164</v>
      </c>
      <c r="F1117" s="11" t="str">
        <f>IF(TicketTotals[[#This Row],[New Tickets]]&gt;499, "TRUE", "FALSE")</f>
        <v>TRUE</v>
      </c>
      <c r="G1117" s="7">
        <v>2838</v>
      </c>
      <c r="H1117" s="7">
        <f>IF(TicketTotals[[#This Row],[New Tickets]]&gt;499, TicketTotals[[#This Row],[New Tickets]], 0)</f>
        <v>2838</v>
      </c>
      <c r="I1117" s="16">
        <f>ROUND((TicketTotals[[#This Row],[Billed Tickets]]/$E$5)*$E$6, 2)</f>
        <v>1753.97</v>
      </c>
      <c r="J1117" s="20">
        <f>TicketTotals[[#This Row],[Billed Tickets]]/$E$5</f>
        <v>3.5079418171138615E-4</v>
      </c>
    </row>
    <row r="1118" spans="1:10" x14ac:dyDescent="0.3">
      <c r="A1118" s="6" t="s">
        <v>3288</v>
      </c>
      <c r="B1118" s="6" t="s">
        <v>2</v>
      </c>
      <c r="C1118" s="12">
        <v>108176</v>
      </c>
      <c r="E1118" s="1" t="s">
        <v>2165</v>
      </c>
      <c r="F1118" s="11" t="str">
        <f>IF(TicketTotals[[#This Row],[New Tickets]]&gt;499, "TRUE", "FALSE")</f>
        <v>TRUE</v>
      </c>
      <c r="G1118" s="7">
        <v>1557</v>
      </c>
      <c r="H1118" s="7">
        <f>IF(TicketTotals[[#This Row],[New Tickets]]&gt;499, TicketTotals[[#This Row],[New Tickets]], 0)</f>
        <v>1557</v>
      </c>
      <c r="I1118" s="16">
        <f>ROUND((TicketTotals[[#This Row],[Billed Tickets]]/$E$5)*$E$6, 2)</f>
        <v>962.27</v>
      </c>
      <c r="J1118" s="20">
        <f>TicketTotals[[#This Row],[Billed Tickets]]/$E$5</f>
        <v>1.9245473605518964E-4</v>
      </c>
    </row>
    <row r="1119" spans="1:10" x14ac:dyDescent="0.3">
      <c r="A1119" s="6" t="s">
        <v>3288</v>
      </c>
      <c r="B1119" s="6" t="s">
        <v>2</v>
      </c>
      <c r="C1119" s="12">
        <v>108229</v>
      </c>
      <c r="E1119" s="1" t="s">
        <v>2166</v>
      </c>
      <c r="F1119" s="11" t="str">
        <f>IF(TicketTotals[[#This Row],[New Tickets]]&gt;499, "TRUE", "FALSE")</f>
        <v>TRUE</v>
      </c>
      <c r="G1119" s="7">
        <v>2937</v>
      </c>
      <c r="H1119" s="7">
        <f>IF(TicketTotals[[#This Row],[New Tickets]]&gt;499, TicketTotals[[#This Row],[New Tickets]], 0)</f>
        <v>2937</v>
      </c>
      <c r="I1119" s="16">
        <f>ROUND((TicketTotals[[#This Row],[Billed Tickets]]/$E$5)*$E$6, 2)</f>
        <v>1815.16</v>
      </c>
      <c r="J1119" s="20">
        <f>TicketTotals[[#This Row],[Billed Tickets]]/$E$5</f>
        <v>3.630311880501554E-4</v>
      </c>
    </row>
    <row r="1120" spans="1:10" x14ac:dyDescent="0.3">
      <c r="A1120" s="6" t="s">
        <v>3288</v>
      </c>
      <c r="B1120" s="6" t="s">
        <v>2</v>
      </c>
      <c r="C1120" s="12">
        <v>108281</v>
      </c>
      <c r="E1120" s="12" t="s">
        <v>2167</v>
      </c>
      <c r="F1120" s="11" t="str">
        <f>IF(TicketTotals[[#This Row],[New Tickets]]&gt;499, "TRUE", "FALSE")</f>
        <v>FALSE</v>
      </c>
      <c r="G1120" s="7">
        <v>107</v>
      </c>
      <c r="H1120" s="7">
        <f>IF(TicketTotals[[#This Row],[New Tickets]]&gt;499, TicketTotals[[#This Row],[New Tickets]], 0)</f>
        <v>0</v>
      </c>
      <c r="I1120" s="16">
        <f>ROUND((TicketTotals[[#This Row],[Billed Tickets]]/$E$5)*$E$6, 2)</f>
        <v>0</v>
      </c>
      <c r="J1120" s="20">
        <f>TicketTotals[[#This Row],[Billed Tickets]]/$E$5</f>
        <v>0</v>
      </c>
    </row>
    <row r="1121" spans="1:10" x14ac:dyDescent="0.3">
      <c r="A1121" s="6" t="s">
        <v>3288</v>
      </c>
      <c r="B1121" s="6" t="s">
        <v>2</v>
      </c>
      <c r="C1121" s="12">
        <v>108334</v>
      </c>
      <c r="E1121" s="12" t="s">
        <v>2168</v>
      </c>
      <c r="F1121" s="11" t="str">
        <f>IF(TicketTotals[[#This Row],[New Tickets]]&gt;499, "TRUE", "FALSE")</f>
        <v>FALSE</v>
      </c>
      <c r="G1121" s="7">
        <v>439</v>
      </c>
      <c r="H1121" s="7">
        <f>IF(TicketTotals[[#This Row],[New Tickets]]&gt;499, TicketTotals[[#This Row],[New Tickets]], 0)</f>
        <v>0</v>
      </c>
      <c r="I1121" s="16">
        <f>ROUND((TicketTotals[[#This Row],[Billed Tickets]]/$E$5)*$E$6, 2)</f>
        <v>0</v>
      </c>
      <c r="J1121" s="20">
        <f>TicketTotals[[#This Row],[Billed Tickets]]/$E$5</f>
        <v>0</v>
      </c>
    </row>
    <row r="1122" spans="1:10" x14ac:dyDescent="0.3">
      <c r="A1122" s="6" t="s">
        <v>3288</v>
      </c>
      <c r="B1122" s="6" t="s">
        <v>2</v>
      </c>
      <c r="C1122" s="12">
        <v>108360</v>
      </c>
      <c r="E1122" s="12" t="s">
        <v>2169</v>
      </c>
      <c r="F1122" s="11" t="str">
        <f>IF(TicketTotals[[#This Row],[New Tickets]]&gt;499, "TRUE", "FALSE")</f>
        <v>FALSE</v>
      </c>
      <c r="G1122" s="7">
        <v>178</v>
      </c>
      <c r="H1122" s="7">
        <f>IF(TicketTotals[[#This Row],[New Tickets]]&gt;499, TicketTotals[[#This Row],[New Tickets]], 0)</f>
        <v>0</v>
      </c>
      <c r="I1122" s="16">
        <f>ROUND((TicketTotals[[#This Row],[Billed Tickets]]/$E$5)*$E$6, 2)</f>
        <v>0</v>
      </c>
      <c r="J1122" s="20">
        <f>TicketTotals[[#This Row],[Billed Tickets]]/$E$5</f>
        <v>0</v>
      </c>
    </row>
    <row r="1123" spans="1:10" x14ac:dyDescent="0.3">
      <c r="A1123" s="6" t="s">
        <v>3288</v>
      </c>
      <c r="B1123" s="6" t="s">
        <v>2</v>
      </c>
      <c r="C1123" s="12">
        <v>108379</v>
      </c>
      <c r="E1123" s="12" t="s">
        <v>2170</v>
      </c>
      <c r="F1123" s="11" t="str">
        <f>IF(TicketTotals[[#This Row],[New Tickets]]&gt;499, "TRUE", "FALSE")</f>
        <v>FALSE</v>
      </c>
      <c r="G1123" s="7">
        <v>1</v>
      </c>
      <c r="H1123" s="7">
        <f>IF(TicketTotals[[#This Row],[New Tickets]]&gt;499, TicketTotals[[#This Row],[New Tickets]], 0)</f>
        <v>0</v>
      </c>
      <c r="I1123" s="16">
        <f>ROUND((TicketTotals[[#This Row],[Billed Tickets]]/$E$5)*$E$6, 2)</f>
        <v>0</v>
      </c>
      <c r="J1123" s="20">
        <f>TicketTotals[[#This Row],[Billed Tickets]]/$E$5</f>
        <v>0</v>
      </c>
    </row>
    <row r="1124" spans="1:10" x14ac:dyDescent="0.3">
      <c r="A1124" s="6" t="s">
        <v>3288</v>
      </c>
      <c r="B1124" s="6" t="s">
        <v>2</v>
      </c>
      <c r="C1124" s="12">
        <v>108546</v>
      </c>
      <c r="E1124" s="12" t="s">
        <v>2171</v>
      </c>
      <c r="F1124" s="11" t="str">
        <f>IF(TicketTotals[[#This Row],[New Tickets]]&gt;499, "TRUE", "FALSE")</f>
        <v>FALSE</v>
      </c>
      <c r="G1124" s="7">
        <v>32</v>
      </c>
      <c r="H1124" s="7">
        <f>IF(TicketTotals[[#This Row],[New Tickets]]&gt;499, TicketTotals[[#This Row],[New Tickets]], 0)</f>
        <v>0</v>
      </c>
      <c r="I1124" s="16">
        <f>ROUND((TicketTotals[[#This Row],[Billed Tickets]]/$E$5)*$E$6, 2)</f>
        <v>0</v>
      </c>
      <c r="J1124" s="20">
        <f>TicketTotals[[#This Row],[Billed Tickets]]/$E$5</f>
        <v>0</v>
      </c>
    </row>
    <row r="1125" spans="1:10" x14ac:dyDescent="0.3">
      <c r="A1125" s="6" t="s">
        <v>3288</v>
      </c>
      <c r="B1125" s="6" t="s">
        <v>2</v>
      </c>
      <c r="C1125" s="12">
        <v>108828</v>
      </c>
      <c r="E1125" s="1" t="s">
        <v>2172</v>
      </c>
      <c r="F1125" s="11" t="str">
        <f>IF(TicketTotals[[#This Row],[New Tickets]]&gt;499, "TRUE", "FALSE")</f>
        <v>TRUE</v>
      </c>
      <c r="G1125" s="7">
        <v>6304</v>
      </c>
      <c r="H1125" s="7">
        <f>IF(TicketTotals[[#This Row],[New Tickets]]&gt;499, TicketTotals[[#This Row],[New Tickets]], 0)</f>
        <v>6304</v>
      </c>
      <c r="I1125" s="16">
        <f>ROUND((TicketTotals[[#This Row],[Billed Tickets]]/$E$5)*$E$6, 2)</f>
        <v>3896.07</v>
      </c>
      <c r="J1125" s="20">
        <f>TicketTotals[[#This Row],[Billed Tickets]]/$E$5</f>
        <v>7.7921300969294508E-4</v>
      </c>
    </row>
    <row r="1126" spans="1:10" x14ac:dyDescent="0.3">
      <c r="A1126" s="6" t="s">
        <v>3288</v>
      </c>
      <c r="B1126" s="6" t="s">
        <v>2</v>
      </c>
      <c r="C1126" s="12">
        <v>109056</v>
      </c>
      <c r="E1126" s="1" t="s">
        <v>2173</v>
      </c>
      <c r="F1126" s="11" t="str">
        <f>IF(TicketTotals[[#This Row],[New Tickets]]&gt;499, "TRUE", "FALSE")</f>
        <v>TRUE</v>
      </c>
      <c r="G1126" s="7">
        <v>2125</v>
      </c>
      <c r="H1126" s="7">
        <f>IF(TicketTotals[[#This Row],[New Tickets]]&gt;499, TicketTotals[[#This Row],[New Tickets]], 0)</f>
        <v>2125</v>
      </c>
      <c r="I1126" s="16">
        <f>ROUND((TicketTotals[[#This Row],[Billed Tickets]]/$E$5)*$E$6, 2)</f>
        <v>1313.32</v>
      </c>
      <c r="J1126" s="20">
        <f>TicketTotals[[#This Row],[Billed Tickets]]/$E$5</f>
        <v>2.6266301484732048E-4</v>
      </c>
    </row>
    <row r="1127" spans="1:10" x14ac:dyDescent="0.3">
      <c r="A1127" s="6" t="s">
        <v>3288</v>
      </c>
      <c r="B1127" s="6" t="s">
        <v>2</v>
      </c>
      <c r="C1127" s="12">
        <v>109442</v>
      </c>
      <c r="E1127" s="1" t="s">
        <v>2174</v>
      </c>
      <c r="F1127" s="11" t="str">
        <f>IF(TicketTotals[[#This Row],[New Tickets]]&gt;499, "TRUE", "FALSE")</f>
        <v>TRUE</v>
      </c>
      <c r="G1127" s="7">
        <v>20069</v>
      </c>
      <c r="H1127" s="7">
        <f>IF(TicketTotals[[#This Row],[New Tickets]]&gt;499, TicketTotals[[#This Row],[New Tickets]], 0)</f>
        <v>20069</v>
      </c>
      <c r="I1127" s="16">
        <f>ROUND((TicketTotals[[#This Row],[Billed Tickets]]/$E$5)*$E$6, 2)</f>
        <v>12403.26</v>
      </c>
      <c r="J1127" s="20">
        <f>TicketTotals[[#This Row],[Billed Tickets]]/$E$5</f>
        <v>2.4806513152804115E-3</v>
      </c>
    </row>
    <row r="1128" spans="1:10" x14ac:dyDescent="0.3">
      <c r="A1128" s="6" t="s">
        <v>3288</v>
      </c>
      <c r="B1128" s="6" t="s">
        <v>2</v>
      </c>
      <c r="C1128" s="12">
        <v>109495</v>
      </c>
      <c r="E1128" s="1" t="s">
        <v>2174</v>
      </c>
      <c r="F1128" s="11" t="str">
        <f>IF(TicketTotals[[#This Row],[New Tickets]]&gt;499, "TRUE", "FALSE")</f>
        <v>TRUE</v>
      </c>
      <c r="G1128" s="7">
        <v>20011</v>
      </c>
      <c r="H1128" s="7">
        <f>IF(TicketTotals[[#This Row],[New Tickets]]&gt;499, TicketTotals[[#This Row],[New Tickets]], 0)</f>
        <v>20011</v>
      </c>
      <c r="I1128" s="16">
        <f>ROUND((TicketTotals[[#This Row],[Billed Tickets]]/$E$5)*$E$6, 2)</f>
        <v>12367.41</v>
      </c>
      <c r="J1128" s="20">
        <f>TicketTotals[[#This Row],[Billed Tickets]]/$E$5</f>
        <v>2.4734821600516377E-3</v>
      </c>
    </row>
    <row r="1129" spans="1:10" x14ac:dyDescent="0.3">
      <c r="A1129" s="6" t="s">
        <v>3288</v>
      </c>
      <c r="B1129" s="6" t="s">
        <v>2</v>
      </c>
      <c r="C1129" s="12">
        <v>109600</v>
      </c>
      <c r="E1129" s="1" t="s">
        <v>2175</v>
      </c>
      <c r="F1129" s="11" t="str">
        <f>IF(TicketTotals[[#This Row],[New Tickets]]&gt;499, "TRUE", "FALSE")</f>
        <v>TRUE</v>
      </c>
      <c r="G1129" s="7">
        <v>8038</v>
      </c>
      <c r="H1129" s="7">
        <f>IF(TicketTotals[[#This Row],[New Tickets]]&gt;499, TicketTotals[[#This Row],[New Tickets]], 0)</f>
        <v>8038</v>
      </c>
      <c r="I1129" s="16">
        <f>ROUND((TicketTotals[[#This Row],[Billed Tickets]]/$E$5)*$E$6, 2)</f>
        <v>4967.7299999999996</v>
      </c>
      <c r="J1129" s="20">
        <f>TicketTotals[[#This Row],[Billed Tickets]]/$E$5</f>
        <v>9.9354602980835857E-4</v>
      </c>
    </row>
    <row r="1130" spans="1:10" x14ac:dyDescent="0.3">
      <c r="A1130" s="6" t="s">
        <v>3288</v>
      </c>
      <c r="B1130" s="6" t="s">
        <v>2</v>
      </c>
      <c r="C1130" s="12">
        <v>109284</v>
      </c>
      <c r="E1130" s="1" t="s">
        <v>2176</v>
      </c>
      <c r="F1130" s="11" t="str">
        <f>IF(TicketTotals[[#This Row],[New Tickets]]&gt;499, "TRUE", "FALSE")</f>
        <v>TRUE</v>
      </c>
      <c r="G1130" s="7">
        <v>6316</v>
      </c>
      <c r="H1130" s="7">
        <f>IF(TicketTotals[[#This Row],[New Tickets]]&gt;499, TicketTotals[[#This Row],[New Tickets]], 0)</f>
        <v>6316</v>
      </c>
      <c r="I1130" s="16">
        <f>ROUND((TicketTotals[[#This Row],[Billed Tickets]]/$E$5)*$E$6, 2)</f>
        <v>3903.48</v>
      </c>
      <c r="J1130" s="20">
        <f>TicketTotals[[#This Row],[Billed Tickets]]/$E$5</f>
        <v>7.8069628318855344E-4</v>
      </c>
    </row>
    <row r="1131" spans="1:10" x14ac:dyDescent="0.3">
      <c r="A1131" s="6" t="s">
        <v>3288</v>
      </c>
      <c r="B1131" s="6" t="s">
        <v>2</v>
      </c>
      <c r="C1131" s="12">
        <v>109653</v>
      </c>
      <c r="E1131" s="1" t="s">
        <v>2177</v>
      </c>
      <c r="F1131" s="11" t="str">
        <f>IF(TicketTotals[[#This Row],[New Tickets]]&gt;499, "TRUE", "FALSE")</f>
        <v>TRUE</v>
      </c>
      <c r="G1131" s="7">
        <v>4558</v>
      </c>
      <c r="H1131" s="7">
        <f>IF(TicketTotals[[#This Row],[New Tickets]]&gt;499, TicketTotals[[#This Row],[New Tickets]], 0)</f>
        <v>4558</v>
      </c>
      <c r="I1131" s="16">
        <f>ROUND((TicketTotals[[#This Row],[Billed Tickets]]/$E$5)*$E$6, 2)</f>
        <v>2816.98</v>
      </c>
      <c r="J1131" s="20">
        <f>TicketTotals[[#This Row],[Billed Tickets]]/$E$5</f>
        <v>5.6339671608192322E-4</v>
      </c>
    </row>
    <row r="1132" spans="1:10" x14ac:dyDescent="0.3">
      <c r="A1132" s="6" t="s">
        <v>3288</v>
      </c>
      <c r="B1132" s="6" t="s">
        <v>2</v>
      </c>
      <c r="C1132" s="12">
        <v>109706</v>
      </c>
      <c r="E1132" s="1" t="s">
        <v>2178</v>
      </c>
      <c r="F1132" s="11" t="str">
        <f>IF(TicketTotals[[#This Row],[New Tickets]]&gt;499, "TRUE", "FALSE")</f>
        <v>TRUE</v>
      </c>
      <c r="G1132" s="7">
        <v>2267</v>
      </c>
      <c r="H1132" s="7">
        <f>IF(TicketTotals[[#This Row],[New Tickets]]&gt;499, TicketTotals[[#This Row],[New Tickets]], 0)</f>
        <v>2267</v>
      </c>
      <c r="I1132" s="16">
        <f>ROUND((TicketTotals[[#This Row],[Billed Tickets]]/$E$5)*$E$6, 2)</f>
        <v>1401.08</v>
      </c>
      <c r="J1132" s="20">
        <f>TicketTotals[[#This Row],[Billed Tickets]]/$E$5</f>
        <v>2.8021508454535319E-4</v>
      </c>
    </row>
    <row r="1133" spans="1:10" x14ac:dyDescent="0.3">
      <c r="A1133" s="6" t="s">
        <v>3288</v>
      </c>
      <c r="B1133" s="6" t="s">
        <v>2</v>
      </c>
      <c r="C1133" s="12">
        <v>109917</v>
      </c>
      <c r="E1133" s="1" t="s">
        <v>2179</v>
      </c>
      <c r="F1133" s="11" t="str">
        <f>IF(TicketTotals[[#This Row],[New Tickets]]&gt;499, "TRUE", "FALSE")</f>
        <v>TRUE</v>
      </c>
      <c r="G1133" s="7">
        <v>971</v>
      </c>
      <c r="H1133" s="7">
        <f>IF(TicketTotals[[#This Row],[New Tickets]]&gt;499, TicketTotals[[#This Row],[New Tickets]], 0)</f>
        <v>971</v>
      </c>
      <c r="I1133" s="16">
        <f>ROUND((TicketTotals[[#This Row],[Billed Tickets]]/$E$5)*$E$6, 2)</f>
        <v>600.11</v>
      </c>
      <c r="J1133" s="20">
        <f>TicketTotals[[#This Row],[Billed Tickets]]/$E$5</f>
        <v>1.2002154701964621E-4</v>
      </c>
    </row>
    <row r="1134" spans="1:10" x14ac:dyDescent="0.3">
      <c r="A1134" s="6" t="s">
        <v>3288</v>
      </c>
      <c r="B1134" s="6" t="s">
        <v>2</v>
      </c>
      <c r="C1134" s="12">
        <v>109944</v>
      </c>
      <c r="E1134" s="12" t="s">
        <v>2180</v>
      </c>
      <c r="F1134" s="11" t="str">
        <f>IF(TicketTotals[[#This Row],[New Tickets]]&gt;499, "TRUE", "FALSE")</f>
        <v>FALSE</v>
      </c>
      <c r="G1134" s="7">
        <v>65</v>
      </c>
      <c r="H1134" s="7">
        <f>IF(TicketTotals[[#This Row],[New Tickets]]&gt;499, TicketTotals[[#This Row],[New Tickets]], 0)</f>
        <v>0</v>
      </c>
      <c r="I1134" s="16">
        <f>ROUND((TicketTotals[[#This Row],[Billed Tickets]]/$E$5)*$E$6, 2)</f>
        <v>0</v>
      </c>
      <c r="J1134" s="20">
        <f>TicketTotals[[#This Row],[Billed Tickets]]/$E$5</f>
        <v>0</v>
      </c>
    </row>
    <row r="1135" spans="1:10" x14ac:dyDescent="0.3">
      <c r="A1135" s="6" t="s">
        <v>3288</v>
      </c>
      <c r="B1135" s="6" t="s">
        <v>2</v>
      </c>
      <c r="C1135" s="12">
        <v>109970</v>
      </c>
      <c r="E1135" s="1" t="s">
        <v>2181</v>
      </c>
      <c r="F1135" s="11" t="str">
        <f>IF(TicketTotals[[#This Row],[New Tickets]]&gt;499, "TRUE", "FALSE")</f>
        <v>TRUE</v>
      </c>
      <c r="G1135" s="7">
        <v>943</v>
      </c>
      <c r="H1135" s="7">
        <f>IF(TicketTotals[[#This Row],[New Tickets]]&gt;499, TicketTotals[[#This Row],[New Tickets]], 0)</f>
        <v>943</v>
      </c>
      <c r="I1135" s="16">
        <f>ROUND((TicketTotals[[#This Row],[Billed Tickets]]/$E$5)*$E$6, 2)</f>
        <v>582.79999999999995</v>
      </c>
      <c r="J1135" s="20">
        <f>TicketTotals[[#This Row],[Billed Tickets]]/$E$5</f>
        <v>1.1656057552989327E-4</v>
      </c>
    </row>
    <row r="1136" spans="1:10" x14ac:dyDescent="0.3">
      <c r="A1136" s="6" t="s">
        <v>3288</v>
      </c>
      <c r="B1136" s="6" t="s">
        <v>2</v>
      </c>
      <c r="C1136" s="12">
        <v>110023</v>
      </c>
      <c r="E1136" s="1" t="s">
        <v>2182</v>
      </c>
      <c r="F1136" s="11" t="str">
        <f>IF(TicketTotals[[#This Row],[New Tickets]]&gt;499, "TRUE", "FALSE")</f>
        <v>TRUE</v>
      </c>
      <c r="G1136" s="7">
        <v>896</v>
      </c>
      <c r="H1136" s="7">
        <f>IF(TicketTotals[[#This Row],[New Tickets]]&gt;499, TicketTotals[[#This Row],[New Tickets]], 0)</f>
        <v>896</v>
      </c>
      <c r="I1136" s="16">
        <f>ROUND((TicketTotals[[#This Row],[Billed Tickets]]/$E$5)*$E$6, 2)</f>
        <v>553.76</v>
      </c>
      <c r="J1136" s="20">
        <f>TicketTotals[[#This Row],[Billed Tickets]]/$E$5</f>
        <v>1.1075108767209372E-4</v>
      </c>
    </row>
    <row r="1137" spans="1:10" x14ac:dyDescent="0.3">
      <c r="A1137" s="6" t="s">
        <v>3288</v>
      </c>
      <c r="B1137" s="6" t="s">
        <v>2</v>
      </c>
      <c r="C1137" s="12">
        <v>110128</v>
      </c>
      <c r="E1137" s="12" t="s">
        <v>2183</v>
      </c>
      <c r="F1137" s="11" t="str">
        <f>IF(TicketTotals[[#This Row],[New Tickets]]&gt;499, "TRUE", "FALSE")</f>
        <v>FALSE</v>
      </c>
      <c r="G1137" s="7">
        <v>298</v>
      </c>
      <c r="H1137" s="7">
        <f>IF(TicketTotals[[#This Row],[New Tickets]]&gt;499, TicketTotals[[#This Row],[New Tickets]], 0)</f>
        <v>0</v>
      </c>
      <c r="I1137" s="16">
        <f>ROUND((TicketTotals[[#This Row],[Billed Tickets]]/$E$5)*$E$6, 2)</f>
        <v>0</v>
      </c>
      <c r="J1137" s="20">
        <f>TicketTotals[[#This Row],[Billed Tickets]]/$E$5</f>
        <v>0</v>
      </c>
    </row>
    <row r="1138" spans="1:10" x14ac:dyDescent="0.3">
      <c r="A1138" s="6" t="s">
        <v>3288</v>
      </c>
      <c r="B1138" s="6" t="s">
        <v>2</v>
      </c>
      <c r="C1138" s="12">
        <v>110339</v>
      </c>
      <c r="E1138" s="1" t="s">
        <v>2184</v>
      </c>
      <c r="F1138" s="11" t="str">
        <f>IF(TicketTotals[[#This Row],[New Tickets]]&gt;499, "TRUE", "FALSE")</f>
        <v>TRUE</v>
      </c>
      <c r="G1138" s="7">
        <v>3605</v>
      </c>
      <c r="H1138" s="7">
        <f>IF(TicketTotals[[#This Row],[New Tickets]]&gt;499, TicketTotals[[#This Row],[New Tickets]], 0)</f>
        <v>3605</v>
      </c>
      <c r="I1138" s="16">
        <f>ROUND((TicketTotals[[#This Row],[Billed Tickets]]/$E$5)*$E$6, 2)</f>
        <v>2228</v>
      </c>
      <c r="J1138" s="20">
        <f>TicketTotals[[#This Row],[Billed Tickets]]/$E$5</f>
        <v>4.4560007930568955E-4</v>
      </c>
    </row>
    <row r="1139" spans="1:10" x14ac:dyDescent="0.3">
      <c r="A1139" s="6" t="s">
        <v>3288</v>
      </c>
      <c r="B1139" s="6" t="s">
        <v>2</v>
      </c>
      <c r="C1139" s="12">
        <v>110550</v>
      </c>
      <c r="E1139" s="1" t="s">
        <v>2185</v>
      </c>
      <c r="F1139" s="11" t="str">
        <f>IF(TicketTotals[[#This Row],[New Tickets]]&gt;499, "TRUE", "FALSE")</f>
        <v>TRUE</v>
      </c>
      <c r="G1139" s="7">
        <v>738</v>
      </c>
      <c r="H1139" s="7">
        <f>IF(TicketTotals[[#This Row],[New Tickets]]&gt;499, TicketTotals[[#This Row],[New Tickets]], 0)</f>
        <v>738</v>
      </c>
      <c r="I1139" s="16">
        <f>ROUND((TicketTotals[[#This Row],[Billed Tickets]]/$E$5)*$E$6, 2)</f>
        <v>456.11</v>
      </c>
      <c r="J1139" s="20">
        <f>TicketTotals[[#This Row],[Billed Tickets]]/$E$5</f>
        <v>9.1221319979916478E-5</v>
      </c>
    </row>
    <row r="1140" spans="1:10" x14ac:dyDescent="0.3">
      <c r="A1140" s="6" t="s">
        <v>3288</v>
      </c>
      <c r="B1140" s="6" t="s">
        <v>2</v>
      </c>
      <c r="C1140" s="12">
        <v>110761</v>
      </c>
      <c r="E1140" s="1" t="s">
        <v>2186</v>
      </c>
      <c r="F1140" s="11" t="str">
        <f>IF(TicketTotals[[#This Row],[New Tickets]]&gt;499, "TRUE", "FALSE")</f>
        <v>TRUE</v>
      </c>
      <c r="G1140" s="7">
        <v>678</v>
      </c>
      <c r="H1140" s="7">
        <f>IF(TicketTotals[[#This Row],[New Tickets]]&gt;499, TicketTotals[[#This Row],[New Tickets]], 0)</f>
        <v>678</v>
      </c>
      <c r="I1140" s="16">
        <f>ROUND((TicketTotals[[#This Row],[Billed Tickets]]/$E$5)*$E$6, 2)</f>
        <v>419.02</v>
      </c>
      <c r="J1140" s="20">
        <f>TicketTotals[[#This Row],[Billed Tickets]]/$E$5</f>
        <v>8.3804952501874492E-5</v>
      </c>
    </row>
    <row r="1141" spans="1:10" x14ac:dyDescent="0.3">
      <c r="A1141" s="6" t="s">
        <v>3288</v>
      </c>
      <c r="B1141" s="6" t="s">
        <v>2</v>
      </c>
      <c r="C1141" s="12">
        <v>110814</v>
      </c>
      <c r="E1141" s="1" t="s">
        <v>2187</v>
      </c>
      <c r="F1141" s="11" t="str">
        <f>IF(TicketTotals[[#This Row],[New Tickets]]&gt;499, "TRUE", "FALSE")</f>
        <v>TRUE</v>
      </c>
      <c r="G1141" s="7">
        <v>594</v>
      </c>
      <c r="H1141" s="7">
        <f>IF(TicketTotals[[#This Row],[New Tickets]]&gt;499, TicketTotals[[#This Row],[New Tickets]], 0)</f>
        <v>594</v>
      </c>
      <c r="I1141" s="16">
        <f>ROUND((TicketTotals[[#This Row],[Billed Tickets]]/$E$5)*$E$6, 2)</f>
        <v>367.11</v>
      </c>
      <c r="J1141" s="20">
        <f>TicketTotals[[#This Row],[Billed Tickets]]/$E$5</f>
        <v>7.3422038032615702E-5</v>
      </c>
    </row>
    <row r="1142" spans="1:10" x14ac:dyDescent="0.3">
      <c r="A1142" s="6" t="s">
        <v>3288</v>
      </c>
      <c r="B1142" s="6" t="s">
        <v>2</v>
      </c>
      <c r="C1142" s="12">
        <v>110866</v>
      </c>
      <c r="E1142" s="1" t="s">
        <v>2188</v>
      </c>
      <c r="F1142" s="11" t="str">
        <f>IF(TicketTotals[[#This Row],[New Tickets]]&gt;499, "TRUE", "FALSE")</f>
        <v>TRUE</v>
      </c>
      <c r="G1142" s="7">
        <v>6600</v>
      </c>
      <c r="H1142" s="7">
        <f>IF(TicketTotals[[#This Row],[New Tickets]]&gt;499, TicketTotals[[#This Row],[New Tickets]], 0)</f>
        <v>6600</v>
      </c>
      <c r="I1142" s="16">
        <f>ROUND((TicketTotals[[#This Row],[Billed Tickets]]/$E$5)*$E$6, 2)</f>
        <v>4079</v>
      </c>
      <c r="J1142" s="20">
        <f>TicketTotals[[#This Row],[Billed Tickets]]/$E$5</f>
        <v>8.1580042258461887E-4</v>
      </c>
    </row>
    <row r="1143" spans="1:10" x14ac:dyDescent="0.3">
      <c r="A1143" s="6" t="s">
        <v>3288</v>
      </c>
      <c r="B1143" s="6" t="s">
        <v>2</v>
      </c>
      <c r="C1143" s="12">
        <v>110972</v>
      </c>
      <c r="E1143" s="1" t="s">
        <v>2189</v>
      </c>
      <c r="F1143" s="11" t="str">
        <f>IF(TicketTotals[[#This Row],[New Tickets]]&gt;499, "TRUE", "FALSE")</f>
        <v>TRUE</v>
      </c>
      <c r="G1143" s="7">
        <v>938</v>
      </c>
      <c r="H1143" s="7">
        <f>IF(TicketTotals[[#This Row],[New Tickets]]&gt;499, TicketTotals[[#This Row],[New Tickets]], 0)</f>
        <v>938</v>
      </c>
      <c r="I1143" s="16">
        <f>ROUND((TicketTotals[[#This Row],[Billed Tickets]]/$E$5)*$E$6, 2)</f>
        <v>579.71</v>
      </c>
      <c r="J1143" s="20">
        <f>TicketTotals[[#This Row],[Billed Tickets]]/$E$5</f>
        <v>1.1594254490672311E-4</v>
      </c>
    </row>
    <row r="1144" spans="1:10" x14ac:dyDescent="0.3">
      <c r="A1144" s="6" t="s">
        <v>3288</v>
      </c>
      <c r="B1144" s="6" t="s">
        <v>2</v>
      </c>
      <c r="C1144" s="12">
        <v>111078</v>
      </c>
      <c r="E1144" s="1" t="s">
        <v>2190</v>
      </c>
      <c r="F1144" s="11" t="str">
        <f>IF(TicketTotals[[#This Row],[New Tickets]]&gt;499, "TRUE", "FALSE")</f>
        <v>TRUE</v>
      </c>
      <c r="G1144" s="7">
        <v>1312</v>
      </c>
      <c r="H1144" s="7">
        <f>IF(TicketTotals[[#This Row],[New Tickets]]&gt;499, TicketTotals[[#This Row],[New Tickets]], 0)</f>
        <v>1312</v>
      </c>
      <c r="I1144" s="16">
        <f>ROUND((TicketTotals[[#This Row],[Billed Tickets]]/$E$5)*$E$6, 2)</f>
        <v>810.86</v>
      </c>
      <c r="J1144" s="20">
        <f>TicketTotals[[#This Row],[Billed Tickets]]/$E$5</f>
        <v>1.6217123551985152E-4</v>
      </c>
    </row>
    <row r="1145" spans="1:10" x14ac:dyDescent="0.3">
      <c r="A1145" s="6" t="s">
        <v>3288</v>
      </c>
      <c r="B1145" s="6" t="s">
        <v>2</v>
      </c>
      <c r="C1145" s="12">
        <v>111183</v>
      </c>
      <c r="E1145" s="12" t="s">
        <v>2191</v>
      </c>
      <c r="F1145" s="11" t="str">
        <f>IF(TicketTotals[[#This Row],[New Tickets]]&gt;499, "TRUE", "FALSE")</f>
        <v>FALSE</v>
      </c>
      <c r="G1145" s="7">
        <v>83</v>
      </c>
      <c r="H1145" s="7">
        <f>IF(TicketTotals[[#This Row],[New Tickets]]&gt;499, TicketTotals[[#This Row],[New Tickets]], 0)</f>
        <v>0</v>
      </c>
      <c r="I1145" s="16">
        <f>ROUND((TicketTotals[[#This Row],[Billed Tickets]]/$E$5)*$E$6, 2)</f>
        <v>0</v>
      </c>
      <c r="J1145" s="20">
        <f>TicketTotals[[#This Row],[Billed Tickets]]/$E$5</f>
        <v>0</v>
      </c>
    </row>
    <row r="1146" spans="1:10" x14ac:dyDescent="0.3">
      <c r="A1146" s="6" t="s">
        <v>3288</v>
      </c>
      <c r="B1146" s="6" t="s">
        <v>2</v>
      </c>
      <c r="C1146" s="12">
        <v>111289</v>
      </c>
      <c r="E1146" s="1" t="s">
        <v>2192</v>
      </c>
      <c r="F1146" s="11" t="str">
        <f>IF(TicketTotals[[#This Row],[New Tickets]]&gt;499, "TRUE", "FALSE")</f>
        <v>TRUE</v>
      </c>
      <c r="G1146" s="7">
        <v>4094</v>
      </c>
      <c r="H1146" s="7">
        <f>IF(TicketTotals[[#This Row],[New Tickets]]&gt;499, TicketTotals[[#This Row],[New Tickets]], 0)</f>
        <v>4094</v>
      </c>
      <c r="I1146" s="16">
        <f>ROUND((TicketTotals[[#This Row],[Billed Tickets]]/$E$5)*$E$6, 2)</f>
        <v>2530.2199999999998</v>
      </c>
      <c r="J1146" s="20">
        <f>TicketTotals[[#This Row],[Billed Tickets]]/$E$5</f>
        <v>5.0604347425173182E-4</v>
      </c>
    </row>
    <row r="1147" spans="1:10" x14ac:dyDescent="0.3">
      <c r="A1147" s="6" t="s">
        <v>3288</v>
      </c>
      <c r="B1147" s="6" t="s">
        <v>2</v>
      </c>
      <c r="C1147" s="12">
        <v>111394</v>
      </c>
      <c r="E1147" s="1" t="s">
        <v>2193</v>
      </c>
      <c r="F1147" s="11" t="str">
        <f>IF(TicketTotals[[#This Row],[New Tickets]]&gt;499, "TRUE", "FALSE")</f>
        <v>TRUE</v>
      </c>
      <c r="G1147" s="7">
        <v>2480</v>
      </c>
      <c r="H1147" s="7">
        <f>IF(TicketTotals[[#This Row],[New Tickets]]&gt;499, TicketTotals[[#This Row],[New Tickets]], 0)</f>
        <v>2480</v>
      </c>
      <c r="I1147" s="16">
        <f>ROUND((TicketTotals[[#This Row],[Billed Tickets]]/$E$5)*$E$6, 2)</f>
        <v>1532.72</v>
      </c>
      <c r="J1147" s="20">
        <f>TicketTotals[[#This Row],[Billed Tickets]]/$E$5</f>
        <v>3.0654318909240227E-4</v>
      </c>
    </row>
    <row r="1148" spans="1:10" x14ac:dyDescent="0.3">
      <c r="A1148" s="6" t="s">
        <v>3288</v>
      </c>
      <c r="B1148" s="6" t="s">
        <v>2</v>
      </c>
      <c r="C1148" s="12">
        <v>111499</v>
      </c>
      <c r="E1148" s="12" t="s">
        <v>2194</v>
      </c>
      <c r="F1148" s="11" t="str">
        <f>IF(TicketTotals[[#This Row],[New Tickets]]&gt;499, "TRUE", "FALSE")</f>
        <v>FALSE</v>
      </c>
      <c r="G1148" s="7">
        <v>261</v>
      </c>
      <c r="H1148" s="7">
        <f>IF(TicketTotals[[#This Row],[New Tickets]]&gt;499, TicketTotals[[#This Row],[New Tickets]], 0)</f>
        <v>0</v>
      </c>
      <c r="I1148" s="16">
        <f>ROUND((TicketTotals[[#This Row],[Billed Tickets]]/$E$5)*$E$6, 2)</f>
        <v>0</v>
      </c>
      <c r="J1148" s="20">
        <f>TicketTotals[[#This Row],[Billed Tickets]]/$E$5</f>
        <v>0</v>
      </c>
    </row>
    <row r="1149" spans="1:10" x14ac:dyDescent="0.3">
      <c r="A1149" s="6" t="s">
        <v>3288</v>
      </c>
      <c r="B1149" s="6" t="s">
        <v>2</v>
      </c>
      <c r="C1149" s="12">
        <v>111605</v>
      </c>
      <c r="E1149" s="1" t="s">
        <v>2195</v>
      </c>
      <c r="F1149" s="11" t="str">
        <f>IF(TicketTotals[[#This Row],[New Tickets]]&gt;499, "TRUE", "FALSE")</f>
        <v>TRUE</v>
      </c>
      <c r="G1149" s="7">
        <v>1798</v>
      </c>
      <c r="H1149" s="7">
        <f>IF(TicketTotals[[#This Row],[New Tickets]]&gt;499, TicketTotals[[#This Row],[New Tickets]], 0)</f>
        <v>1798</v>
      </c>
      <c r="I1149" s="16">
        <f>ROUND((TicketTotals[[#This Row],[Billed Tickets]]/$E$5)*$E$6, 2)</f>
        <v>1111.22</v>
      </c>
      <c r="J1149" s="20">
        <f>TicketTotals[[#This Row],[Billed Tickets]]/$E$5</f>
        <v>2.2224381209199164E-4</v>
      </c>
    </row>
    <row r="1150" spans="1:10" x14ac:dyDescent="0.3">
      <c r="A1150" s="6" t="s">
        <v>3288</v>
      </c>
      <c r="B1150" s="6" t="s">
        <v>2</v>
      </c>
      <c r="C1150" s="12">
        <v>111816</v>
      </c>
      <c r="E1150" s="1" t="s">
        <v>2196</v>
      </c>
      <c r="F1150" s="11" t="str">
        <f>IF(TicketTotals[[#This Row],[New Tickets]]&gt;499, "TRUE", "FALSE")</f>
        <v>TRUE</v>
      </c>
      <c r="G1150" s="7">
        <v>9824</v>
      </c>
      <c r="H1150" s="7">
        <f>IF(TicketTotals[[#This Row],[New Tickets]]&gt;499, TicketTotals[[#This Row],[New Tickets]], 0)</f>
        <v>9824</v>
      </c>
      <c r="I1150" s="16">
        <f>ROUND((TicketTotals[[#This Row],[Billed Tickets]]/$E$5)*$E$6, 2)</f>
        <v>6071.53</v>
      </c>
      <c r="J1150" s="20">
        <f>TicketTotals[[#This Row],[Billed Tickets]]/$E$5</f>
        <v>1.2143065684047417E-3</v>
      </c>
    </row>
    <row r="1151" spans="1:10" x14ac:dyDescent="0.3">
      <c r="A1151" s="6" t="s">
        <v>3288</v>
      </c>
      <c r="B1151" s="6" t="s">
        <v>2</v>
      </c>
      <c r="C1151" s="12">
        <v>111869</v>
      </c>
      <c r="E1151" s="12" t="s">
        <v>2197</v>
      </c>
      <c r="F1151" s="11" t="str">
        <f>IF(TicketTotals[[#This Row],[New Tickets]]&gt;499, "TRUE", "FALSE")</f>
        <v>FALSE</v>
      </c>
      <c r="G1151" s="7">
        <v>90</v>
      </c>
      <c r="H1151" s="7">
        <f>IF(TicketTotals[[#This Row],[New Tickets]]&gt;499, TicketTotals[[#This Row],[New Tickets]], 0)</f>
        <v>0</v>
      </c>
      <c r="I1151" s="16">
        <f>ROUND((TicketTotals[[#This Row],[Billed Tickets]]/$E$5)*$E$6, 2)</f>
        <v>0</v>
      </c>
      <c r="J1151" s="20">
        <f>TicketTotals[[#This Row],[Billed Tickets]]/$E$5</f>
        <v>0</v>
      </c>
    </row>
    <row r="1152" spans="1:10" x14ac:dyDescent="0.3">
      <c r="A1152" s="6" t="s">
        <v>3288</v>
      </c>
      <c r="B1152" s="6" t="s">
        <v>2</v>
      </c>
      <c r="C1152" s="12">
        <v>111922</v>
      </c>
      <c r="E1152" s="12" t="s">
        <v>2198</v>
      </c>
      <c r="F1152" s="11" t="str">
        <f>IF(TicketTotals[[#This Row],[New Tickets]]&gt;499, "TRUE", "FALSE")</f>
        <v>FALSE</v>
      </c>
      <c r="G1152" s="7">
        <v>212</v>
      </c>
      <c r="H1152" s="7">
        <f>IF(TicketTotals[[#This Row],[New Tickets]]&gt;499, TicketTotals[[#This Row],[New Tickets]], 0)</f>
        <v>0</v>
      </c>
      <c r="I1152" s="16">
        <f>ROUND((TicketTotals[[#This Row],[Billed Tickets]]/$E$5)*$E$6, 2)</f>
        <v>0</v>
      </c>
      <c r="J1152" s="20">
        <f>TicketTotals[[#This Row],[Billed Tickets]]/$E$5</f>
        <v>0</v>
      </c>
    </row>
    <row r="1153" spans="1:10" x14ac:dyDescent="0.3">
      <c r="A1153" s="6" t="s">
        <v>3288</v>
      </c>
      <c r="B1153" s="6" t="s">
        <v>2</v>
      </c>
      <c r="C1153" s="12">
        <v>112027</v>
      </c>
      <c r="E1153" s="1" t="s">
        <v>2199</v>
      </c>
      <c r="F1153" s="11" t="str">
        <f>IF(TicketTotals[[#This Row],[New Tickets]]&gt;499, "TRUE", "FALSE")</f>
        <v>TRUE</v>
      </c>
      <c r="G1153" s="7">
        <v>2527</v>
      </c>
      <c r="H1153" s="7">
        <f>IF(TicketTotals[[#This Row],[New Tickets]]&gt;499, TicketTotals[[#This Row],[New Tickets]], 0)</f>
        <v>2527</v>
      </c>
      <c r="I1153" s="16">
        <f>ROUND((TicketTotals[[#This Row],[Billed Tickets]]/$E$5)*$E$6, 2)</f>
        <v>1561.76</v>
      </c>
      <c r="J1153" s="20">
        <f>TicketTotals[[#This Row],[Billed Tickets]]/$E$5</f>
        <v>3.1235267695020179E-4</v>
      </c>
    </row>
    <row r="1154" spans="1:10" x14ac:dyDescent="0.3">
      <c r="A1154" s="6" t="s">
        <v>3288</v>
      </c>
      <c r="B1154" s="6" t="s">
        <v>2</v>
      </c>
      <c r="C1154" s="12">
        <v>112239</v>
      </c>
      <c r="E1154" s="12" t="s">
        <v>2200</v>
      </c>
      <c r="F1154" s="11" t="str">
        <f>IF(TicketTotals[[#This Row],[New Tickets]]&gt;499, "TRUE", "FALSE")</f>
        <v>FALSE</v>
      </c>
      <c r="G1154" s="7">
        <v>398</v>
      </c>
      <c r="H1154" s="7">
        <f>IF(TicketTotals[[#This Row],[New Tickets]]&gt;499, TicketTotals[[#This Row],[New Tickets]], 0)</f>
        <v>0</v>
      </c>
      <c r="I1154" s="16">
        <f>ROUND((TicketTotals[[#This Row],[Billed Tickets]]/$E$5)*$E$6, 2)</f>
        <v>0</v>
      </c>
      <c r="J1154" s="20">
        <f>TicketTotals[[#This Row],[Billed Tickets]]/$E$5</f>
        <v>0</v>
      </c>
    </row>
    <row r="1155" spans="1:10" x14ac:dyDescent="0.3">
      <c r="A1155" s="6" t="s">
        <v>3288</v>
      </c>
      <c r="B1155" s="6" t="s">
        <v>2</v>
      </c>
      <c r="C1155" s="12">
        <v>112449</v>
      </c>
      <c r="E1155" s="1" t="s">
        <v>2201</v>
      </c>
      <c r="F1155" s="11" t="str">
        <f>IF(TicketTotals[[#This Row],[New Tickets]]&gt;499, "TRUE", "FALSE")</f>
        <v>TRUE</v>
      </c>
      <c r="G1155" s="7">
        <v>2821</v>
      </c>
      <c r="H1155" s="7">
        <f>IF(TicketTotals[[#This Row],[New Tickets]]&gt;499, TicketTotals[[#This Row],[New Tickets]], 0)</f>
        <v>2821</v>
      </c>
      <c r="I1155" s="16">
        <f>ROUND((TicketTotals[[#This Row],[Billed Tickets]]/$E$5)*$E$6, 2)</f>
        <v>1743.46</v>
      </c>
      <c r="J1155" s="20">
        <f>TicketTotals[[#This Row],[Billed Tickets]]/$E$5</f>
        <v>3.4869287759260758E-4</v>
      </c>
    </row>
    <row r="1156" spans="1:10" x14ac:dyDescent="0.3">
      <c r="A1156" s="6" t="s">
        <v>3288</v>
      </c>
      <c r="B1156" s="6" t="s">
        <v>2</v>
      </c>
      <c r="C1156" s="12">
        <v>112502</v>
      </c>
      <c r="E1156" s="1" t="s">
        <v>2202</v>
      </c>
      <c r="F1156" s="11" t="str">
        <f>IF(TicketTotals[[#This Row],[New Tickets]]&gt;499, "TRUE", "FALSE")</f>
        <v>TRUE</v>
      </c>
      <c r="G1156" s="7">
        <v>1164</v>
      </c>
      <c r="H1156" s="7">
        <f>IF(TicketTotals[[#This Row],[New Tickets]]&gt;499, TicketTotals[[#This Row],[New Tickets]], 0)</f>
        <v>1164</v>
      </c>
      <c r="I1156" s="16">
        <f>ROUND((TicketTotals[[#This Row],[Billed Tickets]]/$E$5)*$E$6, 2)</f>
        <v>719.39</v>
      </c>
      <c r="J1156" s="20">
        <f>TicketTotals[[#This Row],[Billed Tickets]]/$E$5</f>
        <v>1.438775290740146E-4</v>
      </c>
    </row>
    <row r="1157" spans="1:10" x14ac:dyDescent="0.3">
      <c r="A1157" s="6" t="s">
        <v>3288</v>
      </c>
      <c r="B1157" s="6" t="s">
        <v>2</v>
      </c>
      <c r="C1157" s="12">
        <v>112555</v>
      </c>
      <c r="E1157" s="1" t="s">
        <v>2203</v>
      </c>
      <c r="F1157" s="11" t="str">
        <f>IF(TicketTotals[[#This Row],[New Tickets]]&gt;499, "TRUE", "FALSE")</f>
        <v>TRUE</v>
      </c>
      <c r="G1157" s="7">
        <v>2613</v>
      </c>
      <c r="H1157" s="7">
        <f>IF(TicketTotals[[#This Row],[New Tickets]]&gt;499, TicketTotals[[#This Row],[New Tickets]], 0)</f>
        <v>2613</v>
      </c>
      <c r="I1157" s="16">
        <f>ROUND((TicketTotals[[#This Row],[Billed Tickets]]/$E$5)*$E$6, 2)</f>
        <v>1614.91</v>
      </c>
      <c r="J1157" s="20">
        <f>TicketTotals[[#This Row],[Billed Tickets]]/$E$5</f>
        <v>3.2298280366872866E-4</v>
      </c>
    </row>
    <row r="1158" spans="1:10" x14ac:dyDescent="0.3">
      <c r="A1158" s="6" t="s">
        <v>3288</v>
      </c>
      <c r="B1158" s="6" t="s">
        <v>2</v>
      </c>
      <c r="C1158" s="12">
        <v>112514</v>
      </c>
      <c r="E1158" s="1" t="s">
        <v>2204</v>
      </c>
      <c r="F1158" s="11" t="str">
        <f>IF(TicketTotals[[#This Row],[New Tickets]]&gt;499, "TRUE", "FALSE")</f>
        <v>TRUE</v>
      </c>
      <c r="G1158" s="7">
        <v>814</v>
      </c>
      <c r="H1158" s="7">
        <f>IF(TicketTotals[[#This Row],[New Tickets]]&gt;499, TicketTotals[[#This Row],[New Tickets]], 0)</f>
        <v>814</v>
      </c>
      <c r="I1158" s="16">
        <f>ROUND((TicketTotals[[#This Row],[Billed Tickets]]/$E$5)*$E$6, 2)</f>
        <v>503.08</v>
      </c>
      <c r="J1158" s="20">
        <f>TicketTotals[[#This Row],[Billed Tickets]]/$E$5</f>
        <v>1.00615385452103E-4</v>
      </c>
    </row>
    <row r="1159" spans="1:10" x14ac:dyDescent="0.3">
      <c r="A1159" s="6" t="s">
        <v>3288</v>
      </c>
      <c r="B1159" s="6" t="s">
        <v>2</v>
      </c>
      <c r="C1159" s="12">
        <v>112607</v>
      </c>
      <c r="E1159" s="1" t="s">
        <v>2205</v>
      </c>
      <c r="F1159" s="11" t="str">
        <f>IF(TicketTotals[[#This Row],[New Tickets]]&gt;499, "TRUE", "FALSE")</f>
        <v>TRUE</v>
      </c>
      <c r="G1159" s="7">
        <v>1142</v>
      </c>
      <c r="H1159" s="7">
        <f>IF(TicketTotals[[#This Row],[New Tickets]]&gt;499, TicketTotals[[#This Row],[New Tickets]], 0)</f>
        <v>1142</v>
      </c>
      <c r="I1159" s="16">
        <f>ROUND((TicketTotals[[#This Row],[Billed Tickets]]/$E$5)*$E$6, 2)</f>
        <v>705.79</v>
      </c>
      <c r="J1159" s="20">
        <f>TicketTotals[[#This Row],[Billed Tickets]]/$E$5</f>
        <v>1.4115819433206588E-4</v>
      </c>
    </row>
    <row r="1160" spans="1:10" x14ac:dyDescent="0.3">
      <c r="A1160" s="6" t="s">
        <v>3288</v>
      </c>
      <c r="B1160" s="6" t="s">
        <v>2</v>
      </c>
      <c r="C1160" s="12">
        <v>112660</v>
      </c>
      <c r="E1160" s="1" t="s">
        <v>2206</v>
      </c>
      <c r="F1160" s="11" t="str">
        <f>IF(TicketTotals[[#This Row],[New Tickets]]&gt;499, "TRUE", "FALSE")</f>
        <v>TRUE</v>
      </c>
      <c r="G1160" s="7">
        <v>1694</v>
      </c>
      <c r="H1160" s="7">
        <f>IF(TicketTotals[[#This Row],[New Tickets]]&gt;499, TicketTotals[[#This Row],[New Tickets]], 0)</f>
        <v>1694</v>
      </c>
      <c r="I1160" s="16">
        <f>ROUND((TicketTotals[[#This Row],[Billed Tickets]]/$E$5)*$E$6, 2)</f>
        <v>1046.94</v>
      </c>
      <c r="J1160" s="20">
        <f>TicketTotals[[#This Row],[Billed Tickets]]/$E$5</f>
        <v>2.0938877513005218E-4</v>
      </c>
    </row>
    <row r="1161" spans="1:10" x14ac:dyDescent="0.3">
      <c r="A1161" s="6" t="s">
        <v>3288</v>
      </c>
      <c r="B1161" s="6" t="s">
        <v>2</v>
      </c>
      <c r="C1161" s="12">
        <v>112686</v>
      </c>
      <c r="E1161" s="1" t="s">
        <v>2207</v>
      </c>
      <c r="F1161" s="11" t="str">
        <f>IF(TicketTotals[[#This Row],[New Tickets]]&gt;499, "TRUE", "FALSE")</f>
        <v>TRUE</v>
      </c>
      <c r="G1161" s="7">
        <v>3283</v>
      </c>
      <c r="H1161" s="7">
        <f>IF(TicketTotals[[#This Row],[New Tickets]]&gt;499, TicketTotals[[#This Row],[New Tickets]], 0)</f>
        <v>3283</v>
      </c>
      <c r="I1161" s="16">
        <f>ROUND((TicketTotals[[#This Row],[Billed Tickets]]/$E$5)*$E$6, 2)</f>
        <v>2028.99</v>
      </c>
      <c r="J1161" s="20">
        <f>TicketTotals[[#This Row],[Billed Tickets]]/$E$5</f>
        <v>4.0579890717353087E-4</v>
      </c>
    </row>
    <row r="1162" spans="1:10" x14ac:dyDescent="0.3">
      <c r="A1162" s="6" t="s">
        <v>3288</v>
      </c>
      <c r="B1162" s="6" t="s">
        <v>2</v>
      </c>
      <c r="C1162" s="12">
        <v>112713</v>
      </c>
      <c r="E1162" s="1" t="s">
        <v>2208</v>
      </c>
      <c r="F1162" s="11" t="str">
        <f>IF(TicketTotals[[#This Row],[New Tickets]]&gt;499, "TRUE", "FALSE")</f>
        <v>TRUE</v>
      </c>
      <c r="G1162" s="7">
        <v>666</v>
      </c>
      <c r="H1162" s="7">
        <f>IF(TicketTotals[[#This Row],[New Tickets]]&gt;499, TicketTotals[[#This Row],[New Tickets]], 0)</f>
        <v>666</v>
      </c>
      <c r="I1162" s="16">
        <f>ROUND((TicketTotals[[#This Row],[Billed Tickets]]/$E$5)*$E$6, 2)</f>
        <v>411.61</v>
      </c>
      <c r="J1162" s="20">
        <f>TicketTotals[[#This Row],[Billed Tickets]]/$E$5</f>
        <v>8.232167900626609E-5</v>
      </c>
    </row>
    <row r="1163" spans="1:10" x14ac:dyDescent="0.3">
      <c r="A1163" s="6" t="s">
        <v>3288</v>
      </c>
      <c r="B1163" s="6" t="s">
        <v>2</v>
      </c>
      <c r="C1163" s="12">
        <v>112739</v>
      </c>
      <c r="E1163" s="1" t="s">
        <v>2209</v>
      </c>
      <c r="F1163" s="11" t="str">
        <f>IF(TicketTotals[[#This Row],[New Tickets]]&gt;499, "TRUE", "FALSE")</f>
        <v>TRUE</v>
      </c>
      <c r="G1163" s="7">
        <v>4144</v>
      </c>
      <c r="H1163" s="7">
        <f>IF(TicketTotals[[#This Row],[New Tickets]]&gt;499, TicketTotals[[#This Row],[New Tickets]], 0)</f>
        <v>4144</v>
      </c>
      <c r="I1163" s="16">
        <f>ROUND((TicketTotals[[#This Row],[Billed Tickets]]/$E$5)*$E$6, 2)</f>
        <v>2561.12</v>
      </c>
      <c r="J1163" s="20">
        <f>TicketTotals[[#This Row],[Billed Tickets]]/$E$5</f>
        <v>5.1222378048343343E-4</v>
      </c>
    </row>
    <row r="1164" spans="1:10" x14ac:dyDescent="0.3">
      <c r="A1164" s="6" t="s">
        <v>3288</v>
      </c>
      <c r="B1164" s="6" t="s">
        <v>2</v>
      </c>
      <c r="C1164" s="12">
        <v>112766</v>
      </c>
      <c r="E1164" s="1" t="s">
        <v>2210</v>
      </c>
      <c r="F1164" s="11" t="str">
        <f>IF(TicketTotals[[#This Row],[New Tickets]]&gt;499, "TRUE", "FALSE")</f>
        <v>TRUE</v>
      </c>
      <c r="G1164" s="7">
        <v>511</v>
      </c>
      <c r="H1164" s="7">
        <f>IF(TicketTotals[[#This Row],[New Tickets]]&gt;499, TicketTotals[[#This Row],[New Tickets]], 0)</f>
        <v>511</v>
      </c>
      <c r="I1164" s="16">
        <f>ROUND((TicketTotals[[#This Row],[Billed Tickets]]/$E$5)*$E$6, 2)</f>
        <v>315.81</v>
      </c>
      <c r="J1164" s="20">
        <f>TicketTotals[[#This Row],[Billed Tickets]]/$E$5</f>
        <v>6.3162729687990955E-5</v>
      </c>
    </row>
    <row r="1165" spans="1:10" x14ac:dyDescent="0.3">
      <c r="A1165" s="6" t="s">
        <v>3288</v>
      </c>
      <c r="B1165" s="6" t="s">
        <v>2</v>
      </c>
      <c r="C1165" s="12">
        <v>112872</v>
      </c>
      <c r="E1165" s="12" t="s">
        <v>2211</v>
      </c>
      <c r="F1165" s="11" t="str">
        <f>IF(TicketTotals[[#This Row],[New Tickets]]&gt;499, "TRUE", "FALSE")</f>
        <v>FALSE</v>
      </c>
      <c r="G1165" s="7">
        <v>288</v>
      </c>
      <c r="H1165" s="7">
        <f>IF(TicketTotals[[#This Row],[New Tickets]]&gt;499, TicketTotals[[#This Row],[New Tickets]], 0)</f>
        <v>0</v>
      </c>
      <c r="I1165" s="16">
        <f>ROUND((TicketTotals[[#This Row],[Billed Tickets]]/$E$5)*$E$6, 2)</f>
        <v>0</v>
      </c>
      <c r="J1165" s="20">
        <f>TicketTotals[[#This Row],[Billed Tickets]]/$E$5</f>
        <v>0</v>
      </c>
    </row>
    <row r="1166" spans="1:10" x14ac:dyDescent="0.3">
      <c r="A1166" s="6" t="s">
        <v>3288</v>
      </c>
      <c r="B1166" s="6" t="s">
        <v>2</v>
      </c>
      <c r="C1166" s="12">
        <v>113083</v>
      </c>
      <c r="E1166" s="1" t="s">
        <v>2212</v>
      </c>
      <c r="F1166" s="11" t="str">
        <f>IF(TicketTotals[[#This Row],[New Tickets]]&gt;499, "TRUE", "FALSE")</f>
        <v>TRUE</v>
      </c>
      <c r="G1166" s="7">
        <v>3881</v>
      </c>
      <c r="H1166" s="7">
        <f>IF(TicketTotals[[#This Row],[New Tickets]]&gt;499, TicketTotals[[#This Row],[New Tickets]], 0)</f>
        <v>3881</v>
      </c>
      <c r="I1166" s="16">
        <f>ROUND((TicketTotals[[#This Row],[Billed Tickets]]/$E$5)*$E$6, 2)</f>
        <v>2398.58</v>
      </c>
      <c r="J1166" s="20">
        <f>TicketTotals[[#This Row],[Billed Tickets]]/$E$5</f>
        <v>4.7971536970468274E-4</v>
      </c>
    </row>
    <row r="1167" spans="1:10" x14ac:dyDescent="0.3">
      <c r="A1167" s="6" t="s">
        <v>3288</v>
      </c>
      <c r="B1167" s="6" t="s">
        <v>2</v>
      </c>
      <c r="C1167" s="12">
        <v>113188</v>
      </c>
      <c r="E1167" s="12" t="s">
        <v>2213</v>
      </c>
      <c r="F1167" s="11" t="str">
        <f>IF(TicketTotals[[#This Row],[New Tickets]]&gt;499, "TRUE", "FALSE")</f>
        <v>FALSE</v>
      </c>
      <c r="G1167" s="7">
        <v>375</v>
      </c>
      <c r="H1167" s="7">
        <f>IF(TicketTotals[[#This Row],[New Tickets]]&gt;499, TicketTotals[[#This Row],[New Tickets]], 0)</f>
        <v>0</v>
      </c>
      <c r="I1167" s="16">
        <f>ROUND((TicketTotals[[#This Row],[Billed Tickets]]/$E$5)*$E$6, 2)</f>
        <v>0</v>
      </c>
      <c r="J1167" s="20">
        <f>TicketTotals[[#This Row],[Billed Tickets]]/$E$5</f>
        <v>0</v>
      </c>
    </row>
    <row r="1168" spans="1:10" x14ac:dyDescent="0.3">
      <c r="A1168" s="6" t="s">
        <v>3288</v>
      </c>
      <c r="B1168" s="6" t="s">
        <v>2</v>
      </c>
      <c r="C1168" s="12">
        <v>113241</v>
      </c>
      <c r="E1168" s="1" t="s">
        <v>2214</v>
      </c>
      <c r="F1168" s="11" t="str">
        <f>IF(TicketTotals[[#This Row],[New Tickets]]&gt;499, "TRUE", "FALSE")</f>
        <v>TRUE</v>
      </c>
      <c r="G1168" s="7">
        <v>538</v>
      </c>
      <c r="H1168" s="7">
        <f>IF(TicketTotals[[#This Row],[New Tickets]]&gt;499, TicketTotals[[#This Row],[New Tickets]], 0)</f>
        <v>538</v>
      </c>
      <c r="I1168" s="16">
        <f>ROUND((TicketTotals[[#This Row],[Billed Tickets]]/$E$5)*$E$6, 2)</f>
        <v>332.5</v>
      </c>
      <c r="J1168" s="20">
        <f>TicketTotals[[#This Row],[Billed Tickets]]/$E$5</f>
        <v>6.650009505310985E-5</v>
      </c>
    </row>
    <row r="1169" spans="1:10" x14ac:dyDescent="0.3">
      <c r="A1169" s="6" t="s">
        <v>3288</v>
      </c>
      <c r="B1169" s="6" t="s">
        <v>2</v>
      </c>
      <c r="C1169" s="12">
        <v>113293</v>
      </c>
      <c r="E1169" s="1" t="s">
        <v>2215</v>
      </c>
      <c r="F1169" s="11" t="str">
        <f>IF(TicketTotals[[#This Row],[New Tickets]]&gt;499, "TRUE", "FALSE")</f>
        <v>TRUE</v>
      </c>
      <c r="G1169" s="7">
        <v>5691</v>
      </c>
      <c r="H1169" s="7">
        <f>IF(TicketTotals[[#This Row],[New Tickets]]&gt;499, TicketTotals[[#This Row],[New Tickets]], 0)</f>
        <v>5691</v>
      </c>
      <c r="I1169" s="16">
        <f>ROUND((TicketTotals[[#This Row],[Billed Tickets]]/$E$5)*$E$6, 2)</f>
        <v>3517.21</v>
      </c>
      <c r="J1169" s="20">
        <f>TicketTotals[[#This Row],[Billed Tickets]]/$E$5</f>
        <v>7.034424552922828E-4</v>
      </c>
    </row>
    <row r="1170" spans="1:10" x14ac:dyDescent="0.3">
      <c r="A1170" s="6" t="s">
        <v>3288</v>
      </c>
      <c r="B1170" s="6" t="s">
        <v>2</v>
      </c>
      <c r="C1170" s="12">
        <v>113505</v>
      </c>
      <c r="E1170" s="1" t="s">
        <v>2216</v>
      </c>
      <c r="F1170" s="11" t="str">
        <f>IF(TicketTotals[[#This Row],[New Tickets]]&gt;499, "TRUE", "FALSE")</f>
        <v>TRUE</v>
      </c>
      <c r="G1170" s="7">
        <v>2638</v>
      </c>
      <c r="H1170" s="7">
        <f>IF(TicketTotals[[#This Row],[New Tickets]]&gt;499, TicketTotals[[#This Row],[New Tickets]], 0)</f>
        <v>2638</v>
      </c>
      <c r="I1170" s="16">
        <f>ROUND((TicketTotals[[#This Row],[Billed Tickets]]/$E$5)*$E$6, 2)</f>
        <v>1630.36</v>
      </c>
      <c r="J1170" s="20">
        <f>TicketTotals[[#This Row],[Billed Tickets]]/$E$5</f>
        <v>3.2607295678457947E-4</v>
      </c>
    </row>
    <row r="1171" spans="1:10" x14ac:dyDescent="0.3">
      <c r="A1171" s="6" t="s">
        <v>3288</v>
      </c>
      <c r="B1171" s="6" t="s">
        <v>2</v>
      </c>
      <c r="C1171" s="12">
        <v>113715</v>
      </c>
      <c r="E1171" s="1" t="s">
        <v>2217</v>
      </c>
      <c r="F1171" s="11" t="str">
        <f>IF(TicketTotals[[#This Row],[New Tickets]]&gt;499, "TRUE", "FALSE")</f>
        <v>TRUE</v>
      </c>
      <c r="G1171" s="7">
        <v>814</v>
      </c>
      <c r="H1171" s="7">
        <f>IF(TicketTotals[[#This Row],[New Tickets]]&gt;499, TicketTotals[[#This Row],[New Tickets]], 0)</f>
        <v>814</v>
      </c>
      <c r="I1171" s="16">
        <f>ROUND((TicketTotals[[#This Row],[Billed Tickets]]/$E$5)*$E$6, 2)</f>
        <v>503.08</v>
      </c>
      <c r="J1171" s="20">
        <f>TicketTotals[[#This Row],[Billed Tickets]]/$E$5</f>
        <v>1.00615385452103E-4</v>
      </c>
    </row>
    <row r="1172" spans="1:10" x14ac:dyDescent="0.3">
      <c r="A1172" s="6" t="s">
        <v>3288</v>
      </c>
      <c r="B1172" s="6" t="s">
        <v>2</v>
      </c>
      <c r="C1172" s="12">
        <v>113926</v>
      </c>
      <c r="E1172" s="1" t="s">
        <v>2218</v>
      </c>
      <c r="F1172" s="11" t="str">
        <f>IF(TicketTotals[[#This Row],[New Tickets]]&gt;499, "TRUE", "FALSE")</f>
        <v>TRUE</v>
      </c>
      <c r="G1172" s="7">
        <v>510</v>
      </c>
      <c r="H1172" s="7">
        <f>IF(TicketTotals[[#This Row],[New Tickets]]&gt;499, TicketTotals[[#This Row],[New Tickets]], 0)</f>
        <v>510</v>
      </c>
      <c r="I1172" s="16">
        <f>ROUND((TicketTotals[[#This Row],[Billed Tickets]]/$E$5)*$E$6, 2)</f>
        <v>315.2</v>
      </c>
      <c r="J1172" s="20">
        <f>TicketTotals[[#This Row],[Billed Tickets]]/$E$5</f>
        <v>6.3039123563356911E-5</v>
      </c>
    </row>
    <row r="1173" spans="1:10" x14ac:dyDescent="0.3">
      <c r="A1173" s="6" t="s">
        <v>3288</v>
      </c>
      <c r="B1173" s="6" t="s">
        <v>2</v>
      </c>
      <c r="C1173" s="12">
        <v>114137</v>
      </c>
      <c r="E1173" s="1" t="s">
        <v>2219</v>
      </c>
      <c r="F1173" s="11" t="str">
        <f>IF(TicketTotals[[#This Row],[New Tickets]]&gt;499, "TRUE", "FALSE")</f>
        <v>FALSE</v>
      </c>
      <c r="G1173" s="7">
        <v>470</v>
      </c>
      <c r="H1173" s="7">
        <f>IF(TicketTotals[[#This Row],[New Tickets]]&gt;499, TicketTotals[[#This Row],[New Tickets]], 0)</f>
        <v>0</v>
      </c>
      <c r="I1173" s="16">
        <f>ROUND((TicketTotals[[#This Row],[Billed Tickets]]/$E$5)*$E$6, 2)</f>
        <v>0</v>
      </c>
      <c r="J1173" s="20">
        <f>TicketTotals[[#This Row],[Billed Tickets]]/$E$5</f>
        <v>0</v>
      </c>
    </row>
    <row r="1174" spans="1:10" x14ac:dyDescent="0.3">
      <c r="A1174" s="6" t="s">
        <v>3288</v>
      </c>
      <c r="B1174" s="6" t="s">
        <v>2</v>
      </c>
      <c r="C1174" s="12">
        <v>114348</v>
      </c>
      <c r="E1174" s="1" t="s">
        <v>2220</v>
      </c>
      <c r="F1174" s="11" t="str">
        <f>IF(TicketTotals[[#This Row],[New Tickets]]&gt;499, "TRUE", "FALSE")</f>
        <v>TRUE</v>
      </c>
      <c r="G1174" s="7">
        <v>3611</v>
      </c>
      <c r="H1174" s="7">
        <f>IF(TicketTotals[[#This Row],[New Tickets]]&gt;499, TicketTotals[[#This Row],[New Tickets]], 0)</f>
        <v>3611</v>
      </c>
      <c r="I1174" s="16">
        <f>ROUND((TicketTotals[[#This Row],[Billed Tickets]]/$E$5)*$E$6, 2)</f>
        <v>2231.71</v>
      </c>
      <c r="J1174" s="20">
        <f>TicketTotals[[#This Row],[Billed Tickets]]/$E$5</f>
        <v>4.4634171605349379E-4</v>
      </c>
    </row>
    <row r="1175" spans="1:10" x14ac:dyDescent="0.3">
      <c r="A1175" s="6" t="s">
        <v>3288</v>
      </c>
      <c r="B1175" s="6" t="s">
        <v>2</v>
      </c>
      <c r="C1175" s="12">
        <v>114559</v>
      </c>
      <c r="E1175" s="1" t="s">
        <v>2221</v>
      </c>
      <c r="F1175" s="11" t="str">
        <f>IF(TicketTotals[[#This Row],[New Tickets]]&gt;499, "TRUE", "FALSE")</f>
        <v>TRUE</v>
      </c>
      <c r="G1175" s="7">
        <v>4703</v>
      </c>
      <c r="H1175" s="7">
        <f>IF(TicketTotals[[#This Row],[New Tickets]]&gt;499, TicketTotals[[#This Row],[New Tickets]], 0)</f>
        <v>4703</v>
      </c>
      <c r="I1175" s="16">
        <f>ROUND((TicketTotals[[#This Row],[Billed Tickets]]/$E$5)*$E$6, 2)</f>
        <v>2906.6</v>
      </c>
      <c r="J1175" s="20">
        <f>TicketTotals[[#This Row],[Billed Tickets]]/$E$5</f>
        <v>5.8131960415385797E-4</v>
      </c>
    </row>
    <row r="1176" spans="1:10" x14ac:dyDescent="0.3">
      <c r="A1176" s="6" t="s">
        <v>3288</v>
      </c>
      <c r="B1176" s="6" t="s">
        <v>2</v>
      </c>
      <c r="C1176" s="12">
        <v>114770</v>
      </c>
      <c r="E1176" s="1" t="s">
        <v>2222</v>
      </c>
      <c r="F1176" s="11" t="str">
        <f>IF(TicketTotals[[#This Row],[New Tickets]]&gt;499, "TRUE", "FALSE")</f>
        <v>TRUE</v>
      </c>
      <c r="G1176" s="7">
        <v>2887</v>
      </c>
      <c r="H1176" s="7">
        <f>IF(TicketTotals[[#This Row],[New Tickets]]&gt;499, TicketTotals[[#This Row],[New Tickets]], 0)</f>
        <v>2887</v>
      </c>
      <c r="I1176" s="16">
        <f>ROUND((TicketTotals[[#This Row],[Billed Tickets]]/$E$5)*$E$6, 2)</f>
        <v>1784.25</v>
      </c>
      <c r="J1176" s="20">
        <f>TicketTotals[[#This Row],[Billed Tickets]]/$E$5</f>
        <v>3.5685088181845373E-4</v>
      </c>
    </row>
    <row r="1177" spans="1:10" x14ac:dyDescent="0.3">
      <c r="A1177" s="6" t="s">
        <v>3288</v>
      </c>
      <c r="B1177" s="6" t="s">
        <v>2</v>
      </c>
      <c r="C1177" s="12">
        <v>114981</v>
      </c>
      <c r="E1177" s="1" t="s">
        <v>2223</v>
      </c>
      <c r="F1177" s="11" t="str">
        <f>IF(TicketTotals[[#This Row],[New Tickets]]&gt;499, "TRUE", "FALSE")</f>
        <v>TRUE</v>
      </c>
      <c r="G1177" s="7">
        <v>2707</v>
      </c>
      <c r="H1177" s="7">
        <f>IF(TicketTotals[[#This Row],[New Tickets]]&gt;499, TicketTotals[[#This Row],[New Tickets]], 0)</f>
        <v>2707</v>
      </c>
      <c r="I1177" s="16">
        <f>ROUND((TicketTotals[[#This Row],[Billed Tickets]]/$E$5)*$E$6, 2)</f>
        <v>1673.01</v>
      </c>
      <c r="J1177" s="20">
        <f>TicketTotals[[#This Row],[Billed Tickets]]/$E$5</f>
        <v>3.3460177938432776E-4</v>
      </c>
    </row>
    <row r="1178" spans="1:10" x14ac:dyDescent="0.3">
      <c r="A1178" s="6" t="s">
        <v>3288</v>
      </c>
      <c r="B1178" s="6" t="s">
        <v>2</v>
      </c>
      <c r="C1178" s="12">
        <v>115087</v>
      </c>
      <c r="E1178" s="1" t="s">
        <v>2224</v>
      </c>
      <c r="F1178" s="11" t="str">
        <f>IF(TicketTotals[[#This Row],[New Tickets]]&gt;499, "TRUE", "FALSE")</f>
        <v>TRUE</v>
      </c>
      <c r="G1178" s="7">
        <v>1181</v>
      </c>
      <c r="H1178" s="7">
        <f>IF(TicketTotals[[#This Row],[New Tickets]]&gt;499, TicketTotals[[#This Row],[New Tickets]], 0)</f>
        <v>1181</v>
      </c>
      <c r="I1178" s="16">
        <f>ROUND((TicketTotals[[#This Row],[Billed Tickets]]/$E$5)*$E$6, 2)</f>
        <v>729.89</v>
      </c>
      <c r="J1178" s="20">
        <f>TicketTotals[[#This Row],[Billed Tickets]]/$E$5</f>
        <v>1.4597883319279317E-4</v>
      </c>
    </row>
    <row r="1179" spans="1:10" x14ac:dyDescent="0.3">
      <c r="A1179" s="6" t="s">
        <v>3288</v>
      </c>
      <c r="B1179" s="6" t="s">
        <v>2</v>
      </c>
      <c r="C1179" s="12">
        <v>115101</v>
      </c>
      <c r="E1179" s="1" t="s">
        <v>2225</v>
      </c>
      <c r="F1179" s="11" t="str">
        <f>IF(TicketTotals[[#This Row],[New Tickets]]&gt;499, "TRUE", "FALSE")</f>
        <v>TRUE</v>
      </c>
      <c r="G1179" s="7">
        <v>814</v>
      </c>
      <c r="H1179" s="7">
        <f>IF(TicketTotals[[#This Row],[New Tickets]]&gt;499, TicketTotals[[#This Row],[New Tickets]], 0)</f>
        <v>814</v>
      </c>
      <c r="I1179" s="16">
        <f>ROUND((TicketTotals[[#This Row],[Billed Tickets]]/$E$5)*$E$6, 2)</f>
        <v>503.08</v>
      </c>
      <c r="J1179" s="20">
        <f>TicketTotals[[#This Row],[Billed Tickets]]/$E$5</f>
        <v>1.00615385452103E-4</v>
      </c>
    </row>
    <row r="1180" spans="1:10" x14ac:dyDescent="0.3">
      <c r="A1180" s="6" t="s">
        <v>3288</v>
      </c>
      <c r="B1180" s="6" t="s">
        <v>2</v>
      </c>
      <c r="C1180" s="12">
        <v>115104</v>
      </c>
      <c r="E1180" s="1" t="s">
        <v>2226</v>
      </c>
      <c r="F1180" s="11" t="str">
        <f>IF(TicketTotals[[#This Row],[New Tickets]]&gt;499, "TRUE", "FALSE")</f>
        <v>TRUE</v>
      </c>
      <c r="G1180" s="7">
        <v>1112</v>
      </c>
      <c r="H1180" s="7">
        <f>IF(TicketTotals[[#This Row],[New Tickets]]&gt;499, TicketTotals[[#This Row],[New Tickets]], 0)</f>
        <v>1112</v>
      </c>
      <c r="I1180" s="16">
        <f>ROUND((TicketTotals[[#This Row],[Billed Tickets]]/$E$5)*$E$6, 2)</f>
        <v>687.25</v>
      </c>
      <c r="J1180" s="20">
        <f>TicketTotals[[#This Row],[Billed Tickets]]/$E$5</f>
        <v>1.3745001059304489E-4</v>
      </c>
    </row>
    <row r="1181" spans="1:10" x14ac:dyDescent="0.3">
      <c r="A1181" s="6" t="s">
        <v>3288</v>
      </c>
      <c r="B1181" s="6" t="s">
        <v>2</v>
      </c>
      <c r="C1181" s="12">
        <v>115108</v>
      </c>
      <c r="E1181" s="12" t="s">
        <v>2227</v>
      </c>
      <c r="F1181" s="11" t="str">
        <f>IF(TicketTotals[[#This Row],[New Tickets]]&gt;499, "TRUE", "FALSE")</f>
        <v>FALSE</v>
      </c>
      <c r="G1181" s="7">
        <v>156</v>
      </c>
      <c r="H1181" s="7">
        <f>IF(TicketTotals[[#This Row],[New Tickets]]&gt;499, TicketTotals[[#This Row],[New Tickets]], 0)</f>
        <v>0</v>
      </c>
      <c r="I1181" s="16">
        <f>ROUND((TicketTotals[[#This Row],[Billed Tickets]]/$E$5)*$E$6, 2)</f>
        <v>0</v>
      </c>
      <c r="J1181" s="20">
        <f>TicketTotals[[#This Row],[Billed Tickets]]/$E$5</f>
        <v>0</v>
      </c>
    </row>
    <row r="1182" spans="1:10" x14ac:dyDescent="0.3">
      <c r="A1182" s="6" t="s">
        <v>3288</v>
      </c>
      <c r="B1182" s="6" t="s">
        <v>2</v>
      </c>
      <c r="C1182" s="12">
        <v>115114</v>
      </c>
      <c r="E1182" s="1" t="s">
        <v>2228</v>
      </c>
      <c r="F1182" s="11" t="str">
        <f>IF(TicketTotals[[#This Row],[New Tickets]]&gt;499, "TRUE", "FALSE")</f>
        <v>TRUE</v>
      </c>
      <c r="G1182" s="7">
        <v>2042</v>
      </c>
      <c r="H1182" s="7">
        <f>IF(TicketTotals[[#This Row],[New Tickets]]&gt;499, TicketTotals[[#This Row],[New Tickets]], 0)</f>
        <v>2042</v>
      </c>
      <c r="I1182" s="16">
        <f>ROUND((TicketTotals[[#This Row],[Billed Tickets]]/$E$5)*$E$6, 2)</f>
        <v>1262.02</v>
      </c>
      <c r="J1182" s="20">
        <f>TicketTotals[[#This Row],[Billed Tickets]]/$E$5</f>
        <v>2.524037065026957E-4</v>
      </c>
    </row>
    <row r="1183" spans="1:10" x14ac:dyDescent="0.3">
      <c r="A1183" s="6" t="s">
        <v>3288</v>
      </c>
      <c r="B1183" s="6" t="s">
        <v>2</v>
      </c>
      <c r="C1183" s="12">
        <v>115117</v>
      </c>
      <c r="E1183" s="12" t="s">
        <v>2229</v>
      </c>
      <c r="F1183" s="11" t="str">
        <f>IF(TicketTotals[[#This Row],[New Tickets]]&gt;499, "TRUE", "FALSE")</f>
        <v>FALSE</v>
      </c>
      <c r="G1183" s="7">
        <v>232</v>
      </c>
      <c r="H1183" s="7">
        <f>IF(TicketTotals[[#This Row],[New Tickets]]&gt;499, TicketTotals[[#This Row],[New Tickets]], 0)</f>
        <v>0</v>
      </c>
      <c r="I1183" s="16">
        <f>ROUND((TicketTotals[[#This Row],[Billed Tickets]]/$E$5)*$E$6, 2)</f>
        <v>0</v>
      </c>
      <c r="J1183" s="20">
        <f>TicketTotals[[#This Row],[Billed Tickets]]/$E$5</f>
        <v>0</v>
      </c>
    </row>
    <row r="1184" spans="1:10" x14ac:dyDescent="0.3">
      <c r="A1184" s="6" t="s">
        <v>3288</v>
      </c>
      <c r="B1184" s="6" t="s">
        <v>2</v>
      </c>
      <c r="C1184" s="12">
        <v>115118</v>
      </c>
      <c r="E1184" s="1" t="s">
        <v>2230</v>
      </c>
      <c r="F1184" s="11" t="str">
        <f>IF(TicketTotals[[#This Row],[New Tickets]]&gt;499, "TRUE", "FALSE")</f>
        <v>TRUE</v>
      </c>
      <c r="G1184" s="7">
        <v>899</v>
      </c>
      <c r="H1184" s="7">
        <f>IF(TicketTotals[[#This Row],[New Tickets]]&gt;499, TicketTotals[[#This Row],[New Tickets]], 0)</f>
        <v>899</v>
      </c>
      <c r="I1184" s="16">
        <f>ROUND((TicketTotals[[#This Row],[Billed Tickets]]/$E$5)*$E$6, 2)</f>
        <v>555.61</v>
      </c>
      <c r="J1184" s="20">
        <f>TicketTotals[[#This Row],[Billed Tickets]]/$E$5</f>
        <v>1.1112190604599582E-4</v>
      </c>
    </row>
    <row r="1185" spans="1:10" x14ac:dyDescent="0.3">
      <c r="A1185" s="6" t="s">
        <v>3288</v>
      </c>
      <c r="B1185" s="6" t="s">
        <v>2</v>
      </c>
      <c r="C1185" s="12">
        <v>115120</v>
      </c>
      <c r="E1185" s="1" t="s">
        <v>2231</v>
      </c>
      <c r="F1185" s="11" t="str">
        <f>IF(TicketTotals[[#This Row],[New Tickets]]&gt;499, "TRUE", "FALSE")</f>
        <v>TRUE</v>
      </c>
      <c r="G1185" s="7">
        <v>2314</v>
      </c>
      <c r="H1185" s="7">
        <f>IF(TicketTotals[[#This Row],[New Tickets]]&gt;499, TicketTotals[[#This Row],[New Tickets]], 0)</f>
        <v>2314</v>
      </c>
      <c r="I1185" s="16">
        <f>ROUND((TicketTotals[[#This Row],[Billed Tickets]]/$E$5)*$E$6, 2)</f>
        <v>1430.12</v>
      </c>
      <c r="J1185" s="20">
        <f>TicketTotals[[#This Row],[Billed Tickets]]/$E$5</f>
        <v>2.8602457240315277E-4</v>
      </c>
    </row>
    <row r="1186" spans="1:10" x14ac:dyDescent="0.3">
      <c r="A1186" s="6" t="s">
        <v>3288</v>
      </c>
      <c r="B1186" s="6" t="s">
        <v>2</v>
      </c>
      <c r="C1186" s="12">
        <v>115122</v>
      </c>
      <c r="E1186" s="1" t="s">
        <v>2232</v>
      </c>
      <c r="F1186" s="11" t="str">
        <f>IF(TicketTotals[[#This Row],[New Tickets]]&gt;499, "TRUE", "FALSE")</f>
        <v>TRUE</v>
      </c>
      <c r="G1186" s="7">
        <v>5901</v>
      </c>
      <c r="H1186" s="7">
        <f>IF(TicketTotals[[#This Row],[New Tickets]]&gt;499, TicketTotals[[#This Row],[New Tickets]], 0)</f>
        <v>5901</v>
      </c>
      <c r="I1186" s="16">
        <f>ROUND((TicketTotals[[#This Row],[Billed Tickets]]/$E$5)*$E$6, 2)</f>
        <v>3647</v>
      </c>
      <c r="J1186" s="20">
        <f>TicketTotals[[#This Row],[Billed Tickets]]/$E$5</f>
        <v>7.2939974146542968E-4</v>
      </c>
    </row>
    <row r="1187" spans="1:10" x14ac:dyDescent="0.3">
      <c r="A1187" s="6" t="s">
        <v>3288</v>
      </c>
      <c r="B1187" s="6" t="s">
        <v>2</v>
      </c>
      <c r="C1187" s="12">
        <v>115127</v>
      </c>
      <c r="E1187" s="1" t="s">
        <v>2233</v>
      </c>
      <c r="F1187" s="11" t="str">
        <f>IF(TicketTotals[[#This Row],[New Tickets]]&gt;499, "TRUE", "FALSE")</f>
        <v>TRUE</v>
      </c>
      <c r="G1187" s="7">
        <v>685</v>
      </c>
      <c r="H1187" s="7">
        <f>IF(TicketTotals[[#This Row],[New Tickets]]&gt;499, TicketTotals[[#This Row],[New Tickets]], 0)</f>
        <v>685</v>
      </c>
      <c r="I1187" s="16">
        <f>ROUND((TicketTotals[[#This Row],[Billed Tickets]]/$E$5)*$E$6, 2)</f>
        <v>423.35</v>
      </c>
      <c r="J1187" s="20">
        <f>TicketTotals[[#This Row],[Billed Tickets]]/$E$5</f>
        <v>8.4670195374312717E-5</v>
      </c>
    </row>
    <row r="1188" spans="1:10" x14ac:dyDescent="0.3">
      <c r="A1188" s="6" t="s">
        <v>3288</v>
      </c>
      <c r="B1188" s="6" t="s">
        <v>2</v>
      </c>
      <c r="C1188" s="12">
        <v>115133</v>
      </c>
      <c r="E1188" s="12" t="s">
        <v>2234</v>
      </c>
      <c r="F1188" s="11" t="str">
        <f>IF(TicketTotals[[#This Row],[New Tickets]]&gt;499, "TRUE", "FALSE")</f>
        <v>FALSE</v>
      </c>
      <c r="G1188" s="7">
        <v>302</v>
      </c>
      <c r="H1188" s="7">
        <f>IF(TicketTotals[[#This Row],[New Tickets]]&gt;499, TicketTotals[[#This Row],[New Tickets]], 0)</f>
        <v>0</v>
      </c>
      <c r="I1188" s="16">
        <f>ROUND((TicketTotals[[#This Row],[Billed Tickets]]/$E$5)*$E$6, 2)</f>
        <v>0</v>
      </c>
      <c r="J1188" s="20">
        <f>TicketTotals[[#This Row],[Billed Tickets]]/$E$5</f>
        <v>0</v>
      </c>
    </row>
    <row r="1189" spans="1:10" x14ac:dyDescent="0.3">
      <c r="A1189" s="6" t="s">
        <v>3288</v>
      </c>
      <c r="B1189" s="6" t="s">
        <v>2</v>
      </c>
      <c r="C1189" s="12">
        <v>115140</v>
      </c>
      <c r="E1189" s="1" t="s">
        <v>2235</v>
      </c>
      <c r="F1189" s="11" t="str">
        <f>IF(TicketTotals[[#This Row],[New Tickets]]&gt;499, "TRUE", "FALSE")</f>
        <v>TRUE</v>
      </c>
      <c r="G1189" s="7">
        <v>1514</v>
      </c>
      <c r="H1189" s="7">
        <f>IF(TicketTotals[[#This Row],[New Tickets]]&gt;499, TicketTotals[[#This Row],[New Tickets]], 0)</f>
        <v>1514</v>
      </c>
      <c r="I1189" s="16">
        <f>ROUND((TicketTotals[[#This Row],[Billed Tickets]]/$E$5)*$E$6, 2)</f>
        <v>935.7</v>
      </c>
      <c r="J1189" s="20">
        <f>TicketTotals[[#This Row],[Billed Tickets]]/$E$5</f>
        <v>1.8713967269592621E-4</v>
      </c>
    </row>
    <row r="1190" spans="1:10" x14ac:dyDescent="0.3">
      <c r="A1190" s="6" t="s">
        <v>3288</v>
      </c>
      <c r="B1190" s="6" t="s">
        <v>2</v>
      </c>
      <c r="C1190" s="12">
        <v>115166</v>
      </c>
      <c r="E1190" s="12" t="s">
        <v>2236</v>
      </c>
      <c r="F1190" s="11" t="str">
        <f>IF(TicketTotals[[#This Row],[New Tickets]]&gt;499, "TRUE", "FALSE")</f>
        <v>FALSE</v>
      </c>
      <c r="G1190" s="7">
        <v>393</v>
      </c>
      <c r="H1190" s="7">
        <f>IF(TicketTotals[[#This Row],[New Tickets]]&gt;499, TicketTotals[[#This Row],[New Tickets]], 0)</f>
        <v>0</v>
      </c>
      <c r="I1190" s="16">
        <f>ROUND((TicketTotals[[#This Row],[Billed Tickets]]/$E$5)*$E$6, 2)</f>
        <v>0</v>
      </c>
      <c r="J1190" s="20">
        <f>TicketTotals[[#This Row],[Billed Tickets]]/$E$5</f>
        <v>0</v>
      </c>
    </row>
    <row r="1191" spans="1:10" x14ac:dyDescent="0.3">
      <c r="A1191" s="6" t="s">
        <v>3288</v>
      </c>
      <c r="B1191" s="6" t="s">
        <v>2</v>
      </c>
      <c r="C1191" s="12">
        <v>115192</v>
      </c>
      <c r="E1191" s="1" t="s">
        <v>2237</v>
      </c>
      <c r="F1191" s="11" t="str">
        <f>IF(TicketTotals[[#This Row],[New Tickets]]&gt;499, "TRUE", "FALSE")</f>
        <v>TRUE</v>
      </c>
      <c r="G1191" s="7">
        <v>4788</v>
      </c>
      <c r="H1191" s="7">
        <f>IF(TicketTotals[[#This Row],[New Tickets]]&gt;499, TicketTotals[[#This Row],[New Tickets]], 0)</f>
        <v>4788</v>
      </c>
      <c r="I1191" s="16">
        <f>ROUND((TicketTotals[[#This Row],[Billed Tickets]]/$E$5)*$E$6, 2)</f>
        <v>2959.13</v>
      </c>
      <c r="J1191" s="20">
        <f>TicketTotals[[#This Row],[Billed Tickets]]/$E$5</f>
        <v>5.9182612474775081E-4</v>
      </c>
    </row>
    <row r="1192" spans="1:10" x14ac:dyDescent="0.3">
      <c r="A1192" s="6" t="s">
        <v>3288</v>
      </c>
      <c r="B1192" s="6" t="s">
        <v>2</v>
      </c>
      <c r="C1192" s="12">
        <v>115403</v>
      </c>
      <c r="E1192" s="12" t="s">
        <v>2238</v>
      </c>
      <c r="F1192" s="11" t="str">
        <f>IF(TicketTotals[[#This Row],[New Tickets]]&gt;499, "TRUE", "FALSE")</f>
        <v>FALSE</v>
      </c>
      <c r="G1192" s="7">
        <v>289</v>
      </c>
      <c r="H1192" s="7">
        <f>IF(TicketTotals[[#This Row],[New Tickets]]&gt;499, TicketTotals[[#This Row],[New Tickets]], 0)</f>
        <v>0</v>
      </c>
      <c r="I1192" s="16">
        <f>ROUND((TicketTotals[[#This Row],[Billed Tickets]]/$E$5)*$E$6, 2)</f>
        <v>0</v>
      </c>
      <c r="J1192" s="20">
        <f>TicketTotals[[#This Row],[Billed Tickets]]/$E$5</f>
        <v>0</v>
      </c>
    </row>
    <row r="1193" spans="1:10" x14ac:dyDescent="0.3">
      <c r="A1193" s="6" t="s">
        <v>3288</v>
      </c>
      <c r="B1193" s="6" t="s">
        <v>2</v>
      </c>
      <c r="C1193" s="12">
        <v>115508</v>
      </c>
      <c r="E1193" s="12" t="s">
        <v>2239</v>
      </c>
      <c r="F1193" s="11" t="str">
        <f>IF(TicketTotals[[#This Row],[New Tickets]]&gt;499, "TRUE", "FALSE")</f>
        <v>FALSE</v>
      </c>
      <c r="G1193" s="7">
        <v>70</v>
      </c>
      <c r="H1193" s="7">
        <f>IF(TicketTotals[[#This Row],[New Tickets]]&gt;499, TicketTotals[[#This Row],[New Tickets]], 0)</f>
        <v>0</v>
      </c>
      <c r="I1193" s="16">
        <f>ROUND((TicketTotals[[#This Row],[Billed Tickets]]/$E$5)*$E$6, 2)</f>
        <v>0</v>
      </c>
      <c r="J1193" s="20">
        <f>TicketTotals[[#This Row],[Billed Tickets]]/$E$5</f>
        <v>0</v>
      </c>
    </row>
    <row r="1194" spans="1:10" x14ac:dyDescent="0.3">
      <c r="A1194" s="6" t="s">
        <v>3288</v>
      </c>
      <c r="B1194" s="6" t="s">
        <v>2</v>
      </c>
      <c r="C1194" s="12">
        <v>115560</v>
      </c>
      <c r="E1194" s="12" t="s">
        <v>2240</v>
      </c>
      <c r="F1194" s="11" t="str">
        <f>IF(TicketTotals[[#This Row],[New Tickets]]&gt;499, "TRUE", "FALSE")</f>
        <v>FALSE</v>
      </c>
      <c r="G1194" s="7">
        <v>185</v>
      </c>
      <c r="H1194" s="7">
        <f>IF(TicketTotals[[#This Row],[New Tickets]]&gt;499, TicketTotals[[#This Row],[New Tickets]], 0)</f>
        <v>0</v>
      </c>
      <c r="I1194" s="16">
        <f>ROUND((TicketTotals[[#This Row],[Billed Tickets]]/$E$5)*$E$6, 2)</f>
        <v>0</v>
      </c>
      <c r="J1194" s="20">
        <f>TicketTotals[[#This Row],[Billed Tickets]]/$E$5</f>
        <v>0</v>
      </c>
    </row>
    <row r="1195" spans="1:10" x14ac:dyDescent="0.3">
      <c r="A1195" s="6" t="s">
        <v>3288</v>
      </c>
      <c r="B1195" s="6" t="s">
        <v>2</v>
      </c>
      <c r="C1195" s="12">
        <v>115614</v>
      </c>
      <c r="E1195" s="1" t="s">
        <v>2241</v>
      </c>
      <c r="F1195" s="11" t="str">
        <f>IF(TicketTotals[[#This Row],[New Tickets]]&gt;499, "TRUE", "FALSE")</f>
        <v>TRUE</v>
      </c>
      <c r="G1195" s="7">
        <v>4259</v>
      </c>
      <c r="H1195" s="7">
        <f>IF(TicketTotals[[#This Row],[New Tickets]]&gt;499, TicketTotals[[#This Row],[New Tickets]], 0)</f>
        <v>4259</v>
      </c>
      <c r="I1195" s="16">
        <f>ROUND((TicketTotals[[#This Row],[Billed Tickets]]/$E$5)*$E$6, 2)</f>
        <v>2632.19</v>
      </c>
      <c r="J1195" s="20">
        <f>TicketTotals[[#This Row],[Billed Tickets]]/$E$5</f>
        <v>5.2643848481634728E-4</v>
      </c>
    </row>
    <row r="1196" spans="1:10" x14ac:dyDescent="0.3">
      <c r="A1196" s="6" t="s">
        <v>3288</v>
      </c>
      <c r="B1196" s="6" t="s">
        <v>2</v>
      </c>
      <c r="C1196" s="12">
        <v>115719</v>
      </c>
      <c r="E1196" s="12" t="s">
        <v>2242</v>
      </c>
      <c r="F1196" s="11" t="str">
        <f>IF(TicketTotals[[#This Row],[New Tickets]]&gt;499, "TRUE", "FALSE")</f>
        <v>FALSE</v>
      </c>
      <c r="G1196" s="7">
        <v>221</v>
      </c>
      <c r="H1196" s="7">
        <f>IF(TicketTotals[[#This Row],[New Tickets]]&gt;499, TicketTotals[[#This Row],[New Tickets]], 0)</f>
        <v>0</v>
      </c>
      <c r="I1196" s="16">
        <f>ROUND((TicketTotals[[#This Row],[Billed Tickets]]/$E$5)*$E$6, 2)</f>
        <v>0</v>
      </c>
      <c r="J1196" s="20">
        <f>TicketTotals[[#This Row],[Billed Tickets]]/$E$5</f>
        <v>0</v>
      </c>
    </row>
    <row r="1197" spans="1:10" x14ac:dyDescent="0.3">
      <c r="A1197" s="6" t="s">
        <v>3288</v>
      </c>
      <c r="B1197" s="6" t="s">
        <v>2</v>
      </c>
      <c r="C1197" s="12">
        <v>115825</v>
      </c>
      <c r="E1197" s="12" t="s">
        <v>2243</v>
      </c>
      <c r="F1197" s="11" t="str">
        <f>IF(TicketTotals[[#This Row],[New Tickets]]&gt;499, "TRUE", "FALSE")</f>
        <v>FALSE</v>
      </c>
      <c r="G1197" s="7">
        <v>376</v>
      </c>
      <c r="H1197" s="7">
        <f>IF(TicketTotals[[#This Row],[New Tickets]]&gt;499, TicketTotals[[#This Row],[New Tickets]], 0)</f>
        <v>0</v>
      </c>
      <c r="I1197" s="16">
        <f>ROUND((TicketTotals[[#This Row],[Billed Tickets]]/$E$5)*$E$6, 2)</f>
        <v>0</v>
      </c>
      <c r="J1197" s="20">
        <f>TicketTotals[[#This Row],[Billed Tickets]]/$E$5</f>
        <v>0</v>
      </c>
    </row>
    <row r="1198" spans="1:10" x14ac:dyDescent="0.3">
      <c r="A1198" s="6" t="s">
        <v>3288</v>
      </c>
      <c r="B1198" s="6" t="s">
        <v>2</v>
      </c>
      <c r="C1198" s="12">
        <v>116036</v>
      </c>
      <c r="E1198" s="1" t="s">
        <v>2244</v>
      </c>
      <c r="F1198" s="11" t="str">
        <f>IF(TicketTotals[[#This Row],[New Tickets]]&gt;499, "TRUE", "FALSE")</f>
        <v>TRUE</v>
      </c>
      <c r="G1198" s="7">
        <v>2972</v>
      </c>
      <c r="H1198" s="7">
        <f>IF(TicketTotals[[#This Row],[New Tickets]]&gt;499, TicketTotals[[#This Row],[New Tickets]], 0)</f>
        <v>2972</v>
      </c>
      <c r="I1198" s="16">
        <f>ROUND((TicketTotals[[#This Row],[Billed Tickets]]/$E$5)*$E$6, 2)</f>
        <v>1836.79</v>
      </c>
      <c r="J1198" s="20">
        <f>TicketTotals[[#This Row],[Billed Tickets]]/$E$5</f>
        <v>3.6735740241234657E-4</v>
      </c>
    </row>
    <row r="1199" spans="1:10" x14ac:dyDescent="0.3">
      <c r="A1199" s="6" t="s">
        <v>3288</v>
      </c>
      <c r="B1199" s="6" t="s">
        <v>2</v>
      </c>
      <c r="C1199" s="12">
        <v>116141</v>
      </c>
      <c r="E1199" s="12" t="s">
        <v>2245</v>
      </c>
      <c r="F1199" s="11" t="str">
        <f>IF(TicketTotals[[#This Row],[New Tickets]]&gt;499, "TRUE", "FALSE")</f>
        <v>FALSE</v>
      </c>
      <c r="G1199" s="7">
        <v>331</v>
      </c>
      <c r="H1199" s="7">
        <f>IF(TicketTotals[[#This Row],[New Tickets]]&gt;499, TicketTotals[[#This Row],[New Tickets]], 0)</f>
        <v>0</v>
      </c>
      <c r="I1199" s="16">
        <f>ROUND((TicketTotals[[#This Row],[Billed Tickets]]/$E$5)*$E$6, 2)</f>
        <v>0</v>
      </c>
      <c r="J1199" s="20">
        <f>TicketTotals[[#This Row],[Billed Tickets]]/$E$5</f>
        <v>0</v>
      </c>
    </row>
    <row r="1200" spans="1:10" x14ac:dyDescent="0.3">
      <c r="A1200" s="6" t="s">
        <v>3288</v>
      </c>
      <c r="B1200" s="6" t="s">
        <v>2</v>
      </c>
      <c r="C1200" s="12">
        <v>116247</v>
      </c>
      <c r="E1200" s="1" t="s">
        <v>2246</v>
      </c>
      <c r="F1200" s="11" t="str">
        <f>IF(TicketTotals[[#This Row],[New Tickets]]&gt;499, "TRUE", "FALSE")</f>
        <v>TRUE</v>
      </c>
      <c r="G1200" s="7">
        <v>8463</v>
      </c>
      <c r="H1200" s="7">
        <f>IF(TicketTotals[[#This Row],[New Tickets]]&gt;499, TicketTotals[[#This Row],[New Tickets]], 0)</f>
        <v>8463</v>
      </c>
      <c r="I1200" s="16">
        <f>ROUND((TicketTotals[[#This Row],[Billed Tickets]]/$E$5)*$E$6, 2)</f>
        <v>5230.3900000000003</v>
      </c>
      <c r="J1200" s="20">
        <f>TicketTotals[[#This Row],[Billed Tickets]]/$E$5</f>
        <v>1.0460786327778227E-3</v>
      </c>
    </row>
    <row r="1201" spans="1:10" x14ac:dyDescent="0.3">
      <c r="A1201" s="6" t="s">
        <v>3288</v>
      </c>
      <c r="B1201" s="6" t="s">
        <v>2</v>
      </c>
      <c r="C1201" s="12">
        <v>116458</v>
      </c>
      <c r="E1201" s="1" t="s">
        <v>2247</v>
      </c>
      <c r="F1201" s="11" t="str">
        <f>IF(TicketTotals[[#This Row],[New Tickets]]&gt;499, "TRUE", "FALSE")</f>
        <v>TRUE</v>
      </c>
      <c r="G1201" s="7">
        <v>22362</v>
      </c>
      <c r="H1201" s="7">
        <f>IF(TicketTotals[[#This Row],[New Tickets]]&gt;499, TicketTotals[[#This Row],[New Tickets]], 0)</f>
        <v>22362</v>
      </c>
      <c r="I1201" s="16">
        <f>ROUND((TicketTotals[[#This Row],[Billed Tickets]]/$E$5)*$E$6, 2)</f>
        <v>13820.4</v>
      </c>
      <c r="J1201" s="20">
        <f>TicketTotals[[#This Row],[Billed Tickets]]/$E$5</f>
        <v>2.7640801590662497E-3</v>
      </c>
    </row>
    <row r="1202" spans="1:10" x14ac:dyDescent="0.3">
      <c r="A1202" s="6" t="s">
        <v>3288</v>
      </c>
      <c r="B1202" s="6" t="s">
        <v>2</v>
      </c>
      <c r="C1202" s="12">
        <v>116520</v>
      </c>
      <c r="E1202" s="1" t="s">
        <v>2248</v>
      </c>
      <c r="F1202" s="11" t="str">
        <f>IF(TicketTotals[[#This Row],[New Tickets]]&gt;499, "TRUE", "FALSE")</f>
        <v>TRUE</v>
      </c>
      <c r="G1202" s="7">
        <v>862</v>
      </c>
      <c r="H1202" s="7">
        <f>IF(TicketTotals[[#This Row],[New Tickets]]&gt;499, TicketTotals[[#This Row],[New Tickets]], 0)</f>
        <v>862</v>
      </c>
      <c r="I1202" s="16">
        <f>ROUND((TicketTotals[[#This Row],[Billed Tickets]]/$E$5)*$E$6, 2)</f>
        <v>532.74</v>
      </c>
      <c r="J1202" s="20">
        <f>TicketTotals[[#This Row],[Billed Tickets]]/$E$5</f>
        <v>1.0654847943453658E-4</v>
      </c>
    </row>
    <row r="1203" spans="1:10" x14ac:dyDescent="0.3">
      <c r="A1203" s="6" t="s">
        <v>3288</v>
      </c>
      <c r="B1203" s="6" t="s">
        <v>2</v>
      </c>
      <c r="C1203" s="12">
        <v>116583</v>
      </c>
      <c r="E1203" s="1" t="s">
        <v>2249</v>
      </c>
      <c r="F1203" s="11" t="str">
        <f>IF(TicketTotals[[#This Row],[New Tickets]]&gt;499, "TRUE", "FALSE")</f>
        <v>TRUE</v>
      </c>
      <c r="G1203" s="7">
        <v>1767</v>
      </c>
      <c r="H1203" s="7">
        <f>IF(TicketTotals[[#This Row],[New Tickets]]&gt;499, TicketTotals[[#This Row],[New Tickets]], 0)</f>
        <v>1767</v>
      </c>
      <c r="I1203" s="16">
        <f>ROUND((TicketTotals[[#This Row],[Billed Tickets]]/$E$5)*$E$6, 2)</f>
        <v>1092.06</v>
      </c>
      <c r="J1203" s="20">
        <f>TicketTotals[[#This Row],[Billed Tickets]]/$E$5</f>
        <v>2.184120222283366E-4</v>
      </c>
    </row>
    <row r="1204" spans="1:10" x14ac:dyDescent="0.3">
      <c r="A1204" s="6" t="s">
        <v>3288</v>
      </c>
      <c r="B1204" s="6" t="s">
        <v>2</v>
      </c>
      <c r="C1204" s="12">
        <v>116626</v>
      </c>
      <c r="E1204" s="12" t="s">
        <v>2250</v>
      </c>
      <c r="F1204" s="11" t="str">
        <f>IF(TicketTotals[[#This Row],[New Tickets]]&gt;499, "TRUE", "FALSE")</f>
        <v>FALSE</v>
      </c>
      <c r="G1204" s="7">
        <v>102</v>
      </c>
      <c r="H1204" s="7">
        <f>IF(TicketTotals[[#This Row],[New Tickets]]&gt;499, TicketTotals[[#This Row],[New Tickets]], 0)</f>
        <v>0</v>
      </c>
      <c r="I1204" s="16">
        <f>ROUND((TicketTotals[[#This Row],[Billed Tickets]]/$E$5)*$E$6, 2)</f>
        <v>0</v>
      </c>
      <c r="J1204" s="20">
        <f>TicketTotals[[#This Row],[Billed Tickets]]/$E$5</f>
        <v>0</v>
      </c>
    </row>
    <row r="1205" spans="1:10" x14ac:dyDescent="0.3">
      <c r="A1205" s="6" t="s">
        <v>3288</v>
      </c>
      <c r="B1205" s="6" t="s">
        <v>2</v>
      </c>
      <c r="C1205" s="12">
        <v>116669</v>
      </c>
      <c r="E1205" s="1" t="s">
        <v>2251</v>
      </c>
      <c r="F1205" s="11" t="str">
        <f>IF(TicketTotals[[#This Row],[New Tickets]]&gt;499, "TRUE", "FALSE")</f>
        <v>TRUE</v>
      </c>
      <c r="G1205" s="7">
        <v>611</v>
      </c>
      <c r="H1205" s="7">
        <f>IF(TicketTotals[[#This Row],[New Tickets]]&gt;499, TicketTotals[[#This Row],[New Tickets]], 0)</f>
        <v>611</v>
      </c>
      <c r="I1205" s="16">
        <f>ROUND((TicketTotals[[#This Row],[Billed Tickets]]/$E$5)*$E$6, 2)</f>
        <v>377.62</v>
      </c>
      <c r="J1205" s="20">
        <f>TicketTotals[[#This Row],[Billed Tickets]]/$E$5</f>
        <v>7.5523342151394268E-5</v>
      </c>
    </row>
    <row r="1206" spans="1:10" x14ac:dyDescent="0.3">
      <c r="A1206" s="6" t="s">
        <v>3288</v>
      </c>
      <c r="B1206" s="6" t="s">
        <v>2</v>
      </c>
      <c r="C1206" s="12">
        <v>116774</v>
      </c>
      <c r="E1206" s="12" t="s">
        <v>2252</v>
      </c>
      <c r="F1206" s="11" t="str">
        <f>IF(TicketTotals[[#This Row],[New Tickets]]&gt;499, "TRUE", "FALSE")</f>
        <v>FALSE</v>
      </c>
      <c r="G1206" s="7">
        <v>359</v>
      </c>
      <c r="H1206" s="7">
        <f>IF(TicketTotals[[#This Row],[New Tickets]]&gt;499, TicketTotals[[#This Row],[New Tickets]], 0)</f>
        <v>0</v>
      </c>
      <c r="I1206" s="16">
        <f>ROUND((TicketTotals[[#This Row],[Billed Tickets]]/$E$5)*$E$6, 2)</f>
        <v>0</v>
      </c>
      <c r="J1206" s="20">
        <f>TicketTotals[[#This Row],[Billed Tickets]]/$E$5</f>
        <v>0</v>
      </c>
    </row>
    <row r="1207" spans="1:10" x14ac:dyDescent="0.3">
      <c r="A1207" s="6" t="s">
        <v>3288</v>
      </c>
      <c r="B1207" s="6" t="s">
        <v>2</v>
      </c>
      <c r="C1207" s="12">
        <v>116880</v>
      </c>
      <c r="E1207" s="12" t="s">
        <v>2253</v>
      </c>
      <c r="F1207" s="11" t="str">
        <f>IF(TicketTotals[[#This Row],[New Tickets]]&gt;499, "TRUE", "FALSE")</f>
        <v>FALSE</v>
      </c>
      <c r="G1207" s="7">
        <v>378</v>
      </c>
      <c r="H1207" s="7">
        <f>IF(TicketTotals[[#This Row],[New Tickets]]&gt;499, TicketTotals[[#This Row],[New Tickets]], 0)</f>
        <v>0</v>
      </c>
      <c r="I1207" s="16">
        <f>ROUND((TicketTotals[[#This Row],[Billed Tickets]]/$E$5)*$E$6, 2)</f>
        <v>0</v>
      </c>
      <c r="J1207" s="20">
        <f>TicketTotals[[#This Row],[Billed Tickets]]/$E$5</f>
        <v>0</v>
      </c>
    </row>
    <row r="1208" spans="1:10" x14ac:dyDescent="0.3">
      <c r="A1208" s="6" t="s">
        <v>3288</v>
      </c>
      <c r="B1208" s="6" t="s">
        <v>2</v>
      </c>
      <c r="C1208" s="12">
        <v>117091</v>
      </c>
      <c r="E1208" s="1" t="s">
        <v>2254</v>
      </c>
      <c r="F1208" s="11" t="str">
        <f>IF(TicketTotals[[#This Row],[New Tickets]]&gt;499, "TRUE", "FALSE")</f>
        <v>TRUE</v>
      </c>
      <c r="G1208" s="7">
        <v>2173</v>
      </c>
      <c r="H1208" s="7">
        <f>IF(TicketTotals[[#This Row],[New Tickets]]&gt;499, TicketTotals[[#This Row],[New Tickets]], 0)</f>
        <v>2173</v>
      </c>
      <c r="I1208" s="16">
        <f>ROUND((TicketTotals[[#This Row],[Billed Tickets]]/$E$5)*$E$6, 2)</f>
        <v>1342.98</v>
      </c>
      <c r="J1208" s="20">
        <f>TicketTotals[[#This Row],[Billed Tickets]]/$E$5</f>
        <v>2.6859610882975409E-4</v>
      </c>
    </row>
    <row r="1209" spans="1:10" x14ac:dyDescent="0.3">
      <c r="A1209" s="6" t="s">
        <v>3288</v>
      </c>
      <c r="B1209" s="6" t="s">
        <v>2</v>
      </c>
      <c r="C1209" s="12">
        <v>117196</v>
      </c>
      <c r="E1209" s="12" t="s">
        <v>2255</v>
      </c>
      <c r="F1209" s="11" t="str">
        <f>IF(TicketTotals[[#This Row],[New Tickets]]&gt;499, "TRUE", "FALSE")</f>
        <v>FALSE</v>
      </c>
      <c r="G1209" s="7">
        <v>197</v>
      </c>
      <c r="H1209" s="7">
        <f>IF(TicketTotals[[#This Row],[New Tickets]]&gt;499, TicketTotals[[#This Row],[New Tickets]], 0)</f>
        <v>0</v>
      </c>
      <c r="I1209" s="16">
        <f>ROUND((TicketTotals[[#This Row],[Billed Tickets]]/$E$5)*$E$6, 2)</f>
        <v>0</v>
      </c>
      <c r="J1209" s="20">
        <f>TicketTotals[[#This Row],[Billed Tickets]]/$E$5</f>
        <v>0</v>
      </c>
    </row>
    <row r="1210" spans="1:10" x14ac:dyDescent="0.3">
      <c r="A1210" s="6" t="s">
        <v>3288</v>
      </c>
      <c r="B1210" s="6" t="s">
        <v>2</v>
      </c>
      <c r="C1210" s="12">
        <v>117302</v>
      </c>
      <c r="E1210" s="1" t="s">
        <v>2256</v>
      </c>
      <c r="F1210" s="11" t="str">
        <f>IF(TicketTotals[[#This Row],[New Tickets]]&gt;499, "TRUE", "FALSE")</f>
        <v>TRUE</v>
      </c>
      <c r="G1210" s="7">
        <v>7746</v>
      </c>
      <c r="H1210" s="7">
        <f>IF(TicketTotals[[#This Row],[New Tickets]]&gt;499, TicketTotals[[#This Row],[New Tickets]], 0)</f>
        <v>7746</v>
      </c>
      <c r="I1210" s="16">
        <f>ROUND((TicketTotals[[#This Row],[Billed Tickets]]/$E$5)*$E$6, 2)</f>
        <v>4787.2700000000004</v>
      </c>
      <c r="J1210" s="20">
        <f>TicketTotals[[#This Row],[Billed Tickets]]/$E$5</f>
        <v>9.574530414152209E-4</v>
      </c>
    </row>
    <row r="1211" spans="1:10" x14ac:dyDescent="0.3">
      <c r="A1211" s="6" t="s">
        <v>3288</v>
      </c>
      <c r="B1211" s="6" t="s">
        <v>2</v>
      </c>
      <c r="C1211" s="12">
        <v>117513</v>
      </c>
      <c r="E1211" s="1" t="s">
        <v>2257</v>
      </c>
      <c r="F1211" s="11" t="str">
        <f>IF(TicketTotals[[#This Row],[New Tickets]]&gt;499, "TRUE", "FALSE")</f>
        <v>TRUE</v>
      </c>
      <c r="G1211" s="7">
        <v>964</v>
      </c>
      <c r="H1211" s="7">
        <f>IF(TicketTotals[[#This Row],[New Tickets]]&gt;499, TicketTotals[[#This Row],[New Tickets]], 0)</f>
        <v>964</v>
      </c>
      <c r="I1211" s="16">
        <f>ROUND((TicketTotals[[#This Row],[Billed Tickets]]/$E$5)*$E$6, 2)</f>
        <v>595.78</v>
      </c>
      <c r="J1211" s="20">
        <f>TicketTotals[[#This Row],[Billed Tickets]]/$E$5</f>
        <v>1.1915630414720797E-4</v>
      </c>
    </row>
    <row r="1212" spans="1:10" x14ac:dyDescent="0.3">
      <c r="A1212" s="6" t="s">
        <v>3288</v>
      </c>
      <c r="B1212" s="6" t="s">
        <v>2</v>
      </c>
      <c r="C1212" s="12">
        <v>117935</v>
      </c>
      <c r="E1212" s="1" t="s">
        <v>2258</v>
      </c>
      <c r="F1212" s="11" t="str">
        <f>IF(TicketTotals[[#This Row],[New Tickets]]&gt;499, "TRUE", "FALSE")</f>
        <v>TRUE</v>
      </c>
      <c r="G1212" s="7">
        <v>896</v>
      </c>
      <c r="H1212" s="7">
        <f>IF(TicketTotals[[#This Row],[New Tickets]]&gt;499, TicketTotals[[#This Row],[New Tickets]], 0)</f>
        <v>896</v>
      </c>
      <c r="I1212" s="16">
        <f>ROUND((TicketTotals[[#This Row],[Billed Tickets]]/$E$5)*$E$6, 2)</f>
        <v>553.76</v>
      </c>
      <c r="J1212" s="20">
        <f>TicketTotals[[#This Row],[Billed Tickets]]/$E$5</f>
        <v>1.1075108767209372E-4</v>
      </c>
    </row>
    <row r="1213" spans="1:10" x14ac:dyDescent="0.3">
      <c r="A1213" s="6" t="s">
        <v>3288</v>
      </c>
      <c r="B1213" s="6" t="s">
        <v>2</v>
      </c>
      <c r="C1213" s="12">
        <v>117962</v>
      </c>
      <c r="E1213" s="1" t="s">
        <v>2259</v>
      </c>
      <c r="F1213" s="11" t="str">
        <f>IF(TicketTotals[[#This Row],[New Tickets]]&gt;499, "TRUE", "FALSE")</f>
        <v>TRUE</v>
      </c>
      <c r="G1213" s="7">
        <v>1071</v>
      </c>
      <c r="H1213" s="7">
        <f>IF(TicketTotals[[#This Row],[New Tickets]]&gt;499, TicketTotals[[#This Row],[New Tickets]], 0)</f>
        <v>1071</v>
      </c>
      <c r="I1213" s="16">
        <f>ROUND((TicketTotals[[#This Row],[Billed Tickets]]/$E$5)*$E$6, 2)</f>
        <v>661.91</v>
      </c>
      <c r="J1213" s="20">
        <f>TicketTotals[[#This Row],[Billed Tickets]]/$E$5</f>
        <v>1.3238215948304952E-4</v>
      </c>
    </row>
    <row r="1214" spans="1:10" x14ac:dyDescent="0.3">
      <c r="A1214" s="6" t="s">
        <v>3288</v>
      </c>
      <c r="B1214" s="6" t="s">
        <v>2</v>
      </c>
      <c r="C1214" s="12">
        <v>117988</v>
      </c>
      <c r="E1214" s="12" t="s">
        <v>2260</v>
      </c>
      <c r="F1214" s="11" t="str">
        <f>IF(TicketTotals[[#This Row],[New Tickets]]&gt;499, "TRUE", "FALSE")</f>
        <v>FALSE</v>
      </c>
      <c r="G1214" s="7">
        <v>262</v>
      </c>
      <c r="H1214" s="7">
        <f>IF(TicketTotals[[#This Row],[New Tickets]]&gt;499, TicketTotals[[#This Row],[New Tickets]], 0)</f>
        <v>0</v>
      </c>
      <c r="I1214" s="16">
        <f>ROUND((TicketTotals[[#This Row],[Billed Tickets]]/$E$5)*$E$6, 2)</f>
        <v>0</v>
      </c>
      <c r="J1214" s="20">
        <f>TicketTotals[[#This Row],[Billed Tickets]]/$E$5</f>
        <v>0</v>
      </c>
    </row>
    <row r="1215" spans="1:10" x14ac:dyDescent="0.3">
      <c r="A1215" s="6" t="s">
        <v>3288</v>
      </c>
      <c r="B1215" s="6" t="s">
        <v>2</v>
      </c>
      <c r="C1215" s="12">
        <v>118001</v>
      </c>
      <c r="E1215" s="12" t="s">
        <v>2261</v>
      </c>
      <c r="F1215" s="11" t="str">
        <f>IF(TicketTotals[[#This Row],[New Tickets]]&gt;499, "TRUE", "FALSE")</f>
        <v>FALSE</v>
      </c>
      <c r="G1215" s="7">
        <v>71</v>
      </c>
      <c r="H1215" s="7">
        <f>IF(TicketTotals[[#This Row],[New Tickets]]&gt;499, TicketTotals[[#This Row],[New Tickets]], 0)</f>
        <v>0</v>
      </c>
      <c r="I1215" s="16">
        <f>ROUND((TicketTotals[[#This Row],[Billed Tickets]]/$E$5)*$E$6, 2)</f>
        <v>0</v>
      </c>
      <c r="J1215" s="20">
        <f>TicketTotals[[#This Row],[Billed Tickets]]/$E$5</f>
        <v>0</v>
      </c>
    </row>
    <row r="1216" spans="1:10" x14ac:dyDescent="0.3">
      <c r="A1216" s="6" t="s">
        <v>3288</v>
      </c>
      <c r="B1216" s="6" t="s">
        <v>2</v>
      </c>
      <c r="C1216" s="12">
        <v>118015</v>
      </c>
      <c r="E1216" s="12" t="s">
        <v>2262</v>
      </c>
      <c r="F1216" s="11" t="str">
        <f>IF(TicketTotals[[#This Row],[New Tickets]]&gt;499, "TRUE", "FALSE")</f>
        <v>FALSE</v>
      </c>
      <c r="G1216" s="7">
        <v>249</v>
      </c>
      <c r="H1216" s="7">
        <f>IF(TicketTotals[[#This Row],[New Tickets]]&gt;499, TicketTotals[[#This Row],[New Tickets]], 0)</f>
        <v>0</v>
      </c>
      <c r="I1216" s="16">
        <f>ROUND((TicketTotals[[#This Row],[Billed Tickets]]/$E$5)*$E$6, 2)</f>
        <v>0</v>
      </c>
      <c r="J1216" s="20">
        <f>TicketTotals[[#This Row],[Billed Tickets]]/$E$5</f>
        <v>0</v>
      </c>
    </row>
    <row r="1217" spans="1:10" x14ac:dyDescent="0.3">
      <c r="A1217" s="6" t="s">
        <v>3288</v>
      </c>
      <c r="B1217" s="6" t="s">
        <v>2</v>
      </c>
      <c r="C1217" s="12">
        <v>118029</v>
      </c>
      <c r="E1217" s="12" t="s">
        <v>2263</v>
      </c>
      <c r="F1217" s="11" t="str">
        <f>IF(TicketTotals[[#This Row],[New Tickets]]&gt;499, "TRUE", "FALSE")</f>
        <v>FALSE</v>
      </c>
      <c r="G1217" s="7">
        <v>86</v>
      </c>
      <c r="H1217" s="7">
        <f>IF(TicketTotals[[#This Row],[New Tickets]]&gt;499, TicketTotals[[#This Row],[New Tickets]], 0)</f>
        <v>0</v>
      </c>
      <c r="I1217" s="16">
        <f>ROUND((TicketTotals[[#This Row],[Billed Tickets]]/$E$5)*$E$6, 2)</f>
        <v>0</v>
      </c>
      <c r="J1217" s="20">
        <f>TicketTotals[[#This Row],[Billed Tickets]]/$E$5</f>
        <v>0</v>
      </c>
    </row>
    <row r="1218" spans="1:10" x14ac:dyDescent="0.3">
      <c r="A1218" s="6" t="s">
        <v>3288</v>
      </c>
      <c r="B1218" s="6" t="s">
        <v>2</v>
      </c>
      <c r="C1218" s="12">
        <v>118042</v>
      </c>
      <c r="E1218" s="12" t="s">
        <v>2264</v>
      </c>
      <c r="F1218" s="11" t="str">
        <f>IF(TicketTotals[[#This Row],[New Tickets]]&gt;499, "TRUE", "FALSE")</f>
        <v>FALSE</v>
      </c>
      <c r="G1218" s="7">
        <v>269</v>
      </c>
      <c r="H1218" s="7">
        <f>IF(TicketTotals[[#This Row],[New Tickets]]&gt;499, TicketTotals[[#This Row],[New Tickets]], 0)</f>
        <v>0</v>
      </c>
      <c r="I1218" s="16">
        <f>ROUND((TicketTotals[[#This Row],[Billed Tickets]]/$E$5)*$E$6, 2)</f>
        <v>0</v>
      </c>
      <c r="J1218" s="20">
        <f>TicketTotals[[#This Row],[Billed Tickets]]/$E$5</f>
        <v>0</v>
      </c>
    </row>
    <row r="1219" spans="1:10" x14ac:dyDescent="0.3">
      <c r="A1219" s="6" t="s">
        <v>3288</v>
      </c>
      <c r="B1219" s="6" t="s">
        <v>2</v>
      </c>
      <c r="C1219" s="12">
        <v>118068</v>
      </c>
      <c r="E1219" s="1" t="s">
        <v>2265</v>
      </c>
      <c r="F1219" s="11" t="str">
        <f>IF(TicketTotals[[#This Row],[New Tickets]]&gt;499, "TRUE", "FALSE")</f>
        <v>TRUE</v>
      </c>
      <c r="G1219" s="7">
        <v>797</v>
      </c>
      <c r="H1219" s="7">
        <f>IF(TicketTotals[[#This Row],[New Tickets]]&gt;499, TicketTotals[[#This Row],[New Tickets]], 0)</f>
        <v>797</v>
      </c>
      <c r="I1219" s="16">
        <f>ROUND((TicketTotals[[#This Row],[Billed Tickets]]/$E$5)*$E$6, 2)</f>
        <v>492.57</v>
      </c>
      <c r="J1219" s="20">
        <f>TicketTotals[[#This Row],[Billed Tickets]]/$E$5</f>
        <v>9.8514081333324433E-5</v>
      </c>
    </row>
    <row r="1220" spans="1:10" x14ac:dyDescent="0.3">
      <c r="A1220" s="6" t="s">
        <v>3288</v>
      </c>
      <c r="B1220" s="6" t="s">
        <v>2</v>
      </c>
      <c r="C1220" s="12">
        <v>118081</v>
      </c>
      <c r="E1220" s="12" t="s">
        <v>2266</v>
      </c>
      <c r="F1220" s="11" t="str">
        <f>IF(TicketTotals[[#This Row],[New Tickets]]&gt;499, "TRUE", "FALSE")</f>
        <v>FALSE</v>
      </c>
      <c r="G1220" s="7">
        <v>377</v>
      </c>
      <c r="H1220" s="7">
        <f>IF(TicketTotals[[#This Row],[New Tickets]]&gt;499, TicketTotals[[#This Row],[New Tickets]], 0)</f>
        <v>0</v>
      </c>
      <c r="I1220" s="16">
        <f>ROUND((TicketTotals[[#This Row],[Billed Tickets]]/$E$5)*$E$6, 2)</f>
        <v>0</v>
      </c>
      <c r="J1220" s="20">
        <f>TicketTotals[[#This Row],[Billed Tickets]]/$E$5</f>
        <v>0</v>
      </c>
    </row>
    <row r="1221" spans="1:10" x14ac:dyDescent="0.3">
      <c r="A1221" s="6" t="s">
        <v>3288</v>
      </c>
      <c r="B1221" s="6" t="s">
        <v>2</v>
      </c>
      <c r="C1221" s="12">
        <v>118094</v>
      </c>
      <c r="E1221" s="1" t="s">
        <v>2267</v>
      </c>
      <c r="F1221" s="11" t="str">
        <f>IF(TicketTotals[[#This Row],[New Tickets]]&gt;499, "TRUE", "FALSE")</f>
        <v>TRUE</v>
      </c>
      <c r="G1221" s="7">
        <v>573</v>
      </c>
      <c r="H1221" s="7">
        <f>IF(TicketTotals[[#This Row],[New Tickets]]&gt;499, TicketTotals[[#This Row],[New Tickets]], 0)</f>
        <v>573</v>
      </c>
      <c r="I1221" s="16">
        <f>ROUND((TicketTotals[[#This Row],[Billed Tickets]]/$E$5)*$E$6, 2)</f>
        <v>354.13</v>
      </c>
      <c r="J1221" s="20">
        <f>TicketTotals[[#This Row],[Billed Tickets]]/$E$5</f>
        <v>7.0826309415301001E-5</v>
      </c>
    </row>
    <row r="1222" spans="1:10" x14ac:dyDescent="0.3">
      <c r="A1222" s="6" t="s">
        <v>3288</v>
      </c>
      <c r="B1222" s="6" t="s">
        <v>2</v>
      </c>
      <c r="C1222" s="12">
        <v>118160</v>
      </c>
      <c r="E1222" s="1" t="s">
        <v>2268</v>
      </c>
      <c r="F1222" s="11" t="str">
        <f>IF(TicketTotals[[#This Row],[New Tickets]]&gt;499, "TRUE", "FALSE")</f>
        <v>TRUE</v>
      </c>
      <c r="G1222" s="7">
        <v>1784</v>
      </c>
      <c r="H1222" s="7">
        <f>IF(TicketTotals[[#This Row],[New Tickets]]&gt;499, TicketTotals[[#This Row],[New Tickets]], 0)</f>
        <v>1784</v>
      </c>
      <c r="I1222" s="16">
        <f>ROUND((TicketTotals[[#This Row],[Billed Tickets]]/$E$5)*$E$6, 2)</f>
        <v>1102.57</v>
      </c>
      <c r="J1222" s="20">
        <f>TicketTotals[[#This Row],[Billed Tickets]]/$E$5</f>
        <v>2.2051332634711517E-4</v>
      </c>
    </row>
    <row r="1223" spans="1:10" x14ac:dyDescent="0.3">
      <c r="A1223" s="6" t="s">
        <v>3288</v>
      </c>
      <c r="B1223" s="6" t="s">
        <v>2</v>
      </c>
      <c r="C1223" s="12">
        <v>118226</v>
      </c>
      <c r="E1223" s="1" t="s">
        <v>2269</v>
      </c>
      <c r="F1223" s="11" t="str">
        <f>IF(TicketTotals[[#This Row],[New Tickets]]&gt;499, "TRUE", "FALSE")</f>
        <v>TRUE</v>
      </c>
      <c r="G1223" s="7">
        <v>595</v>
      </c>
      <c r="H1223" s="7">
        <f>IF(TicketTotals[[#This Row],[New Tickets]]&gt;499, TicketTotals[[#This Row],[New Tickets]], 0)</f>
        <v>595</v>
      </c>
      <c r="I1223" s="16">
        <f>ROUND((TicketTotals[[#This Row],[Billed Tickets]]/$E$5)*$E$6, 2)</f>
        <v>367.73</v>
      </c>
      <c r="J1223" s="20">
        <f>TicketTotals[[#This Row],[Billed Tickets]]/$E$5</f>
        <v>7.3545644157249732E-5</v>
      </c>
    </row>
    <row r="1224" spans="1:10" x14ac:dyDescent="0.3">
      <c r="A1224" s="6" t="s">
        <v>3288</v>
      </c>
      <c r="B1224" s="6" t="s">
        <v>2</v>
      </c>
      <c r="C1224" s="12">
        <v>118292</v>
      </c>
      <c r="E1224" s="1" t="s">
        <v>2270</v>
      </c>
      <c r="F1224" s="11" t="str">
        <f>IF(TicketTotals[[#This Row],[New Tickets]]&gt;499, "TRUE", "FALSE")</f>
        <v>TRUE</v>
      </c>
      <c r="G1224" s="7">
        <v>1397</v>
      </c>
      <c r="H1224" s="7">
        <f>IF(TicketTotals[[#This Row],[New Tickets]]&gt;499, TicketTotals[[#This Row],[New Tickets]], 0)</f>
        <v>1397</v>
      </c>
      <c r="I1224" s="16">
        <f>ROUND((TicketTotals[[#This Row],[Billed Tickets]]/$E$5)*$E$6, 2)</f>
        <v>863.39</v>
      </c>
      <c r="J1224" s="20">
        <f>TicketTotals[[#This Row],[Billed Tickets]]/$E$5</f>
        <v>1.7267775611374433E-4</v>
      </c>
    </row>
    <row r="1225" spans="1:10" x14ac:dyDescent="0.3">
      <c r="A1225" s="6" t="s">
        <v>3288</v>
      </c>
      <c r="B1225" s="6" t="s">
        <v>2</v>
      </c>
      <c r="C1225" s="12">
        <v>118462</v>
      </c>
      <c r="E1225" s="1" t="s">
        <v>2271</v>
      </c>
      <c r="F1225" s="11" t="str">
        <f>IF(TicketTotals[[#This Row],[New Tickets]]&gt;499, "TRUE", "FALSE")</f>
        <v>TRUE</v>
      </c>
      <c r="G1225" s="7">
        <v>1750</v>
      </c>
      <c r="H1225" s="7">
        <f>IF(TicketTotals[[#This Row],[New Tickets]]&gt;499, TicketTotals[[#This Row],[New Tickets]], 0)</f>
        <v>1750</v>
      </c>
      <c r="I1225" s="16">
        <f>ROUND((TicketTotals[[#This Row],[Billed Tickets]]/$E$5)*$E$6, 2)</f>
        <v>1081.55</v>
      </c>
      <c r="J1225" s="20">
        <f>TicketTotals[[#This Row],[Billed Tickets]]/$E$5</f>
        <v>2.1631071810955803E-4</v>
      </c>
    </row>
    <row r="1226" spans="1:10" x14ac:dyDescent="0.3">
      <c r="A1226" s="6" t="s">
        <v>3288</v>
      </c>
      <c r="B1226" s="6" t="s">
        <v>2</v>
      </c>
      <c r="C1226" s="12">
        <v>118568</v>
      </c>
      <c r="E1226" s="1" t="s">
        <v>2272</v>
      </c>
      <c r="F1226" s="11" t="str">
        <f>IF(TicketTotals[[#This Row],[New Tickets]]&gt;499, "TRUE", "FALSE")</f>
        <v>TRUE</v>
      </c>
      <c r="G1226" s="7">
        <v>627</v>
      </c>
      <c r="H1226" s="7">
        <f>IF(TicketTotals[[#This Row],[New Tickets]]&gt;499, TicketTotals[[#This Row],[New Tickets]], 0)</f>
        <v>627</v>
      </c>
      <c r="I1226" s="16">
        <f>ROUND((TicketTotals[[#This Row],[Billed Tickets]]/$E$5)*$E$6, 2)</f>
        <v>387.51</v>
      </c>
      <c r="J1226" s="20">
        <f>TicketTotals[[#This Row],[Billed Tickets]]/$E$5</f>
        <v>7.7501040145538792E-5</v>
      </c>
    </row>
    <row r="1227" spans="1:10" x14ac:dyDescent="0.3">
      <c r="A1227" s="6" t="s">
        <v>3288</v>
      </c>
      <c r="B1227" s="6" t="s">
        <v>2</v>
      </c>
      <c r="C1227" s="12">
        <v>118680</v>
      </c>
      <c r="E1227" s="1" t="s">
        <v>2273</v>
      </c>
      <c r="F1227" s="11" t="str">
        <f>IF(TicketTotals[[#This Row],[New Tickets]]&gt;499, "TRUE", "FALSE")</f>
        <v>TRUE</v>
      </c>
      <c r="G1227" s="7">
        <v>2555</v>
      </c>
      <c r="H1227" s="7">
        <f>IF(TicketTotals[[#This Row],[New Tickets]]&gt;499, TicketTotals[[#This Row],[New Tickets]], 0)</f>
        <v>2555</v>
      </c>
      <c r="I1227" s="16">
        <f>ROUND((TicketTotals[[#This Row],[Billed Tickets]]/$E$5)*$E$6, 2)</f>
        <v>1579.07</v>
      </c>
      <c r="J1227" s="20">
        <f>TicketTotals[[#This Row],[Billed Tickets]]/$E$5</f>
        <v>3.1581364843995475E-4</v>
      </c>
    </row>
    <row r="1228" spans="1:10" x14ac:dyDescent="0.3">
      <c r="A1228" s="6" t="s">
        <v>3288</v>
      </c>
      <c r="B1228" s="6" t="s">
        <v>2</v>
      </c>
      <c r="C1228" s="12">
        <v>118779</v>
      </c>
      <c r="E1228" s="1" t="s">
        <v>2274</v>
      </c>
      <c r="F1228" s="11" t="str">
        <f>IF(TicketTotals[[#This Row],[New Tickets]]&gt;499, "TRUE", "FALSE")</f>
        <v>TRUE</v>
      </c>
      <c r="G1228" s="7">
        <v>538</v>
      </c>
      <c r="H1228" s="7">
        <f>IF(TicketTotals[[#This Row],[New Tickets]]&gt;499, TicketTotals[[#This Row],[New Tickets]], 0)</f>
        <v>538</v>
      </c>
      <c r="I1228" s="16">
        <f>ROUND((TicketTotals[[#This Row],[Billed Tickets]]/$E$5)*$E$6, 2)</f>
        <v>332.5</v>
      </c>
      <c r="J1228" s="20">
        <f>TicketTotals[[#This Row],[Billed Tickets]]/$E$5</f>
        <v>6.650009505310985E-5</v>
      </c>
    </row>
    <row r="1229" spans="1:10" x14ac:dyDescent="0.3">
      <c r="A1229" s="6" t="s">
        <v>3288</v>
      </c>
      <c r="B1229" s="6" t="s">
        <v>2</v>
      </c>
      <c r="C1229" s="12">
        <v>118990</v>
      </c>
      <c r="E1229" s="1" t="s">
        <v>2275</v>
      </c>
      <c r="F1229" s="11" t="str">
        <f>IF(TicketTotals[[#This Row],[New Tickets]]&gt;499, "TRUE", "FALSE")</f>
        <v>TRUE</v>
      </c>
      <c r="G1229" s="7">
        <v>1325</v>
      </c>
      <c r="H1229" s="7">
        <f>IF(TicketTotals[[#This Row],[New Tickets]]&gt;499, TicketTotals[[#This Row],[New Tickets]], 0)</f>
        <v>1325</v>
      </c>
      <c r="I1229" s="16">
        <f>ROUND((TicketTotals[[#This Row],[Billed Tickets]]/$E$5)*$E$6, 2)</f>
        <v>818.89</v>
      </c>
      <c r="J1229" s="20">
        <f>TicketTotals[[#This Row],[Billed Tickets]]/$E$5</f>
        <v>1.6377811514009394E-4</v>
      </c>
    </row>
    <row r="1230" spans="1:10" x14ac:dyDescent="0.3">
      <c r="A1230" s="6" t="s">
        <v>3288</v>
      </c>
      <c r="B1230" s="6" t="s">
        <v>2</v>
      </c>
      <c r="C1230" s="12">
        <v>119201</v>
      </c>
      <c r="E1230" s="1" t="s">
        <v>2276</v>
      </c>
      <c r="F1230" s="11" t="str">
        <f>IF(TicketTotals[[#This Row],[New Tickets]]&gt;499, "TRUE", "FALSE")</f>
        <v>TRUE</v>
      </c>
      <c r="G1230" s="7">
        <v>2651</v>
      </c>
      <c r="H1230" s="7">
        <f>IF(TicketTotals[[#This Row],[New Tickets]]&gt;499, TicketTotals[[#This Row],[New Tickets]], 0)</f>
        <v>2651</v>
      </c>
      <c r="I1230" s="16">
        <f>ROUND((TicketTotals[[#This Row],[Billed Tickets]]/$E$5)*$E$6, 2)</f>
        <v>1638.4</v>
      </c>
      <c r="J1230" s="20">
        <f>TicketTotals[[#This Row],[Billed Tickets]]/$E$5</f>
        <v>3.2767983640482191E-4</v>
      </c>
    </row>
    <row r="1231" spans="1:10" x14ac:dyDescent="0.3">
      <c r="A1231" s="6" t="s">
        <v>3288</v>
      </c>
      <c r="B1231" s="6" t="s">
        <v>2</v>
      </c>
      <c r="C1231" s="12">
        <v>119412</v>
      </c>
      <c r="E1231" s="12" t="s">
        <v>2277</v>
      </c>
      <c r="F1231" s="11" t="str">
        <f>IF(TicketTotals[[#This Row],[New Tickets]]&gt;499, "TRUE", "FALSE")</f>
        <v>FALSE</v>
      </c>
      <c r="G1231" s="7">
        <v>251</v>
      </c>
      <c r="H1231" s="7">
        <f>IF(TicketTotals[[#This Row],[New Tickets]]&gt;499, TicketTotals[[#This Row],[New Tickets]], 0)</f>
        <v>0</v>
      </c>
      <c r="I1231" s="16">
        <f>ROUND((TicketTotals[[#This Row],[Billed Tickets]]/$E$5)*$E$6, 2)</f>
        <v>0</v>
      </c>
      <c r="J1231" s="20">
        <f>TicketTotals[[#This Row],[Billed Tickets]]/$E$5</f>
        <v>0</v>
      </c>
    </row>
    <row r="1232" spans="1:10" x14ac:dyDescent="0.3">
      <c r="A1232" s="6" t="s">
        <v>3288</v>
      </c>
      <c r="B1232" s="6" t="s">
        <v>2</v>
      </c>
      <c r="C1232" s="12">
        <v>119623</v>
      </c>
      <c r="E1232" s="1" t="s">
        <v>2278</v>
      </c>
      <c r="F1232" s="11" t="str">
        <f>IF(TicketTotals[[#This Row],[New Tickets]]&gt;499, "TRUE", "FALSE")</f>
        <v>TRUE</v>
      </c>
      <c r="G1232" s="7">
        <v>2140</v>
      </c>
      <c r="H1232" s="7">
        <f>IF(TicketTotals[[#This Row],[New Tickets]]&gt;499, TicketTotals[[#This Row],[New Tickets]], 0)</f>
        <v>2140</v>
      </c>
      <c r="I1232" s="16">
        <f>ROUND((TicketTotals[[#This Row],[Billed Tickets]]/$E$5)*$E$6, 2)</f>
        <v>1322.59</v>
      </c>
      <c r="J1232" s="20">
        <f>TicketTotals[[#This Row],[Billed Tickets]]/$E$5</f>
        <v>2.6451710671683098E-4</v>
      </c>
    </row>
    <row r="1233" spans="1:10" x14ac:dyDescent="0.3">
      <c r="A1233" s="6" t="s">
        <v>3288</v>
      </c>
      <c r="B1233" s="6" t="s">
        <v>2</v>
      </c>
      <c r="C1233" s="12">
        <v>119729</v>
      </c>
      <c r="E1233" s="1" t="s">
        <v>2279</v>
      </c>
      <c r="F1233" s="11" t="str">
        <f>IF(TicketTotals[[#This Row],[New Tickets]]&gt;499, "TRUE", "FALSE")</f>
        <v>TRUE</v>
      </c>
      <c r="G1233" s="7">
        <v>4843</v>
      </c>
      <c r="H1233" s="7">
        <f>IF(TicketTotals[[#This Row],[New Tickets]]&gt;499, TicketTotals[[#This Row],[New Tickets]], 0)</f>
        <v>4843</v>
      </c>
      <c r="I1233" s="16">
        <f>ROUND((TicketTotals[[#This Row],[Billed Tickets]]/$E$5)*$E$6, 2)</f>
        <v>2993.12</v>
      </c>
      <c r="J1233" s="20">
        <f>TicketTotals[[#This Row],[Billed Tickets]]/$E$5</f>
        <v>5.9862446160262263E-4</v>
      </c>
    </row>
    <row r="1234" spans="1:10" x14ac:dyDescent="0.3">
      <c r="A1234" s="6" t="s">
        <v>3288</v>
      </c>
      <c r="B1234" s="6" t="s">
        <v>2</v>
      </c>
      <c r="C1234" s="12">
        <v>119781</v>
      </c>
      <c r="E1234" s="1" t="s">
        <v>2280</v>
      </c>
      <c r="F1234" s="11" t="str">
        <f>IF(TicketTotals[[#This Row],[New Tickets]]&gt;499, "TRUE", "FALSE")</f>
        <v>TRUE</v>
      </c>
      <c r="G1234" s="7">
        <v>1322</v>
      </c>
      <c r="H1234" s="7">
        <f>IF(TicketTotals[[#This Row],[New Tickets]]&gt;499, TicketTotals[[#This Row],[New Tickets]], 0)</f>
        <v>1322</v>
      </c>
      <c r="I1234" s="16">
        <f>ROUND((TicketTotals[[#This Row],[Billed Tickets]]/$E$5)*$E$6, 2)</f>
        <v>817.04</v>
      </c>
      <c r="J1234" s="20">
        <f>TicketTotals[[#This Row],[Billed Tickets]]/$E$5</f>
        <v>1.6340729676619185E-4</v>
      </c>
    </row>
    <row r="1235" spans="1:10" x14ac:dyDescent="0.3">
      <c r="A1235" s="6" t="s">
        <v>3288</v>
      </c>
      <c r="B1235" s="6" t="s">
        <v>2</v>
      </c>
      <c r="C1235" s="12">
        <v>119808</v>
      </c>
      <c r="E1235" s="12" t="s">
        <v>2281</v>
      </c>
      <c r="F1235" s="11" t="str">
        <f>IF(TicketTotals[[#This Row],[New Tickets]]&gt;499, "TRUE", "FALSE")</f>
        <v>FALSE</v>
      </c>
      <c r="G1235" s="7">
        <v>20</v>
      </c>
      <c r="H1235" s="7">
        <f>IF(TicketTotals[[#This Row],[New Tickets]]&gt;499, TicketTotals[[#This Row],[New Tickets]], 0)</f>
        <v>0</v>
      </c>
      <c r="I1235" s="16">
        <f>ROUND((TicketTotals[[#This Row],[Billed Tickets]]/$E$5)*$E$6, 2)</f>
        <v>0</v>
      </c>
      <c r="J1235" s="20">
        <f>TicketTotals[[#This Row],[Billed Tickets]]/$E$5</f>
        <v>0</v>
      </c>
    </row>
    <row r="1236" spans="1:10" x14ac:dyDescent="0.3">
      <c r="A1236" s="6" t="s">
        <v>3288</v>
      </c>
      <c r="B1236" s="6" t="s">
        <v>2</v>
      </c>
      <c r="C1236" s="12">
        <v>119834</v>
      </c>
      <c r="E1236" s="1" t="s">
        <v>2282</v>
      </c>
      <c r="F1236" s="11" t="str">
        <f>IF(TicketTotals[[#This Row],[New Tickets]]&gt;499, "TRUE", "FALSE")</f>
        <v>TRUE</v>
      </c>
      <c r="G1236" s="7">
        <v>1436</v>
      </c>
      <c r="H1236" s="7">
        <f>IF(TicketTotals[[#This Row],[New Tickets]]&gt;499, TicketTotals[[#This Row],[New Tickets]], 0)</f>
        <v>1436</v>
      </c>
      <c r="I1236" s="16">
        <f>ROUND((TicketTotals[[#This Row],[Billed Tickets]]/$E$5)*$E$6, 2)</f>
        <v>887.49</v>
      </c>
      <c r="J1236" s="20">
        <f>TicketTotals[[#This Row],[Billed Tickets]]/$E$5</f>
        <v>1.7749839497447161E-4</v>
      </c>
    </row>
    <row r="1237" spans="1:10" x14ac:dyDescent="0.3">
      <c r="A1237" s="6" t="s">
        <v>3288</v>
      </c>
      <c r="B1237" s="6" t="s">
        <v>2</v>
      </c>
      <c r="C1237" s="12">
        <v>119939</v>
      </c>
      <c r="E1237" s="1" t="s">
        <v>2283</v>
      </c>
      <c r="F1237" s="11" t="str">
        <f>IF(TicketTotals[[#This Row],[New Tickets]]&gt;499, "TRUE", "FALSE")</f>
        <v>TRUE</v>
      </c>
      <c r="G1237" s="7">
        <v>4070</v>
      </c>
      <c r="H1237" s="7">
        <f>IF(TicketTotals[[#This Row],[New Tickets]]&gt;499, TicketTotals[[#This Row],[New Tickets]], 0)</f>
        <v>4070</v>
      </c>
      <c r="I1237" s="16">
        <f>ROUND((TicketTotals[[#This Row],[Billed Tickets]]/$E$5)*$E$6, 2)</f>
        <v>2515.38</v>
      </c>
      <c r="J1237" s="20">
        <f>TicketTotals[[#This Row],[Billed Tickets]]/$E$5</f>
        <v>5.0307692726051499E-4</v>
      </c>
    </row>
    <row r="1238" spans="1:10" x14ac:dyDescent="0.3">
      <c r="A1238" s="6" t="s">
        <v>3288</v>
      </c>
      <c r="B1238" s="6" t="s">
        <v>2</v>
      </c>
      <c r="C1238" s="12">
        <v>120045</v>
      </c>
      <c r="E1238" s="1" t="s">
        <v>2284</v>
      </c>
      <c r="F1238" s="11" t="str">
        <f>IF(TicketTotals[[#This Row],[New Tickets]]&gt;499, "TRUE", "FALSE")</f>
        <v>TRUE</v>
      </c>
      <c r="G1238" s="7">
        <v>835</v>
      </c>
      <c r="H1238" s="7">
        <f>IF(TicketTotals[[#This Row],[New Tickets]]&gt;499, TicketTotals[[#This Row],[New Tickets]], 0)</f>
        <v>835</v>
      </c>
      <c r="I1238" s="16">
        <f>ROUND((TicketTotals[[#This Row],[Billed Tickets]]/$E$5)*$E$6, 2)</f>
        <v>516.05999999999995</v>
      </c>
      <c r="J1238" s="20">
        <f>TicketTotals[[#This Row],[Billed Tickets]]/$E$5</f>
        <v>1.0321111406941769E-4</v>
      </c>
    </row>
    <row r="1239" spans="1:10" x14ac:dyDescent="0.3">
      <c r="A1239" s="6" t="s">
        <v>3288</v>
      </c>
      <c r="B1239" s="6" t="s">
        <v>2</v>
      </c>
      <c r="C1239" s="12">
        <v>120256</v>
      </c>
      <c r="E1239" s="1" t="s">
        <v>2285</v>
      </c>
      <c r="F1239" s="11" t="str">
        <f>IF(TicketTotals[[#This Row],[New Tickets]]&gt;499, "TRUE", "FALSE")</f>
        <v>TRUE</v>
      </c>
      <c r="G1239" s="7">
        <v>2383</v>
      </c>
      <c r="H1239" s="7">
        <f>IF(TicketTotals[[#This Row],[New Tickets]]&gt;499, TicketTotals[[#This Row],[New Tickets]], 0)</f>
        <v>2383</v>
      </c>
      <c r="I1239" s="16">
        <f>ROUND((TicketTotals[[#This Row],[Billed Tickets]]/$E$5)*$E$6, 2)</f>
        <v>1472.77</v>
      </c>
      <c r="J1239" s="20">
        <f>TicketTotals[[#This Row],[Billed Tickets]]/$E$5</f>
        <v>2.9455339500290102E-4</v>
      </c>
    </row>
    <row r="1240" spans="1:10" x14ac:dyDescent="0.3">
      <c r="A1240" s="6" t="s">
        <v>3288</v>
      </c>
      <c r="B1240" s="6" t="s">
        <v>2</v>
      </c>
      <c r="C1240" s="12">
        <v>120362</v>
      </c>
      <c r="E1240" s="1" t="s">
        <v>2286</v>
      </c>
      <c r="F1240" s="11" t="str">
        <f>IF(TicketTotals[[#This Row],[New Tickets]]&gt;499, "TRUE", "FALSE")</f>
        <v>TRUE</v>
      </c>
      <c r="G1240" s="7">
        <v>1918</v>
      </c>
      <c r="H1240" s="7">
        <f>IF(TicketTotals[[#This Row],[New Tickets]]&gt;499, TicketTotals[[#This Row],[New Tickets]], 0)</f>
        <v>1918</v>
      </c>
      <c r="I1240" s="16">
        <f>ROUND((TicketTotals[[#This Row],[Billed Tickets]]/$E$5)*$E$6, 2)</f>
        <v>1185.3800000000001</v>
      </c>
      <c r="J1240" s="20">
        <f>TicketTotals[[#This Row],[Billed Tickets]]/$E$5</f>
        <v>2.3707654704807561E-4</v>
      </c>
    </row>
    <row r="1241" spans="1:10" x14ac:dyDescent="0.3">
      <c r="A1241" s="6" t="s">
        <v>3288</v>
      </c>
      <c r="B1241" s="6" t="s">
        <v>2</v>
      </c>
      <c r="C1241" s="12">
        <v>120415</v>
      </c>
      <c r="E1241" s="12" t="s">
        <v>2287</v>
      </c>
      <c r="F1241" s="11" t="str">
        <f>IF(TicketTotals[[#This Row],[New Tickets]]&gt;499, "TRUE", "FALSE")</f>
        <v>FALSE</v>
      </c>
      <c r="G1241" s="7">
        <v>428</v>
      </c>
      <c r="H1241" s="7">
        <f>IF(TicketTotals[[#This Row],[New Tickets]]&gt;499, TicketTotals[[#This Row],[New Tickets]], 0)</f>
        <v>0</v>
      </c>
      <c r="I1241" s="16">
        <f>ROUND((TicketTotals[[#This Row],[Billed Tickets]]/$E$5)*$E$6, 2)</f>
        <v>0</v>
      </c>
      <c r="J1241" s="20">
        <f>TicketTotals[[#This Row],[Billed Tickets]]/$E$5</f>
        <v>0</v>
      </c>
    </row>
    <row r="1242" spans="1:10" x14ac:dyDescent="0.3">
      <c r="A1242" s="6" t="s">
        <v>3288</v>
      </c>
      <c r="B1242" s="6" t="s">
        <v>2</v>
      </c>
      <c r="C1242" s="12">
        <v>120442</v>
      </c>
      <c r="E1242" s="12" t="s">
        <v>2288</v>
      </c>
      <c r="F1242" s="11" t="str">
        <f>IF(TicketTotals[[#This Row],[New Tickets]]&gt;499, "TRUE", "FALSE")</f>
        <v>FALSE</v>
      </c>
      <c r="G1242" s="7">
        <v>268</v>
      </c>
      <c r="H1242" s="7">
        <f>IF(TicketTotals[[#This Row],[New Tickets]]&gt;499, TicketTotals[[#This Row],[New Tickets]], 0)</f>
        <v>0</v>
      </c>
      <c r="I1242" s="16">
        <f>ROUND((TicketTotals[[#This Row],[Billed Tickets]]/$E$5)*$E$6, 2)</f>
        <v>0</v>
      </c>
      <c r="J1242" s="20">
        <f>TicketTotals[[#This Row],[Billed Tickets]]/$E$5</f>
        <v>0</v>
      </c>
    </row>
    <row r="1243" spans="1:10" x14ac:dyDescent="0.3">
      <c r="A1243" s="6" t="s">
        <v>3288</v>
      </c>
      <c r="B1243" s="6" t="s">
        <v>2</v>
      </c>
      <c r="C1243" s="12">
        <v>120468</v>
      </c>
      <c r="E1243" s="1" t="s">
        <v>2289</v>
      </c>
      <c r="F1243" s="11" t="str">
        <f>IF(TicketTotals[[#This Row],[New Tickets]]&gt;499, "TRUE", "FALSE")</f>
        <v>TRUE</v>
      </c>
      <c r="G1243" s="7">
        <v>3152</v>
      </c>
      <c r="H1243" s="7">
        <f>IF(TicketTotals[[#This Row],[New Tickets]]&gt;499, TicketTotals[[#This Row],[New Tickets]], 0)</f>
        <v>3152</v>
      </c>
      <c r="I1243" s="16">
        <f>ROUND((TicketTotals[[#This Row],[Billed Tickets]]/$E$5)*$E$6, 2)</f>
        <v>1948.03</v>
      </c>
      <c r="J1243" s="20">
        <f>TicketTotals[[#This Row],[Billed Tickets]]/$E$5</f>
        <v>3.8960650484647254E-4</v>
      </c>
    </row>
    <row r="1244" spans="1:10" x14ac:dyDescent="0.3">
      <c r="A1244" s="6" t="s">
        <v>3288</v>
      </c>
      <c r="B1244" s="6" t="s">
        <v>2</v>
      </c>
      <c r="C1244" s="12">
        <v>120678</v>
      </c>
      <c r="E1244" s="1" t="s">
        <v>2290</v>
      </c>
      <c r="F1244" s="11" t="str">
        <f>IF(TicketTotals[[#This Row],[New Tickets]]&gt;499, "TRUE", "FALSE")</f>
        <v>TRUE</v>
      </c>
      <c r="G1244" s="7">
        <v>2834</v>
      </c>
      <c r="H1244" s="7">
        <f>IF(TicketTotals[[#This Row],[New Tickets]]&gt;499, TicketTotals[[#This Row],[New Tickets]], 0)</f>
        <v>2834</v>
      </c>
      <c r="I1244" s="16">
        <f>ROUND((TicketTotals[[#This Row],[Billed Tickets]]/$E$5)*$E$6, 2)</f>
        <v>1751.5</v>
      </c>
      <c r="J1244" s="20">
        <f>TicketTotals[[#This Row],[Billed Tickets]]/$E$5</f>
        <v>3.5029975721284997E-4</v>
      </c>
    </row>
    <row r="1245" spans="1:10" x14ac:dyDescent="0.3">
      <c r="A1245" s="6" t="s">
        <v>3288</v>
      </c>
      <c r="B1245" s="6" t="s">
        <v>2</v>
      </c>
      <c r="C1245" s="12">
        <v>120889</v>
      </c>
      <c r="E1245" s="1" t="s">
        <v>2291</v>
      </c>
      <c r="F1245" s="11" t="str">
        <f>IF(TicketTotals[[#This Row],[New Tickets]]&gt;499, "TRUE", "FALSE")</f>
        <v>TRUE</v>
      </c>
      <c r="G1245" s="7">
        <v>1382</v>
      </c>
      <c r="H1245" s="7">
        <f>IF(TicketTotals[[#This Row],[New Tickets]]&gt;499, TicketTotals[[#This Row],[New Tickets]], 0)</f>
        <v>1382</v>
      </c>
      <c r="I1245" s="16">
        <f>ROUND((TicketTotals[[#This Row],[Billed Tickets]]/$E$5)*$E$6, 2)</f>
        <v>854.12</v>
      </c>
      <c r="J1245" s="20">
        <f>TicketTotals[[#This Row],[Billed Tickets]]/$E$5</f>
        <v>1.7082366424423382E-4</v>
      </c>
    </row>
    <row r="1246" spans="1:10" x14ac:dyDescent="0.3">
      <c r="A1246" s="6" t="s">
        <v>3288</v>
      </c>
      <c r="B1246" s="6" t="s">
        <v>2</v>
      </c>
      <c r="C1246" s="12">
        <v>121100</v>
      </c>
      <c r="E1246" s="1" t="s">
        <v>2292</v>
      </c>
      <c r="F1246" s="11" t="str">
        <f>IF(TicketTotals[[#This Row],[New Tickets]]&gt;499, "TRUE", "FALSE")</f>
        <v>TRUE</v>
      </c>
      <c r="G1246" s="7">
        <v>1996</v>
      </c>
      <c r="H1246" s="7">
        <f>IF(TicketTotals[[#This Row],[New Tickets]]&gt;499, TicketTotals[[#This Row],[New Tickets]], 0)</f>
        <v>1996</v>
      </c>
      <c r="I1246" s="16">
        <f>ROUND((TicketTotals[[#This Row],[Billed Tickets]]/$E$5)*$E$6, 2)</f>
        <v>1233.5899999999999</v>
      </c>
      <c r="J1246" s="20">
        <f>TicketTotals[[#This Row],[Billed Tickets]]/$E$5</f>
        <v>2.4671782476953021E-4</v>
      </c>
    </row>
    <row r="1247" spans="1:10" x14ac:dyDescent="0.3">
      <c r="A1247" s="6" t="s">
        <v>3288</v>
      </c>
      <c r="B1247" s="6" t="s">
        <v>2</v>
      </c>
      <c r="C1247" s="12">
        <v>121311</v>
      </c>
      <c r="E1247" s="1" t="s">
        <v>2293</v>
      </c>
      <c r="F1247" s="11" t="str">
        <f>IF(TicketTotals[[#This Row],[New Tickets]]&gt;499, "TRUE", "FALSE")</f>
        <v>TRUE</v>
      </c>
      <c r="G1247" s="7">
        <v>2165</v>
      </c>
      <c r="H1247" s="7">
        <f>IF(TicketTotals[[#This Row],[New Tickets]]&gt;499, TicketTotals[[#This Row],[New Tickets]], 0)</f>
        <v>2165</v>
      </c>
      <c r="I1247" s="16">
        <f>ROUND((TicketTotals[[#This Row],[Billed Tickets]]/$E$5)*$E$6, 2)</f>
        <v>1338.04</v>
      </c>
      <c r="J1247" s="20">
        <f>TicketTotals[[#This Row],[Billed Tickets]]/$E$5</f>
        <v>2.6760725983268179E-4</v>
      </c>
    </row>
    <row r="1248" spans="1:10" x14ac:dyDescent="0.3">
      <c r="A1248" s="6" t="s">
        <v>3288</v>
      </c>
      <c r="B1248" s="6" t="s">
        <v>2</v>
      </c>
      <c r="C1248" s="12">
        <v>121522</v>
      </c>
      <c r="E1248" s="1" t="s">
        <v>2294</v>
      </c>
      <c r="F1248" s="11" t="str">
        <f>IF(TicketTotals[[#This Row],[New Tickets]]&gt;499, "TRUE", "FALSE")</f>
        <v>TRUE</v>
      </c>
      <c r="G1248" s="7">
        <v>8821</v>
      </c>
      <c r="H1248" s="7">
        <f>IF(TicketTotals[[#This Row],[New Tickets]]&gt;499, TicketTotals[[#This Row],[New Tickets]], 0)</f>
        <v>8821</v>
      </c>
      <c r="I1248" s="16">
        <f>ROUND((TicketTotals[[#This Row],[Billed Tickets]]/$E$5)*$E$6, 2)</f>
        <v>5451.65</v>
      </c>
      <c r="J1248" s="20">
        <f>TicketTotals[[#This Row],[Billed Tickets]]/$E$5</f>
        <v>1.0903296253968065E-3</v>
      </c>
    </row>
    <row r="1249" spans="1:10" x14ac:dyDescent="0.3">
      <c r="A1249" s="6" t="s">
        <v>3288</v>
      </c>
      <c r="B1249" s="6" t="s">
        <v>2</v>
      </c>
      <c r="C1249" s="12">
        <v>121575</v>
      </c>
      <c r="E1249" s="12" t="s">
        <v>2295</v>
      </c>
      <c r="F1249" s="11" t="str">
        <f>IF(TicketTotals[[#This Row],[New Tickets]]&gt;499, "TRUE", "FALSE")</f>
        <v>FALSE</v>
      </c>
      <c r="G1249" s="7">
        <v>20</v>
      </c>
      <c r="H1249" s="7">
        <f>IF(TicketTotals[[#This Row],[New Tickets]]&gt;499, TicketTotals[[#This Row],[New Tickets]], 0)</f>
        <v>0</v>
      </c>
      <c r="I1249" s="16">
        <f>ROUND((TicketTotals[[#This Row],[Billed Tickets]]/$E$5)*$E$6, 2)</f>
        <v>0</v>
      </c>
      <c r="J1249" s="20">
        <f>TicketTotals[[#This Row],[Billed Tickets]]/$E$5</f>
        <v>0</v>
      </c>
    </row>
    <row r="1250" spans="1:10" x14ac:dyDescent="0.3">
      <c r="A1250" s="6" t="s">
        <v>3288</v>
      </c>
      <c r="B1250" s="6" t="s">
        <v>2</v>
      </c>
      <c r="C1250" s="12">
        <v>121628</v>
      </c>
      <c r="E1250" s="1" t="s">
        <v>2296</v>
      </c>
      <c r="F1250" s="11" t="str">
        <f>IF(TicketTotals[[#This Row],[New Tickets]]&gt;499, "TRUE", "FALSE")</f>
        <v>TRUE</v>
      </c>
      <c r="G1250" s="7">
        <v>2821</v>
      </c>
      <c r="H1250" s="7">
        <f>IF(TicketTotals[[#This Row],[New Tickets]]&gt;499, TicketTotals[[#This Row],[New Tickets]], 0)</f>
        <v>2821</v>
      </c>
      <c r="I1250" s="16">
        <f>ROUND((TicketTotals[[#This Row],[Billed Tickets]]/$E$5)*$E$6, 2)</f>
        <v>1743.46</v>
      </c>
      <c r="J1250" s="20">
        <f>TicketTotals[[#This Row],[Billed Tickets]]/$E$5</f>
        <v>3.4869287759260758E-4</v>
      </c>
    </row>
    <row r="1251" spans="1:10" x14ac:dyDescent="0.3">
      <c r="A1251" s="6" t="s">
        <v>3288</v>
      </c>
      <c r="B1251" s="6" t="s">
        <v>2</v>
      </c>
      <c r="C1251" s="12">
        <v>121734</v>
      </c>
      <c r="E1251" s="1" t="s">
        <v>2297</v>
      </c>
      <c r="F1251" s="11" t="str">
        <f>IF(TicketTotals[[#This Row],[New Tickets]]&gt;499, "TRUE", "FALSE")</f>
        <v>TRUE</v>
      </c>
      <c r="G1251" s="7">
        <v>2806</v>
      </c>
      <c r="H1251" s="7">
        <f>IF(TicketTotals[[#This Row],[New Tickets]]&gt;499, TicketTotals[[#This Row],[New Tickets]], 0)</f>
        <v>2806</v>
      </c>
      <c r="I1251" s="16">
        <f>ROUND((TicketTotals[[#This Row],[Billed Tickets]]/$E$5)*$E$6, 2)</f>
        <v>1734.19</v>
      </c>
      <c r="J1251" s="20">
        <f>TicketTotals[[#This Row],[Billed Tickets]]/$E$5</f>
        <v>3.4683878572309707E-4</v>
      </c>
    </row>
    <row r="1252" spans="1:10" x14ac:dyDescent="0.3">
      <c r="A1252" s="6" t="s">
        <v>3288</v>
      </c>
      <c r="B1252" s="6" t="s">
        <v>2</v>
      </c>
      <c r="C1252" s="12">
        <v>121944</v>
      </c>
      <c r="E1252" s="1" t="s">
        <v>2298</v>
      </c>
      <c r="F1252" s="11" t="str">
        <f>IF(TicketTotals[[#This Row],[New Tickets]]&gt;499, "TRUE", "FALSE")</f>
        <v>TRUE</v>
      </c>
      <c r="G1252" s="7">
        <v>2236</v>
      </c>
      <c r="H1252" s="7">
        <f>IF(TicketTotals[[#This Row],[New Tickets]]&gt;499, TicketTotals[[#This Row],[New Tickets]], 0)</f>
        <v>2236</v>
      </c>
      <c r="I1252" s="16">
        <f>ROUND((TicketTotals[[#This Row],[Billed Tickets]]/$E$5)*$E$6, 2)</f>
        <v>1381.92</v>
      </c>
      <c r="J1252" s="20">
        <f>TicketTotals[[#This Row],[Billed Tickets]]/$E$5</f>
        <v>2.7638329468169815E-4</v>
      </c>
    </row>
    <row r="1253" spans="1:10" x14ac:dyDescent="0.3">
      <c r="A1253" s="6" t="s">
        <v>3288</v>
      </c>
      <c r="B1253" s="6" t="s">
        <v>2</v>
      </c>
      <c r="C1253" s="12">
        <v>122103</v>
      </c>
      <c r="E1253" s="12" t="s">
        <v>2299</v>
      </c>
      <c r="F1253" s="11" t="str">
        <f>IF(TicketTotals[[#This Row],[New Tickets]]&gt;499, "TRUE", "FALSE")</f>
        <v>FALSE</v>
      </c>
      <c r="G1253" s="7">
        <v>153</v>
      </c>
      <c r="H1253" s="7">
        <f>IF(TicketTotals[[#This Row],[New Tickets]]&gt;499, TicketTotals[[#This Row],[New Tickets]], 0)</f>
        <v>0</v>
      </c>
      <c r="I1253" s="16">
        <f>ROUND((TicketTotals[[#This Row],[Billed Tickets]]/$E$5)*$E$6, 2)</f>
        <v>0</v>
      </c>
      <c r="J1253" s="20">
        <f>TicketTotals[[#This Row],[Billed Tickets]]/$E$5</f>
        <v>0</v>
      </c>
    </row>
    <row r="1254" spans="1:10" x14ac:dyDescent="0.3">
      <c r="A1254" s="6" t="s">
        <v>3288</v>
      </c>
      <c r="B1254" s="6" t="s">
        <v>2</v>
      </c>
      <c r="C1254" s="12">
        <v>122050</v>
      </c>
      <c r="E1254" s="1" t="s">
        <v>2300</v>
      </c>
      <c r="F1254" s="11" t="str">
        <f>IF(TicketTotals[[#This Row],[New Tickets]]&gt;499, "TRUE", "FALSE")</f>
        <v>TRUE</v>
      </c>
      <c r="G1254" s="7">
        <v>5432</v>
      </c>
      <c r="H1254" s="7">
        <f>IF(TicketTotals[[#This Row],[New Tickets]]&gt;499, TicketTotals[[#This Row],[New Tickets]], 0)</f>
        <v>5432</v>
      </c>
      <c r="I1254" s="16">
        <f>ROUND((TicketTotals[[#This Row],[Billed Tickets]]/$E$5)*$E$6, 2)</f>
        <v>3357.14</v>
      </c>
      <c r="J1254" s="20">
        <f>TicketTotals[[#This Row],[Billed Tickets]]/$E$5</f>
        <v>6.7142846901206818E-4</v>
      </c>
    </row>
    <row r="1255" spans="1:10" x14ac:dyDescent="0.3">
      <c r="A1255" s="6" t="s">
        <v>3288</v>
      </c>
      <c r="B1255" s="6" t="s">
        <v>2</v>
      </c>
      <c r="C1255" s="12">
        <v>122129</v>
      </c>
      <c r="E1255" s="1" t="s">
        <v>2301</v>
      </c>
      <c r="F1255" s="11" t="str">
        <f>IF(TicketTotals[[#This Row],[New Tickets]]&gt;499, "TRUE", "FALSE")</f>
        <v>TRUE</v>
      </c>
      <c r="G1255" s="7">
        <v>5114</v>
      </c>
      <c r="H1255" s="7">
        <f>IF(TicketTotals[[#This Row],[New Tickets]]&gt;499, TicketTotals[[#This Row],[New Tickets]], 0)</f>
        <v>5114</v>
      </c>
      <c r="I1255" s="16">
        <f>ROUND((TicketTotals[[#This Row],[Billed Tickets]]/$E$5)*$E$6, 2)</f>
        <v>3160.61</v>
      </c>
      <c r="J1255" s="20">
        <f>TicketTotals[[#This Row],[Billed Tickets]]/$E$5</f>
        <v>6.3212172137844561E-4</v>
      </c>
    </row>
    <row r="1256" spans="1:10" x14ac:dyDescent="0.3">
      <c r="A1256" s="6" t="s">
        <v>3288</v>
      </c>
      <c r="B1256" s="6" t="s">
        <v>2</v>
      </c>
      <c r="C1256" s="12">
        <v>122142</v>
      </c>
      <c r="E1256" s="12" t="s">
        <v>2302</v>
      </c>
      <c r="F1256" s="11" t="str">
        <f>IF(TicketTotals[[#This Row],[New Tickets]]&gt;499, "TRUE", "FALSE")</f>
        <v>FALSE</v>
      </c>
      <c r="G1256" s="7">
        <v>323</v>
      </c>
      <c r="H1256" s="7">
        <f>IF(TicketTotals[[#This Row],[New Tickets]]&gt;499, TicketTotals[[#This Row],[New Tickets]], 0)</f>
        <v>0</v>
      </c>
      <c r="I1256" s="16">
        <f>ROUND((TicketTotals[[#This Row],[Billed Tickets]]/$E$5)*$E$6, 2)</f>
        <v>0</v>
      </c>
      <c r="J1256" s="20">
        <f>TicketTotals[[#This Row],[Billed Tickets]]/$E$5</f>
        <v>0</v>
      </c>
    </row>
    <row r="1257" spans="1:10" x14ac:dyDescent="0.3">
      <c r="A1257" s="6" t="s">
        <v>3288</v>
      </c>
      <c r="B1257" s="6" t="s">
        <v>2</v>
      </c>
      <c r="C1257" s="12">
        <v>122155</v>
      </c>
      <c r="E1257" s="1" t="s">
        <v>2303</v>
      </c>
      <c r="F1257" s="11" t="str">
        <f>IF(TicketTotals[[#This Row],[New Tickets]]&gt;499, "TRUE", "FALSE")</f>
        <v>TRUE</v>
      </c>
      <c r="G1257" s="7">
        <v>2214</v>
      </c>
      <c r="H1257" s="7">
        <f>IF(TicketTotals[[#This Row],[New Tickets]]&gt;499, TicketTotals[[#This Row],[New Tickets]], 0)</f>
        <v>2214</v>
      </c>
      <c r="I1257" s="16">
        <f>ROUND((TicketTotals[[#This Row],[Billed Tickets]]/$E$5)*$E$6, 2)</f>
        <v>1368.32</v>
      </c>
      <c r="J1257" s="20">
        <f>TicketTotals[[#This Row],[Billed Tickets]]/$E$5</f>
        <v>2.7366395993974943E-4</v>
      </c>
    </row>
    <row r="1258" spans="1:10" x14ac:dyDescent="0.3">
      <c r="A1258" s="6" t="s">
        <v>3288</v>
      </c>
      <c r="B1258" s="6" t="s">
        <v>2</v>
      </c>
      <c r="C1258" s="12">
        <v>122208</v>
      </c>
      <c r="E1258" s="12" t="s">
        <v>2304</v>
      </c>
      <c r="F1258" s="11" t="str">
        <f>IF(TicketTotals[[#This Row],[New Tickets]]&gt;499, "TRUE", "FALSE")</f>
        <v>FALSE</v>
      </c>
      <c r="G1258" s="7">
        <v>241</v>
      </c>
      <c r="H1258" s="7">
        <f>IF(TicketTotals[[#This Row],[New Tickets]]&gt;499, TicketTotals[[#This Row],[New Tickets]], 0)</f>
        <v>0</v>
      </c>
      <c r="I1258" s="16">
        <f>ROUND((TicketTotals[[#This Row],[Billed Tickets]]/$E$5)*$E$6, 2)</f>
        <v>0</v>
      </c>
      <c r="J1258" s="20">
        <f>TicketTotals[[#This Row],[Billed Tickets]]/$E$5</f>
        <v>0</v>
      </c>
    </row>
    <row r="1259" spans="1:10" x14ac:dyDescent="0.3">
      <c r="A1259" s="6" t="s">
        <v>3288</v>
      </c>
      <c r="B1259" s="6" t="s">
        <v>2</v>
      </c>
      <c r="C1259" s="12">
        <v>122366</v>
      </c>
      <c r="E1259" s="1" t="s">
        <v>2305</v>
      </c>
      <c r="F1259" s="11" t="str">
        <f>IF(TicketTotals[[#This Row],[New Tickets]]&gt;499, "TRUE", "FALSE")</f>
        <v>TRUE</v>
      </c>
      <c r="G1259" s="7">
        <v>2557</v>
      </c>
      <c r="H1259" s="7">
        <f>IF(TicketTotals[[#This Row],[New Tickets]]&gt;499, TicketTotals[[#This Row],[New Tickets]], 0)</f>
        <v>2557</v>
      </c>
      <c r="I1259" s="16">
        <f>ROUND((TicketTotals[[#This Row],[Billed Tickets]]/$E$5)*$E$6, 2)</f>
        <v>1580.3</v>
      </c>
      <c r="J1259" s="20">
        <f>TicketTotals[[#This Row],[Billed Tickets]]/$E$5</f>
        <v>3.1606086068922281E-4</v>
      </c>
    </row>
    <row r="1260" spans="1:10" x14ac:dyDescent="0.3">
      <c r="A1260" s="6" t="s">
        <v>3288</v>
      </c>
      <c r="B1260" s="6" t="s">
        <v>2</v>
      </c>
      <c r="C1260" s="12">
        <v>122577</v>
      </c>
      <c r="E1260" s="1" t="s">
        <v>2306</v>
      </c>
      <c r="F1260" s="11" t="str">
        <f>IF(TicketTotals[[#This Row],[New Tickets]]&gt;499, "TRUE", "FALSE")</f>
        <v>TRUE</v>
      </c>
      <c r="G1260" s="7">
        <v>771</v>
      </c>
      <c r="H1260" s="7">
        <f>IF(TicketTotals[[#This Row],[New Tickets]]&gt;499, TicketTotals[[#This Row],[New Tickets]], 0)</f>
        <v>771</v>
      </c>
      <c r="I1260" s="16">
        <f>ROUND((TicketTotals[[#This Row],[Billed Tickets]]/$E$5)*$E$6, 2)</f>
        <v>476.5</v>
      </c>
      <c r="J1260" s="20">
        <f>TicketTotals[[#This Row],[Billed Tickets]]/$E$5</f>
        <v>9.5300322092839568E-5</v>
      </c>
    </row>
    <row r="1261" spans="1:10" x14ac:dyDescent="0.3">
      <c r="A1261" s="6" t="s">
        <v>3288</v>
      </c>
      <c r="B1261" s="6" t="s">
        <v>2</v>
      </c>
      <c r="C1261" s="12">
        <v>122788</v>
      </c>
      <c r="E1261" s="1" t="s">
        <v>2307</v>
      </c>
      <c r="F1261" s="11" t="str">
        <f>IF(TicketTotals[[#This Row],[New Tickets]]&gt;499, "TRUE", "FALSE")</f>
        <v>TRUE</v>
      </c>
      <c r="G1261" s="7">
        <v>16452</v>
      </c>
      <c r="H1261" s="7">
        <f>IF(TicketTotals[[#This Row],[New Tickets]]&gt;499, TicketTotals[[#This Row],[New Tickets]], 0)</f>
        <v>16452</v>
      </c>
      <c r="I1261" s="16">
        <f>ROUND((TicketTotals[[#This Row],[Billed Tickets]]/$E$5)*$E$6, 2)</f>
        <v>10167.84</v>
      </c>
      <c r="J1261" s="20">
        <f>TicketTotals[[#This Row],[Billed Tickets]]/$E$5</f>
        <v>2.0335679624791138E-3</v>
      </c>
    </row>
    <row r="1262" spans="1:10" x14ac:dyDescent="0.3">
      <c r="A1262" s="6" t="s">
        <v>3288</v>
      </c>
      <c r="B1262" s="6" t="s">
        <v>2</v>
      </c>
      <c r="C1262" s="12">
        <v>122814</v>
      </c>
      <c r="E1262" s="1" t="s">
        <v>2308</v>
      </c>
      <c r="F1262" s="11" t="str">
        <f>IF(TicketTotals[[#This Row],[New Tickets]]&gt;499, "TRUE", "FALSE")</f>
        <v>TRUE</v>
      </c>
      <c r="G1262" s="7">
        <v>1485</v>
      </c>
      <c r="H1262" s="7">
        <f>IF(TicketTotals[[#This Row],[New Tickets]]&gt;499, TicketTotals[[#This Row],[New Tickets]], 0)</f>
        <v>1485</v>
      </c>
      <c r="I1262" s="16">
        <f>ROUND((TicketTotals[[#This Row],[Billed Tickets]]/$E$5)*$E$6, 2)</f>
        <v>917.78</v>
      </c>
      <c r="J1262" s="20">
        <f>TicketTotals[[#This Row],[Billed Tickets]]/$E$5</f>
        <v>1.8355509508153925E-4</v>
      </c>
    </row>
    <row r="1263" spans="1:10" x14ac:dyDescent="0.3">
      <c r="A1263" s="6" t="s">
        <v>3288</v>
      </c>
      <c r="B1263" s="6" t="s">
        <v>2</v>
      </c>
      <c r="C1263" s="12">
        <v>122841</v>
      </c>
      <c r="E1263" s="12" t="s">
        <v>2309</v>
      </c>
      <c r="F1263" s="11" t="str">
        <f>IF(TicketTotals[[#This Row],[New Tickets]]&gt;499, "TRUE", "FALSE")</f>
        <v>FALSE</v>
      </c>
      <c r="G1263" s="7">
        <v>223</v>
      </c>
      <c r="H1263" s="7">
        <f>IF(TicketTotals[[#This Row],[New Tickets]]&gt;499, TicketTotals[[#This Row],[New Tickets]], 0)</f>
        <v>0</v>
      </c>
      <c r="I1263" s="16">
        <f>ROUND((TicketTotals[[#This Row],[Billed Tickets]]/$E$5)*$E$6, 2)</f>
        <v>0</v>
      </c>
      <c r="J1263" s="20">
        <f>TicketTotals[[#This Row],[Billed Tickets]]/$E$5</f>
        <v>0</v>
      </c>
    </row>
    <row r="1264" spans="1:10" x14ac:dyDescent="0.3">
      <c r="A1264" s="6" t="s">
        <v>3288</v>
      </c>
      <c r="B1264" s="6" t="s">
        <v>2</v>
      </c>
      <c r="C1264" s="12">
        <v>122894</v>
      </c>
      <c r="E1264" s="1" t="s">
        <v>2310</v>
      </c>
      <c r="F1264" s="11" t="str">
        <f>IF(TicketTotals[[#This Row],[New Tickets]]&gt;499, "TRUE", "FALSE")</f>
        <v>TRUE</v>
      </c>
      <c r="G1264" s="7">
        <v>1706</v>
      </c>
      <c r="H1264" s="7">
        <f>IF(TicketTotals[[#This Row],[New Tickets]]&gt;499, TicketTotals[[#This Row],[New Tickets]], 0)</f>
        <v>1706</v>
      </c>
      <c r="I1264" s="16">
        <f>ROUND((TicketTotals[[#This Row],[Billed Tickets]]/$E$5)*$E$6, 2)</f>
        <v>1054.3599999999999</v>
      </c>
      <c r="J1264" s="20">
        <f>TicketTotals[[#This Row],[Billed Tickets]]/$E$5</f>
        <v>2.1087204862566057E-4</v>
      </c>
    </row>
    <row r="1265" spans="1:10" x14ac:dyDescent="0.3">
      <c r="A1265" s="6" t="s">
        <v>3288</v>
      </c>
      <c r="B1265" s="6" t="s">
        <v>2</v>
      </c>
      <c r="C1265" s="12">
        <v>122999</v>
      </c>
      <c r="E1265" s="12" t="s">
        <v>2311</v>
      </c>
      <c r="F1265" s="11" t="str">
        <f>IF(TicketTotals[[#This Row],[New Tickets]]&gt;499, "TRUE", "FALSE")</f>
        <v>FALSE</v>
      </c>
      <c r="G1265" s="7">
        <v>303</v>
      </c>
      <c r="H1265" s="7">
        <f>IF(TicketTotals[[#This Row],[New Tickets]]&gt;499, TicketTotals[[#This Row],[New Tickets]], 0)</f>
        <v>0</v>
      </c>
      <c r="I1265" s="16">
        <f>ROUND((TicketTotals[[#This Row],[Billed Tickets]]/$E$5)*$E$6, 2)</f>
        <v>0</v>
      </c>
      <c r="J1265" s="20">
        <f>TicketTotals[[#This Row],[Billed Tickets]]/$E$5</f>
        <v>0</v>
      </c>
    </row>
    <row r="1266" spans="1:10" x14ac:dyDescent="0.3">
      <c r="A1266" s="6" t="s">
        <v>3288</v>
      </c>
      <c r="B1266" s="6" t="s">
        <v>2</v>
      </c>
      <c r="C1266" s="12">
        <v>123105</v>
      </c>
      <c r="E1266" s="1" t="s">
        <v>2312</v>
      </c>
      <c r="F1266" s="11" t="str">
        <f>IF(TicketTotals[[#This Row],[New Tickets]]&gt;499, "TRUE", "FALSE")</f>
        <v>TRUE</v>
      </c>
      <c r="G1266" s="7">
        <v>1411</v>
      </c>
      <c r="H1266" s="7">
        <f>IF(TicketTotals[[#This Row],[New Tickets]]&gt;499, TicketTotals[[#This Row],[New Tickets]], 0)</f>
        <v>1411</v>
      </c>
      <c r="I1266" s="16">
        <f>ROUND((TicketTotals[[#This Row],[Billed Tickets]]/$E$5)*$E$6, 2)</f>
        <v>872.04</v>
      </c>
      <c r="J1266" s="20">
        <f>TicketTotals[[#This Row],[Billed Tickets]]/$E$5</f>
        <v>1.7440824185862081E-4</v>
      </c>
    </row>
    <row r="1267" spans="1:10" x14ac:dyDescent="0.3">
      <c r="A1267" s="6" t="s">
        <v>3288</v>
      </c>
      <c r="B1267" s="6" t="s">
        <v>2</v>
      </c>
      <c r="C1267" s="12">
        <v>123211</v>
      </c>
      <c r="E1267" s="1" t="s">
        <v>2313</v>
      </c>
      <c r="F1267" s="11" t="str">
        <f>IF(TicketTotals[[#This Row],[New Tickets]]&gt;499, "TRUE", "FALSE")</f>
        <v>TRUE</v>
      </c>
      <c r="G1267" s="7">
        <v>1489</v>
      </c>
      <c r="H1267" s="7">
        <f>IF(TicketTotals[[#This Row],[New Tickets]]&gt;499, TicketTotals[[#This Row],[New Tickets]], 0)</f>
        <v>1489</v>
      </c>
      <c r="I1267" s="16">
        <f>ROUND((TicketTotals[[#This Row],[Billed Tickets]]/$E$5)*$E$6, 2)</f>
        <v>920.25</v>
      </c>
      <c r="J1267" s="20">
        <f>TicketTotals[[#This Row],[Billed Tickets]]/$E$5</f>
        <v>1.8404951958007537E-4</v>
      </c>
    </row>
    <row r="1268" spans="1:10" x14ac:dyDescent="0.3">
      <c r="A1268" s="6" t="s">
        <v>3288</v>
      </c>
      <c r="B1268" s="6" t="s">
        <v>2</v>
      </c>
      <c r="C1268" s="12">
        <v>123158</v>
      </c>
      <c r="E1268" s="1" t="s">
        <v>2314</v>
      </c>
      <c r="F1268" s="11" t="str">
        <f>IF(TicketTotals[[#This Row],[New Tickets]]&gt;499, "TRUE", "FALSE")</f>
        <v>TRUE</v>
      </c>
      <c r="G1268" s="7">
        <v>1328</v>
      </c>
      <c r="H1268" s="7">
        <f>IF(TicketTotals[[#This Row],[New Tickets]]&gt;499, TicketTotals[[#This Row],[New Tickets]], 0)</f>
        <v>1328</v>
      </c>
      <c r="I1268" s="16">
        <f>ROUND((TicketTotals[[#This Row],[Billed Tickets]]/$E$5)*$E$6, 2)</f>
        <v>820.74</v>
      </c>
      <c r="J1268" s="20">
        <f>TicketTotals[[#This Row],[Billed Tickets]]/$E$5</f>
        <v>1.6414893351399603E-4</v>
      </c>
    </row>
    <row r="1269" spans="1:10" x14ac:dyDescent="0.3">
      <c r="A1269" s="6" t="s">
        <v>3288</v>
      </c>
      <c r="B1269" s="6" t="s">
        <v>2</v>
      </c>
      <c r="C1269" s="12">
        <v>123421</v>
      </c>
      <c r="E1269" s="1" t="s">
        <v>2315</v>
      </c>
      <c r="F1269" s="11" t="str">
        <f>IF(TicketTotals[[#This Row],[New Tickets]]&gt;499, "TRUE", "FALSE")</f>
        <v>TRUE</v>
      </c>
      <c r="G1269" s="7">
        <v>4474</v>
      </c>
      <c r="H1269" s="7">
        <f>IF(TicketTotals[[#This Row],[New Tickets]]&gt;499, TicketTotals[[#This Row],[New Tickets]], 0)</f>
        <v>4474</v>
      </c>
      <c r="I1269" s="16">
        <f>ROUND((TicketTotals[[#This Row],[Billed Tickets]]/$E$5)*$E$6, 2)</f>
        <v>2765.07</v>
      </c>
      <c r="J1269" s="20">
        <f>TicketTotals[[#This Row],[Billed Tickets]]/$E$5</f>
        <v>5.5301380161266436E-4</v>
      </c>
    </row>
    <row r="1270" spans="1:10" x14ac:dyDescent="0.3">
      <c r="A1270" s="6" t="s">
        <v>3288</v>
      </c>
      <c r="B1270" s="6" t="s">
        <v>2</v>
      </c>
      <c r="C1270" s="12">
        <v>123527</v>
      </c>
      <c r="E1270" s="12" t="s">
        <v>2316</v>
      </c>
      <c r="F1270" s="11" t="str">
        <f>IF(TicketTotals[[#This Row],[New Tickets]]&gt;499, "TRUE", "FALSE")</f>
        <v>FALSE</v>
      </c>
      <c r="G1270" s="7">
        <v>310</v>
      </c>
      <c r="H1270" s="7">
        <f>IF(TicketTotals[[#This Row],[New Tickets]]&gt;499, TicketTotals[[#This Row],[New Tickets]], 0)</f>
        <v>0</v>
      </c>
      <c r="I1270" s="16">
        <f>ROUND((TicketTotals[[#This Row],[Billed Tickets]]/$E$5)*$E$6, 2)</f>
        <v>0</v>
      </c>
      <c r="J1270" s="20">
        <f>TicketTotals[[#This Row],[Billed Tickets]]/$E$5</f>
        <v>0</v>
      </c>
    </row>
    <row r="1271" spans="1:10" x14ac:dyDescent="0.3">
      <c r="A1271" s="6" t="s">
        <v>3288</v>
      </c>
      <c r="B1271" s="6" t="s">
        <v>2</v>
      </c>
      <c r="C1271" s="12">
        <v>123632</v>
      </c>
      <c r="E1271" s="1" t="s">
        <v>2317</v>
      </c>
      <c r="F1271" s="11" t="str">
        <f>IF(TicketTotals[[#This Row],[New Tickets]]&gt;499, "TRUE", "FALSE")</f>
        <v>TRUE</v>
      </c>
      <c r="G1271" s="7">
        <v>1734</v>
      </c>
      <c r="H1271" s="7">
        <f>IF(TicketTotals[[#This Row],[New Tickets]]&gt;499, TicketTotals[[#This Row],[New Tickets]], 0)</f>
        <v>1734</v>
      </c>
      <c r="I1271" s="16">
        <f>ROUND((TicketTotals[[#This Row],[Billed Tickets]]/$E$5)*$E$6, 2)</f>
        <v>1071.67</v>
      </c>
      <c r="J1271" s="20">
        <f>TicketTotals[[#This Row],[Billed Tickets]]/$E$5</f>
        <v>2.1433302011541352E-4</v>
      </c>
    </row>
    <row r="1272" spans="1:10" x14ac:dyDescent="0.3">
      <c r="A1272" s="6" t="s">
        <v>3288</v>
      </c>
      <c r="B1272" s="6" t="s">
        <v>2</v>
      </c>
      <c r="C1272" s="12">
        <v>123843</v>
      </c>
      <c r="E1272" s="1" t="s">
        <v>2318</v>
      </c>
      <c r="F1272" s="11" t="str">
        <f>IF(TicketTotals[[#This Row],[New Tickets]]&gt;499, "TRUE", "FALSE")</f>
        <v>TRUE</v>
      </c>
      <c r="G1272" s="7">
        <v>804</v>
      </c>
      <c r="H1272" s="7">
        <f>IF(TicketTotals[[#This Row],[New Tickets]]&gt;499, TicketTotals[[#This Row],[New Tickets]], 0)</f>
        <v>804</v>
      </c>
      <c r="I1272" s="16">
        <f>ROUND((TicketTotals[[#This Row],[Billed Tickets]]/$E$5)*$E$6, 2)</f>
        <v>496.9</v>
      </c>
      <c r="J1272" s="20">
        <f>TicketTotals[[#This Row],[Billed Tickets]]/$E$5</f>
        <v>9.9379324205762671E-5</v>
      </c>
    </row>
    <row r="1273" spans="1:10" x14ac:dyDescent="0.3">
      <c r="A1273" s="6" t="s">
        <v>3288</v>
      </c>
      <c r="B1273" s="6" t="s">
        <v>2</v>
      </c>
      <c r="C1273" s="12">
        <v>123950</v>
      </c>
      <c r="E1273" s="1" t="s">
        <v>2319</v>
      </c>
      <c r="F1273" s="11" t="str">
        <f>IF(TicketTotals[[#This Row],[New Tickets]]&gt;499, "TRUE", "FALSE")</f>
        <v>TRUE</v>
      </c>
      <c r="G1273" s="7">
        <v>2104</v>
      </c>
      <c r="H1273" s="7">
        <f>IF(TicketTotals[[#This Row],[New Tickets]]&gt;499, TicketTotals[[#This Row],[New Tickets]], 0)</f>
        <v>2104</v>
      </c>
      <c r="I1273" s="16">
        <f>ROUND((TicketTotals[[#This Row],[Billed Tickets]]/$E$5)*$E$6, 2)</f>
        <v>1300.3399999999999</v>
      </c>
      <c r="J1273" s="20">
        <f>TicketTotals[[#This Row],[Billed Tickets]]/$E$5</f>
        <v>2.6006728623000579E-4</v>
      </c>
    </row>
    <row r="1274" spans="1:10" x14ac:dyDescent="0.3">
      <c r="A1274" s="6" t="s">
        <v>3288</v>
      </c>
      <c r="B1274" s="6" t="s">
        <v>2</v>
      </c>
      <c r="C1274" s="12">
        <v>124054</v>
      </c>
      <c r="E1274" s="1" t="s">
        <v>2320</v>
      </c>
      <c r="F1274" s="11" t="str">
        <f>IF(TicketTotals[[#This Row],[New Tickets]]&gt;499, "TRUE", "FALSE")</f>
        <v>TRUE</v>
      </c>
      <c r="G1274" s="7">
        <v>1046</v>
      </c>
      <c r="H1274" s="7">
        <f>IF(TicketTotals[[#This Row],[New Tickets]]&gt;499, TicketTotals[[#This Row],[New Tickets]], 0)</f>
        <v>1046</v>
      </c>
      <c r="I1274" s="16">
        <f>ROUND((TicketTotals[[#This Row],[Billed Tickets]]/$E$5)*$E$6, 2)</f>
        <v>646.46</v>
      </c>
      <c r="J1274" s="20">
        <f>TicketTotals[[#This Row],[Billed Tickets]]/$E$5</f>
        <v>1.2929200636719869E-4</v>
      </c>
    </row>
    <row r="1275" spans="1:10" x14ac:dyDescent="0.3">
      <c r="A1275" s="6" t="s">
        <v>3288</v>
      </c>
      <c r="B1275" s="6" t="s">
        <v>2</v>
      </c>
      <c r="C1275" s="12">
        <v>124265</v>
      </c>
      <c r="E1275" s="1" t="s">
        <v>2321</v>
      </c>
      <c r="F1275" s="11" t="str">
        <f>IF(TicketTotals[[#This Row],[New Tickets]]&gt;499, "TRUE", "FALSE")</f>
        <v>TRUE</v>
      </c>
      <c r="G1275" s="7">
        <v>2072</v>
      </c>
      <c r="H1275" s="7">
        <f>IF(TicketTotals[[#This Row],[New Tickets]]&gt;499, TicketTotals[[#This Row],[New Tickets]], 0)</f>
        <v>2072</v>
      </c>
      <c r="I1275" s="16">
        <f>ROUND((TicketTotals[[#This Row],[Billed Tickets]]/$E$5)*$E$6, 2)</f>
        <v>1280.56</v>
      </c>
      <c r="J1275" s="20">
        <f>TicketTotals[[#This Row],[Billed Tickets]]/$E$5</f>
        <v>2.5611189024171672E-4</v>
      </c>
    </row>
    <row r="1276" spans="1:10" x14ac:dyDescent="0.3">
      <c r="A1276" s="6" t="s">
        <v>3288</v>
      </c>
      <c r="B1276" s="6" t="s">
        <v>2</v>
      </c>
      <c r="C1276" s="12">
        <v>124476</v>
      </c>
      <c r="E1276" s="1" t="s">
        <v>2322</v>
      </c>
      <c r="F1276" s="11" t="str">
        <f>IF(TicketTotals[[#This Row],[New Tickets]]&gt;499, "TRUE", "FALSE")</f>
        <v>TRUE</v>
      </c>
      <c r="G1276" s="7">
        <v>2403</v>
      </c>
      <c r="H1276" s="7">
        <f>IF(TicketTotals[[#This Row],[New Tickets]]&gt;499, TicketTotals[[#This Row],[New Tickets]], 0)</f>
        <v>2403</v>
      </c>
      <c r="I1276" s="16">
        <f>ROUND((TicketTotals[[#This Row],[Billed Tickets]]/$E$5)*$E$6, 2)</f>
        <v>1485.13</v>
      </c>
      <c r="J1276" s="20">
        <f>TicketTotals[[#This Row],[Billed Tickets]]/$E$5</f>
        <v>2.9702551749558167E-4</v>
      </c>
    </row>
    <row r="1277" spans="1:10" x14ac:dyDescent="0.3">
      <c r="A1277" s="6" t="s">
        <v>3288</v>
      </c>
      <c r="B1277" s="6" t="s">
        <v>2</v>
      </c>
      <c r="C1277" s="12">
        <v>124687</v>
      </c>
      <c r="E1277" s="1" t="s">
        <v>2323</v>
      </c>
      <c r="F1277" s="11" t="str">
        <f>IF(TicketTotals[[#This Row],[New Tickets]]&gt;499, "TRUE", "FALSE")</f>
        <v>TRUE</v>
      </c>
      <c r="G1277" s="7">
        <v>1770</v>
      </c>
      <c r="H1277" s="7">
        <f>IF(TicketTotals[[#This Row],[New Tickets]]&gt;499, TicketTotals[[#This Row],[New Tickets]], 0)</f>
        <v>1770</v>
      </c>
      <c r="I1277" s="16">
        <f>ROUND((TicketTotals[[#This Row],[Billed Tickets]]/$E$5)*$E$6, 2)</f>
        <v>1093.9100000000001</v>
      </c>
      <c r="J1277" s="20">
        <f>TicketTotals[[#This Row],[Billed Tickets]]/$E$5</f>
        <v>2.1878284060223872E-4</v>
      </c>
    </row>
    <row r="1278" spans="1:10" x14ac:dyDescent="0.3">
      <c r="A1278" s="6" t="s">
        <v>3288</v>
      </c>
      <c r="B1278" s="6" t="s">
        <v>2</v>
      </c>
      <c r="C1278" s="12">
        <v>124794</v>
      </c>
      <c r="E1278" s="1" t="s">
        <v>2324</v>
      </c>
      <c r="F1278" s="11" t="str">
        <f>IF(TicketTotals[[#This Row],[New Tickets]]&gt;499, "TRUE", "FALSE")</f>
        <v>TRUE</v>
      </c>
      <c r="G1278" s="7">
        <v>2777</v>
      </c>
      <c r="H1278" s="7">
        <f>IF(TicketTotals[[#This Row],[New Tickets]]&gt;499, TicketTotals[[#This Row],[New Tickets]], 0)</f>
        <v>2777</v>
      </c>
      <c r="I1278" s="16">
        <f>ROUND((TicketTotals[[#This Row],[Billed Tickets]]/$E$5)*$E$6, 2)</f>
        <v>1716.27</v>
      </c>
      <c r="J1278" s="20">
        <f>TicketTotals[[#This Row],[Billed Tickets]]/$E$5</f>
        <v>3.4325420810871009E-4</v>
      </c>
    </row>
    <row r="1279" spans="1:10" x14ac:dyDescent="0.3">
      <c r="A1279" s="6" t="s">
        <v>3288</v>
      </c>
      <c r="B1279" s="6" t="s">
        <v>2</v>
      </c>
      <c r="C1279" s="12">
        <v>124898</v>
      </c>
      <c r="E1279" s="1" t="s">
        <v>2325</v>
      </c>
      <c r="F1279" s="11" t="str">
        <f>IF(TicketTotals[[#This Row],[New Tickets]]&gt;499, "TRUE", "FALSE")</f>
        <v>TRUE</v>
      </c>
      <c r="G1279" s="7">
        <v>1979</v>
      </c>
      <c r="H1279" s="7">
        <f>IF(TicketTotals[[#This Row],[New Tickets]]&gt;499, TicketTotals[[#This Row],[New Tickets]], 0)</f>
        <v>1979</v>
      </c>
      <c r="I1279" s="16">
        <f>ROUND((TicketTotals[[#This Row],[Billed Tickets]]/$E$5)*$E$6, 2)</f>
        <v>1223.08</v>
      </c>
      <c r="J1279" s="20">
        <f>TicketTotals[[#This Row],[Billed Tickets]]/$E$5</f>
        <v>2.4461652065075164E-4</v>
      </c>
    </row>
    <row r="1280" spans="1:10" x14ac:dyDescent="0.3">
      <c r="A1280" s="6" t="s">
        <v>3288</v>
      </c>
      <c r="B1280" s="6" t="s">
        <v>2</v>
      </c>
      <c r="C1280" s="12">
        <v>125109</v>
      </c>
      <c r="E1280" s="1" t="s">
        <v>2326</v>
      </c>
      <c r="F1280" s="11" t="str">
        <f>IF(TicketTotals[[#This Row],[New Tickets]]&gt;499, "TRUE", "FALSE")</f>
        <v>TRUE</v>
      </c>
      <c r="G1280" s="7">
        <v>3082</v>
      </c>
      <c r="H1280" s="7">
        <f>IF(TicketTotals[[#This Row],[New Tickets]]&gt;499, TicketTotals[[#This Row],[New Tickets]], 0)</f>
        <v>3082</v>
      </c>
      <c r="I1280" s="16">
        <f>ROUND((TicketTotals[[#This Row],[Billed Tickets]]/$E$5)*$E$6, 2)</f>
        <v>1904.77</v>
      </c>
      <c r="J1280" s="20">
        <f>TicketTotals[[#This Row],[Billed Tickets]]/$E$5</f>
        <v>3.8095407612209021E-4</v>
      </c>
    </row>
    <row r="1281" spans="1:10" x14ac:dyDescent="0.3">
      <c r="A1281" s="6" t="s">
        <v>3288</v>
      </c>
      <c r="B1281" s="6" t="s">
        <v>2</v>
      </c>
      <c r="C1281" s="12">
        <v>125162</v>
      </c>
      <c r="E1281" s="12" t="s">
        <v>2327</v>
      </c>
      <c r="F1281" s="11" t="str">
        <f>IF(TicketTotals[[#This Row],[New Tickets]]&gt;499, "TRUE", "FALSE")</f>
        <v>FALSE</v>
      </c>
      <c r="G1281" s="7">
        <v>122</v>
      </c>
      <c r="H1281" s="7">
        <f>IF(TicketTotals[[#This Row],[New Tickets]]&gt;499, TicketTotals[[#This Row],[New Tickets]], 0)</f>
        <v>0</v>
      </c>
      <c r="I1281" s="16">
        <f>ROUND((TicketTotals[[#This Row],[Billed Tickets]]/$E$5)*$E$6, 2)</f>
        <v>0</v>
      </c>
      <c r="J1281" s="20">
        <f>TicketTotals[[#This Row],[Billed Tickets]]/$E$5</f>
        <v>0</v>
      </c>
    </row>
    <row r="1282" spans="1:10" x14ac:dyDescent="0.3">
      <c r="A1282" s="6" t="s">
        <v>3288</v>
      </c>
      <c r="B1282" s="6" t="s">
        <v>2</v>
      </c>
      <c r="C1282" s="12">
        <v>125215</v>
      </c>
      <c r="E1282" s="12" t="s">
        <v>2328</v>
      </c>
      <c r="F1282" s="11" t="str">
        <f>IF(TicketTotals[[#This Row],[New Tickets]]&gt;499, "TRUE", "FALSE")</f>
        <v>FALSE</v>
      </c>
      <c r="G1282" s="7">
        <v>34</v>
      </c>
      <c r="H1282" s="7">
        <f>IF(TicketTotals[[#This Row],[New Tickets]]&gt;499, TicketTotals[[#This Row],[New Tickets]], 0)</f>
        <v>0</v>
      </c>
      <c r="I1282" s="16">
        <f>ROUND((TicketTotals[[#This Row],[Billed Tickets]]/$E$5)*$E$6, 2)</f>
        <v>0</v>
      </c>
      <c r="J1282" s="20">
        <f>TicketTotals[[#This Row],[Billed Tickets]]/$E$5</f>
        <v>0</v>
      </c>
    </row>
    <row r="1283" spans="1:10" x14ac:dyDescent="0.3">
      <c r="A1283" s="6" t="s">
        <v>3288</v>
      </c>
      <c r="B1283" s="6" t="s">
        <v>2</v>
      </c>
      <c r="C1283" s="12">
        <v>125320</v>
      </c>
      <c r="E1283" s="1" t="s">
        <v>2329</v>
      </c>
      <c r="F1283" s="11" t="str">
        <f>IF(TicketTotals[[#This Row],[New Tickets]]&gt;499, "TRUE", "FALSE")</f>
        <v>TRUE</v>
      </c>
      <c r="G1283" s="7">
        <v>2532</v>
      </c>
      <c r="H1283" s="7">
        <f>IF(TicketTotals[[#This Row],[New Tickets]]&gt;499, TicketTotals[[#This Row],[New Tickets]], 0)</f>
        <v>2532</v>
      </c>
      <c r="I1283" s="16">
        <f>ROUND((TicketTotals[[#This Row],[Billed Tickets]]/$E$5)*$E$6, 2)</f>
        <v>1564.85</v>
      </c>
      <c r="J1283" s="20">
        <f>TicketTotals[[#This Row],[Billed Tickets]]/$E$5</f>
        <v>3.12970707573372E-4</v>
      </c>
    </row>
    <row r="1284" spans="1:10" x14ac:dyDescent="0.3">
      <c r="A1284" s="6" t="s">
        <v>3288</v>
      </c>
      <c r="B1284" s="6" t="s">
        <v>2</v>
      </c>
      <c r="C1284" s="12">
        <v>125426</v>
      </c>
      <c r="E1284" s="12" t="s">
        <v>2330</v>
      </c>
      <c r="F1284" s="11" t="str">
        <f>IF(TicketTotals[[#This Row],[New Tickets]]&gt;499, "TRUE", "FALSE")</f>
        <v>FALSE</v>
      </c>
      <c r="G1284" s="7">
        <v>45</v>
      </c>
      <c r="H1284" s="7">
        <f>IF(TicketTotals[[#This Row],[New Tickets]]&gt;499, TicketTotals[[#This Row],[New Tickets]], 0)</f>
        <v>0</v>
      </c>
      <c r="I1284" s="16">
        <f>ROUND((TicketTotals[[#This Row],[Billed Tickets]]/$E$5)*$E$6, 2)</f>
        <v>0</v>
      </c>
      <c r="J1284" s="20">
        <f>TicketTotals[[#This Row],[Billed Tickets]]/$E$5</f>
        <v>0</v>
      </c>
    </row>
    <row r="1285" spans="1:10" x14ac:dyDescent="0.3">
      <c r="A1285" s="6" t="s">
        <v>3288</v>
      </c>
      <c r="B1285" s="6" t="s">
        <v>2</v>
      </c>
      <c r="C1285" s="12">
        <v>125478</v>
      </c>
      <c r="E1285" s="1" t="s">
        <v>2331</v>
      </c>
      <c r="F1285" s="11" t="str">
        <f>IF(TicketTotals[[#This Row],[New Tickets]]&gt;499, "TRUE", "FALSE")</f>
        <v>TRUE</v>
      </c>
      <c r="G1285" s="7">
        <v>4458</v>
      </c>
      <c r="H1285" s="7">
        <f>IF(TicketTotals[[#This Row],[New Tickets]]&gt;499, TicketTotals[[#This Row],[New Tickets]], 0)</f>
        <v>4458</v>
      </c>
      <c r="I1285" s="16">
        <f>ROUND((TicketTotals[[#This Row],[Billed Tickets]]/$E$5)*$E$6, 2)</f>
        <v>2755.18</v>
      </c>
      <c r="J1285" s="20">
        <f>TicketTotals[[#This Row],[Billed Tickets]]/$E$5</f>
        <v>5.5103610361851988E-4</v>
      </c>
    </row>
    <row r="1286" spans="1:10" x14ac:dyDescent="0.3">
      <c r="A1286" s="6" t="s">
        <v>3288</v>
      </c>
      <c r="B1286" s="6" t="s">
        <v>2</v>
      </c>
      <c r="C1286" s="12">
        <v>125531</v>
      </c>
      <c r="E1286" s="1" t="s">
        <v>2332</v>
      </c>
      <c r="F1286" s="11" t="str">
        <f>IF(TicketTotals[[#This Row],[New Tickets]]&gt;499, "TRUE", "FALSE")</f>
        <v>TRUE</v>
      </c>
      <c r="G1286" s="7">
        <v>918</v>
      </c>
      <c r="H1286" s="7">
        <f>IF(TicketTotals[[#This Row],[New Tickets]]&gt;499, TicketTotals[[#This Row],[New Tickets]], 0)</f>
        <v>918</v>
      </c>
      <c r="I1286" s="16">
        <f>ROUND((TicketTotals[[#This Row],[Billed Tickets]]/$E$5)*$E$6, 2)</f>
        <v>567.35</v>
      </c>
      <c r="J1286" s="20">
        <f>TicketTotals[[#This Row],[Billed Tickets]]/$E$5</f>
        <v>1.1347042241404245E-4</v>
      </c>
    </row>
    <row r="1287" spans="1:10" x14ac:dyDescent="0.3">
      <c r="A1287" s="6" t="s">
        <v>3288</v>
      </c>
      <c r="B1287" s="6" t="s">
        <v>2</v>
      </c>
      <c r="C1287" s="12">
        <v>125742</v>
      </c>
      <c r="E1287" s="1" t="s">
        <v>2333</v>
      </c>
      <c r="F1287" s="11" t="str">
        <f>IF(TicketTotals[[#This Row],[New Tickets]]&gt;499, "TRUE", "FALSE")</f>
        <v>TRUE</v>
      </c>
      <c r="G1287" s="7">
        <v>12965</v>
      </c>
      <c r="H1287" s="7">
        <f>IF(TicketTotals[[#This Row],[New Tickets]]&gt;499, TicketTotals[[#This Row],[New Tickets]], 0)</f>
        <v>12965</v>
      </c>
      <c r="I1287" s="16">
        <f>ROUND((TicketTotals[[#This Row],[Billed Tickets]]/$E$5)*$E$6, 2)</f>
        <v>8012.77</v>
      </c>
      <c r="J1287" s="20">
        <f>TicketTotals[[#This Row],[Billed Tickets]]/$E$5</f>
        <v>1.6025534058802401E-3</v>
      </c>
    </row>
    <row r="1288" spans="1:10" x14ac:dyDescent="0.3">
      <c r="A1288" s="6" t="s">
        <v>3288</v>
      </c>
      <c r="B1288" s="6" t="s">
        <v>2</v>
      </c>
      <c r="C1288" s="12">
        <v>125953</v>
      </c>
      <c r="E1288" s="1" t="s">
        <v>2334</v>
      </c>
      <c r="F1288" s="11" t="str">
        <f>IF(TicketTotals[[#This Row],[New Tickets]]&gt;499, "TRUE", "FALSE")</f>
        <v>TRUE</v>
      </c>
      <c r="G1288" s="7">
        <v>4775</v>
      </c>
      <c r="H1288" s="7">
        <f>IF(TicketTotals[[#This Row],[New Tickets]]&gt;499, TicketTotals[[#This Row],[New Tickets]], 0)</f>
        <v>4775</v>
      </c>
      <c r="I1288" s="16">
        <f>ROUND((TicketTotals[[#This Row],[Billed Tickets]]/$E$5)*$E$6, 2)</f>
        <v>2951.1</v>
      </c>
      <c r="J1288" s="20">
        <f>TicketTotals[[#This Row],[Billed Tickets]]/$E$5</f>
        <v>5.9021924512750836E-4</v>
      </c>
    </row>
    <row r="1289" spans="1:10" x14ac:dyDescent="0.3">
      <c r="A1289" s="6" t="s">
        <v>3288</v>
      </c>
      <c r="B1289" s="6" t="s">
        <v>2</v>
      </c>
      <c r="C1289" s="12">
        <v>126164</v>
      </c>
      <c r="E1289" s="1" t="s">
        <v>2335</v>
      </c>
      <c r="F1289" s="11" t="str">
        <f>IF(TicketTotals[[#This Row],[New Tickets]]&gt;499, "TRUE", "FALSE")</f>
        <v>TRUE</v>
      </c>
      <c r="G1289" s="7">
        <v>830</v>
      </c>
      <c r="H1289" s="7">
        <f>IF(TicketTotals[[#This Row],[New Tickets]]&gt;499, TicketTotals[[#This Row],[New Tickets]], 0)</f>
        <v>830</v>
      </c>
      <c r="I1289" s="16">
        <f>ROUND((TicketTotals[[#This Row],[Billed Tickets]]/$E$5)*$E$6, 2)</f>
        <v>512.97</v>
      </c>
      <c r="J1289" s="20">
        <f>TicketTotals[[#This Row],[Billed Tickets]]/$E$5</f>
        <v>1.0259308344624752E-4</v>
      </c>
    </row>
    <row r="1290" spans="1:10" x14ac:dyDescent="0.3">
      <c r="A1290" s="6" t="s">
        <v>3288</v>
      </c>
      <c r="B1290" s="6" t="s">
        <v>2</v>
      </c>
      <c r="C1290" s="12">
        <v>126375</v>
      </c>
      <c r="E1290" s="1" t="s">
        <v>2336</v>
      </c>
      <c r="F1290" s="11" t="str">
        <f>IF(TicketTotals[[#This Row],[New Tickets]]&gt;499, "TRUE", "FALSE")</f>
        <v>TRUE</v>
      </c>
      <c r="G1290" s="7">
        <v>4429</v>
      </c>
      <c r="H1290" s="7">
        <f>IF(TicketTotals[[#This Row],[New Tickets]]&gt;499, TicketTotals[[#This Row],[New Tickets]], 0)</f>
        <v>4429</v>
      </c>
      <c r="I1290" s="16">
        <f>ROUND((TicketTotals[[#This Row],[Billed Tickets]]/$E$5)*$E$6, 2)</f>
        <v>2737.26</v>
      </c>
      <c r="J1290" s="20">
        <f>TicketTotals[[#This Row],[Billed Tickets]]/$E$5</f>
        <v>5.4745152600413284E-4</v>
      </c>
    </row>
    <row r="1291" spans="1:10" x14ac:dyDescent="0.3">
      <c r="A1291" s="6" t="s">
        <v>3288</v>
      </c>
      <c r="B1291" s="6" t="s">
        <v>2</v>
      </c>
      <c r="C1291" s="12">
        <v>126586</v>
      </c>
      <c r="E1291" s="1" t="s">
        <v>2337</v>
      </c>
      <c r="F1291" s="11" t="str">
        <f>IF(TicketTotals[[#This Row],[New Tickets]]&gt;499, "TRUE", "FALSE")</f>
        <v>TRUE</v>
      </c>
      <c r="G1291" s="7">
        <v>2709</v>
      </c>
      <c r="H1291" s="7">
        <f>IF(TicketTotals[[#This Row],[New Tickets]]&gt;499, TicketTotals[[#This Row],[New Tickets]], 0)</f>
        <v>2709</v>
      </c>
      <c r="I1291" s="16">
        <f>ROUND((TicketTotals[[#This Row],[Billed Tickets]]/$E$5)*$E$6, 2)</f>
        <v>1674.24</v>
      </c>
      <c r="J1291" s="20">
        <f>TicketTotals[[#This Row],[Billed Tickets]]/$E$5</f>
        <v>3.3484899163359582E-4</v>
      </c>
    </row>
    <row r="1292" spans="1:10" x14ac:dyDescent="0.3">
      <c r="A1292" s="6" t="s">
        <v>3288</v>
      </c>
      <c r="B1292" s="6" t="s">
        <v>2</v>
      </c>
      <c r="C1292" s="12">
        <v>126701</v>
      </c>
      <c r="E1292" s="12" t="s">
        <v>2338</v>
      </c>
      <c r="F1292" s="11" t="str">
        <f>IF(TicketTotals[[#This Row],[New Tickets]]&gt;499, "TRUE", "FALSE")</f>
        <v>FALSE</v>
      </c>
      <c r="G1292" s="7">
        <v>199</v>
      </c>
      <c r="H1292" s="7">
        <f>IF(TicketTotals[[#This Row],[New Tickets]]&gt;499, TicketTotals[[#This Row],[New Tickets]], 0)</f>
        <v>0</v>
      </c>
      <c r="I1292" s="16">
        <f>ROUND((TicketTotals[[#This Row],[Billed Tickets]]/$E$5)*$E$6, 2)</f>
        <v>0</v>
      </c>
      <c r="J1292" s="20">
        <f>TicketTotals[[#This Row],[Billed Tickets]]/$E$5</f>
        <v>0</v>
      </c>
    </row>
    <row r="1293" spans="1:10" x14ac:dyDescent="0.3">
      <c r="A1293" s="6" t="s">
        <v>3288</v>
      </c>
      <c r="B1293" s="6" t="s">
        <v>2</v>
      </c>
      <c r="C1293" s="12">
        <v>126749</v>
      </c>
      <c r="E1293" s="1" t="s">
        <v>2339</v>
      </c>
      <c r="F1293" s="11" t="str">
        <f>IF(TicketTotals[[#This Row],[New Tickets]]&gt;499, "TRUE", "FALSE")</f>
        <v>FALSE</v>
      </c>
      <c r="G1293" s="7">
        <v>481</v>
      </c>
      <c r="H1293" s="7">
        <f>IF(TicketTotals[[#This Row],[New Tickets]]&gt;499, TicketTotals[[#This Row],[New Tickets]], 0)</f>
        <v>0</v>
      </c>
      <c r="I1293" s="16">
        <f>ROUND((TicketTotals[[#This Row],[Billed Tickets]]/$E$5)*$E$6, 2)</f>
        <v>0</v>
      </c>
      <c r="J1293" s="20">
        <f>TicketTotals[[#This Row],[Billed Tickets]]/$E$5</f>
        <v>0</v>
      </c>
    </row>
    <row r="1294" spans="1:10" x14ac:dyDescent="0.3">
      <c r="A1294" s="6" t="s">
        <v>3288</v>
      </c>
      <c r="B1294" s="6" t="s">
        <v>2</v>
      </c>
      <c r="C1294" s="12">
        <v>126773</v>
      </c>
      <c r="E1294" s="12" t="s">
        <v>2340</v>
      </c>
      <c r="F1294" s="11" t="str">
        <f>IF(TicketTotals[[#This Row],[New Tickets]]&gt;499, "TRUE", "FALSE")</f>
        <v>FALSE</v>
      </c>
      <c r="G1294" s="7">
        <v>406</v>
      </c>
      <c r="H1294" s="7">
        <f>IF(TicketTotals[[#This Row],[New Tickets]]&gt;499, TicketTotals[[#This Row],[New Tickets]], 0)</f>
        <v>0</v>
      </c>
      <c r="I1294" s="16">
        <f>ROUND((TicketTotals[[#This Row],[Billed Tickets]]/$E$5)*$E$6, 2)</f>
        <v>0</v>
      </c>
      <c r="J1294" s="20">
        <f>TicketTotals[[#This Row],[Billed Tickets]]/$E$5</f>
        <v>0</v>
      </c>
    </row>
    <row r="1295" spans="1:10" x14ac:dyDescent="0.3">
      <c r="A1295" s="6" t="s">
        <v>3288</v>
      </c>
      <c r="B1295" s="6" t="s">
        <v>2</v>
      </c>
      <c r="C1295" s="12">
        <v>126786</v>
      </c>
      <c r="E1295" s="1" t="s">
        <v>2341</v>
      </c>
      <c r="F1295" s="11" t="str">
        <f>IF(TicketTotals[[#This Row],[New Tickets]]&gt;499, "TRUE", "FALSE")</f>
        <v>TRUE</v>
      </c>
      <c r="G1295" s="7">
        <v>768</v>
      </c>
      <c r="H1295" s="7">
        <f>IF(TicketTotals[[#This Row],[New Tickets]]&gt;499, TicketTotals[[#This Row],[New Tickets]], 0)</f>
        <v>768</v>
      </c>
      <c r="I1295" s="16">
        <f>ROUND((TicketTotals[[#This Row],[Billed Tickets]]/$E$5)*$E$6, 2)</f>
        <v>474.65</v>
      </c>
      <c r="J1295" s="20">
        <f>TicketTotals[[#This Row],[Billed Tickets]]/$E$5</f>
        <v>9.4929503718937477E-5</v>
      </c>
    </row>
    <row r="1296" spans="1:10" x14ac:dyDescent="0.3">
      <c r="A1296" s="6" t="s">
        <v>3288</v>
      </c>
      <c r="B1296" s="6" t="s">
        <v>2</v>
      </c>
      <c r="C1296" s="12">
        <v>126797</v>
      </c>
      <c r="E1296" s="1" t="s">
        <v>2342</v>
      </c>
      <c r="F1296" s="11" t="str">
        <f>IF(TicketTotals[[#This Row],[New Tickets]]&gt;499, "TRUE", "FALSE")</f>
        <v>TRUE</v>
      </c>
      <c r="G1296" s="7">
        <v>2213</v>
      </c>
      <c r="H1296" s="7">
        <f>IF(TicketTotals[[#This Row],[New Tickets]]&gt;499, TicketTotals[[#This Row],[New Tickets]], 0)</f>
        <v>2213</v>
      </c>
      <c r="I1296" s="16">
        <f>ROUND((TicketTotals[[#This Row],[Billed Tickets]]/$E$5)*$E$6, 2)</f>
        <v>1367.7</v>
      </c>
      <c r="J1296" s="20">
        <f>TicketTotals[[#This Row],[Billed Tickets]]/$E$5</f>
        <v>2.735403538151154E-4</v>
      </c>
    </row>
    <row r="1297" spans="1:10" x14ac:dyDescent="0.3">
      <c r="A1297" s="6" t="s">
        <v>3288</v>
      </c>
      <c r="B1297" s="6" t="s">
        <v>2</v>
      </c>
      <c r="C1297" s="12">
        <v>127008</v>
      </c>
      <c r="E1297" s="1" t="s">
        <v>2343</v>
      </c>
      <c r="F1297" s="11" t="str">
        <f>IF(TicketTotals[[#This Row],[New Tickets]]&gt;499, "TRUE", "FALSE")</f>
        <v>TRUE</v>
      </c>
      <c r="G1297" s="7">
        <v>1114</v>
      </c>
      <c r="H1297" s="7">
        <f>IF(TicketTotals[[#This Row],[New Tickets]]&gt;499, TicketTotals[[#This Row],[New Tickets]], 0)</f>
        <v>1114</v>
      </c>
      <c r="I1297" s="16">
        <f>ROUND((TicketTotals[[#This Row],[Billed Tickets]]/$E$5)*$E$6, 2)</f>
        <v>688.49</v>
      </c>
      <c r="J1297" s="20">
        <f>TicketTotals[[#This Row],[Billed Tickets]]/$E$5</f>
        <v>1.3769722284231295E-4</v>
      </c>
    </row>
    <row r="1298" spans="1:10" x14ac:dyDescent="0.3">
      <c r="A1298" s="6" t="s">
        <v>3288</v>
      </c>
      <c r="B1298" s="6" t="s">
        <v>2</v>
      </c>
      <c r="C1298" s="12">
        <v>127219</v>
      </c>
      <c r="E1298" s="1" t="s">
        <v>2344</v>
      </c>
      <c r="F1298" s="11" t="str">
        <f>IF(TicketTotals[[#This Row],[New Tickets]]&gt;499, "TRUE", "FALSE")</f>
        <v>TRUE</v>
      </c>
      <c r="G1298" s="7">
        <v>6554</v>
      </c>
      <c r="H1298" s="7">
        <f>IF(TicketTotals[[#This Row],[New Tickets]]&gt;499, TicketTotals[[#This Row],[New Tickets]], 0)</f>
        <v>6554</v>
      </c>
      <c r="I1298" s="16">
        <f>ROUND((TicketTotals[[#This Row],[Billed Tickets]]/$E$5)*$E$6, 2)</f>
        <v>4050.57</v>
      </c>
      <c r="J1298" s="20">
        <f>TicketTotals[[#This Row],[Billed Tickets]]/$E$5</f>
        <v>8.1011454085145337E-4</v>
      </c>
    </row>
    <row r="1299" spans="1:10" x14ac:dyDescent="0.3">
      <c r="A1299" s="6" t="s">
        <v>3288</v>
      </c>
      <c r="B1299" s="6" t="s">
        <v>2</v>
      </c>
      <c r="C1299" s="12">
        <v>127430</v>
      </c>
      <c r="E1299" s="1" t="s">
        <v>2345</v>
      </c>
      <c r="F1299" s="11" t="str">
        <f>IF(TicketTotals[[#This Row],[New Tickets]]&gt;499, "TRUE", "FALSE")</f>
        <v>TRUE</v>
      </c>
      <c r="G1299" s="7">
        <v>23506</v>
      </c>
      <c r="H1299" s="7">
        <f>IF(TicketTotals[[#This Row],[New Tickets]]&gt;499, TicketTotals[[#This Row],[New Tickets]], 0)</f>
        <v>23506</v>
      </c>
      <c r="I1299" s="16">
        <f>ROUND((TicketTotals[[#This Row],[Billed Tickets]]/$E$5)*$E$6, 2)</f>
        <v>14527.43</v>
      </c>
      <c r="J1299" s="20">
        <f>TicketTotals[[#This Row],[Billed Tickets]]/$E$5</f>
        <v>2.9054855656475836E-3</v>
      </c>
    </row>
    <row r="1300" spans="1:10" x14ac:dyDescent="0.3">
      <c r="A1300" s="6" t="s">
        <v>3288</v>
      </c>
      <c r="B1300" s="6" t="s">
        <v>2</v>
      </c>
      <c r="C1300" s="12">
        <v>130489</v>
      </c>
      <c r="E1300" s="1" t="s">
        <v>2346</v>
      </c>
      <c r="F1300" s="11" t="str">
        <f>IF(TicketTotals[[#This Row],[New Tickets]]&gt;499, "TRUE", "FALSE")</f>
        <v>TRUE</v>
      </c>
      <c r="G1300" s="7">
        <v>1306</v>
      </c>
      <c r="H1300" s="7">
        <f>IF(TicketTotals[[#This Row],[New Tickets]]&gt;499, TicketTotals[[#This Row],[New Tickets]], 0)</f>
        <v>1306</v>
      </c>
      <c r="I1300" s="16">
        <f>ROUND((TicketTotals[[#This Row],[Billed Tickets]]/$E$5)*$E$6, 2)</f>
        <v>807.15</v>
      </c>
      <c r="J1300" s="20">
        <f>TicketTotals[[#This Row],[Billed Tickets]]/$E$5</f>
        <v>1.6142959877204731E-4</v>
      </c>
    </row>
    <row r="1301" spans="1:10" x14ac:dyDescent="0.3">
      <c r="A1301" s="6" t="s">
        <v>3288</v>
      </c>
      <c r="B1301" s="6" t="s">
        <v>2</v>
      </c>
      <c r="C1301" s="12">
        <v>127641</v>
      </c>
      <c r="E1301" s="1" t="s">
        <v>2347</v>
      </c>
      <c r="F1301" s="11" t="str">
        <f>IF(TicketTotals[[#This Row],[New Tickets]]&gt;499, "TRUE", "FALSE")</f>
        <v>TRUE</v>
      </c>
      <c r="G1301" s="7">
        <v>2953</v>
      </c>
      <c r="H1301" s="7">
        <f>IF(TicketTotals[[#This Row],[New Tickets]]&gt;499, TicketTotals[[#This Row],[New Tickets]], 0)</f>
        <v>2953</v>
      </c>
      <c r="I1301" s="16">
        <f>ROUND((TicketTotals[[#This Row],[Billed Tickets]]/$E$5)*$E$6, 2)</f>
        <v>1825.04</v>
      </c>
      <c r="J1301" s="20">
        <f>TicketTotals[[#This Row],[Billed Tickets]]/$E$5</f>
        <v>3.6500888604429994E-4</v>
      </c>
    </row>
    <row r="1302" spans="1:10" x14ac:dyDescent="0.3">
      <c r="A1302" s="6" t="s">
        <v>3288</v>
      </c>
      <c r="B1302" s="6" t="s">
        <v>2</v>
      </c>
      <c r="C1302" s="12">
        <v>127694</v>
      </c>
      <c r="E1302" s="1" t="s">
        <v>2348</v>
      </c>
      <c r="F1302" s="11" t="str">
        <f>IF(TicketTotals[[#This Row],[New Tickets]]&gt;499, "TRUE", "FALSE")</f>
        <v>TRUE</v>
      </c>
      <c r="G1302" s="7">
        <v>1902</v>
      </c>
      <c r="H1302" s="7">
        <f>IF(TicketTotals[[#This Row],[New Tickets]]&gt;499, TicketTotals[[#This Row],[New Tickets]], 0)</f>
        <v>1902</v>
      </c>
      <c r="I1302" s="16">
        <f>ROUND((TicketTotals[[#This Row],[Billed Tickets]]/$E$5)*$E$6, 2)</f>
        <v>1175.49</v>
      </c>
      <c r="J1302" s="20">
        <f>TicketTotals[[#This Row],[Billed Tickets]]/$E$5</f>
        <v>2.3509884905393108E-4</v>
      </c>
    </row>
    <row r="1303" spans="1:10" x14ac:dyDescent="0.3">
      <c r="A1303" s="6" t="s">
        <v>3288</v>
      </c>
      <c r="B1303" s="6" t="s">
        <v>2</v>
      </c>
      <c r="C1303" s="12">
        <v>127720</v>
      </c>
      <c r="E1303" s="1" t="s">
        <v>2349</v>
      </c>
      <c r="F1303" s="11" t="str">
        <f>IF(TicketTotals[[#This Row],[New Tickets]]&gt;499, "TRUE", "FALSE")</f>
        <v>TRUE</v>
      </c>
      <c r="G1303" s="7">
        <v>2135</v>
      </c>
      <c r="H1303" s="7">
        <f>IF(TicketTotals[[#This Row],[New Tickets]]&gt;499, TicketTotals[[#This Row],[New Tickets]], 0)</f>
        <v>2135</v>
      </c>
      <c r="I1303" s="16">
        <f>ROUND((TicketTotals[[#This Row],[Billed Tickets]]/$E$5)*$E$6, 2)</f>
        <v>1319.5</v>
      </c>
      <c r="J1303" s="20">
        <f>TicketTotals[[#This Row],[Billed Tickets]]/$E$5</f>
        <v>2.6389907609366083E-4</v>
      </c>
    </row>
    <row r="1304" spans="1:10" x14ac:dyDescent="0.3">
      <c r="A1304" s="6" t="s">
        <v>3288</v>
      </c>
      <c r="B1304" s="6" t="s">
        <v>2</v>
      </c>
      <c r="C1304" s="12">
        <v>127747</v>
      </c>
      <c r="E1304" s="1" t="s">
        <v>2350</v>
      </c>
      <c r="F1304" s="11" t="str">
        <f>IF(TicketTotals[[#This Row],[New Tickets]]&gt;499, "TRUE", "FALSE")</f>
        <v>TRUE</v>
      </c>
      <c r="G1304" s="7">
        <v>40878</v>
      </c>
      <c r="H1304" s="7">
        <f>IF(TicketTotals[[#This Row],[New Tickets]]&gt;499, TicketTotals[[#This Row],[New Tickets]], 0)</f>
        <v>40878</v>
      </c>
      <c r="I1304" s="16">
        <f>ROUND((TicketTotals[[#This Row],[Billed Tickets]]/$E$5)*$E$6, 2)</f>
        <v>25263.86</v>
      </c>
      <c r="J1304" s="20">
        <f>TicketTotals[[#This Row],[Billed Tickets]]/$E$5</f>
        <v>5.0527711627900082E-3</v>
      </c>
    </row>
    <row r="1305" spans="1:10" x14ac:dyDescent="0.3">
      <c r="A1305" s="6" t="s">
        <v>3288</v>
      </c>
      <c r="B1305" s="6" t="s">
        <v>2</v>
      </c>
      <c r="C1305" s="12">
        <v>127799</v>
      </c>
      <c r="E1305" s="12" t="s">
        <v>2351</v>
      </c>
      <c r="F1305" s="11" t="str">
        <f>IF(TicketTotals[[#This Row],[New Tickets]]&gt;499, "TRUE", "FALSE")</f>
        <v>FALSE</v>
      </c>
      <c r="G1305" s="7">
        <v>183</v>
      </c>
      <c r="H1305" s="7">
        <f>IF(TicketTotals[[#This Row],[New Tickets]]&gt;499, TicketTotals[[#This Row],[New Tickets]], 0)</f>
        <v>0</v>
      </c>
      <c r="I1305" s="16">
        <f>ROUND((TicketTotals[[#This Row],[Billed Tickets]]/$E$5)*$E$6, 2)</f>
        <v>0</v>
      </c>
      <c r="J1305" s="20">
        <f>TicketTotals[[#This Row],[Billed Tickets]]/$E$5</f>
        <v>0</v>
      </c>
    </row>
    <row r="1306" spans="1:10" x14ac:dyDescent="0.3">
      <c r="A1306" s="6" t="s">
        <v>3288</v>
      </c>
      <c r="B1306" s="6" t="s">
        <v>2</v>
      </c>
      <c r="C1306" s="12">
        <v>127852</v>
      </c>
      <c r="E1306" s="1" t="s">
        <v>2352</v>
      </c>
      <c r="F1306" s="11" t="str">
        <f>IF(TicketTotals[[#This Row],[New Tickets]]&gt;499, "TRUE", "FALSE")</f>
        <v>TRUE</v>
      </c>
      <c r="G1306" s="7">
        <v>3883</v>
      </c>
      <c r="H1306" s="7">
        <f>IF(TicketTotals[[#This Row],[New Tickets]]&gt;499, TicketTotals[[#This Row],[New Tickets]], 0)</f>
        <v>3883</v>
      </c>
      <c r="I1306" s="16">
        <f>ROUND((TicketTotals[[#This Row],[Billed Tickets]]/$E$5)*$E$6, 2)</f>
        <v>2399.81</v>
      </c>
      <c r="J1306" s="20">
        <f>TicketTotals[[#This Row],[Billed Tickets]]/$E$5</f>
        <v>4.7996258195395081E-4</v>
      </c>
    </row>
    <row r="1307" spans="1:10" x14ac:dyDescent="0.3">
      <c r="A1307" s="6" t="s">
        <v>3288</v>
      </c>
      <c r="B1307" s="6" t="s">
        <v>2</v>
      </c>
      <c r="C1307" s="12">
        <v>128063</v>
      </c>
      <c r="E1307" s="1" t="s">
        <v>2353</v>
      </c>
      <c r="F1307" s="11" t="str">
        <f>IF(TicketTotals[[#This Row],[New Tickets]]&gt;499, "TRUE", "FALSE")</f>
        <v>TRUE</v>
      </c>
      <c r="G1307" s="7">
        <v>6203</v>
      </c>
      <c r="H1307" s="7">
        <f>IF(TicketTotals[[#This Row],[New Tickets]]&gt;499, TicketTotals[[#This Row],[New Tickets]], 0)</f>
        <v>6203</v>
      </c>
      <c r="I1307" s="16">
        <f>ROUND((TicketTotals[[#This Row],[Billed Tickets]]/$E$5)*$E$6, 2)</f>
        <v>3833.64</v>
      </c>
      <c r="J1307" s="20">
        <f>TicketTotals[[#This Row],[Billed Tickets]]/$E$5</f>
        <v>7.6672879110490776E-4</v>
      </c>
    </row>
    <row r="1308" spans="1:10" x14ac:dyDescent="0.3">
      <c r="A1308" s="6" t="s">
        <v>3288</v>
      </c>
      <c r="B1308" s="6" t="s">
        <v>2</v>
      </c>
      <c r="C1308" s="12">
        <v>128274</v>
      </c>
      <c r="E1308" s="1" t="s">
        <v>2354</v>
      </c>
      <c r="F1308" s="11" t="str">
        <f>IF(TicketTotals[[#This Row],[New Tickets]]&gt;499, "TRUE", "FALSE")</f>
        <v>TRUE</v>
      </c>
      <c r="G1308" s="7">
        <v>7116</v>
      </c>
      <c r="H1308" s="7">
        <f>IF(TicketTotals[[#This Row],[New Tickets]]&gt;499, TicketTotals[[#This Row],[New Tickets]], 0)</f>
        <v>7116</v>
      </c>
      <c r="I1308" s="16">
        <f>ROUND((TicketTotals[[#This Row],[Billed Tickets]]/$E$5)*$E$6, 2)</f>
        <v>4397.91</v>
      </c>
      <c r="J1308" s="20">
        <f>TicketTotals[[#This Row],[Billed Tickets]]/$E$5</f>
        <v>8.7958118289578006E-4</v>
      </c>
    </row>
    <row r="1309" spans="1:10" x14ac:dyDescent="0.3">
      <c r="A1309" s="6" t="s">
        <v>3288</v>
      </c>
      <c r="B1309" s="6" t="s">
        <v>2</v>
      </c>
      <c r="C1309" s="12">
        <v>128300</v>
      </c>
      <c r="E1309" s="1" t="s">
        <v>2355</v>
      </c>
      <c r="F1309" s="11" t="str">
        <f>IF(TicketTotals[[#This Row],[New Tickets]]&gt;499, "TRUE", "FALSE")</f>
        <v>TRUE</v>
      </c>
      <c r="G1309" s="7">
        <v>850</v>
      </c>
      <c r="H1309" s="7">
        <f>IF(TicketTotals[[#This Row],[New Tickets]]&gt;499, TicketTotals[[#This Row],[New Tickets]], 0)</f>
        <v>850</v>
      </c>
      <c r="I1309" s="16">
        <f>ROUND((TicketTotals[[#This Row],[Billed Tickets]]/$E$5)*$E$6, 2)</f>
        <v>525.33000000000004</v>
      </c>
      <c r="J1309" s="20">
        <f>TicketTotals[[#This Row],[Billed Tickets]]/$E$5</f>
        <v>1.0506520593892819E-4</v>
      </c>
    </row>
    <row r="1310" spans="1:10" x14ac:dyDescent="0.3">
      <c r="A1310" s="6" t="s">
        <v>3288</v>
      </c>
      <c r="B1310" s="6" t="s">
        <v>2</v>
      </c>
      <c r="C1310" s="12">
        <v>128327</v>
      </c>
      <c r="E1310" s="1" t="s">
        <v>2356</v>
      </c>
      <c r="F1310" s="11" t="str">
        <f>IF(TicketTotals[[#This Row],[New Tickets]]&gt;499, "TRUE", "FALSE")</f>
        <v>TRUE</v>
      </c>
      <c r="G1310" s="7">
        <v>3005</v>
      </c>
      <c r="H1310" s="7">
        <f>IF(TicketTotals[[#This Row],[New Tickets]]&gt;499, TicketTotals[[#This Row],[New Tickets]], 0)</f>
        <v>3005</v>
      </c>
      <c r="I1310" s="16">
        <f>ROUND((TicketTotals[[#This Row],[Billed Tickets]]/$E$5)*$E$6, 2)</f>
        <v>1857.18</v>
      </c>
      <c r="J1310" s="20">
        <f>TicketTotals[[#This Row],[Billed Tickets]]/$E$5</f>
        <v>3.7143640452526967E-4</v>
      </c>
    </row>
    <row r="1311" spans="1:10" x14ac:dyDescent="0.3">
      <c r="A1311" s="6" t="s">
        <v>3288</v>
      </c>
      <c r="B1311" s="6" t="s">
        <v>2</v>
      </c>
      <c r="C1311" s="12">
        <v>128380</v>
      </c>
      <c r="E1311" s="1" t="s">
        <v>2357</v>
      </c>
      <c r="F1311" s="11" t="str">
        <f>IF(TicketTotals[[#This Row],[New Tickets]]&gt;499, "TRUE", "FALSE")</f>
        <v>TRUE</v>
      </c>
      <c r="G1311" s="7">
        <v>2994</v>
      </c>
      <c r="H1311" s="7">
        <f>IF(TicketTotals[[#This Row],[New Tickets]]&gt;499, TicketTotals[[#This Row],[New Tickets]], 0)</f>
        <v>2994</v>
      </c>
      <c r="I1311" s="16">
        <f>ROUND((TicketTotals[[#This Row],[Billed Tickets]]/$E$5)*$E$6, 2)</f>
        <v>1850.38</v>
      </c>
      <c r="J1311" s="20">
        <f>TicketTotals[[#This Row],[Billed Tickets]]/$E$5</f>
        <v>3.7007673715429529E-4</v>
      </c>
    </row>
    <row r="1312" spans="1:10" x14ac:dyDescent="0.3">
      <c r="A1312" s="6" t="s">
        <v>3288</v>
      </c>
      <c r="B1312" s="6" t="s">
        <v>2</v>
      </c>
      <c r="C1312" s="12">
        <v>128432</v>
      </c>
      <c r="E1312" s="1" t="s">
        <v>2358</v>
      </c>
      <c r="F1312" s="11" t="str">
        <f>IF(TicketTotals[[#This Row],[New Tickets]]&gt;499, "TRUE", "FALSE")</f>
        <v>FALSE</v>
      </c>
      <c r="G1312" s="7">
        <v>494</v>
      </c>
      <c r="H1312" s="7">
        <f>IF(TicketTotals[[#This Row],[New Tickets]]&gt;499, TicketTotals[[#This Row],[New Tickets]], 0)</f>
        <v>0</v>
      </c>
      <c r="I1312" s="16">
        <f>ROUND((TicketTotals[[#This Row],[Billed Tickets]]/$E$5)*$E$6, 2)</f>
        <v>0</v>
      </c>
      <c r="J1312" s="20">
        <f>TicketTotals[[#This Row],[Billed Tickets]]/$E$5</f>
        <v>0</v>
      </c>
    </row>
    <row r="1313" spans="1:10" x14ac:dyDescent="0.3">
      <c r="A1313" s="6" t="s">
        <v>3288</v>
      </c>
      <c r="B1313" s="6" t="s">
        <v>2</v>
      </c>
      <c r="C1313" s="12">
        <v>128485</v>
      </c>
      <c r="E1313" s="1" t="s">
        <v>2359</v>
      </c>
      <c r="F1313" s="11" t="str">
        <f>IF(TicketTotals[[#This Row],[New Tickets]]&gt;499, "TRUE", "FALSE")</f>
        <v>TRUE</v>
      </c>
      <c r="G1313" s="7">
        <v>6323</v>
      </c>
      <c r="H1313" s="7">
        <f>IF(TicketTotals[[#This Row],[New Tickets]]&gt;499, TicketTotals[[#This Row],[New Tickets]], 0)</f>
        <v>6323</v>
      </c>
      <c r="I1313" s="16">
        <f>ROUND((TicketTotals[[#This Row],[Billed Tickets]]/$E$5)*$E$6, 2)</f>
        <v>3907.81</v>
      </c>
      <c r="J1313" s="20">
        <f>TicketTotals[[#This Row],[Billed Tickets]]/$E$5</f>
        <v>7.815615260609917E-4</v>
      </c>
    </row>
    <row r="1314" spans="1:10" x14ac:dyDescent="0.3">
      <c r="A1314" s="6" t="s">
        <v>3288</v>
      </c>
      <c r="B1314" s="6" t="s">
        <v>2</v>
      </c>
      <c r="C1314" s="12">
        <v>128697</v>
      </c>
      <c r="E1314" s="1" t="s">
        <v>2360</v>
      </c>
      <c r="F1314" s="11" t="str">
        <f>IF(TicketTotals[[#This Row],[New Tickets]]&gt;499, "TRUE", "FALSE")</f>
        <v>TRUE</v>
      </c>
      <c r="G1314" s="7">
        <v>4245</v>
      </c>
      <c r="H1314" s="7">
        <f>IF(TicketTotals[[#This Row],[New Tickets]]&gt;499, TicketTotals[[#This Row],[New Tickets]], 0)</f>
        <v>4245</v>
      </c>
      <c r="I1314" s="16">
        <f>ROUND((TicketTotals[[#This Row],[Billed Tickets]]/$E$5)*$E$6, 2)</f>
        <v>2623.54</v>
      </c>
      <c r="J1314" s="20">
        <f>TicketTotals[[#This Row],[Billed Tickets]]/$E$5</f>
        <v>5.2470799907147075E-4</v>
      </c>
    </row>
    <row r="1315" spans="1:10" x14ac:dyDescent="0.3">
      <c r="A1315" s="6" t="s">
        <v>3288</v>
      </c>
      <c r="B1315" s="6" t="s">
        <v>2</v>
      </c>
      <c r="C1315" s="12">
        <v>128907</v>
      </c>
      <c r="E1315" s="1" t="s">
        <v>2361</v>
      </c>
      <c r="F1315" s="11" t="str">
        <f>IF(TicketTotals[[#This Row],[New Tickets]]&gt;499, "TRUE", "FALSE")</f>
        <v>TRUE</v>
      </c>
      <c r="G1315" s="7">
        <v>7032</v>
      </c>
      <c r="H1315" s="7">
        <f>IF(TicketTotals[[#This Row],[New Tickets]]&gt;499, TicketTotals[[#This Row],[New Tickets]], 0)</f>
        <v>7032</v>
      </c>
      <c r="I1315" s="16">
        <f>ROUND((TicketTotals[[#This Row],[Billed Tickets]]/$E$5)*$E$6, 2)</f>
        <v>4345.99</v>
      </c>
      <c r="J1315" s="20">
        <f>TicketTotals[[#This Row],[Billed Tickets]]/$E$5</f>
        <v>8.691982684265212E-4</v>
      </c>
    </row>
    <row r="1316" spans="1:10" x14ac:dyDescent="0.3">
      <c r="A1316" s="6" t="s">
        <v>3288</v>
      </c>
      <c r="B1316" s="6" t="s">
        <v>2</v>
      </c>
      <c r="C1316" s="12">
        <v>129012</v>
      </c>
      <c r="E1316" s="1" t="s">
        <v>2362</v>
      </c>
      <c r="F1316" s="11" t="str">
        <f>IF(TicketTotals[[#This Row],[New Tickets]]&gt;499, "TRUE", "FALSE")</f>
        <v>TRUE</v>
      </c>
      <c r="G1316" s="7">
        <v>545</v>
      </c>
      <c r="H1316" s="7">
        <f>IF(TicketTotals[[#This Row],[New Tickets]]&gt;499, TicketTotals[[#This Row],[New Tickets]], 0)</f>
        <v>545</v>
      </c>
      <c r="I1316" s="16">
        <f>ROUND((TicketTotals[[#This Row],[Billed Tickets]]/$E$5)*$E$6, 2)</f>
        <v>336.83</v>
      </c>
      <c r="J1316" s="20">
        <f>TicketTotals[[#This Row],[Billed Tickets]]/$E$5</f>
        <v>6.7365337925548075E-5</v>
      </c>
    </row>
    <row r="1317" spans="1:10" x14ac:dyDescent="0.3">
      <c r="A1317" s="6" t="s">
        <v>3288</v>
      </c>
      <c r="B1317" s="6" t="s">
        <v>2</v>
      </c>
      <c r="C1317" s="12">
        <v>129118</v>
      </c>
      <c r="E1317" s="1" t="s">
        <v>2363</v>
      </c>
      <c r="F1317" s="11" t="str">
        <f>IF(TicketTotals[[#This Row],[New Tickets]]&gt;499, "TRUE", "FALSE")</f>
        <v>TRUE</v>
      </c>
      <c r="G1317" s="7">
        <v>2697</v>
      </c>
      <c r="H1317" s="7">
        <f>IF(TicketTotals[[#This Row],[New Tickets]]&gt;499, TicketTotals[[#This Row],[New Tickets]], 0)</f>
        <v>2697</v>
      </c>
      <c r="I1317" s="16">
        <f>ROUND((TicketTotals[[#This Row],[Billed Tickets]]/$E$5)*$E$6, 2)</f>
        <v>1666.83</v>
      </c>
      <c r="J1317" s="20">
        <f>TicketTotals[[#This Row],[Billed Tickets]]/$E$5</f>
        <v>3.3336571813798746E-4</v>
      </c>
    </row>
    <row r="1318" spans="1:10" x14ac:dyDescent="0.3">
      <c r="A1318" s="6" t="s">
        <v>3288</v>
      </c>
      <c r="B1318" s="6" t="s">
        <v>2</v>
      </c>
      <c r="C1318" s="12">
        <v>129330</v>
      </c>
      <c r="E1318" s="1" t="s">
        <v>2364</v>
      </c>
      <c r="F1318" s="11" t="str">
        <f>IF(TicketTotals[[#This Row],[New Tickets]]&gt;499, "TRUE", "FALSE")</f>
        <v>TRUE</v>
      </c>
      <c r="G1318" s="7">
        <v>932</v>
      </c>
      <c r="H1318" s="7">
        <f>IF(TicketTotals[[#This Row],[New Tickets]]&gt;499, TicketTotals[[#This Row],[New Tickets]], 0)</f>
        <v>932</v>
      </c>
      <c r="I1318" s="16">
        <f>ROUND((TicketTotals[[#This Row],[Billed Tickets]]/$E$5)*$E$6, 2)</f>
        <v>576</v>
      </c>
      <c r="J1318" s="20">
        <f>TicketTotals[[#This Row],[Billed Tickets]]/$E$5</f>
        <v>1.1520090815891891E-4</v>
      </c>
    </row>
    <row r="1319" spans="1:10" x14ac:dyDescent="0.3">
      <c r="A1319" s="6" t="s">
        <v>3288</v>
      </c>
      <c r="B1319" s="6" t="s">
        <v>2</v>
      </c>
      <c r="C1319" s="12">
        <v>129540</v>
      </c>
      <c r="E1319" s="12" t="s">
        <v>2365</v>
      </c>
      <c r="F1319" s="11" t="str">
        <f>IF(TicketTotals[[#This Row],[New Tickets]]&gt;499, "TRUE", "FALSE")</f>
        <v>FALSE</v>
      </c>
      <c r="G1319" s="7">
        <v>417</v>
      </c>
      <c r="H1319" s="7">
        <f>IF(TicketTotals[[#This Row],[New Tickets]]&gt;499, TicketTotals[[#This Row],[New Tickets]], 0)</f>
        <v>0</v>
      </c>
      <c r="I1319" s="16">
        <f>ROUND((TicketTotals[[#This Row],[Billed Tickets]]/$E$5)*$E$6, 2)</f>
        <v>0</v>
      </c>
      <c r="J1319" s="20">
        <f>TicketTotals[[#This Row],[Billed Tickets]]/$E$5</f>
        <v>0</v>
      </c>
    </row>
    <row r="1320" spans="1:10" x14ac:dyDescent="0.3">
      <c r="A1320" s="6" t="s">
        <v>3288</v>
      </c>
      <c r="B1320" s="6" t="s">
        <v>2</v>
      </c>
      <c r="C1320" s="12">
        <v>129751</v>
      </c>
      <c r="E1320" s="1" t="s">
        <v>2366</v>
      </c>
      <c r="F1320" s="11" t="str">
        <f>IF(TicketTotals[[#This Row],[New Tickets]]&gt;499, "TRUE", "FALSE")</f>
        <v>TRUE</v>
      </c>
      <c r="G1320" s="7">
        <v>821</v>
      </c>
      <c r="H1320" s="7">
        <f>IF(TicketTotals[[#This Row],[New Tickets]]&gt;499, TicketTotals[[#This Row],[New Tickets]], 0)</f>
        <v>821</v>
      </c>
      <c r="I1320" s="16">
        <f>ROUND((TicketTotals[[#This Row],[Billed Tickets]]/$E$5)*$E$6, 2)</f>
        <v>507.4</v>
      </c>
      <c r="J1320" s="20">
        <f>TicketTotals[[#This Row],[Billed Tickets]]/$E$5</f>
        <v>1.0148062832454122E-4</v>
      </c>
    </row>
    <row r="1321" spans="1:10" x14ac:dyDescent="0.3">
      <c r="A1321" s="6" t="s">
        <v>3288</v>
      </c>
      <c r="B1321" s="6" t="s">
        <v>2</v>
      </c>
      <c r="C1321" s="12">
        <v>129804</v>
      </c>
      <c r="E1321" s="1" t="s">
        <v>2367</v>
      </c>
      <c r="F1321" s="11" t="str">
        <f>IF(TicketTotals[[#This Row],[New Tickets]]&gt;499, "TRUE", "FALSE")</f>
        <v>TRUE</v>
      </c>
      <c r="G1321" s="7">
        <v>1348</v>
      </c>
      <c r="H1321" s="7">
        <f>IF(TicketTotals[[#This Row],[New Tickets]]&gt;499, TicketTotals[[#This Row],[New Tickets]], 0)</f>
        <v>1348</v>
      </c>
      <c r="I1321" s="16">
        <f>ROUND((TicketTotals[[#This Row],[Billed Tickets]]/$E$5)*$E$6, 2)</f>
        <v>833.11</v>
      </c>
      <c r="J1321" s="20">
        <f>TicketTotals[[#This Row],[Billed Tickets]]/$E$5</f>
        <v>1.6662105600667672E-4</v>
      </c>
    </row>
    <row r="1322" spans="1:10" x14ac:dyDescent="0.3">
      <c r="A1322" s="6" t="s">
        <v>3288</v>
      </c>
      <c r="B1322" s="6" t="s">
        <v>2</v>
      </c>
      <c r="C1322" s="12">
        <v>129857</v>
      </c>
      <c r="E1322" s="1" t="s">
        <v>2368</v>
      </c>
      <c r="F1322" s="11" t="str">
        <f>IF(TicketTotals[[#This Row],[New Tickets]]&gt;499, "TRUE", "FALSE")</f>
        <v>TRUE</v>
      </c>
      <c r="G1322" s="7">
        <v>1703</v>
      </c>
      <c r="H1322" s="7">
        <f>IF(TicketTotals[[#This Row],[New Tickets]]&gt;499, TicketTotals[[#This Row],[New Tickets]], 0)</f>
        <v>1703</v>
      </c>
      <c r="I1322" s="16">
        <f>ROUND((TicketTotals[[#This Row],[Billed Tickets]]/$E$5)*$E$6, 2)</f>
        <v>1052.51</v>
      </c>
      <c r="J1322" s="20">
        <f>TicketTotals[[#This Row],[Billed Tickets]]/$E$5</f>
        <v>2.1050123025175848E-4</v>
      </c>
    </row>
    <row r="1323" spans="1:10" x14ac:dyDescent="0.3">
      <c r="A1323" s="6" t="s">
        <v>3288</v>
      </c>
      <c r="B1323" s="6" t="s">
        <v>2</v>
      </c>
      <c r="C1323" s="12">
        <v>129910</v>
      </c>
      <c r="E1323" s="12" t="s">
        <v>2369</v>
      </c>
      <c r="F1323" s="11" t="str">
        <f>IF(TicketTotals[[#This Row],[New Tickets]]&gt;499, "TRUE", "FALSE")</f>
        <v>FALSE</v>
      </c>
      <c r="G1323" s="7">
        <v>433</v>
      </c>
      <c r="H1323" s="7">
        <f>IF(TicketTotals[[#This Row],[New Tickets]]&gt;499, TicketTotals[[#This Row],[New Tickets]], 0)</f>
        <v>0</v>
      </c>
      <c r="I1323" s="16">
        <f>ROUND((TicketTotals[[#This Row],[Billed Tickets]]/$E$5)*$E$6, 2)</f>
        <v>0</v>
      </c>
      <c r="J1323" s="20">
        <f>TicketTotals[[#This Row],[Billed Tickets]]/$E$5</f>
        <v>0</v>
      </c>
    </row>
    <row r="1324" spans="1:10" x14ac:dyDescent="0.3">
      <c r="A1324" s="6" t="s">
        <v>3288</v>
      </c>
      <c r="B1324" s="6" t="s">
        <v>2</v>
      </c>
      <c r="C1324" s="12">
        <v>130174</v>
      </c>
      <c r="E1324" s="1" t="s">
        <v>2370</v>
      </c>
      <c r="F1324" s="11" t="str">
        <f>IF(TicketTotals[[#This Row],[New Tickets]]&gt;499, "TRUE", "FALSE")</f>
        <v>TRUE</v>
      </c>
      <c r="G1324" s="7">
        <v>571</v>
      </c>
      <c r="H1324" s="7">
        <f>IF(TicketTotals[[#This Row],[New Tickets]]&gt;499, TicketTotals[[#This Row],[New Tickets]], 0)</f>
        <v>571</v>
      </c>
      <c r="I1324" s="16">
        <f>ROUND((TicketTotals[[#This Row],[Billed Tickets]]/$E$5)*$E$6, 2)</f>
        <v>352.9</v>
      </c>
      <c r="J1324" s="20">
        <f>TicketTotals[[#This Row],[Billed Tickets]]/$E$5</f>
        <v>7.057909716603294E-5</v>
      </c>
    </row>
    <row r="1325" spans="1:10" x14ac:dyDescent="0.3">
      <c r="A1325" s="6" t="s">
        <v>3288</v>
      </c>
      <c r="B1325" s="6" t="s">
        <v>2</v>
      </c>
      <c r="C1325" s="12">
        <v>130200</v>
      </c>
      <c r="E1325" s="12" t="s">
        <v>2371</v>
      </c>
      <c r="F1325" s="11" t="str">
        <f>IF(TicketTotals[[#This Row],[New Tickets]]&gt;499, "TRUE", "FALSE")</f>
        <v>FALSE</v>
      </c>
      <c r="G1325" s="7">
        <v>255</v>
      </c>
      <c r="H1325" s="7">
        <f>IF(TicketTotals[[#This Row],[New Tickets]]&gt;499, TicketTotals[[#This Row],[New Tickets]], 0)</f>
        <v>0</v>
      </c>
      <c r="I1325" s="16">
        <f>ROUND((TicketTotals[[#This Row],[Billed Tickets]]/$E$5)*$E$6, 2)</f>
        <v>0</v>
      </c>
      <c r="J1325" s="20">
        <f>TicketTotals[[#This Row],[Billed Tickets]]/$E$5</f>
        <v>0</v>
      </c>
    </row>
    <row r="1326" spans="1:10" x14ac:dyDescent="0.3">
      <c r="A1326" s="6" t="s">
        <v>3288</v>
      </c>
      <c r="B1326" s="6" t="s">
        <v>2</v>
      </c>
      <c r="C1326" s="12">
        <v>130226</v>
      </c>
      <c r="E1326" s="1" t="s">
        <v>2372</v>
      </c>
      <c r="F1326" s="11" t="str">
        <f>IF(TicketTotals[[#This Row],[New Tickets]]&gt;499, "TRUE", "FALSE")</f>
        <v>TRUE</v>
      </c>
      <c r="G1326" s="7">
        <v>2967</v>
      </c>
      <c r="H1326" s="7">
        <f>IF(TicketTotals[[#This Row],[New Tickets]]&gt;499, TicketTotals[[#This Row],[New Tickets]], 0)</f>
        <v>2967</v>
      </c>
      <c r="I1326" s="16">
        <f>ROUND((TicketTotals[[#This Row],[Billed Tickets]]/$E$5)*$E$6, 2)</f>
        <v>1833.7</v>
      </c>
      <c r="J1326" s="20">
        <f>TicketTotals[[#This Row],[Billed Tickets]]/$E$5</f>
        <v>3.6673937178917642E-4</v>
      </c>
    </row>
    <row r="1327" spans="1:10" x14ac:dyDescent="0.3">
      <c r="A1327" s="6" t="s">
        <v>3288</v>
      </c>
      <c r="B1327" s="6" t="s">
        <v>2</v>
      </c>
      <c r="C1327" s="12">
        <v>129963</v>
      </c>
      <c r="E1327" s="1" t="s">
        <v>2373</v>
      </c>
      <c r="F1327" s="11" t="str">
        <f>IF(TicketTotals[[#This Row],[New Tickets]]&gt;499, "TRUE", "FALSE")</f>
        <v>TRUE</v>
      </c>
      <c r="G1327" s="7">
        <v>3350</v>
      </c>
      <c r="H1327" s="7">
        <f>IF(TicketTotals[[#This Row],[New Tickets]]&gt;499, TicketTotals[[#This Row],[New Tickets]], 0)</f>
        <v>3350</v>
      </c>
      <c r="I1327" s="16">
        <f>ROUND((TicketTotals[[#This Row],[Billed Tickets]]/$E$5)*$E$6, 2)</f>
        <v>2070.4</v>
      </c>
      <c r="J1327" s="20">
        <f>TicketTotals[[#This Row],[Billed Tickets]]/$E$5</f>
        <v>4.1408051752401111E-4</v>
      </c>
    </row>
    <row r="1328" spans="1:10" x14ac:dyDescent="0.3">
      <c r="A1328" s="6" t="s">
        <v>3288</v>
      </c>
      <c r="B1328" s="6" t="s">
        <v>2</v>
      </c>
      <c r="C1328" s="12">
        <v>130384</v>
      </c>
      <c r="E1328" s="1" t="s">
        <v>2374</v>
      </c>
      <c r="F1328" s="11" t="str">
        <f>IF(TicketTotals[[#This Row],[New Tickets]]&gt;499, "TRUE", "FALSE")</f>
        <v>TRUE</v>
      </c>
      <c r="G1328" s="7">
        <v>9309</v>
      </c>
      <c r="H1328" s="7">
        <f>IF(TicketTotals[[#This Row],[New Tickets]]&gt;499, TicketTotals[[#This Row],[New Tickets]], 0)</f>
        <v>9309</v>
      </c>
      <c r="I1328" s="16">
        <f>ROUND((TicketTotals[[#This Row],[Billed Tickets]]/$E$5)*$E$6, 2)</f>
        <v>5753.25</v>
      </c>
      <c r="J1328" s="20">
        <f>TicketTotals[[#This Row],[Billed Tickets]]/$E$5</f>
        <v>1.1506494142182147E-3</v>
      </c>
    </row>
    <row r="1329" spans="1:10" x14ac:dyDescent="0.3">
      <c r="A1329" s="6" t="s">
        <v>3288</v>
      </c>
      <c r="B1329" s="6" t="s">
        <v>2</v>
      </c>
      <c r="C1329" s="12">
        <v>130542</v>
      </c>
      <c r="E1329" s="1" t="s">
        <v>2375</v>
      </c>
      <c r="F1329" s="11" t="str">
        <f>IF(TicketTotals[[#This Row],[New Tickets]]&gt;499, "TRUE", "FALSE")</f>
        <v>TRUE</v>
      </c>
      <c r="G1329" s="7">
        <v>1304</v>
      </c>
      <c r="H1329" s="7">
        <f>IF(TicketTotals[[#This Row],[New Tickets]]&gt;499, TicketTotals[[#This Row],[New Tickets]], 0)</f>
        <v>1304</v>
      </c>
      <c r="I1329" s="16">
        <f>ROUND((TicketTotals[[#This Row],[Billed Tickets]]/$E$5)*$E$6, 2)</f>
        <v>805.91</v>
      </c>
      <c r="J1329" s="20">
        <f>TicketTotals[[#This Row],[Billed Tickets]]/$E$5</f>
        <v>1.6118238652277925E-4</v>
      </c>
    </row>
    <row r="1330" spans="1:10" x14ac:dyDescent="0.3">
      <c r="A1330" s="6" t="s">
        <v>3288</v>
      </c>
      <c r="B1330" s="6" t="s">
        <v>2</v>
      </c>
      <c r="C1330" s="12">
        <v>130595</v>
      </c>
      <c r="E1330" s="1" t="s">
        <v>2376</v>
      </c>
      <c r="F1330" s="11" t="str">
        <f>IF(TicketTotals[[#This Row],[New Tickets]]&gt;499, "TRUE", "FALSE")</f>
        <v>TRUE</v>
      </c>
      <c r="G1330" s="7">
        <v>7398</v>
      </c>
      <c r="H1330" s="7">
        <f>IF(TicketTotals[[#This Row],[New Tickets]]&gt;499, TicketTotals[[#This Row],[New Tickets]], 0)</f>
        <v>7398</v>
      </c>
      <c r="I1330" s="16">
        <f>ROUND((TicketTotals[[#This Row],[Billed Tickets]]/$E$5)*$E$6, 2)</f>
        <v>4572.1899999999996</v>
      </c>
      <c r="J1330" s="20">
        <f>TicketTotals[[#This Row],[Billed Tickets]]/$E$5</f>
        <v>9.1443811004257732E-4</v>
      </c>
    </row>
    <row r="1331" spans="1:10" x14ac:dyDescent="0.3">
      <c r="A1331" s="6" t="s">
        <v>3288</v>
      </c>
      <c r="B1331" s="6" t="s">
        <v>2</v>
      </c>
      <c r="C1331" s="12">
        <v>130701</v>
      </c>
      <c r="E1331" s="12" t="s">
        <v>2377</v>
      </c>
      <c r="F1331" s="11" t="str">
        <f>IF(TicketTotals[[#This Row],[New Tickets]]&gt;499, "TRUE", "FALSE")</f>
        <v>FALSE</v>
      </c>
      <c r="G1331" s="7">
        <v>268</v>
      </c>
      <c r="H1331" s="7">
        <f>IF(TicketTotals[[#This Row],[New Tickets]]&gt;499, TicketTotals[[#This Row],[New Tickets]], 0)</f>
        <v>0</v>
      </c>
      <c r="I1331" s="16">
        <f>ROUND((TicketTotals[[#This Row],[Billed Tickets]]/$E$5)*$E$6, 2)</f>
        <v>0</v>
      </c>
      <c r="J1331" s="20">
        <f>TicketTotals[[#This Row],[Billed Tickets]]/$E$5</f>
        <v>0</v>
      </c>
    </row>
    <row r="1332" spans="1:10" x14ac:dyDescent="0.3">
      <c r="A1332" s="6" t="s">
        <v>3288</v>
      </c>
      <c r="B1332" s="6" t="s">
        <v>2</v>
      </c>
      <c r="C1332" s="12">
        <v>130806</v>
      </c>
      <c r="E1332" s="12" t="s">
        <v>2378</v>
      </c>
      <c r="F1332" s="11" t="str">
        <f>IF(TicketTotals[[#This Row],[New Tickets]]&gt;499, "TRUE", "FALSE")</f>
        <v>FALSE</v>
      </c>
      <c r="G1332" s="7">
        <v>443</v>
      </c>
      <c r="H1332" s="7">
        <f>IF(TicketTotals[[#This Row],[New Tickets]]&gt;499, TicketTotals[[#This Row],[New Tickets]], 0)</f>
        <v>0</v>
      </c>
      <c r="I1332" s="16">
        <f>ROUND((TicketTotals[[#This Row],[Billed Tickets]]/$E$5)*$E$6, 2)</f>
        <v>0</v>
      </c>
      <c r="J1332" s="20">
        <f>TicketTotals[[#This Row],[Billed Tickets]]/$E$5</f>
        <v>0</v>
      </c>
    </row>
    <row r="1333" spans="1:10" x14ac:dyDescent="0.3">
      <c r="A1333" s="6" t="s">
        <v>3288</v>
      </c>
      <c r="B1333" s="6" t="s">
        <v>2</v>
      </c>
      <c r="C1333" s="12">
        <v>130911</v>
      </c>
      <c r="E1333" s="1" t="s">
        <v>2379</v>
      </c>
      <c r="F1333" s="11" t="str">
        <f>IF(TicketTotals[[#This Row],[New Tickets]]&gt;499, "TRUE", "FALSE")</f>
        <v>TRUE</v>
      </c>
      <c r="G1333" s="7">
        <v>1084</v>
      </c>
      <c r="H1333" s="7">
        <f>IF(TicketTotals[[#This Row],[New Tickets]]&gt;499, TicketTotals[[#This Row],[New Tickets]], 0)</f>
        <v>1084</v>
      </c>
      <c r="I1333" s="16">
        <f>ROUND((TicketTotals[[#This Row],[Billed Tickets]]/$E$5)*$E$6, 2)</f>
        <v>669.95</v>
      </c>
      <c r="J1333" s="20">
        <f>TicketTotals[[#This Row],[Billed Tickets]]/$E$5</f>
        <v>1.3398903910329194E-4</v>
      </c>
    </row>
    <row r="1334" spans="1:10" x14ac:dyDescent="0.3">
      <c r="A1334" s="6" t="s">
        <v>3288</v>
      </c>
      <c r="B1334" s="6" t="s">
        <v>2</v>
      </c>
      <c r="C1334" s="12">
        <v>131017</v>
      </c>
      <c r="E1334" s="12" t="s">
        <v>2380</v>
      </c>
      <c r="F1334" s="11" t="str">
        <f>IF(TicketTotals[[#This Row],[New Tickets]]&gt;499, "TRUE", "FALSE")</f>
        <v>FALSE</v>
      </c>
      <c r="G1334" s="7">
        <v>101</v>
      </c>
      <c r="H1334" s="7">
        <f>IF(TicketTotals[[#This Row],[New Tickets]]&gt;499, TicketTotals[[#This Row],[New Tickets]], 0)</f>
        <v>0</v>
      </c>
      <c r="I1334" s="16">
        <f>ROUND((TicketTotals[[#This Row],[Billed Tickets]]/$E$5)*$E$6, 2)</f>
        <v>0</v>
      </c>
      <c r="J1334" s="20">
        <f>TicketTotals[[#This Row],[Billed Tickets]]/$E$5</f>
        <v>0</v>
      </c>
    </row>
    <row r="1335" spans="1:10" x14ac:dyDescent="0.3">
      <c r="A1335" s="6" t="s">
        <v>3288</v>
      </c>
      <c r="B1335" s="6" t="s">
        <v>2</v>
      </c>
      <c r="C1335" s="12">
        <v>131070</v>
      </c>
      <c r="E1335" s="1" t="s">
        <v>2381</v>
      </c>
      <c r="F1335" s="11" t="str">
        <f>IF(TicketTotals[[#This Row],[New Tickets]]&gt;499, "TRUE", "FALSE")</f>
        <v>TRUE</v>
      </c>
      <c r="G1335" s="7">
        <v>2375</v>
      </c>
      <c r="H1335" s="7">
        <f>IF(TicketTotals[[#This Row],[New Tickets]]&gt;499, TicketTotals[[#This Row],[New Tickets]], 0)</f>
        <v>2375</v>
      </c>
      <c r="I1335" s="16">
        <f>ROUND((TicketTotals[[#This Row],[Billed Tickets]]/$E$5)*$E$6, 2)</f>
        <v>1467.82</v>
      </c>
      <c r="J1335" s="20">
        <f>TicketTotals[[#This Row],[Billed Tickets]]/$E$5</f>
        <v>2.9356454600582878E-4</v>
      </c>
    </row>
    <row r="1336" spans="1:10" x14ac:dyDescent="0.3">
      <c r="A1336" s="6" t="s">
        <v>3288</v>
      </c>
      <c r="B1336" s="6" t="s">
        <v>2</v>
      </c>
      <c r="C1336" s="12">
        <v>131097</v>
      </c>
      <c r="E1336" s="12" t="s">
        <v>2382</v>
      </c>
      <c r="F1336" s="11" t="str">
        <f>IF(TicketTotals[[#This Row],[New Tickets]]&gt;499, "TRUE", "FALSE")</f>
        <v>FALSE</v>
      </c>
      <c r="G1336" s="7">
        <v>67</v>
      </c>
      <c r="H1336" s="7">
        <f>IF(TicketTotals[[#This Row],[New Tickets]]&gt;499, TicketTotals[[#This Row],[New Tickets]], 0)</f>
        <v>0</v>
      </c>
      <c r="I1336" s="16">
        <f>ROUND((TicketTotals[[#This Row],[Billed Tickets]]/$E$5)*$E$6, 2)</f>
        <v>0</v>
      </c>
      <c r="J1336" s="20">
        <f>TicketTotals[[#This Row],[Billed Tickets]]/$E$5</f>
        <v>0</v>
      </c>
    </row>
    <row r="1337" spans="1:10" x14ac:dyDescent="0.3">
      <c r="A1337" s="6" t="s">
        <v>3288</v>
      </c>
      <c r="B1337" s="6" t="s">
        <v>2</v>
      </c>
      <c r="C1337" s="12">
        <v>131123</v>
      </c>
      <c r="E1337" s="1" t="s">
        <v>2383</v>
      </c>
      <c r="F1337" s="11" t="str">
        <f>IF(TicketTotals[[#This Row],[New Tickets]]&gt;499, "TRUE", "FALSE")</f>
        <v>TRUE</v>
      </c>
      <c r="G1337" s="7">
        <v>2496</v>
      </c>
      <c r="H1337" s="7">
        <f>IF(TicketTotals[[#This Row],[New Tickets]]&gt;499, TicketTotals[[#This Row],[New Tickets]], 0)</f>
        <v>2496</v>
      </c>
      <c r="I1337" s="16">
        <f>ROUND((TicketTotals[[#This Row],[Billed Tickets]]/$E$5)*$E$6, 2)</f>
        <v>1542.6</v>
      </c>
      <c r="J1337" s="20">
        <f>TicketTotals[[#This Row],[Billed Tickets]]/$E$5</f>
        <v>3.085208870865468E-4</v>
      </c>
    </row>
    <row r="1338" spans="1:10" x14ac:dyDescent="0.3">
      <c r="A1338" s="6" t="s">
        <v>3288</v>
      </c>
      <c r="B1338" s="6" t="s">
        <v>2</v>
      </c>
      <c r="C1338" s="12">
        <v>131228</v>
      </c>
      <c r="E1338" s="1" t="s">
        <v>2384</v>
      </c>
      <c r="F1338" s="11" t="str">
        <f>IF(TicketTotals[[#This Row],[New Tickets]]&gt;499, "TRUE", "FALSE")</f>
        <v>TRUE</v>
      </c>
      <c r="G1338" s="7">
        <v>1725</v>
      </c>
      <c r="H1338" s="7">
        <f>IF(TicketTotals[[#This Row],[New Tickets]]&gt;499, TicketTotals[[#This Row],[New Tickets]], 0)</f>
        <v>1725</v>
      </c>
      <c r="I1338" s="16">
        <f>ROUND((TicketTotals[[#This Row],[Billed Tickets]]/$E$5)*$E$6, 2)</f>
        <v>1066.0999999999999</v>
      </c>
      <c r="J1338" s="20">
        <f>TicketTotals[[#This Row],[Billed Tickets]]/$E$5</f>
        <v>2.1322056499370722E-4</v>
      </c>
    </row>
    <row r="1339" spans="1:10" x14ac:dyDescent="0.3">
      <c r="A1339" s="6" t="s">
        <v>3288</v>
      </c>
      <c r="B1339" s="6" t="s">
        <v>2</v>
      </c>
      <c r="C1339" s="12">
        <v>131439</v>
      </c>
      <c r="E1339" s="1" t="s">
        <v>2385</v>
      </c>
      <c r="F1339" s="11" t="str">
        <f>IF(TicketTotals[[#This Row],[New Tickets]]&gt;499, "TRUE", "FALSE")</f>
        <v>TRUE</v>
      </c>
      <c r="G1339" s="7">
        <v>961</v>
      </c>
      <c r="H1339" s="7">
        <f>IF(TicketTotals[[#This Row],[New Tickets]]&gt;499, TicketTotals[[#This Row],[New Tickets]], 0)</f>
        <v>961</v>
      </c>
      <c r="I1339" s="16">
        <f>ROUND((TicketTotals[[#This Row],[Billed Tickets]]/$E$5)*$E$6, 2)</f>
        <v>593.92999999999995</v>
      </c>
      <c r="J1339" s="20">
        <f>TicketTotals[[#This Row],[Billed Tickets]]/$E$5</f>
        <v>1.1878548577330587E-4</v>
      </c>
    </row>
    <row r="1340" spans="1:10" x14ac:dyDescent="0.3">
      <c r="A1340" s="6" t="s">
        <v>3288</v>
      </c>
      <c r="B1340" s="6" t="s">
        <v>2</v>
      </c>
      <c r="C1340" s="12">
        <v>131650</v>
      </c>
      <c r="E1340" s="1" t="s">
        <v>2386</v>
      </c>
      <c r="F1340" s="11" t="str">
        <f>IF(TicketTotals[[#This Row],[New Tickets]]&gt;499, "TRUE", "FALSE")</f>
        <v>TRUE</v>
      </c>
      <c r="G1340" s="7">
        <v>1670</v>
      </c>
      <c r="H1340" s="7">
        <f>IF(TicketTotals[[#This Row],[New Tickets]]&gt;499, TicketTotals[[#This Row],[New Tickets]], 0)</f>
        <v>1670</v>
      </c>
      <c r="I1340" s="16">
        <f>ROUND((TicketTotals[[#This Row],[Billed Tickets]]/$E$5)*$E$6, 2)</f>
        <v>1032.1099999999999</v>
      </c>
      <c r="J1340" s="20">
        <f>TicketTotals[[#This Row],[Billed Tickets]]/$E$5</f>
        <v>2.0642222813883537E-4</v>
      </c>
    </row>
    <row r="1341" spans="1:10" x14ac:dyDescent="0.3">
      <c r="A1341" s="6" t="s">
        <v>3288</v>
      </c>
      <c r="B1341" s="6" t="s">
        <v>2</v>
      </c>
      <c r="C1341" s="12">
        <v>131861</v>
      </c>
      <c r="E1341" s="1" t="s">
        <v>2387</v>
      </c>
      <c r="F1341" s="11" t="str">
        <f>IF(TicketTotals[[#This Row],[New Tickets]]&gt;499, "TRUE", "FALSE")</f>
        <v>TRUE</v>
      </c>
      <c r="G1341" s="7">
        <v>3934</v>
      </c>
      <c r="H1341" s="7">
        <f>IF(TicketTotals[[#This Row],[New Tickets]]&gt;499, TicketTotals[[#This Row],[New Tickets]], 0)</f>
        <v>3934</v>
      </c>
      <c r="I1341" s="16">
        <f>ROUND((TicketTotals[[#This Row],[Billed Tickets]]/$E$5)*$E$6, 2)</f>
        <v>2431.33</v>
      </c>
      <c r="J1341" s="20">
        <f>TicketTotals[[#This Row],[Billed Tickets]]/$E$5</f>
        <v>4.8626649431028645E-4</v>
      </c>
    </row>
    <row r="1342" spans="1:10" x14ac:dyDescent="0.3">
      <c r="A1342" s="6" t="s">
        <v>3288</v>
      </c>
      <c r="B1342" s="6" t="s">
        <v>2</v>
      </c>
      <c r="C1342" s="12">
        <v>132072</v>
      </c>
      <c r="E1342" s="1" t="s">
        <v>2388</v>
      </c>
      <c r="F1342" s="11" t="str">
        <f>IF(TicketTotals[[#This Row],[New Tickets]]&gt;499, "TRUE", "FALSE")</f>
        <v>TRUE</v>
      </c>
      <c r="G1342" s="7">
        <v>7237</v>
      </c>
      <c r="H1342" s="7">
        <f>IF(TicketTotals[[#This Row],[New Tickets]]&gt;499, TicketTotals[[#This Row],[New Tickets]], 0)</f>
        <v>7237</v>
      </c>
      <c r="I1342" s="16">
        <f>ROUND((TicketTotals[[#This Row],[Billed Tickets]]/$E$5)*$E$6, 2)</f>
        <v>4472.6899999999996</v>
      </c>
      <c r="J1342" s="20">
        <f>TicketTotals[[#This Row],[Billed Tickets]]/$E$5</f>
        <v>8.9453752397649798E-4</v>
      </c>
    </row>
    <row r="1343" spans="1:10" x14ac:dyDescent="0.3">
      <c r="A1343" s="6" t="s">
        <v>3288</v>
      </c>
      <c r="B1343" s="6" t="s">
        <v>2</v>
      </c>
      <c r="C1343" s="12">
        <v>132178</v>
      </c>
      <c r="E1343" s="1" t="s">
        <v>2389</v>
      </c>
      <c r="F1343" s="11" t="str">
        <f>IF(TicketTotals[[#This Row],[New Tickets]]&gt;499, "TRUE", "FALSE")</f>
        <v>TRUE</v>
      </c>
      <c r="G1343" s="7">
        <v>5860</v>
      </c>
      <c r="H1343" s="7">
        <f>IF(TicketTotals[[#This Row],[New Tickets]]&gt;499, TicketTotals[[#This Row],[New Tickets]], 0)</f>
        <v>5860</v>
      </c>
      <c r="I1343" s="16">
        <f>ROUND((TicketTotals[[#This Row],[Billed Tickets]]/$E$5)*$E$6, 2)</f>
        <v>3621.66</v>
      </c>
      <c r="J1343" s="20">
        <f>TicketTotals[[#This Row],[Billed Tickets]]/$E$5</f>
        <v>7.2433189035543439E-4</v>
      </c>
    </row>
    <row r="1344" spans="1:10" x14ac:dyDescent="0.3">
      <c r="A1344" s="6" t="s">
        <v>3288</v>
      </c>
      <c r="B1344" s="6" t="s">
        <v>2</v>
      </c>
      <c r="C1344" s="12">
        <v>132283</v>
      </c>
      <c r="E1344" s="1" t="s">
        <v>2390</v>
      </c>
      <c r="F1344" s="11" t="str">
        <f>IF(TicketTotals[[#This Row],[New Tickets]]&gt;499, "TRUE", "FALSE")</f>
        <v>TRUE</v>
      </c>
      <c r="G1344" s="7">
        <v>4826</v>
      </c>
      <c r="H1344" s="7">
        <f>IF(TicketTotals[[#This Row],[New Tickets]]&gt;499, TicketTotals[[#This Row],[New Tickets]], 0)</f>
        <v>4826</v>
      </c>
      <c r="I1344" s="16">
        <f>ROUND((TicketTotals[[#This Row],[Billed Tickets]]/$E$5)*$E$6, 2)</f>
        <v>2982.62</v>
      </c>
      <c r="J1344" s="20">
        <f>TicketTotals[[#This Row],[Billed Tickets]]/$E$5</f>
        <v>5.9652315748384406E-4</v>
      </c>
    </row>
    <row r="1345" spans="1:10" x14ac:dyDescent="0.3">
      <c r="A1345" s="6" t="s">
        <v>3288</v>
      </c>
      <c r="B1345" s="6" t="s">
        <v>2</v>
      </c>
      <c r="C1345" s="12">
        <v>132390</v>
      </c>
      <c r="E1345" s="1" t="s">
        <v>2391</v>
      </c>
      <c r="F1345" s="11" t="str">
        <f>IF(TicketTotals[[#This Row],[New Tickets]]&gt;499, "TRUE", "FALSE")</f>
        <v>TRUE</v>
      </c>
      <c r="G1345" s="7">
        <v>534</v>
      </c>
      <c r="H1345" s="7">
        <f>IF(TicketTotals[[#This Row],[New Tickets]]&gt;499, TicketTotals[[#This Row],[New Tickets]], 0)</f>
        <v>534</v>
      </c>
      <c r="I1345" s="16">
        <f>ROUND((TicketTotals[[#This Row],[Billed Tickets]]/$E$5)*$E$6, 2)</f>
        <v>330.03</v>
      </c>
      <c r="J1345" s="20">
        <f>TicketTotals[[#This Row],[Billed Tickets]]/$E$5</f>
        <v>6.6005670554573716E-5</v>
      </c>
    </row>
    <row r="1346" spans="1:10" x14ac:dyDescent="0.3">
      <c r="A1346" s="6" t="s">
        <v>3288</v>
      </c>
      <c r="B1346" s="6" t="s">
        <v>2</v>
      </c>
      <c r="C1346" s="12">
        <v>132443</v>
      </c>
      <c r="E1346" s="12" t="s">
        <v>2392</v>
      </c>
      <c r="F1346" s="11" t="str">
        <f>IF(TicketTotals[[#This Row],[New Tickets]]&gt;499, "TRUE", "FALSE")</f>
        <v>FALSE</v>
      </c>
      <c r="G1346" s="7">
        <v>225</v>
      </c>
      <c r="H1346" s="7">
        <f>IF(TicketTotals[[#This Row],[New Tickets]]&gt;499, TicketTotals[[#This Row],[New Tickets]], 0)</f>
        <v>0</v>
      </c>
      <c r="I1346" s="16">
        <f>ROUND((TicketTotals[[#This Row],[Billed Tickets]]/$E$5)*$E$6, 2)</f>
        <v>0</v>
      </c>
      <c r="J1346" s="20">
        <f>TicketTotals[[#This Row],[Billed Tickets]]/$E$5</f>
        <v>0</v>
      </c>
    </row>
    <row r="1347" spans="1:10" x14ac:dyDescent="0.3">
      <c r="A1347" s="6" t="s">
        <v>3288</v>
      </c>
      <c r="B1347" s="6" t="s">
        <v>2</v>
      </c>
      <c r="C1347" s="12">
        <v>132494</v>
      </c>
      <c r="E1347" s="1" t="s">
        <v>2393</v>
      </c>
      <c r="F1347" s="11" t="str">
        <f>IF(TicketTotals[[#This Row],[New Tickets]]&gt;499, "TRUE", "FALSE")</f>
        <v>TRUE</v>
      </c>
      <c r="G1347" s="7">
        <v>1782</v>
      </c>
      <c r="H1347" s="7">
        <f>IF(TicketTotals[[#This Row],[New Tickets]]&gt;499, TicketTotals[[#This Row],[New Tickets]], 0)</f>
        <v>1782</v>
      </c>
      <c r="I1347" s="16">
        <f>ROUND((TicketTotals[[#This Row],[Billed Tickets]]/$E$5)*$E$6, 2)</f>
        <v>1101.33</v>
      </c>
      <c r="J1347" s="20">
        <f>TicketTotals[[#This Row],[Billed Tickets]]/$E$5</f>
        <v>2.202661140978471E-4</v>
      </c>
    </row>
    <row r="1348" spans="1:10" x14ac:dyDescent="0.3">
      <c r="A1348" s="6" t="s">
        <v>3288</v>
      </c>
      <c r="B1348" s="6" t="s">
        <v>2</v>
      </c>
      <c r="C1348" s="12">
        <v>132507</v>
      </c>
      <c r="E1348" s="12" t="s">
        <v>2394</v>
      </c>
      <c r="F1348" s="11" t="str">
        <f>IF(TicketTotals[[#This Row],[New Tickets]]&gt;499, "TRUE", "FALSE")</f>
        <v>FALSE</v>
      </c>
      <c r="G1348" s="7">
        <v>381</v>
      </c>
      <c r="H1348" s="7">
        <f>IF(TicketTotals[[#This Row],[New Tickets]]&gt;499, TicketTotals[[#This Row],[New Tickets]], 0)</f>
        <v>0</v>
      </c>
      <c r="I1348" s="16">
        <f>ROUND((TicketTotals[[#This Row],[Billed Tickets]]/$E$5)*$E$6, 2)</f>
        <v>0</v>
      </c>
      <c r="J1348" s="20">
        <f>TicketTotals[[#This Row],[Billed Tickets]]/$E$5</f>
        <v>0</v>
      </c>
    </row>
    <row r="1349" spans="1:10" x14ac:dyDescent="0.3">
      <c r="A1349" s="6" t="s">
        <v>3288</v>
      </c>
      <c r="B1349" s="6" t="s">
        <v>2</v>
      </c>
      <c r="C1349" s="12">
        <v>142411</v>
      </c>
      <c r="E1349" s="1" t="s">
        <v>2395</v>
      </c>
      <c r="F1349" s="11" t="str">
        <f>IF(TicketTotals[[#This Row],[New Tickets]]&gt;499, "TRUE", "FALSE")</f>
        <v>TRUE</v>
      </c>
      <c r="G1349" s="7">
        <v>2242</v>
      </c>
      <c r="H1349" s="7">
        <f>IF(TicketTotals[[#This Row],[New Tickets]]&gt;499, TicketTotals[[#This Row],[New Tickets]], 0)</f>
        <v>2242</v>
      </c>
      <c r="I1349" s="16">
        <f>ROUND((TicketTotals[[#This Row],[Billed Tickets]]/$E$5)*$E$6, 2)</f>
        <v>1385.62</v>
      </c>
      <c r="J1349" s="20">
        <f>TicketTotals[[#This Row],[Billed Tickets]]/$E$5</f>
        <v>2.7712493142950239E-4</v>
      </c>
    </row>
    <row r="1350" spans="1:10" x14ac:dyDescent="0.3">
      <c r="A1350" s="6" t="s">
        <v>3288</v>
      </c>
      <c r="B1350" s="6" t="s">
        <v>2</v>
      </c>
      <c r="C1350" s="12">
        <v>132574</v>
      </c>
      <c r="E1350" s="1" t="s">
        <v>2396</v>
      </c>
      <c r="F1350" s="11" t="str">
        <f>IF(TicketTotals[[#This Row],[New Tickets]]&gt;499, "TRUE", "FALSE")</f>
        <v>TRUE</v>
      </c>
      <c r="G1350" s="7">
        <v>1392</v>
      </c>
      <c r="H1350" s="7">
        <f>IF(TicketTotals[[#This Row],[New Tickets]]&gt;499, TicketTotals[[#This Row],[New Tickets]], 0)</f>
        <v>1392</v>
      </c>
      <c r="I1350" s="16">
        <f>ROUND((TicketTotals[[#This Row],[Billed Tickets]]/$E$5)*$E$6, 2)</f>
        <v>860.3</v>
      </c>
      <c r="J1350" s="20">
        <f>TicketTotals[[#This Row],[Billed Tickets]]/$E$5</f>
        <v>1.7205972549057418E-4</v>
      </c>
    </row>
    <row r="1351" spans="1:10" x14ac:dyDescent="0.3">
      <c r="A1351" s="6" t="s">
        <v>3288</v>
      </c>
      <c r="B1351" s="6" t="s">
        <v>2</v>
      </c>
      <c r="C1351" s="12">
        <v>132600</v>
      </c>
      <c r="E1351" s="12" t="s">
        <v>2397</v>
      </c>
      <c r="F1351" s="11" t="str">
        <f>IF(TicketTotals[[#This Row],[New Tickets]]&gt;499, "TRUE", "FALSE")</f>
        <v>FALSE</v>
      </c>
      <c r="G1351" s="7">
        <v>304</v>
      </c>
      <c r="H1351" s="7">
        <f>IF(TicketTotals[[#This Row],[New Tickets]]&gt;499, TicketTotals[[#This Row],[New Tickets]], 0)</f>
        <v>0</v>
      </c>
      <c r="I1351" s="16">
        <f>ROUND((TicketTotals[[#This Row],[Billed Tickets]]/$E$5)*$E$6, 2)</f>
        <v>0</v>
      </c>
      <c r="J1351" s="20">
        <f>TicketTotals[[#This Row],[Billed Tickets]]/$E$5</f>
        <v>0</v>
      </c>
    </row>
    <row r="1352" spans="1:10" x14ac:dyDescent="0.3">
      <c r="A1352" s="6" t="s">
        <v>3288</v>
      </c>
      <c r="B1352" s="6" t="s">
        <v>2</v>
      </c>
      <c r="C1352" s="12">
        <v>132705</v>
      </c>
      <c r="E1352" s="12" t="s">
        <v>2398</v>
      </c>
      <c r="F1352" s="11" t="str">
        <f>IF(TicketTotals[[#This Row],[New Tickets]]&gt;499, "TRUE", "FALSE")</f>
        <v>FALSE</v>
      </c>
      <c r="G1352" s="7">
        <v>386</v>
      </c>
      <c r="H1352" s="7">
        <f>IF(TicketTotals[[#This Row],[New Tickets]]&gt;499, TicketTotals[[#This Row],[New Tickets]], 0)</f>
        <v>0</v>
      </c>
      <c r="I1352" s="16">
        <f>ROUND((TicketTotals[[#This Row],[Billed Tickets]]/$E$5)*$E$6, 2)</f>
        <v>0</v>
      </c>
      <c r="J1352" s="20">
        <f>TicketTotals[[#This Row],[Billed Tickets]]/$E$5</f>
        <v>0</v>
      </c>
    </row>
    <row r="1353" spans="1:10" x14ac:dyDescent="0.3">
      <c r="A1353" s="6" t="s">
        <v>3288</v>
      </c>
      <c r="B1353" s="6" t="s">
        <v>2</v>
      </c>
      <c r="C1353" s="12">
        <v>132720</v>
      </c>
      <c r="E1353" s="12" t="s">
        <v>2399</v>
      </c>
      <c r="F1353" s="11" t="str">
        <f>IF(TicketTotals[[#This Row],[New Tickets]]&gt;499, "TRUE", "FALSE")</f>
        <v>FALSE</v>
      </c>
      <c r="G1353" s="7">
        <v>295</v>
      </c>
      <c r="H1353" s="7">
        <f>IF(TicketTotals[[#This Row],[New Tickets]]&gt;499, TicketTotals[[#This Row],[New Tickets]], 0)</f>
        <v>0</v>
      </c>
      <c r="I1353" s="16">
        <f>ROUND((TicketTotals[[#This Row],[Billed Tickets]]/$E$5)*$E$6, 2)</f>
        <v>0</v>
      </c>
      <c r="J1353" s="20">
        <f>TicketTotals[[#This Row],[Billed Tickets]]/$E$5</f>
        <v>0</v>
      </c>
    </row>
    <row r="1354" spans="1:10" x14ac:dyDescent="0.3">
      <c r="A1354" s="6" t="s">
        <v>3288</v>
      </c>
      <c r="B1354" s="6" t="s">
        <v>2</v>
      </c>
      <c r="C1354" s="12">
        <v>132768</v>
      </c>
      <c r="E1354" s="1" t="s">
        <v>2400</v>
      </c>
      <c r="F1354" s="11" t="str">
        <f>IF(TicketTotals[[#This Row],[New Tickets]]&gt;499, "TRUE", "FALSE")</f>
        <v>FALSE</v>
      </c>
      <c r="G1354" s="7">
        <v>467</v>
      </c>
      <c r="H1354" s="7">
        <f>IF(TicketTotals[[#This Row],[New Tickets]]&gt;499, TicketTotals[[#This Row],[New Tickets]], 0)</f>
        <v>0</v>
      </c>
      <c r="I1354" s="16">
        <f>ROUND((TicketTotals[[#This Row],[Billed Tickets]]/$E$5)*$E$6, 2)</f>
        <v>0</v>
      </c>
      <c r="J1354" s="20">
        <f>TicketTotals[[#This Row],[Billed Tickets]]/$E$5</f>
        <v>0</v>
      </c>
    </row>
    <row r="1355" spans="1:10" x14ac:dyDescent="0.3">
      <c r="A1355" s="6" t="s">
        <v>3288</v>
      </c>
      <c r="B1355" s="6" t="s">
        <v>2</v>
      </c>
      <c r="C1355" s="12">
        <v>132811</v>
      </c>
      <c r="E1355" s="12" t="s">
        <v>2401</v>
      </c>
      <c r="F1355" s="11" t="str">
        <f>IF(TicketTotals[[#This Row],[New Tickets]]&gt;499, "TRUE", "FALSE")</f>
        <v>FALSE</v>
      </c>
      <c r="G1355" s="7">
        <v>278</v>
      </c>
      <c r="H1355" s="7">
        <f>IF(TicketTotals[[#This Row],[New Tickets]]&gt;499, TicketTotals[[#This Row],[New Tickets]], 0)</f>
        <v>0</v>
      </c>
      <c r="I1355" s="16">
        <f>ROUND((TicketTotals[[#This Row],[Billed Tickets]]/$E$5)*$E$6, 2)</f>
        <v>0</v>
      </c>
      <c r="J1355" s="20">
        <f>TicketTotals[[#This Row],[Billed Tickets]]/$E$5</f>
        <v>0</v>
      </c>
    </row>
    <row r="1356" spans="1:10" x14ac:dyDescent="0.3">
      <c r="A1356" s="6" t="s">
        <v>3288</v>
      </c>
      <c r="B1356" s="6" t="s">
        <v>2</v>
      </c>
      <c r="C1356" s="12">
        <v>132916</v>
      </c>
      <c r="E1356" s="1" t="s">
        <v>2402</v>
      </c>
      <c r="F1356" s="11" t="str">
        <f>IF(TicketTotals[[#This Row],[New Tickets]]&gt;499, "TRUE", "FALSE")</f>
        <v>TRUE</v>
      </c>
      <c r="G1356" s="7">
        <v>2527</v>
      </c>
      <c r="H1356" s="7">
        <f>IF(TicketTotals[[#This Row],[New Tickets]]&gt;499, TicketTotals[[#This Row],[New Tickets]], 0)</f>
        <v>2527</v>
      </c>
      <c r="I1356" s="16">
        <f>ROUND((TicketTotals[[#This Row],[Billed Tickets]]/$E$5)*$E$6, 2)</f>
        <v>1561.76</v>
      </c>
      <c r="J1356" s="20">
        <f>TicketTotals[[#This Row],[Billed Tickets]]/$E$5</f>
        <v>3.1235267695020179E-4</v>
      </c>
    </row>
    <row r="1357" spans="1:10" x14ac:dyDescent="0.3">
      <c r="A1357" s="6" t="s">
        <v>3288</v>
      </c>
      <c r="B1357" s="6" t="s">
        <v>2</v>
      </c>
      <c r="C1357" s="12">
        <v>133022</v>
      </c>
      <c r="E1357" s="12" t="s">
        <v>2403</v>
      </c>
      <c r="F1357" s="11" t="str">
        <f>IF(TicketTotals[[#This Row],[New Tickets]]&gt;499, "TRUE", "FALSE")</f>
        <v>FALSE</v>
      </c>
      <c r="G1357" s="7">
        <v>442</v>
      </c>
      <c r="H1357" s="7">
        <f>IF(TicketTotals[[#This Row],[New Tickets]]&gt;499, TicketTotals[[#This Row],[New Tickets]], 0)</f>
        <v>0</v>
      </c>
      <c r="I1357" s="16">
        <f>ROUND((TicketTotals[[#This Row],[Billed Tickets]]/$E$5)*$E$6, 2)</f>
        <v>0</v>
      </c>
      <c r="J1357" s="20">
        <f>TicketTotals[[#This Row],[Billed Tickets]]/$E$5</f>
        <v>0</v>
      </c>
    </row>
    <row r="1358" spans="1:10" x14ac:dyDescent="0.3">
      <c r="A1358" s="6" t="s">
        <v>3288</v>
      </c>
      <c r="B1358" s="6" t="s">
        <v>2</v>
      </c>
      <c r="C1358" s="12">
        <v>133127</v>
      </c>
      <c r="E1358" s="1" t="s">
        <v>2404</v>
      </c>
      <c r="F1358" s="11" t="str">
        <f>IF(TicketTotals[[#This Row],[New Tickets]]&gt;499, "TRUE", "FALSE")</f>
        <v>TRUE</v>
      </c>
      <c r="G1358" s="7">
        <v>2076</v>
      </c>
      <c r="H1358" s="7">
        <f>IF(TicketTotals[[#This Row],[New Tickets]]&gt;499, TicketTotals[[#This Row],[New Tickets]], 0)</f>
        <v>2076</v>
      </c>
      <c r="I1358" s="16">
        <f>ROUND((TicketTotals[[#This Row],[Billed Tickets]]/$E$5)*$E$6, 2)</f>
        <v>1283.03</v>
      </c>
      <c r="J1358" s="20">
        <f>TicketTotals[[#This Row],[Billed Tickets]]/$E$5</f>
        <v>2.5660631474025284E-4</v>
      </c>
    </row>
    <row r="1359" spans="1:10" x14ac:dyDescent="0.3">
      <c r="A1359" s="6" t="s">
        <v>3288</v>
      </c>
      <c r="B1359" s="6" t="s">
        <v>2</v>
      </c>
      <c r="C1359" s="12">
        <v>133391</v>
      </c>
      <c r="E1359" s="1" t="s">
        <v>2405</v>
      </c>
      <c r="F1359" s="11" t="str">
        <f>IF(TicketTotals[[#This Row],[New Tickets]]&gt;499, "TRUE", "FALSE")</f>
        <v>TRUE</v>
      </c>
      <c r="G1359" s="7">
        <v>4219</v>
      </c>
      <c r="H1359" s="7">
        <f>IF(TicketTotals[[#This Row],[New Tickets]]&gt;499, TicketTotals[[#This Row],[New Tickets]], 0)</f>
        <v>4219</v>
      </c>
      <c r="I1359" s="16">
        <f>ROUND((TicketTotals[[#This Row],[Billed Tickets]]/$E$5)*$E$6, 2)</f>
        <v>2607.4699999999998</v>
      </c>
      <c r="J1359" s="20">
        <f>TicketTotals[[#This Row],[Billed Tickets]]/$E$5</f>
        <v>5.2149423983098597E-4</v>
      </c>
    </row>
    <row r="1360" spans="1:10" x14ac:dyDescent="0.3">
      <c r="A1360" s="6" t="s">
        <v>3288</v>
      </c>
      <c r="B1360" s="6" t="s">
        <v>2</v>
      </c>
      <c r="C1360" s="12">
        <v>133417</v>
      </c>
      <c r="E1360" s="12" t="s">
        <v>2406</v>
      </c>
      <c r="F1360" s="11" t="str">
        <f>IF(TicketTotals[[#This Row],[New Tickets]]&gt;499, "TRUE", "FALSE")</f>
        <v>FALSE</v>
      </c>
      <c r="G1360" s="7">
        <v>19</v>
      </c>
      <c r="H1360" s="7">
        <f>IF(TicketTotals[[#This Row],[New Tickets]]&gt;499, TicketTotals[[#This Row],[New Tickets]], 0)</f>
        <v>0</v>
      </c>
      <c r="I1360" s="16">
        <f>ROUND((TicketTotals[[#This Row],[Billed Tickets]]/$E$5)*$E$6, 2)</f>
        <v>0</v>
      </c>
      <c r="J1360" s="20">
        <f>TicketTotals[[#This Row],[Billed Tickets]]/$E$5</f>
        <v>0</v>
      </c>
    </row>
    <row r="1361" spans="1:10" x14ac:dyDescent="0.3">
      <c r="A1361" s="6" t="s">
        <v>3288</v>
      </c>
      <c r="B1361" s="6" t="s">
        <v>2</v>
      </c>
      <c r="C1361" s="12">
        <v>133444</v>
      </c>
      <c r="E1361" s="12" t="s">
        <v>2407</v>
      </c>
      <c r="F1361" s="11" t="str">
        <f>IF(TicketTotals[[#This Row],[New Tickets]]&gt;499, "TRUE", "FALSE")</f>
        <v>FALSE</v>
      </c>
      <c r="G1361" s="7">
        <v>200</v>
      </c>
      <c r="H1361" s="7">
        <f>IF(TicketTotals[[#This Row],[New Tickets]]&gt;499, TicketTotals[[#This Row],[New Tickets]], 0)</f>
        <v>0</v>
      </c>
      <c r="I1361" s="16">
        <f>ROUND((TicketTotals[[#This Row],[Billed Tickets]]/$E$5)*$E$6, 2)</f>
        <v>0</v>
      </c>
      <c r="J1361" s="20">
        <f>TicketTotals[[#This Row],[Billed Tickets]]/$E$5</f>
        <v>0</v>
      </c>
    </row>
    <row r="1362" spans="1:10" x14ac:dyDescent="0.3">
      <c r="A1362" s="6" t="s">
        <v>3288</v>
      </c>
      <c r="B1362" s="6" t="s">
        <v>2</v>
      </c>
      <c r="C1362" s="12">
        <v>156787</v>
      </c>
      <c r="E1362" s="1" t="s">
        <v>2408</v>
      </c>
      <c r="F1362" s="11" t="str">
        <f>IF(TicketTotals[[#This Row],[New Tickets]]&gt;499, "TRUE", "FALSE")</f>
        <v>TRUE</v>
      </c>
      <c r="G1362" s="7">
        <v>1433</v>
      </c>
      <c r="H1362" s="7">
        <f>IF(TicketTotals[[#This Row],[New Tickets]]&gt;499, TicketTotals[[#This Row],[New Tickets]], 0)</f>
        <v>1433</v>
      </c>
      <c r="I1362" s="16">
        <f>ROUND((TicketTotals[[#This Row],[Billed Tickets]]/$E$5)*$E$6, 2)</f>
        <v>885.64</v>
      </c>
      <c r="J1362" s="20">
        <f>TicketTotals[[#This Row],[Billed Tickets]]/$E$5</f>
        <v>1.7712757660056952E-4</v>
      </c>
    </row>
    <row r="1363" spans="1:10" x14ac:dyDescent="0.3">
      <c r="A1363" s="6" t="s">
        <v>3288</v>
      </c>
      <c r="B1363" s="6" t="s">
        <v>2</v>
      </c>
      <c r="C1363" s="12">
        <v>133577</v>
      </c>
      <c r="E1363" s="12" t="s">
        <v>2409</v>
      </c>
      <c r="F1363" s="11" t="str">
        <f>IF(TicketTotals[[#This Row],[New Tickets]]&gt;499, "TRUE", "FALSE")</f>
        <v>FALSE</v>
      </c>
      <c r="G1363" s="7">
        <v>23</v>
      </c>
      <c r="H1363" s="7">
        <f>IF(TicketTotals[[#This Row],[New Tickets]]&gt;499, TicketTotals[[#This Row],[New Tickets]], 0)</f>
        <v>0</v>
      </c>
      <c r="I1363" s="16">
        <f>ROUND((TicketTotals[[#This Row],[Billed Tickets]]/$E$5)*$E$6, 2)</f>
        <v>0</v>
      </c>
      <c r="J1363" s="20">
        <f>TicketTotals[[#This Row],[Billed Tickets]]/$E$5</f>
        <v>0</v>
      </c>
    </row>
    <row r="1364" spans="1:10" x14ac:dyDescent="0.3">
      <c r="A1364" s="6" t="s">
        <v>3288</v>
      </c>
      <c r="B1364" s="6" t="s">
        <v>2</v>
      </c>
      <c r="C1364" s="12">
        <v>133760</v>
      </c>
      <c r="E1364" s="1" t="s">
        <v>2410</v>
      </c>
      <c r="F1364" s="11" t="str">
        <f>IF(TicketTotals[[#This Row],[New Tickets]]&gt;499, "TRUE", "FALSE")</f>
        <v>TRUE</v>
      </c>
      <c r="G1364" s="7">
        <v>1051</v>
      </c>
      <c r="H1364" s="7">
        <f>IF(TicketTotals[[#This Row],[New Tickets]]&gt;499, TicketTotals[[#This Row],[New Tickets]], 0)</f>
        <v>1051</v>
      </c>
      <c r="I1364" s="16">
        <f>ROUND((TicketTotals[[#This Row],[Billed Tickets]]/$E$5)*$E$6, 2)</f>
        <v>649.54999999999995</v>
      </c>
      <c r="J1364" s="20">
        <f>TicketTotals[[#This Row],[Billed Tickets]]/$E$5</f>
        <v>1.2991003699036887E-4</v>
      </c>
    </row>
    <row r="1365" spans="1:10" x14ac:dyDescent="0.3">
      <c r="A1365" s="6" t="s">
        <v>3288</v>
      </c>
      <c r="B1365" s="6" t="s">
        <v>2</v>
      </c>
      <c r="C1365" s="12">
        <v>133812</v>
      </c>
      <c r="E1365" s="12" t="s">
        <v>2411</v>
      </c>
      <c r="F1365" s="11" t="str">
        <f>IF(TicketTotals[[#This Row],[New Tickets]]&gt;499, "TRUE", "FALSE")</f>
        <v>FALSE</v>
      </c>
      <c r="G1365" s="7">
        <v>184</v>
      </c>
      <c r="H1365" s="7">
        <f>IF(TicketTotals[[#This Row],[New Tickets]]&gt;499, TicketTotals[[#This Row],[New Tickets]], 0)</f>
        <v>0</v>
      </c>
      <c r="I1365" s="16">
        <f>ROUND((TicketTotals[[#This Row],[Billed Tickets]]/$E$5)*$E$6, 2)</f>
        <v>0</v>
      </c>
      <c r="J1365" s="20">
        <f>TicketTotals[[#This Row],[Billed Tickets]]/$E$5</f>
        <v>0</v>
      </c>
    </row>
    <row r="1366" spans="1:10" x14ac:dyDescent="0.3">
      <c r="A1366" s="6" t="s">
        <v>3288</v>
      </c>
      <c r="B1366" s="6" t="s">
        <v>2</v>
      </c>
      <c r="C1366" s="12">
        <v>133868</v>
      </c>
      <c r="E1366" s="12" t="s">
        <v>2412</v>
      </c>
      <c r="F1366" s="11" t="str">
        <f>IF(TicketTotals[[#This Row],[New Tickets]]&gt;499, "TRUE", "FALSE")</f>
        <v>FALSE</v>
      </c>
      <c r="G1366" s="7">
        <v>14</v>
      </c>
      <c r="H1366" s="7">
        <f>IF(TicketTotals[[#This Row],[New Tickets]]&gt;499, TicketTotals[[#This Row],[New Tickets]], 0)</f>
        <v>0</v>
      </c>
      <c r="I1366" s="16">
        <f>ROUND((TicketTotals[[#This Row],[Billed Tickets]]/$E$5)*$E$6, 2)</f>
        <v>0</v>
      </c>
      <c r="J1366" s="20">
        <f>TicketTotals[[#This Row],[Billed Tickets]]/$E$5</f>
        <v>0</v>
      </c>
    </row>
    <row r="1367" spans="1:10" x14ac:dyDescent="0.3">
      <c r="A1367" s="6" t="s">
        <v>3288</v>
      </c>
      <c r="B1367" s="6" t="s">
        <v>2</v>
      </c>
      <c r="C1367" s="12">
        <v>133923</v>
      </c>
      <c r="E1367" s="12" t="s">
        <v>2413</v>
      </c>
      <c r="F1367" s="11" t="str">
        <f>IF(TicketTotals[[#This Row],[New Tickets]]&gt;499, "TRUE", "FALSE")</f>
        <v>FALSE</v>
      </c>
      <c r="G1367" s="7">
        <v>18</v>
      </c>
      <c r="H1367" s="7">
        <f>IF(TicketTotals[[#This Row],[New Tickets]]&gt;499, TicketTotals[[#This Row],[New Tickets]], 0)</f>
        <v>0</v>
      </c>
      <c r="I1367" s="16">
        <f>ROUND((TicketTotals[[#This Row],[Billed Tickets]]/$E$5)*$E$6, 2)</f>
        <v>0</v>
      </c>
      <c r="J1367" s="20">
        <f>TicketTotals[[#This Row],[Billed Tickets]]/$E$5</f>
        <v>0</v>
      </c>
    </row>
    <row r="1368" spans="1:10" x14ac:dyDescent="0.3">
      <c r="A1368" s="6" t="s">
        <v>3288</v>
      </c>
      <c r="B1368" s="6" t="s">
        <v>2</v>
      </c>
      <c r="C1368" s="12">
        <v>133971</v>
      </c>
      <c r="E1368" s="1" t="s">
        <v>2414</v>
      </c>
      <c r="F1368" s="11" t="str">
        <f>IF(TicketTotals[[#This Row],[New Tickets]]&gt;499, "TRUE", "FALSE")</f>
        <v>FALSE</v>
      </c>
      <c r="G1368" s="7">
        <v>469</v>
      </c>
      <c r="H1368" s="7">
        <f>IF(TicketTotals[[#This Row],[New Tickets]]&gt;499, TicketTotals[[#This Row],[New Tickets]], 0)</f>
        <v>0</v>
      </c>
      <c r="I1368" s="16">
        <f>ROUND((TicketTotals[[#This Row],[Billed Tickets]]/$E$5)*$E$6, 2)</f>
        <v>0</v>
      </c>
      <c r="J1368" s="20">
        <f>TicketTotals[[#This Row],[Billed Tickets]]/$E$5</f>
        <v>0</v>
      </c>
    </row>
    <row r="1369" spans="1:10" x14ac:dyDescent="0.3">
      <c r="A1369" s="6" t="s">
        <v>3288</v>
      </c>
      <c r="B1369" s="6" t="s">
        <v>2</v>
      </c>
      <c r="C1369" s="12">
        <v>133996</v>
      </c>
      <c r="E1369" s="12" t="s">
        <v>2415</v>
      </c>
      <c r="F1369" s="11" t="str">
        <f>IF(TicketTotals[[#This Row],[New Tickets]]&gt;499, "TRUE", "FALSE")</f>
        <v>FALSE</v>
      </c>
      <c r="G1369" s="7">
        <v>1</v>
      </c>
      <c r="H1369" s="7">
        <f>IF(TicketTotals[[#This Row],[New Tickets]]&gt;499, TicketTotals[[#This Row],[New Tickets]], 0)</f>
        <v>0</v>
      </c>
      <c r="I1369" s="16">
        <f>ROUND((TicketTotals[[#This Row],[Billed Tickets]]/$E$5)*$E$6, 2)</f>
        <v>0</v>
      </c>
      <c r="J1369" s="20">
        <f>TicketTotals[[#This Row],[Billed Tickets]]/$E$5</f>
        <v>0</v>
      </c>
    </row>
    <row r="1370" spans="1:10" x14ac:dyDescent="0.3">
      <c r="A1370" s="6" t="s">
        <v>3288</v>
      </c>
      <c r="B1370" s="6" t="s">
        <v>2</v>
      </c>
      <c r="C1370" s="12">
        <v>134021</v>
      </c>
      <c r="E1370" s="1" t="s">
        <v>2416</v>
      </c>
      <c r="F1370" s="11" t="str">
        <f>IF(TicketTotals[[#This Row],[New Tickets]]&gt;499, "TRUE", "FALSE")</f>
        <v>TRUE</v>
      </c>
      <c r="G1370" s="7">
        <v>386022</v>
      </c>
      <c r="H1370" s="7">
        <f>IF(TicketTotals[[#This Row],[New Tickets]]&gt;499, TicketTotals[[#This Row],[New Tickets]], 0)</f>
        <v>386022</v>
      </c>
      <c r="I1370" s="16">
        <f>ROUND((TicketTotals[[#This Row],[Billed Tickets]]/$E$5)*$E$6, 2)</f>
        <v>238573.42</v>
      </c>
      <c r="J1370" s="20">
        <f>TicketTotals[[#This Row],[Billed Tickets]]/$E$5</f>
        <v>4.7714683443478748E-2</v>
      </c>
    </row>
    <row r="1371" spans="1:10" x14ac:dyDescent="0.3">
      <c r="A1371" s="6" t="s">
        <v>3288</v>
      </c>
      <c r="B1371" s="6" t="s">
        <v>2</v>
      </c>
      <c r="C1371" s="12">
        <v>134426</v>
      </c>
      <c r="E1371" s="1" t="s">
        <v>2417</v>
      </c>
      <c r="F1371" s="11" t="str">
        <f>IF(TicketTotals[[#This Row],[New Tickets]]&gt;499, "TRUE", "FALSE")</f>
        <v>TRUE</v>
      </c>
      <c r="G1371" s="7">
        <v>646</v>
      </c>
      <c r="H1371" s="7">
        <f>IF(TicketTotals[[#This Row],[New Tickets]]&gt;499, TicketTotals[[#This Row],[New Tickets]], 0)</f>
        <v>646</v>
      </c>
      <c r="I1371" s="16">
        <f>ROUND((TicketTotals[[#This Row],[Billed Tickets]]/$E$5)*$E$6, 2)</f>
        <v>399.25</v>
      </c>
      <c r="J1371" s="20">
        <f>TicketTotals[[#This Row],[Billed Tickets]]/$E$5</f>
        <v>7.9849556513585419E-5</v>
      </c>
    </row>
    <row r="1372" spans="1:10" x14ac:dyDescent="0.3">
      <c r="A1372" s="6" t="s">
        <v>3288</v>
      </c>
      <c r="B1372" s="6" t="s">
        <v>2</v>
      </c>
      <c r="C1372" s="12">
        <v>134480</v>
      </c>
      <c r="E1372" s="12" t="s">
        <v>2418</v>
      </c>
      <c r="F1372" s="11" t="str">
        <f>IF(TicketTotals[[#This Row],[New Tickets]]&gt;499, "TRUE", "FALSE")</f>
        <v>FALSE</v>
      </c>
      <c r="G1372" s="7">
        <v>64</v>
      </c>
      <c r="H1372" s="7">
        <f>IF(TicketTotals[[#This Row],[New Tickets]]&gt;499, TicketTotals[[#This Row],[New Tickets]], 0)</f>
        <v>0</v>
      </c>
      <c r="I1372" s="16">
        <f>ROUND((TicketTotals[[#This Row],[Billed Tickets]]/$E$5)*$E$6, 2)</f>
        <v>0</v>
      </c>
      <c r="J1372" s="20">
        <f>TicketTotals[[#This Row],[Billed Tickets]]/$E$5</f>
        <v>0</v>
      </c>
    </row>
    <row r="1373" spans="1:10" x14ac:dyDescent="0.3">
      <c r="A1373" s="6" t="s">
        <v>3288</v>
      </c>
      <c r="B1373" s="6" t="s">
        <v>2</v>
      </c>
      <c r="C1373" s="12">
        <v>134721</v>
      </c>
      <c r="E1373" s="1" t="s">
        <v>2419</v>
      </c>
      <c r="F1373" s="11" t="str">
        <f>IF(TicketTotals[[#This Row],[New Tickets]]&gt;499, "TRUE", "FALSE")</f>
        <v>TRUE</v>
      </c>
      <c r="G1373" s="7">
        <v>9804</v>
      </c>
      <c r="H1373" s="7">
        <f>IF(TicketTotals[[#This Row],[New Tickets]]&gt;499, TicketTotals[[#This Row],[New Tickets]], 0)</f>
        <v>9804</v>
      </c>
      <c r="I1373" s="16">
        <f>ROUND((TicketTotals[[#This Row],[Billed Tickets]]/$E$5)*$E$6, 2)</f>
        <v>6059.17</v>
      </c>
      <c r="J1373" s="20">
        <f>TicketTotals[[#This Row],[Billed Tickets]]/$E$5</f>
        <v>1.2118344459120611E-3</v>
      </c>
    </row>
    <row r="1374" spans="1:10" x14ac:dyDescent="0.3">
      <c r="A1374" s="6" t="s">
        <v>3288</v>
      </c>
      <c r="B1374" s="6" t="s">
        <v>2</v>
      </c>
      <c r="C1374" s="12">
        <v>134739</v>
      </c>
      <c r="E1374" s="1" t="s">
        <v>2420</v>
      </c>
      <c r="F1374" s="11" t="str">
        <f>IF(TicketTotals[[#This Row],[New Tickets]]&gt;499, "TRUE", "FALSE")</f>
        <v>TRUE</v>
      </c>
      <c r="G1374" s="7">
        <v>19890</v>
      </c>
      <c r="H1374" s="7">
        <f>IF(TicketTotals[[#This Row],[New Tickets]]&gt;499, TicketTotals[[#This Row],[New Tickets]], 0)</f>
        <v>19890</v>
      </c>
      <c r="I1374" s="16">
        <f>ROUND((TicketTotals[[#This Row],[Billed Tickets]]/$E$5)*$E$6, 2)</f>
        <v>12292.63</v>
      </c>
      <c r="J1374" s="20">
        <f>TicketTotals[[#This Row],[Billed Tickets]]/$E$5</f>
        <v>2.4585258189709198E-3</v>
      </c>
    </row>
    <row r="1375" spans="1:10" x14ac:dyDescent="0.3">
      <c r="A1375" s="6" t="s">
        <v>3288</v>
      </c>
      <c r="B1375" s="6" t="s">
        <v>2</v>
      </c>
      <c r="C1375" s="12">
        <v>134798</v>
      </c>
      <c r="E1375" s="1" t="s">
        <v>2421</v>
      </c>
      <c r="F1375" s="11" t="str">
        <f>IF(TicketTotals[[#This Row],[New Tickets]]&gt;499, "TRUE", "FALSE")</f>
        <v>TRUE</v>
      </c>
      <c r="G1375" s="7">
        <v>1016</v>
      </c>
      <c r="H1375" s="7">
        <f>IF(TicketTotals[[#This Row],[New Tickets]]&gt;499, TicketTotals[[#This Row],[New Tickets]], 0)</f>
        <v>1016</v>
      </c>
      <c r="I1375" s="16">
        <f>ROUND((TicketTotals[[#This Row],[Billed Tickets]]/$E$5)*$E$6, 2)</f>
        <v>627.91999999999996</v>
      </c>
      <c r="J1375" s="20">
        <f>TicketTotals[[#This Row],[Billed Tickets]]/$E$5</f>
        <v>1.255838226281777E-4</v>
      </c>
    </row>
    <row r="1376" spans="1:10" x14ac:dyDescent="0.3">
      <c r="A1376" s="6" t="s">
        <v>3288</v>
      </c>
      <c r="B1376" s="6" t="s">
        <v>2</v>
      </c>
      <c r="C1376" s="12">
        <v>134843</v>
      </c>
      <c r="E1376" s="12" t="s">
        <v>2422</v>
      </c>
      <c r="F1376" s="11" t="str">
        <f>IF(TicketTotals[[#This Row],[New Tickets]]&gt;499, "TRUE", "FALSE")</f>
        <v>FALSE</v>
      </c>
      <c r="G1376" s="7">
        <v>14</v>
      </c>
      <c r="H1376" s="7">
        <f>IF(TicketTotals[[#This Row],[New Tickets]]&gt;499, TicketTotals[[#This Row],[New Tickets]], 0)</f>
        <v>0</v>
      </c>
      <c r="I1376" s="16">
        <f>ROUND((TicketTotals[[#This Row],[Billed Tickets]]/$E$5)*$E$6, 2)</f>
        <v>0</v>
      </c>
      <c r="J1376" s="20">
        <f>TicketTotals[[#This Row],[Billed Tickets]]/$E$5</f>
        <v>0</v>
      </c>
    </row>
    <row r="1377" spans="1:10" x14ac:dyDescent="0.3">
      <c r="A1377" s="6" t="s">
        <v>3288</v>
      </c>
      <c r="B1377" s="6" t="s">
        <v>2</v>
      </c>
      <c r="C1377" s="12">
        <v>135448</v>
      </c>
      <c r="E1377" s="1" t="s">
        <v>2423</v>
      </c>
      <c r="F1377" s="11" t="str">
        <f>IF(TicketTotals[[#This Row],[New Tickets]]&gt;499, "TRUE", "FALSE")</f>
        <v>TRUE</v>
      </c>
      <c r="G1377" s="7">
        <v>12688</v>
      </c>
      <c r="H1377" s="7">
        <f>IF(TicketTotals[[#This Row],[New Tickets]]&gt;499, TicketTotals[[#This Row],[New Tickets]], 0)</f>
        <v>12688</v>
      </c>
      <c r="I1377" s="16">
        <f>ROUND((TicketTotals[[#This Row],[Billed Tickets]]/$E$5)*$E$6, 2)</f>
        <v>7841.57</v>
      </c>
      <c r="J1377" s="20">
        <f>TicketTotals[[#This Row],[Billed Tickets]]/$E$5</f>
        <v>1.5683145093566128E-3</v>
      </c>
    </row>
    <row r="1378" spans="1:10" x14ac:dyDescent="0.3">
      <c r="A1378" s="6" t="s">
        <v>3288</v>
      </c>
      <c r="B1378" s="6" t="s">
        <v>2</v>
      </c>
      <c r="C1378" s="12">
        <v>135500</v>
      </c>
      <c r="E1378" s="12" t="s">
        <v>2424</v>
      </c>
      <c r="F1378" s="11" t="str">
        <f>IF(TicketTotals[[#This Row],[New Tickets]]&gt;499, "TRUE", "FALSE")</f>
        <v>FALSE</v>
      </c>
      <c r="G1378" s="7">
        <v>23</v>
      </c>
      <c r="H1378" s="7">
        <f>IF(TicketTotals[[#This Row],[New Tickets]]&gt;499, TicketTotals[[#This Row],[New Tickets]], 0)</f>
        <v>0</v>
      </c>
      <c r="I1378" s="16">
        <f>ROUND((TicketTotals[[#This Row],[Billed Tickets]]/$E$5)*$E$6, 2)</f>
        <v>0</v>
      </c>
      <c r="J1378" s="20">
        <f>TicketTotals[[#This Row],[Billed Tickets]]/$E$5</f>
        <v>0</v>
      </c>
    </row>
    <row r="1379" spans="1:10" x14ac:dyDescent="0.3">
      <c r="A1379" s="6" t="s">
        <v>3288</v>
      </c>
      <c r="B1379" s="6" t="s">
        <v>2</v>
      </c>
      <c r="C1379" s="12">
        <v>135552</v>
      </c>
      <c r="E1379" s="12" t="s">
        <v>2425</v>
      </c>
      <c r="F1379" s="11" t="str">
        <f>IF(TicketTotals[[#This Row],[New Tickets]]&gt;499, "TRUE", "FALSE")</f>
        <v>FALSE</v>
      </c>
      <c r="G1379" s="7">
        <v>71</v>
      </c>
      <c r="H1379" s="7">
        <f>IF(TicketTotals[[#This Row],[New Tickets]]&gt;499, TicketTotals[[#This Row],[New Tickets]], 0)</f>
        <v>0</v>
      </c>
      <c r="I1379" s="16">
        <f>ROUND((TicketTotals[[#This Row],[Billed Tickets]]/$E$5)*$E$6, 2)</f>
        <v>0</v>
      </c>
      <c r="J1379" s="20">
        <f>TicketTotals[[#This Row],[Billed Tickets]]/$E$5</f>
        <v>0</v>
      </c>
    </row>
    <row r="1380" spans="1:10" x14ac:dyDescent="0.3">
      <c r="A1380" s="6" t="s">
        <v>3288</v>
      </c>
      <c r="B1380" s="6" t="s">
        <v>2</v>
      </c>
      <c r="C1380" s="12">
        <v>135659</v>
      </c>
      <c r="E1380" s="1" t="s">
        <v>2426</v>
      </c>
      <c r="F1380" s="11" t="str">
        <f>IF(TicketTotals[[#This Row],[New Tickets]]&gt;499, "TRUE", "FALSE")</f>
        <v>TRUE</v>
      </c>
      <c r="G1380" s="7">
        <v>641</v>
      </c>
      <c r="H1380" s="7">
        <f>IF(TicketTotals[[#This Row],[New Tickets]]&gt;499, TicketTotals[[#This Row],[New Tickets]], 0)</f>
        <v>641</v>
      </c>
      <c r="I1380" s="16">
        <f>ROUND((TicketTotals[[#This Row],[Billed Tickets]]/$E$5)*$E$6, 2)</f>
        <v>396.16</v>
      </c>
      <c r="J1380" s="20">
        <f>TicketTotals[[#This Row],[Billed Tickets]]/$E$5</f>
        <v>7.9231525890415254E-5</v>
      </c>
    </row>
    <row r="1381" spans="1:10" x14ac:dyDescent="0.3">
      <c r="A1381" s="6" t="s">
        <v>3288</v>
      </c>
      <c r="B1381" s="6" t="s">
        <v>2</v>
      </c>
      <c r="C1381" s="12">
        <v>140934</v>
      </c>
      <c r="E1381" s="12" t="s">
        <v>2427</v>
      </c>
      <c r="F1381" s="11" t="str">
        <f>IF(TicketTotals[[#This Row],[New Tickets]]&gt;499, "TRUE", "FALSE")</f>
        <v>FALSE</v>
      </c>
      <c r="G1381" s="7">
        <v>177</v>
      </c>
      <c r="H1381" s="7">
        <f>IF(TicketTotals[[#This Row],[New Tickets]]&gt;499, TicketTotals[[#This Row],[New Tickets]], 0)</f>
        <v>0</v>
      </c>
      <c r="I1381" s="16">
        <f>ROUND((TicketTotals[[#This Row],[Billed Tickets]]/$E$5)*$E$6, 2)</f>
        <v>0</v>
      </c>
      <c r="J1381" s="20">
        <f>TicketTotals[[#This Row],[Billed Tickets]]/$E$5</f>
        <v>0</v>
      </c>
    </row>
    <row r="1382" spans="1:10" x14ac:dyDescent="0.3">
      <c r="A1382" s="6" t="s">
        <v>3288</v>
      </c>
      <c r="B1382" s="6" t="s">
        <v>2</v>
      </c>
      <c r="C1382" s="12">
        <v>135712</v>
      </c>
      <c r="E1382" s="12" t="s">
        <v>2428</v>
      </c>
      <c r="F1382" s="11" t="str">
        <f>IF(TicketTotals[[#This Row],[New Tickets]]&gt;499, "TRUE", "FALSE")</f>
        <v>FALSE</v>
      </c>
      <c r="G1382" s="7">
        <v>189</v>
      </c>
      <c r="H1382" s="7">
        <f>IF(TicketTotals[[#This Row],[New Tickets]]&gt;499, TicketTotals[[#This Row],[New Tickets]], 0)</f>
        <v>0</v>
      </c>
      <c r="I1382" s="16">
        <f>ROUND((TicketTotals[[#This Row],[Billed Tickets]]/$E$5)*$E$6, 2)</f>
        <v>0</v>
      </c>
      <c r="J1382" s="20">
        <f>TicketTotals[[#This Row],[Billed Tickets]]/$E$5</f>
        <v>0</v>
      </c>
    </row>
    <row r="1383" spans="1:10" x14ac:dyDescent="0.3">
      <c r="A1383" s="6" t="s">
        <v>3288</v>
      </c>
      <c r="B1383" s="6" t="s">
        <v>2</v>
      </c>
      <c r="C1383" s="12">
        <v>134758</v>
      </c>
      <c r="E1383" s="1" t="s">
        <v>2429</v>
      </c>
      <c r="F1383" s="11" t="str">
        <f>IF(TicketTotals[[#This Row],[New Tickets]]&gt;499, "TRUE", "FALSE")</f>
        <v>TRUE</v>
      </c>
      <c r="G1383" s="7">
        <v>7656</v>
      </c>
      <c r="H1383" s="7">
        <f>IF(TicketTotals[[#This Row],[New Tickets]]&gt;499, TicketTotals[[#This Row],[New Tickets]], 0)</f>
        <v>7656</v>
      </c>
      <c r="I1383" s="16">
        <f>ROUND((TicketTotals[[#This Row],[Billed Tickets]]/$E$5)*$E$6, 2)</f>
        <v>4731.6400000000003</v>
      </c>
      <c r="J1383" s="20">
        <f>TicketTotals[[#This Row],[Billed Tickets]]/$E$5</f>
        <v>9.4632849019815797E-4</v>
      </c>
    </row>
    <row r="1384" spans="1:10" x14ac:dyDescent="0.3">
      <c r="A1384" s="6" t="s">
        <v>3288</v>
      </c>
      <c r="B1384" s="6" t="s">
        <v>2</v>
      </c>
      <c r="C1384" s="12">
        <v>135764</v>
      </c>
      <c r="E1384" s="1" t="s">
        <v>2430</v>
      </c>
      <c r="F1384" s="11" t="str">
        <f>IF(TicketTotals[[#This Row],[New Tickets]]&gt;499, "TRUE", "FALSE")</f>
        <v>TRUE</v>
      </c>
      <c r="G1384" s="7">
        <v>778</v>
      </c>
      <c r="H1384" s="7">
        <f>IF(TicketTotals[[#This Row],[New Tickets]]&gt;499, TicketTotals[[#This Row],[New Tickets]], 0)</f>
        <v>778</v>
      </c>
      <c r="I1384" s="16">
        <f>ROUND((TicketTotals[[#This Row],[Billed Tickets]]/$E$5)*$E$6, 2)</f>
        <v>480.83</v>
      </c>
      <c r="J1384" s="20">
        <f>TicketTotals[[#This Row],[Billed Tickets]]/$E$5</f>
        <v>9.6165564965277806E-5</v>
      </c>
    </row>
    <row r="1385" spans="1:10" x14ac:dyDescent="0.3">
      <c r="A1385" s="6" t="s">
        <v>3288</v>
      </c>
      <c r="B1385" s="6" t="s">
        <v>2</v>
      </c>
      <c r="C1385" s="12">
        <v>135790</v>
      </c>
      <c r="E1385" s="1" t="s">
        <v>2431</v>
      </c>
      <c r="F1385" s="11" t="str">
        <f>IF(TicketTotals[[#This Row],[New Tickets]]&gt;499, "TRUE", "FALSE")</f>
        <v>TRUE</v>
      </c>
      <c r="G1385" s="7">
        <v>1040</v>
      </c>
      <c r="H1385" s="7">
        <f>IF(TicketTotals[[#This Row],[New Tickets]]&gt;499, TicketTotals[[#This Row],[New Tickets]], 0)</f>
        <v>1040</v>
      </c>
      <c r="I1385" s="16">
        <f>ROUND((TicketTotals[[#This Row],[Billed Tickets]]/$E$5)*$E$6, 2)</f>
        <v>642.75</v>
      </c>
      <c r="J1385" s="20">
        <f>TicketTotals[[#This Row],[Billed Tickets]]/$E$5</f>
        <v>1.2855036961939451E-4</v>
      </c>
    </row>
    <row r="1386" spans="1:10" x14ac:dyDescent="0.3">
      <c r="A1386" s="6" t="s">
        <v>3288</v>
      </c>
      <c r="B1386" s="6" t="s">
        <v>2</v>
      </c>
      <c r="C1386" s="12">
        <v>135850</v>
      </c>
      <c r="E1386" s="12" t="s">
        <v>2432</v>
      </c>
      <c r="F1386" s="11" t="str">
        <f>IF(TicketTotals[[#This Row],[New Tickets]]&gt;499, "TRUE", "FALSE")</f>
        <v>FALSE</v>
      </c>
      <c r="G1386" s="7">
        <v>16</v>
      </c>
      <c r="H1386" s="7">
        <f>IF(TicketTotals[[#This Row],[New Tickets]]&gt;499, TicketTotals[[#This Row],[New Tickets]], 0)</f>
        <v>0</v>
      </c>
      <c r="I1386" s="16">
        <f>ROUND((TicketTotals[[#This Row],[Billed Tickets]]/$E$5)*$E$6, 2)</f>
        <v>0</v>
      </c>
      <c r="J1386" s="20">
        <f>TicketTotals[[#This Row],[Billed Tickets]]/$E$5</f>
        <v>0</v>
      </c>
    </row>
    <row r="1387" spans="1:10" x14ac:dyDescent="0.3">
      <c r="A1387" s="6" t="s">
        <v>3288</v>
      </c>
      <c r="B1387" s="6" t="s">
        <v>2</v>
      </c>
      <c r="C1387" s="12">
        <v>135870</v>
      </c>
      <c r="E1387" s="1" t="s">
        <v>2433</v>
      </c>
      <c r="F1387" s="11" t="str">
        <f>IF(TicketTotals[[#This Row],[New Tickets]]&gt;499, "TRUE", "FALSE")</f>
        <v>TRUE</v>
      </c>
      <c r="G1387" s="7">
        <v>7912</v>
      </c>
      <c r="H1387" s="7">
        <f>IF(TicketTotals[[#This Row],[New Tickets]]&gt;499, TicketTotals[[#This Row],[New Tickets]], 0)</f>
        <v>7912</v>
      </c>
      <c r="I1387" s="16">
        <f>ROUND((TicketTotals[[#This Row],[Billed Tickets]]/$E$5)*$E$6, 2)</f>
        <v>4889.8599999999997</v>
      </c>
      <c r="J1387" s="20">
        <f>TicketTotals[[#This Row],[Billed Tickets]]/$E$5</f>
        <v>9.7797165810447045E-4</v>
      </c>
    </row>
    <row r="1388" spans="1:10" x14ac:dyDescent="0.3">
      <c r="A1388" s="6" t="s">
        <v>3288</v>
      </c>
      <c r="B1388" s="6" t="s">
        <v>2</v>
      </c>
      <c r="C1388" s="12">
        <v>136081</v>
      </c>
      <c r="E1388" s="1" t="s">
        <v>2434</v>
      </c>
      <c r="F1388" s="11" t="str">
        <f>IF(TicketTotals[[#This Row],[New Tickets]]&gt;499, "TRUE", "FALSE")</f>
        <v>TRUE</v>
      </c>
      <c r="G1388" s="7">
        <v>17318</v>
      </c>
      <c r="H1388" s="7">
        <f>IF(TicketTotals[[#This Row],[New Tickets]]&gt;499, TicketTotals[[#This Row],[New Tickets]], 0)</f>
        <v>17318</v>
      </c>
      <c r="I1388" s="16">
        <f>ROUND((TicketTotals[[#This Row],[Billed Tickets]]/$E$5)*$E$6, 2)</f>
        <v>10703.05</v>
      </c>
      <c r="J1388" s="20">
        <f>TicketTotals[[#This Row],[Billed Tickets]]/$E$5</f>
        <v>2.1406108664121862E-3</v>
      </c>
    </row>
    <row r="1389" spans="1:10" x14ac:dyDescent="0.3">
      <c r="A1389" s="6" t="s">
        <v>3288</v>
      </c>
      <c r="B1389" s="6" t="s">
        <v>2</v>
      </c>
      <c r="C1389" s="12">
        <v>136187</v>
      </c>
      <c r="E1389" s="12" t="s">
        <v>2435</v>
      </c>
      <c r="F1389" s="11" t="str">
        <f>IF(TicketTotals[[#This Row],[New Tickets]]&gt;499, "TRUE", "FALSE")</f>
        <v>FALSE</v>
      </c>
      <c r="G1389" s="7">
        <v>143</v>
      </c>
      <c r="H1389" s="7">
        <f>IF(TicketTotals[[#This Row],[New Tickets]]&gt;499, TicketTotals[[#This Row],[New Tickets]], 0)</f>
        <v>0</v>
      </c>
      <c r="I1389" s="16">
        <f>ROUND((TicketTotals[[#This Row],[Billed Tickets]]/$E$5)*$E$6, 2)</f>
        <v>0</v>
      </c>
      <c r="J1389" s="20">
        <f>TicketTotals[[#This Row],[Billed Tickets]]/$E$5</f>
        <v>0</v>
      </c>
    </row>
    <row r="1390" spans="1:10" x14ac:dyDescent="0.3">
      <c r="A1390" s="6" t="s">
        <v>3288</v>
      </c>
      <c r="B1390" s="6" t="s">
        <v>2</v>
      </c>
      <c r="C1390" s="12">
        <v>138481</v>
      </c>
      <c r="E1390" s="12" t="s">
        <v>2436</v>
      </c>
      <c r="F1390" s="11" t="str">
        <f>IF(TicketTotals[[#This Row],[New Tickets]]&gt;499, "TRUE", "FALSE")</f>
        <v>FALSE</v>
      </c>
      <c r="G1390" s="7">
        <v>31</v>
      </c>
      <c r="H1390" s="7">
        <f>IF(TicketTotals[[#This Row],[New Tickets]]&gt;499, TicketTotals[[#This Row],[New Tickets]], 0)</f>
        <v>0</v>
      </c>
      <c r="I1390" s="16">
        <f>ROUND((TicketTotals[[#This Row],[Billed Tickets]]/$E$5)*$E$6, 2)</f>
        <v>0</v>
      </c>
      <c r="J1390" s="20">
        <f>TicketTotals[[#This Row],[Billed Tickets]]/$E$5</f>
        <v>0</v>
      </c>
    </row>
    <row r="1391" spans="1:10" x14ac:dyDescent="0.3">
      <c r="A1391" s="6" t="s">
        <v>3288</v>
      </c>
      <c r="B1391" s="6" t="s">
        <v>2</v>
      </c>
      <c r="C1391" s="12">
        <v>136319</v>
      </c>
      <c r="E1391" s="1" t="s">
        <v>2437</v>
      </c>
      <c r="F1391" s="11" t="str">
        <f>IF(TicketTotals[[#This Row],[New Tickets]]&gt;499, "TRUE", "FALSE")</f>
        <v>TRUE</v>
      </c>
      <c r="G1391" s="7">
        <v>2005</v>
      </c>
      <c r="H1391" s="7">
        <f>IF(TicketTotals[[#This Row],[New Tickets]]&gt;499, TicketTotals[[#This Row],[New Tickets]], 0)</f>
        <v>2005</v>
      </c>
      <c r="I1391" s="16">
        <f>ROUND((TicketTotals[[#This Row],[Billed Tickets]]/$E$5)*$E$6, 2)</f>
        <v>1239.1500000000001</v>
      </c>
      <c r="J1391" s="20">
        <f>TicketTotals[[#This Row],[Billed Tickets]]/$E$5</f>
        <v>2.4783027989123648E-4</v>
      </c>
    </row>
    <row r="1392" spans="1:10" x14ac:dyDescent="0.3">
      <c r="A1392" s="6" t="s">
        <v>3288</v>
      </c>
      <c r="B1392" s="6" t="s">
        <v>2</v>
      </c>
      <c r="C1392" s="12">
        <v>136339</v>
      </c>
      <c r="E1392" s="12" t="s">
        <v>2438</v>
      </c>
      <c r="F1392" s="11" t="str">
        <f>IF(TicketTotals[[#This Row],[New Tickets]]&gt;499, "TRUE", "FALSE")</f>
        <v>FALSE</v>
      </c>
      <c r="G1392" s="7">
        <v>43</v>
      </c>
      <c r="H1392" s="7">
        <f>IF(TicketTotals[[#This Row],[New Tickets]]&gt;499, TicketTotals[[#This Row],[New Tickets]], 0)</f>
        <v>0</v>
      </c>
      <c r="I1392" s="16">
        <f>ROUND((TicketTotals[[#This Row],[Billed Tickets]]/$E$5)*$E$6, 2)</f>
        <v>0</v>
      </c>
      <c r="J1392" s="20">
        <f>TicketTotals[[#This Row],[Billed Tickets]]/$E$5</f>
        <v>0</v>
      </c>
    </row>
    <row r="1393" spans="1:10" x14ac:dyDescent="0.3">
      <c r="A1393" s="6" t="s">
        <v>3288</v>
      </c>
      <c r="B1393" s="6" t="s">
        <v>2</v>
      </c>
      <c r="C1393" s="12">
        <v>136346</v>
      </c>
      <c r="E1393" s="1" t="s">
        <v>2439</v>
      </c>
      <c r="F1393" s="11" t="str">
        <f>IF(TicketTotals[[#This Row],[New Tickets]]&gt;499, "TRUE", "FALSE")</f>
        <v>TRUE</v>
      </c>
      <c r="G1393" s="7">
        <v>1025</v>
      </c>
      <c r="H1393" s="7">
        <f>IF(TicketTotals[[#This Row],[New Tickets]]&gt;499, TicketTotals[[#This Row],[New Tickets]], 0)</f>
        <v>1025</v>
      </c>
      <c r="I1393" s="16">
        <f>ROUND((TicketTotals[[#This Row],[Billed Tickets]]/$E$5)*$E$6, 2)</f>
        <v>633.48</v>
      </c>
      <c r="J1393" s="20">
        <f>TicketTotals[[#This Row],[Billed Tickets]]/$E$5</f>
        <v>1.26696277749884E-4</v>
      </c>
    </row>
    <row r="1394" spans="1:10" x14ac:dyDescent="0.3">
      <c r="A1394" s="6" t="s">
        <v>3288</v>
      </c>
      <c r="B1394" s="6" t="s">
        <v>2</v>
      </c>
      <c r="C1394" s="12">
        <v>136398</v>
      </c>
      <c r="E1394" s="1" t="s">
        <v>2440</v>
      </c>
      <c r="F1394" s="11" t="str">
        <f>IF(TicketTotals[[#This Row],[New Tickets]]&gt;499, "TRUE", "FALSE")</f>
        <v>TRUE</v>
      </c>
      <c r="G1394" s="7">
        <v>3841</v>
      </c>
      <c r="H1394" s="7">
        <f>IF(TicketTotals[[#This Row],[New Tickets]]&gt;499, TicketTotals[[#This Row],[New Tickets]], 0)</f>
        <v>3841</v>
      </c>
      <c r="I1394" s="16">
        <f>ROUND((TicketTotals[[#This Row],[Billed Tickets]]/$E$5)*$E$6, 2)</f>
        <v>2373.86</v>
      </c>
      <c r="J1394" s="20">
        <f>TicketTotals[[#This Row],[Billed Tickets]]/$E$5</f>
        <v>4.7477112471932138E-4</v>
      </c>
    </row>
    <row r="1395" spans="1:10" x14ac:dyDescent="0.3">
      <c r="A1395" s="6" t="s">
        <v>3288</v>
      </c>
      <c r="B1395" s="6" t="s">
        <v>2</v>
      </c>
      <c r="C1395" s="12">
        <v>136503</v>
      </c>
      <c r="E1395" s="1" t="s">
        <v>2441</v>
      </c>
      <c r="F1395" s="11" t="str">
        <f>IF(TicketTotals[[#This Row],[New Tickets]]&gt;499, "TRUE", "FALSE")</f>
        <v>TRUE</v>
      </c>
      <c r="G1395" s="7">
        <v>43802</v>
      </c>
      <c r="H1395" s="7">
        <f>IF(TicketTotals[[#This Row],[New Tickets]]&gt;499, TicketTotals[[#This Row],[New Tickets]], 0)</f>
        <v>43802</v>
      </c>
      <c r="I1395" s="16">
        <f>ROUND((TicketTotals[[#This Row],[Billed Tickets]]/$E$5)*$E$6, 2)</f>
        <v>27070.98</v>
      </c>
      <c r="J1395" s="20">
        <f>TicketTotals[[#This Row],[Billed Tickets]]/$E$5</f>
        <v>5.4141954712199208E-3</v>
      </c>
    </row>
    <row r="1396" spans="1:10" x14ac:dyDescent="0.3">
      <c r="A1396" s="6" t="s">
        <v>3288</v>
      </c>
      <c r="B1396" s="6" t="s">
        <v>2</v>
      </c>
      <c r="C1396" s="12">
        <v>136609</v>
      </c>
      <c r="E1396" s="1" t="s">
        <v>2442</v>
      </c>
      <c r="F1396" s="11" t="str">
        <f>IF(TicketTotals[[#This Row],[New Tickets]]&gt;499, "TRUE", "FALSE")</f>
        <v>TRUE</v>
      </c>
      <c r="G1396" s="7">
        <v>1811</v>
      </c>
      <c r="H1396" s="7">
        <f>IF(TicketTotals[[#This Row],[New Tickets]]&gt;499, TicketTotals[[#This Row],[New Tickets]], 0)</f>
        <v>1811</v>
      </c>
      <c r="I1396" s="16">
        <f>ROUND((TicketTotals[[#This Row],[Billed Tickets]]/$E$5)*$E$6, 2)</f>
        <v>1119.25</v>
      </c>
      <c r="J1396" s="20">
        <f>TicketTotals[[#This Row],[Billed Tickets]]/$E$5</f>
        <v>2.2385069171223406E-4</v>
      </c>
    </row>
    <row r="1397" spans="1:10" x14ac:dyDescent="0.3">
      <c r="A1397" s="6" t="s">
        <v>3288</v>
      </c>
      <c r="B1397" s="6" t="s">
        <v>2</v>
      </c>
      <c r="C1397" s="12">
        <v>136714</v>
      </c>
      <c r="E1397" s="1" t="s">
        <v>2443</v>
      </c>
      <c r="F1397" s="11" t="str">
        <f>IF(TicketTotals[[#This Row],[New Tickets]]&gt;499, "TRUE", "FALSE")</f>
        <v>TRUE</v>
      </c>
      <c r="G1397" s="7">
        <v>4987</v>
      </c>
      <c r="H1397" s="7">
        <f>IF(TicketTotals[[#This Row],[New Tickets]]&gt;499, TicketTotals[[#This Row],[New Tickets]], 0)</f>
        <v>4987</v>
      </c>
      <c r="I1397" s="16">
        <f>ROUND((TicketTotals[[#This Row],[Billed Tickets]]/$E$5)*$E$6, 2)</f>
        <v>3082.12</v>
      </c>
      <c r="J1397" s="20">
        <f>TicketTotals[[#This Row],[Billed Tickets]]/$E$5</f>
        <v>6.164237435499234E-4</v>
      </c>
    </row>
    <row r="1398" spans="1:10" x14ac:dyDescent="0.3">
      <c r="A1398" s="6" t="s">
        <v>3288</v>
      </c>
      <c r="B1398" s="6" t="s">
        <v>2</v>
      </c>
      <c r="C1398" s="12">
        <v>136925</v>
      </c>
      <c r="E1398" s="1" t="s">
        <v>2444</v>
      </c>
      <c r="F1398" s="11" t="str">
        <f>IF(TicketTotals[[#This Row],[New Tickets]]&gt;499, "TRUE", "FALSE")</f>
        <v>TRUE</v>
      </c>
      <c r="G1398" s="7">
        <v>5209</v>
      </c>
      <c r="H1398" s="7">
        <f>IF(TicketTotals[[#This Row],[New Tickets]]&gt;499, TicketTotals[[#This Row],[New Tickets]], 0)</f>
        <v>5209</v>
      </c>
      <c r="I1398" s="16">
        <f>ROUND((TicketTotals[[#This Row],[Billed Tickets]]/$E$5)*$E$6, 2)</f>
        <v>3219.32</v>
      </c>
      <c r="J1398" s="20">
        <f>TicketTotals[[#This Row],[Billed Tickets]]/$E$5</f>
        <v>6.4386430321867875E-4</v>
      </c>
    </row>
    <row r="1399" spans="1:10" x14ac:dyDescent="0.3">
      <c r="A1399" s="6" t="s">
        <v>3288</v>
      </c>
      <c r="B1399" s="6" t="s">
        <v>2</v>
      </c>
      <c r="C1399" s="12">
        <v>137136</v>
      </c>
      <c r="E1399" s="1" t="s">
        <v>2445</v>
      </c>
      <c r="F1399" s="11" t="str">
        <f>IF(TicketTotals[[#This Row],[New Tickets]]&gt;499, "TRUE", "FALSE")</f>
        <v>TRUE</v>
      </c>
      <c r="G1399" s="7">
        <v>3464</v>
      </c>
      <c r="H1399" s="7">
        <f>IF(TicketTotals[[#This Row],[New Tickets]]&gt;499, TicketTotals[[#This Row],[New Tickets]], 0)</f>
        <v>3464</v>
      </c>
      <c r="I1399" s="16">
        <f>ROUND((TicketTotals[[#This Row],[Billed Tickets]]/$E$5)*$E$6, 2)</f>
        <v>2140.86</v>
      </c>
      <c r="J1399" s="20">
        <f>TicketTotals[[#This Row],[Billed Tickets]]/$E$5</f>
        <v>4.2817161573229087E-4</v>
      </c>
    </row>
    <row r="1400" spans="1:10" x14ac:dyDescent="0.3">
      <c r="A1400" s="6" t="s">
        <v>3288</v>
      </c>
      <c r="B1400" s="6" t="s">
        <v>2</v>
      </c>
      <c r="C1400" s="12">
        <v>137347</v>
      </c>
      <c r="E1400" s="1" t="s">
        <v>2446</v>
      </c>
      <c r="F1400" s="11" t="str">
        <f>IF(TicketTotals[[#This Row],[New Tickets]]&gt;499, "TRUE", "FALSE")</f>
        <v>TRUE</v>
      </c>
      <c r="G1400" s="7">
        <v>2527</v>
      </c>
      <c r="H1400" s="7">
        <f>IF(TicketTotals[[#This Row],[New Tickets]]&gt;499, TicketTotals[[#This Row],[New Tickets]], 0)</f>
        <v>2527</v>
      </c>
      <c r="I1400" s="16">
        <f>ROUND((TicketTotals[[#This Row],[Billed Tickets]]/$E$5)*$E$6, 2)</f>
        <v>1561.76</v>
      </c>
      <c r="J1400" s="20">
        <f>TicketTotals[[#This Row],[Billed Tickets]]/$E$5</f>
        <v>3.1235267695020179E-4</v>
      </c>
    </row>
    <row r="1401" spans="1:10" x14ac:dyDescent="0.3">
      <c r="A1401" s="6" t="s">
        <v>3288</v>
      </c>
      <c r="B1401" s="6" t="s">
        <v>2</v>
      </c>
      <c r="C1401" s="12">
        <v>137559</v>
      </c>
      <c r="E1401" s="1" t="s">
        <v>2447</v>
      </c>
      <c r="F1401" s="11" t="str">
        <f>IF(TicketTotals[[#This Row],[New Tickets]]&gt;499, "TRUE", "FALSE")</f>
        <v>TRUE</v>
      </c>
      <c r="G1401" s="7">
        <v>714</v>
      </c>
      <c r="H1401" s="7">
        <f>IF(TicketTotals[[#This Row],[New Tickets]]&gt;499, TicketTotals[[#This Row],[New Tickets]], 0)</f>
        <v>714</v>
      </c>
      <c r="I1401" s="16">
        <f>ROUND((TicketTotals[[#This Row],[Billed Tickets]]/$E$5)*$E$6, 2)</f>
        <v>441.27</v>
      </c>
      <c r="J1401" s="20">
        <f>TicketTotals[[#This Row],[Billed Tickets]]/$E$5</f>
        <v>8.8254772988699686E-5</v>
      </c>
    </row>
    <row r="1402" spans="1:10" x14ac:dyDescent="0.3">
      <c r="A1402" s="6" t="s">
        <v>3288</v>
      </c>
      <c r="B1402" s="6" t="s">
        <v>2</v>
      </c>
      <c r="C1402" s="12">
        <v>137769</v>
      </c>
      <c r="E1402" s="1" t="s">
        <v>2448</v>
      </c>
      <c r="F1402" s="11" t="str">
        <f>IF(TicketTotals[[#This Row],[New Tickets]]&gt;499, "TRUE", "FALSE")</f>
        <v>TRUE</v>
      </c>
      <c r="G1402" s="7">
        <v>17473</v>
      </c>
      <c r="H1402" s="7">
        <f>IF(TicketTotals[[#This Row],[New Tickets]]&gt;499, TicketTotals[[#This Row],[New Tickets]], 0)</f>
        <v>17473</v>
      </c>
      <c r="I1402" s="16">
        <f>ROUND((TicketTotals[[#This Row],[Billed Tickets]]/$E$5)*$E$6, 2)</f>
        <v>10798.85</v>
      </c>
      <c r="J1402" s="20">
        <f>TicketTotals[[#This Row],[Billed Tickets]]/$E$5</f>
        <v>2.1597698157304617E-3</v>
      </c>
    </row>
    <row r="1403" spans="1:10" x14ac:dyDescent="0.3">
      <c r="A1403" s="6" t="s">
        <v>3288</v>
      </c>
      <c r="B1403" s="6" t="s">
        <v>2</v>
      </c>
      <c r="C1403" s="12">
        <v>137980</v>
      </c>
      <c r="E1403" s="1" t="s">
        <v>2449</v>
      </c>
      <c r="F1403" s="11" t="str">
        <f>IF(TicketTotals[[#This Row],[New Tickets]]&gt;499, "TRUE", "FALSE")</f>
        <v>TRUE</v>
      </c>
      <c r="G1403" s="7">
        <v>3518</v>
      </c>
      <c r="H1403" s="7">
        <f>IF(TicketTotals[[#This Row],[New Tickets]]&gt;499, TicketTotals[[#This Row],[New Tickets]], 0)</f>
        <v>3518</v>
      </c>
      <c r="I1403" s="16">
        <f>ROUND((TicketTotals[[#This Row],[Billed Tickets]]/$E$5)*$E$6, 2)</f>
        <v>2174.23</v>
      </c>
      <c r="J1403" s="20">
        <f>TicketTotals[[#This Row],[Billed Tickets]]/$E$5</f>
        <v>4.3484634646252866E-4</v>
      </c>
    </row>
    <row r="1404" spans="1:10" x14ac:dyDescent="0.3">
      <c r="A1404" s="6" t="s">
        <v>3288</v>
      </c>
      <c r="B1404" s="6" t="s">
        <v>2</v>
      </c>
      <c r="C1404" s="12">
        <v>138191</v>
      </c>
      <c r="E1404" s="1" t="s">
        <v>2450</v>
      </c>
      <c r="F1404" s="11" t="str">
        <f>IF(TicketTotals[[#This Row],[New Tickets]]&gt;499, "TRUE", "FALSE")</f>
        <v>TRUE</v>
      </c>
      <c r="G1404" s="7">
        <v>561</v>
      </c>
      <c r="H1404" s="7">
        <f>IF(TicketTotals[[#This Row],[New Tickets]]&gt;499, TicketTotals[[#This Row],[New Tickets]], 0)</f>
        <v>561</v>
      </c>
      <c r="I1404" s="16">
        <f>ROUND((TicketTotals[[#This Row],[Billed Tickets]]/$E$5)*$E$6, 2)</f>
        <v>346.72</v>
      </c>
      <c r="J1404" s="20">
        <f>TicketTotals[[#This Row],[Billed Tickets]]/$E$5</f>
        <v>6.9343035919692612E-5</v>
      </c>
    </row>
    <row r="1405" spans="1:10" x14ac:dyDescent="0.3">
      <c r="A1405" s="6" t="s">
        <v>3288</v>
      </c>
      <c r="B1405" s="6" t="s">
        <v>2</v>
      </c>
      <c r="C1405" s="12">
        <v>186443</v>
      </c>
      <c r="E1405" s="12" t="s">
        <v>2451</v>
      </c>
      <c r="F1405" s="11" t="str">
        <f>IF(TicketTotals[[#This Row],[New Tickets]]&gt;499, "TRUE", "FALSE")</f>
        <v>FALSE</v>
      </c>
      <c r="G1405" s="7">
        <v>126</v>
      </c>
      <c r="H1405" s="7">
        <f>IF(TicketTotals[[#This Row],[New Tickets]]&gt;499, TicketTotals[[#This Row],[New Tickets]], 0)</f>
        <v>0</v>
      </c>
      <c r="I1405" s="16">
        <f>ROUND((TicketTotals[[#This Row],[Billed Tickets]]/$E$5)*$E$6, 2)</f>
        <v>0</v>
      </c>
      <c r="J1405" s="20">
        <f>TicketTotals[[#This Row],[Billed Tickets]]/$E$5</f>
        <v>0</v>
      </c>
    </row>
    <row r="1406" spans="1:10" x14ac:dyDescent="0.3">
      <c r="A1406" s="6" t="s">
        <v>3288</v>
      </c>
      <c r="B1406" s="6" t="s">
        <v>2</v>
      </c>
      <c r="C1406" s="12">
        <v>135810</v>
      </c>
      <c r="E1406" s="12" t="s">
        <v>2452</v>
      </c>
      <c r="F1406" s="11" t="str">
        <f>IF(TicketTotals[[#This Row],[New Tickets]]&gt;499, "TRUE", "FALSE")</f>
        <v>FALSE</v>
      </c>
      <c r="G1406" s="7">
        <v>11</v>
      </c>
      <c r="H1406" s="7">
        <f>IF(TicketTotals[[#This Row],[New Tickets]]&gt;499, TicketTotals[[#This Row],[New Tickets]], 0)</f>
        <v>0</v>
      </c>
      <c r="I1406" s="16">
        <f>ROUND((TicketTotals[[#This Row],[Billed Tickets]]/$E$5)*$E$6, 2)</f>
        <v>0</v>
      </c>
      <c r="J1406" s="20">
        <f>TicketTotals[[#This Row],[Billed Tickets]]/$E$5</f>
        <v>0</v>
      </c>
    </row>
    <row r="1407" spans="1:10" x14ac:dyDescent="0.3">
      <c r="A1407" s="6" t="s">
        <v>3288</v>
      </c>
      <c r="B1407" s="6" t="s">
        <v>2</v>
      </c>
      <c r="C1407" s="12">
        <v>138799</v>
      </c>
      <c r="E1407" s="1" t="s">
        <v>2453</v>
      </c>
      <c r="F1407" s="11" t="str">
        <f>IF(TicketTotals[[#This Row],[New Tickets]]&gt;499, "TRUE", "FALSE")</f>
        <v>TRUE</v>
      </c>
      <c r="G1407" s="7">
        <v>2694</v>
      </c>
      <c r="H1407" s="7">
        <f>IF(TicketTotals[[#This Row],[New Tickets]]&gt;499, TicketTotals[[#This Row],[New Tickets]], 0)</f>
        <v>2694</v>
      </c>
      <c r="I1407" s="16">
        <f>ROUND((TicketTotals[[#This Row],[Billed Tickets]]/$E$5)*$E$6, 2)</f>
        <v>1664.97</v>
      </c>
      <c r="J1407" s="20">
        <f>TicketTotals[[#This Row],[Billed Tickets]]/$E$5</f>
        <v>3.3299489976408537E-4</v>
      </c>
    </row>
    <row r="1408" spans="1:10" x14ac:dyDescent="0.3">
      <c r="A1408" s="6" t="s">
        <v>3288</v>
      </c>
      <c r="B1408" s="6" t="s">
        <v>2</v>
      </c>
      <c r="C1408" s="12">
        <v>138802</v>
      </c>
      <c r="E1408" s="1" t="s">
        <v>2454</v>
      </c>
      <c r="F1408" s="11" t="str">
        <f>IF(TicketTotals[[#This Row],[New Tickets]]&gt;499, "TRUE", "FALSE")</f>
        <v>TRUE</v>
      </c>
      <c r="G1408" s="7">
        <v>7408</v>
      </c>
      <c r="H1408" s="7">
        <f>IF(TicketTotals[[#This Row],[New Tickets]]&gt;499, TicketTotals[[#This Row],[New Tickets]], 0)</f>
        <v>7408</v>
      </c>
      <c r="I1408" s="16">
        <f>ROUND((TicketTotals[[#This Row],[Billed Tickets]]/$E$5)*$E$6, 2)</f>
        <v>4578.37</v>
      </c>
      <c r="J1408" s="20">
        <f>TicketTotals[[#This Row],[Billed Tickets]]/$E$5</f>
        <v>9.1567417128891773E-4</v>
      </c>
    </row>
    <row r="1409" spans="1:10" x14ac:dyDescent="0.3">
      <c r="A1409" s="6" t="s">
        <v>3288</v>
      </c>
      <c r="B1409" s="6" t="s">
        <v>2</v>
      </c>
      <c r="C1409" s="12">
        <v>138805</v>
      </c>
      <c r="E1409" s="12" t="s">
        <v>2455</v>
      </c>
      <c r="F1409" s="11" t="str">
        <f>IF(TicketTotals[[#This Row],[New Tickets]]&gt;499, "TRUE", "FALSE")</f>
        <v>FALSE</v>
      </c>
      <c r="G1409" s="7">
        <v>284</v>
      </c>
      <c r="H1409" s="7">
        <f>IF(TicketTotals[[#This Row],[New Tickets]]&gt;499, TicketTotals[[#This Row],[New Tickets]], 0)</f>
        <v>0</v>
      </c>
      <c r="I1409" s="16">
        <f>ROUND((TicketTotals[[#This Row],[Billed Tickets]]/$E$5)*$E$6, 2)</f>
        <v>0</v>
      </c>
      <c r="J1409" s="20">
        <f>TicketTotals[[#This Row],[Billed Tickets]]/$E$5</f>
        <v>0</v>
      </c>
    </row>
    <row r="1410" spans="1:10" x14ac:dyDescent="0.3">
      <c r="A1410" s="6" t="s">
        <v>3288</v>
      </c>
      <c r="B1410" s="6" t="s">
        <v>2</v>
      </c>
      <c r="C1410" s="12">
        <v>138812</v>
      </c>
      <c r="E1410" s="12" t="s">
        <v>2456</v>
      </c>
      <c r="F1410" s="11" t="str">
        <f>IF(TicketTotals[[#This Row],[New Tickets]]&gt;499, "TRUE", "FALSE")</f>
        <v>FALSE</v>
      </c>
      <c r="G1410" s="7">
        <v>162</v>
      </c>
      <c r="H1410" s="7">
        <f>IF(TicketTotals[[#This Row],[New Tickets]]&gt;499, TicketTotals[[#This Row],[New Tickets]], 0)</f>
        <v>0</v>
      </c>
      <c r="I1410" s="16">
        <f>ROUND((TicketTotals[[#This Row],[Billed Tickets]]/$E$5)*$E$6, 2)</f>
        <v>0</v>
      </c>
      <c r="J1410" s="20">
        <f>TicketTotals[[#This Row],[Billed Tickets]]/$E$5</f>
        <v>0</v>
      </c>
    </row>
    <row r="1411" spans="1:10" x14ac:dyDescent="0.3">
      <c r="A1411" s="6" t="s">
        <v>3288</v>
      </c>
      <c r="B1411" s="6" t="s">
        <v>2</v>
      </c>
      <c r="C1411" s="12">
        <v>138910</v>
      </c>
      <c r="E1411" s="12" t="s">
        <v>2457</v>
      </c>
      <c r="F1411" s="11" t="str">
        <f>IF(TicketTotals[[#This Row],[New Tickets]]&gt;499, "TRUE", "FALSE")</f>
        <v>FALSE</v>
      </c>
      <c r="G1411" s="7">
        <v>211</v>
      </c>
      <c r="H1411" s="7">
        <f>IF(TicketTotals[[#This Row],[New Tickets]]&gt;499, TicketTotals[[#This Row],[New Tickets]], 0)</f>
        <v>0</v>
      </c>
      <c r="I1411" s="16">
        <f>ROUND((TicketTotals[[#This Row],[Billed Tickets]]/$E$5)*$E$6, 2)</f>
        <v>0</v>
      </c>
      <c r="J1411" s="20">
        <f>TicketTotals[[#This Row],[Billed Tickets]]/$E$5</f>
        <v>0</v>
      </c>
    </row>
    <row r="1412" spans="1:10" x14ac:dyDescent="0.3">
      <c r="A1412" s="6" t="s">
        <v>3288</v>
      </c>
      <c r="B1412" s="6" t="s">
        <v>2</v>
      </c>
      <c r="C1412" s="12">
        <v>138962</v>
      </c>
      <c r="E1412" s="12" t="s">
        <v>2458</v>
      </c>
      <c r="F1412" s="11" t="str">
        <f>IF(TicketTotals[[#This Row],[New Tickets]]&gt;499, "TRUE", "FALSE")</f>
        <v>FALSE</v>
      </c>
      <c r="G1412" s="7">
        <v>37</v>
      </c>
      <c r="H1412" s="7">
        <f>IF(TicketTotals[[#This Row],[New Tickets]]&gt;499, TicketTotals[[#This Row],[New Tickets]], 0)</f>
        <v>0</v>
      </c>
      <c r="I1412" s="16">
        <f>ROUND((TicketTotals[[#This Row],[Billed Tickets]]/$E$5)*$E$6, 2)</f>
        <v>0</v>
      </c>
      <c r="J1412" s="20">
        <f>TicketTotals[[#This Row],[Billed Tickets]]/$E$5</f>
        <v>0</v>
      </c>
    </row>
    <row r="1413" spans="1:10" x14ac:dyDescent="0.3">
      <c r="A1413" s="6" t="s">
        <v>3288</v>
      </c>
      <c r="B1413" s="6" t="s">
        <v>2</v>
      </c>
      <c r="C1413" s="12">
        <v>138988</v>
      </c>
      <c r="E1413" s="1" t="s">
        <v>2459</v>
      </c>
      <c r="F1413" s="11" t="str">
        <f>IF(TicketTotals[[#This Row],[New Tickets]]&gt;499, "TRUE", "FALSE")</f>
        <v>TRUE</v>
      </c>
      <c r="G1413" s="7">
        <v>7700</v>
      </c>
      <c r="H1413" s="7">
        <f>IF(TicketTotals[[#This Row],[New Tickets]]&gt;499, TicketTotals[[#This Row],[New Tickets]], 0)</f>
        <v>7700</v>
      </c>
      <c r="I1413" s="16">
        <f>ROUND((TicketTotals[[#This Row],[Billed Tickets]]/$E$5)*$E$6, 2)</f>
        <v>4758.84</v>
      </c>
      <c r="J1413" s="20">
        <f>TicketTotals[[#This Row],[Billed Tickets]]/$E$5</f>
        <v>9.517671596820554E-4</v>
      </c>
    </row>
    <row r="1414" spans="1:10" x14ac:dyDescent="0.3">
      <c r="A1414" s="6" t="s">
        <v>3288</v>
      </c>
      <c r="B1414" s="6" t="s">
        <v>2</v>
      </c>
      <c r="C1414" s="12">
        <v>139015</v>
      </c>
      <c r="E1414" s="12" t="s">
        <v>2460</v>
      </c>
      <c r="F1414" s="11" t="str">
        <f>IF(TicketTotals[[#This Row],[New Tickets]]&gt;499, "TRUE", "FALSE")</f>
        <v>FALSE</v>
      </c>
      <c r="G1414" s="7">
        <v>20</v>
      </c>
      <c r="H1414" s="7">
        <f>IF(TicketTotals[[#This Row],[New Tickets]]&gt;499, TicketTotals[[#This Row],[New Tickets]], 0)</f>
        <v>0</v>
      </c>
      <c r="I1414" s="16">
        <f>ROUND((TicketTotals[[#This Row],[Billed Tickets]]/$E$5)*$E$6, 2)</f>
        <v>0</v>
      </c>
      <c r="J1414" s="20">
        <f>TicketTotals[[#This Row],[Billed Tickets]]/$E$5</f>
        <v>0</v>
      </c>
    </row>
    <row r="1415" spans="1:10" x14ac:dyDescent="0.3">
      <c r="A1415" s="6" t="s">
        <v>3288</v>
      </c>
      <c r="B1415" s="6" t="s">
        <v>2</v>
      </c>
      <c r="C1415" s="12">
        <v>139018</v>
      </c>
      <c r="E1415" s="12" t="s">
        <v>2461</v>
      </c>
      <c r="F1415" s="11" t="str">
        <f>IF(TicketTotals[[#This Row],[New Tickets]]&gt;499, "TRUE", "FALSE")</f>
        <v>FALSE</v>
      </c>
      <c r="G1415" s="7">
        <v>100</v>
      </c>
      <c r="H1415" s="7">
        <f>IF(TicketTotals[[#This Row],[New Tickets]]&gt;499, TicketTotals[[#This Row],[New Tickets]], 0)</f>
        <v>0</v>
      </c>
      <c r="I1415" s="16">
        <f>ROUND((TicketTotals[[#This Row],[Billed Tickets]]/$E$5)*$E$6, 2)</f>
        <v>0</v>
      </c>
      <c r="J1415" s="20">
        <f>TicketTotals[[#This Row],[Billed Tickets]]/$E$5</f>
        <v>0</v>
      </c>
    </row>
    <row r="1416" spans="1:10" x14ac:dyDescent="0.3">
      <c r="A1416" s="6" t="s">
        <v>3288</v>
      </c>
      <c r="B1416" s="6" t="s">
        <v>2</v>
      </c>
      <c r="C1416" s="12">
        <v>139022</v>
      </c>
      <c r="E1416" s="12" t="s">
        <v>2462</v>
      </c>
      <c r="F1416" s="11" t="str">
        <f>IF(TicketTotals[[#This Row],[New Tickets]]&gt;499, "TRUE", "FALSE")</f>
        <v>FALSE</v>
      </c>
      <c r="G1416" s="7">
        <v>53</v>
      </c>
      <c r="H1416" s="7">
        <f>IF(TicketTotals[[#This Row],[New Tickets]]&gt;499, TicketTotals[[#This Row],[New Tickets]], 0)</f>
        <v>0</v>
      </c>
      <c r="I1416" s="16">
        <f>ROUND((TicketTotals[[#This Row],[Billed Tickets]]/$E$5)*$E$6, 2)</f>
        <v>0</v>
      </c>
      <c r="J1416" s="20">
        <f>TicketTotals[[#This Row],[Billed Tickets]]/$E$5</f>
        <v>0</v>
      </c>
    </row>
    <row r="1417" spans="1:10" x14ac:dyDescent="0.3">
      <c r="A1417" s="6" t="s">
        <v>3288</v>
      </c>
      <c r="B1417" s="6" t="s">
        <v>2</v>
      </c>
      <c r="C1417" s="12">
        <v>139029</v>
      </c>
      <c r="E1417" s="12" t="s">
        <v>2463</v>
      </c>
      <c r="F1417" s="11" t="str">
        <f>IF(TicketTotals[[#This Row],[New Tickets]]&gt;499, "TRUE", "FALSE")</f>
        <v>FALSE</v>
      </c>
      <c r="G1417" s="7">
        <v>135</v>
      </c>
      <c r="H1417" s="7">
        <f>IF(TicketTotals[[#This Row],[New Tickets]]&gt;499, TicketTotals[[#This Row],[New Tickets]], 0)</f>
        <v>0</v>
      </c>
      <c r="I1417" s="16">
        <f>ROUND((TicketTotals[[#This Row],[Billed Tickets]]/$E$5)*$E$6, 2)</f>
        <v>0</v>
      </c>
      <c r="J1417" s="20">
        <f>TicketTotals[[#This Row],[Billed Tickets]]/$E$5</f>
        <v>0</v>
      </c>
    </row>
    <row r="1418" spans="1:10" x14ac:dyDescent="0.3">
      <c r="A1418" s="6" t="s">
        <v>3288</v>
      </c>
      <c r="B1418" s="6" t="s">
        <v>2</v>
      </c>
      <c r="C1418" s="12">
        <v>139036</v>
      </c>
      <c r="E1418" s="1" t="s">
        <v>2464</v>
      </c>
      <c r="F1418" s="11" t="str">
        <f>IF(TicketTotals[[#This Row],[New Tickets]]&gt;499, "TRUE", "FALSE")</f>
        <v>TRUE</v>
      </c>
      <c r="G1418" s="7">
        <v>4386</v>
      </c>
      <c r="H1418" s="7">
        <f>IF(TicketTotals[[#This Row],[New Tickets]]&gt;499, TicketTotals[[#This Row],[New Tickets]], 0)</f>
        <v>4386</v>
      </c>
      <c r="I1418" s="16">
        <f>ROUND((TicketTotals[[#This Row],[Billed Tickets]]/$E$5)*$E$6, 2)</f>
        <v>2710.68</v>
      </c>
      <c r="J1418" s="20">
        <f>TicketTotals[[#This Row],[Billed Tickets]]/$E$5</f>
        <v>5.4213646264486949E-4</v>
      </c>
    </row>
    <row r="1419" spans="1:10" x14ac:dyDescent="0.3">
      <c r="A1419" s="6" t="s">
        <v>3288</v>
      </c>
      <c r="B1419" s="6" t="s">
        <v>2</v>
      </c>
      <c r="C1419" s="12">
        <v>139141</v>
      </c>
      <c r="E1419" s="12" t="s">
        <v>2465</v>
      </c>
      <c r="F1419" s="11" t="str">
        <f>IF(TicketTotals[[#This Row],[New Tickets]]&gt;499, "TRUE", "FALSE")</f>
        <v>FALSE</v>
      </c>
      <c r="G1419" s="7">
        <v>162</v>
      </c>
      <c r="H1419" s="7">
        <f>IF(TicketTotals[[#This Row],[New Tickets]]&gt;499, TicketTotals[[#This Row],[New Tickets]], 0)</f>
        <v>0</v>
      </c>
      <c r="I1419" s="16">
        <f>ROUND((TicketTotals[[#This Row],[Billed Tickets]]/$E$5)*$E$6, 2)</f>
        <v>0</v>
      </c>
      <c r="J1419" s="20">
        <f>TicketTotals[[#This Row],[Billed Tickets]]/$E$5</f>
        <v>0</v>
      </c>
    </row>
    <row r="1420" spans="1:10" x14ac:dyDescent="0.3">
      <c r="A1420" s="6" t="s">
        <v>3288</v>
      </c>
      <c r="B1420" s="6" t="s">
        <v>2</v>
      </c>
      <c r="C1420" s="12">
        <v>135830</v>
      </c>
      <c r="E1420" s="1" t="s">
        <v>2466</v>
      </c>
      <c r="F1420" s="11" t="str">
        <f>IF(TicketTotals[[#This Row],[New Tickets]]&gt;499, "TRUE", "FALSE")</f>
        <v>TRUE</v>
      </c>
      <c r="G1420" s="7">
        <v>25053</v>
      </c>
      <c r="H1420" s="7">
        <f>IF(TicketTotals[[#This Row],[New Tickets]]&gt;499, TicketTotals[[#This Row],[New Tickets]], 0)</f>
        <v>25053</v>
      </c>
      <c r="I1420" s="16">
        <f>ROUND((TicketTotals[[#This Row],[Billed Tickets]]/$E$5)*$E$6, 2)</f>
        <v>15483.52</v>
      </c>
      <c r="J1420" s="20">
        <f>TicketTotals[[#This Row],[Billed Tickets]]/$E$5</f>
        <v>3.096704240456433E-3</v>
      </c>
    </row>
    <row r="1421" spans="1:10" x14ac:dyDescent="0.3">
      <c r="A1421" s="6" t="s">
        <v>3288</v>
      </c>
      <c r="B1421" s="6" t="s">
        <v>2</v>
      </c>
      <c r="C1421" s="12">
        <v>175010</v>
      </c>
      <c r="E1421" s="12" t="s">
        <v>2467</v>
      </c>
      <c r="F1421" s="11" t="str">
        <f>IF(TicketTotals[[#This Row],[New Tickets]]&gt;499, "TRUE", "FALSE")</f>
        <v>FALSE</v>
      </c>
      <c r="G1421" s="7">
        <v>3</v>
      </c>
      <c r="H1421" s="7">
        <f>IF(TicketTotals[[#This Row],[New Tickets]]&gt;499, TicketTotals[[#This Row],[New Tickets]], 0)</f>
        <v>0</v>
      </c>
      <c r="I1421" s="16">
        <f>ROUND((TicketTotals[[#This Row],[Billed Tickets]]/$E$5)*$E$6, 2)</f>
        <v>0</v>
      </c>
      <c r="J1421" s="20">
        <f>TicketTotals[[#This Row],[Billed Tickets]]/$E$5</f>
        <v>0</v>
      </c>
    </row>
    <row r="1422" spans="1:10" x14ac:dyDescent="0.3">
      <c r="A1422" s="6" t="s">
        <v>3288</v>
      </c>
      <c r="B1422" s="6" t="s">
        <v>2</v>
      </c>
      <c r="C1422" s="12">
        <v>139405</v>
      </c>
      <c r="E1422" s="12" t="s">
        <v>2468</v>
      </c>
      <c r="F1422" s="11" t="str">
        <f>IF(TicketTotals[[#This Row],[New Tickets]]&gt;499, "TRUE", "FALSE")</f>
        <v>FALSE</v>
      </c>
      <c r="G1422" s="7">
        <v>74</v>
      </c>
      <c r="H1422" s="7">
        <f>IF(TicketTotals[[#This Row],[New Tickets]]&gt;499, TicketTotals[[#This Row],[New Tickets]], 0)</f>
        <v>0</v>
      </c>
      <c r="I1422" s="16">
        <f>ROUND((TicketTotals[[#This Row],[Billed Tickets]]/$E$5)*$E$6, 2)</f>
        <v>0</v>
      </c>
      <c r="J1422" s="20">
        <f>TicketTotals[[#This Row],[Billed Tickets]]/$E$5</f>
        <v>0</v>
      </c>
    </row>
    <row r="1423" spans="1:10" x14ac:dyDescent="0.3">
      <c r="A1423" s="6" t="s">
        <v>3288</v>
      </c>
      <c r="B1423" s="6" t="s">
        <v>2</v>
      </c>
      <c r="C1423" s="12">
        <v>139408</v>
      </c>
      <c r="E1423" s="1" t="s">
        <v>2469</v>
      </c>
      <c r="F1423" s="11" t="str">
        <f>IF(TicketTotals[[#This Row],[New Tickets]]&gt;499, "TRUE", "FALSE")</f>
        <v>TRUE</v>
      </c>
      <c r="G1423" s="7">
        <v>1165</v>
      </c>
      <c r="H1423" s="7">
        <f>IF(TicketTotals[[#This Row],[New Tickets]]&gt;499, TicketTotals[[#This Row],[New Tickets]], 0)</f>
        <v>1165</v>
      </c>
      <c r="I1423" s="16">
        <f>ROUND((TicketTotals[[#This Row],[Billed Tickets]]/$E$5)*$E$6, 2)</f>
        <v>720.01</v>
      </c>
      <c r="J1423" s="20">
        <f>TicketTotals[[#This Row],[Billed Tickets]]/$E$5</f>
        <v>1.4400113519864863E-4</v>
      </c>
    </row>
    <row r="1424" spans="1:10" x14ac:dyDescent="0.3">
      <c r="A1424" s="6" t="s">
        <v>3288</v>
      </c>
      <c r="B1424" s="6" t="s">
        <v>2</v>
      </c>
      <c r="C1424" s="12">
        <v>140090</v>
      </c>
      <c r="E1424" s="12" t="s">
        <v>2470</v>
      </c>
      <c r="F1424" s="11" t="str">
        <f>IF(TicketTotals[[#This Row],[New Tickets]]&gt;499, "TRUE", "FALSE")</f>
        <v>FALSE</v>
      </c>
      <c r="G1424" s="7">
        <v>296</v>
      </c>
      <c r="H1424" s="7">
        <f>IF(TicketTotals[[#This Row],[New Tickets]]&gt;499, TicketTotals[[#This Row],[New Tickets]], 0)</f>
        <v>0</v>
      </c>
      <c r="I1424" s="16">
        <f>ROUND((TicketTotals[[#This Row],[Billed Tickets]]/$E$5)*$E$6, 2)</f>
        <v>0</v>
      </c>
      <c r="J1424" s="20">
        <f>TicketTotals[[#This Row],[Billed Tickets]]/$E$5</f>
        <v>0</v>
      </c>
    </row>
    <row r="1425" spans="1:10" x14ac:dyDescent="0.3">
      <c r="A1425" s="6" t="s">
        <v>3288</v>
      </c>
      <c r="B1425" s="6" t="s">
        <v>2</v>
      </c>
      <c r="C1425" s="12">
        <v>140196</v>
      </c>
      <c r="E1425" s="12" t="s">
        <v>2471</v>
      </c>
      <c r="F1425" s="11" t="str">
        <f>IF(TicketTotals[[#This Row],[New Tickets]]&gt;499, "TRUE", "FALSE")</f>
        <v>FALSE</v>
      </c>
      <c r="G1425" s="7">
        <v>132</v>
      </c>
      <c r="H1425" s="7">
        <f>IF(TicketTotals[[#This Row],[New Tickets]]&gt;499, TicketTotals[[#This Row],[New Tickets]], 0)</f>
        <v>0</v>
      </c>
      <c r="I1425" s="16">
        <f>ROUND((TicketTotals[[#This Row],[Billed Tickets]]/$E$5)*$E$6, 2)</f>
        <v>0</v>
      </c>
      <c r="J1425" s="20">
        <f>TicketTotals[[#This Row],[Billed Tickets]]/$E$5</f>
        <v>0</v>
      </c>
    </row>
    <row r="1426" spans="1:10" x14ac:dyDescent="0.3">
      <c r="A1426" s="6" t="s">
        <v>3288</v>
      </c>
      <c r="B1426" s="6" t="s">
        <v>2</v>
      </c>
      <c r="C1426" s="12">
        <v>139352</v>
      </c>
      <c r="E1426" s="1" t="s">
        <v>2472</v>
      </c>
      <c r="F1426" s="11" t="str">
        <f>IF(TicketTotals[[#This Row],[New Tickets]]&gt;499, "TRUE", "FALSE")</f>
        <v>TRUE</v>
      </c>
      <c r="G1426" s="7">
        <v>666</v>
      </c>
      <c r="H1426" s="7">
        <f>IF(TicketTotals[[#This Row],[New Tickets]]&gt;499, TicketTotals[[#This Row],[New Tickets]], 0)</f>
        <v>666</v>
      </c>
      <c r="I1426" s="16">
        <f>ROUND((TicketTotals[[#This Row],[Billed Tickets]]/$E$5)*$E$6, 2)</f>
        <v>411.61</v>
      </c>
      <c r="J1426" s="20">
        <f>TicketTotals[[#This Row],[Billed Tickets]]/$E$5</f>
        <v>8.232167900626609E-5</v>
      </c>
    </row>
    <row r="1427" spans="1:10" x14ac:dyDescent="0.3">
      <c r="A1427" s="6" t="s">
        <v>3288</v>
      </c>
      <c r="B1427" s="6" t="s">
        <v>2</v>
      </c>
      <c r="C1427" s="12">
        <v>140302</v>
      </c>
      <c r="E1427" s="12" t="s">
        <v>2473</v>
      </c>
      <c r="F1427" s="11" t="str">
        <f>IF(TicketTotals[[#This Row],[New Tickets]]&gt;499, "TRUE", "FALSE")</f>
        <v>FALSE</v>
      </c>
      <c r="G1427" s="7">
        <v>249</v>
      </c>
      <c r="H1427" s="7">
        <f>IF(TicketTotals[[#This Row],[New Tickets]]&gt;499, TicketTotals[[#This Row],[New Tickets]], 0)</f>
        <v>0</v>
      </c>
      <c r="I1427" s="16">
        <f>ROUND((TicketTotals[[#This Row],[Billed Tickets]]/$E$5)*$E$6, 2)</f>
        <v>0</v>
      </c>
      <c r="J1427" s="20">
        <f>TicketTotals[[#This Row],[Billed Tickets]]/$E$5</f>
        <v>0</v>
      </c>
    </row>
    <row r="1428" spans="1:10" x14ac:dyDescent="0.3">
      <c r="A1428" s="6" t="s">
        <v>3288</v>
      </c>
      <c r="B1428" s="6" t="s">
        <v>2</v>
      </c>
      <c r="C1428" s="12">
        <v>140407</v>
      </c>
      <c r="E1428" s="12" t="s">
        <v>2474</v>
      </c>
      <c r="F1428" s="11" t="str">
        <f>IF(TicketTotals[[#This Row],[New Tickets]]&gt;499, "TRUE", "FALSE")</f>
        <v>FALSE</v>
      </c>
      <c r="G1428" s="7">
        <v>327</v>
      </c>
      <c r="H1428" s="7">
        <f>IF(TicketTotals[[#This Row],[New Tickets]]&gt;499, TicketTotals[[#This Row],[New Tickets]], 0)</f>
        <v>0</v>
      </c>
      <c r="I1428" s="16">
        <f>ROUND((TicketTotals[[#This Row],[Billed Tickets]]/$E$5)*$E$6, 2)</f>
        <v>0</v>
      </c>
      <c r="J1428" s="20">
        <f>TicketTotals[[#This Row],[Billed Tickets]]/$E$5</f>
        <v>0</v>
      </c>
    </row>
    <row r="1429" spans="1:10" x14ac:dyDescent="0.3">
      <c r="A1429" s="6" t="s">
        <v>3288</v>
      </c>
      <c r="B1429" s="6" t="s">
        <v>2</v>
      </c>
      <c r="C1429" s="12">
        <v>140512</v>
      </c>
      <c r="E1429" s="1" t="s">
        <v>2475</v>
      </c>
      <c r="F1429" s="11" t="str">
        <f>IF(TicketTotals[[#This Row],[New Tickets]]&gt;499, "TRUE", "FALSE")</f>
        <v>TRUE</v>
      </c>
      <c r="G1429" s="7">
        <v>1306</v>
      </c>
      <c r="H1429" s="7">
        <f>IF(TicketTotals[[#This Row],[New Tickets]]&gt;499, TicketTotals[[#This Row],[New Tickets]], 0)</f>
        <v>1306</v>
      </c>
      <c r="I1429" s="16">
        <f>ROUND((TicketTotals[[#This Row],[Billed Tickets]]/$E$5)*$E$6, 2)</f>
        <v>807.15</v>
      </c>
      <c r="J1429" s="20">
        <f>TicketTotals[[#This Row],[Billed Tickets]]/$E$5</f>
        <v>1.6142959877204731E-4</v>
      </c>
    </row>
    <row r="1430" spans="1:10" x14ac:dyDescent="0.3">
      <c r="A1430" s="6" t="s">
        <v>3288</v>
      </c>
      <c r="B1430" s="6" t="s">
        <v>2</v>
      </c>
      <c r="C1430" s="12">
        <v>140564</v>
      </c>
      <c r="E1430" s="12" t="s">
        <v>2476</v>
      </c>
      <c r="F1430" s="11" t="str">
        <f>IF(TicketTotals[[#This Row],[New Tickets]]&gt;499, "TRUE", "FALSE")</f>
        <v>FALSE</v>
      </c>
      <c r="G1430" s="7">
        <v>80</v>
      </c>
      <c r="H1430" s="7">
        <f>IF(TicketTotals[[#This Row],[New Tickets]]&gt;499, TicketTotals[[#This Row],[New Tickets]], 0)</f>
        <v>0</v>
      </c>
      <c r="I1430" s="16">
        <f>ROUND((TicketTotals[[#This Row],[Billed Tickets]]/$E$5)*$E$6, 2)</f>
        <v>0</v>
      </c>
      <c r="J1430" s="20">
        <f>TicketTotals[[#This Row],[Billed Tickets]]/$E$5</f>
        <v>0</v>
      </c>
    </row>
    <row r="1431" spans="1:10" x14ac:dyDescent="0.3">
      <c r="A1431" s="6" t="s">
        <v>3288</v>
      </c>
      <c r="B1431" s="6" t="s">
        <v>2</v>
      </c>
      <c r="C1431" s="12">
        <v>140591</v>
      </c>
      <c r="E1431" s="12" t="s">
        <v>2477</v>
      </c>
      <c r="F1431" s="11" t="str">
        <f>IF(TicketTotals[[#This Row],[New Tickets]]&gt;499, "TRUE", "FALSE")</f>
        <v>FALSE</v>
      </c>
      <c r="G1431" s="7">
        <v>24</v>
      </c>
      <c r="H1431" s="7">
        <f>IF(TicketTotals[[#This Row],[New Tickets]]&gt;499, TicketTotals[[#This Row],[New Tickets]], 0)</f>
        <v>0</v>
      </c>
      <c r="I1431" s="16">
        <f>ROUND((TicketTotals[[#This Row],[Billed Tickets]]/$E$5)*$E$6, 2)</f>
        <v>0</v>
      </c>
      <c r="J1431" s="20">
        <f>TicketTotals[[#This Row],[Billed Tickets]]/$E$5</f>
        <v>0</v>
      </c>
    </row>
    <row r="1432" spans="1:10" x14ac:dyDescent="0.3">
      <c r="A1432" s="6" t="s">
        <v>3288</v>
      </c>
      <c r="B1432" s="6" t="s">
        <v>2</v>
      </c>
      <c r="C1432" s="12">
        <v>140618</v>
      </c>
      <c r="E1432" s="12" t="s">
        <v>2478</v>
      </c>
      <c r="F1432" s="11" t="str">
        <f>IF(TicketTotals[[#This Row],[New Tickets]]&gt;499, "TRUE", "FALSE")</f>
        <v>FALSE</v>
      </c>
      <c r="G1432" s="7">
        <v>102</v>
      </c>
      <c r="H1432" s="7">
        <f>IF(TicketTotals[[#This Row],[New Tickets]]&gt;499, TicketTotals[[#This Row],[New Tickets]], 0)</f>
        <v>0</v>
      </c>
      <c r="I1432" s="16">
        <f>ROUND((TicketTotals[[#This Row],[Billed Tickets]]/$E$5)*$E$6, 2)</f>
        <v>0</v>
      </c>
      <c r="J1432" s="20">
        <f>TicketTotals[[#This Row],[Billed Tickets]]/$E$5</f>
        <v>0</v>
      </c>
    </row>
    <row r="1433" spans="1:10" x14ac:dyDescent="0.3">
      <c r="A1433" s="6" t="s">
        <v>3288</v>
      </c>
      <c r="B1433" s="6" t="s">
        <v>2</v>
      </c>
      <c r="C1433" s="12">
        <v>140630</v>
      </c>
      <c r="E1433" s="12" t="s">
        <v>2479</v>
      </c>
      <c r="F1433" s="11" t="str">
        <f>IF(TicketTotals[[#This Row],[New Tickets]]&gt;499, "TRUE", "FALSE")</f>
        <v>FALSE</v>
      </c>
      <c r="G1433" s="7">
        <v>10</v>
      </c>
      <c r="H1433" s="7">
        <f>IF(TicketTotals[[#This Row],[New Tickets]]&gt;499, TicketTotals[[#This Row],[New Tickets]], 0)</f>
        <v>0</v>
      </c>
      <c r="I1433" s="16">
        <f>ROUND((TicketTotals[[#This Row],[Billed Tickets]]/$E$5)*$E$6, 2)</f>
        <v>0</v>
      </c>
      <c r="J1433" s="20">
        <f>TicketTotals[[#This Row],[Billed Tickets]]/$E$5</f>
        <v>0</v>
      </c>
    </row>
    <row r="1434" spans="1:10" x14ac:dyDescent="0.3">
      <c r="A1434" s="6" t="s">
        <v>3288</v>
      </c>
      <c r="B1434" s="6" t="s">
        <v>2</v>
      </c>
      <c r="C1434" s="12">
        <v>140641</v>
      </c>
      <c r="E1434" s="12" t="s">
        <v>2480</v>
      </c>
      <c r="F1434" s="11" t="str">
        <f>IF(TicketTotals[[#This Row],[New Tickets]]&gt;499, "TRUE", "FALSE")</f>
        <v>FALSE</v>
      </c>
      <c r="G1434" s="7">
        <v>184</v>
      </c>
      <c r="H1434" s="7">
        <f>IF(TicketTotals[[#This Row],[New Tickets]]&gt;499, TicketTotals[[#This Row],[New Tickets]], 0)</f>
        <v>0</v>
      </c>
      <c r="I1434" s="16">
        <f>ROUND((TicketTotals[[#This Row],[Billed Tickets]]/$E$5)*$E$6, 2)</f>
        <v>0</v>
      </c>
      <c r="J1434" s="20">
        <f>TicketTotals[[#This Row],[Billed Tickets]]/$E$5</f>
        <v>0</v>
      </c>
    </row>
    <row r="1435" spans="1:10" x14ac:dyDescent="0.3">
      <c r="A1435" s="6" t="s">
        <v>3288</v>
      </c>
      <c r="B1435" s="6" t="s">
        <v>2</v>
      </c>
      <c r="C1435" s="12">
        <v>140649</v>
      </c>
      <c r="E1435" s="1" t="s">
        <v>2481</v>
      </c>
      <c r="F1435" s="11" t="str">
        <f>IF(TicketTotals[[#This Row],[New Tickets]]&gt;499, "TRUE", "FALSE")</f>
        <v>TRUE</v>
      </c>
      <c r="G1435" s="7">
        <v>1531</v>
      </c>
      <c r="H1435" s="7">
        <f>IF(TicketTotals[[#This Row],[New Tickets]]&gt;499, TicketTotals[[#This Row],[New Tickets]], 0)</f>
        <v>1531</v>
      </c>
      <c r="I1435" s="16">
        <f>ROUND((TicketTotals[[#This Row],[Billed Tickets]]/$E$5)*$E$6, 2)</f>
        <v>946.2</v>
      </c>
      <c r="J1435" s="20">
        <f>TicketTotals[[#This Row],[Billed Tickets]]/$E$5</f>
        <v>1.8924097681470478E-4</v>
      </c>
    </row>
    <row r="1436" spans="1:10" x14ac:dyDescent="0.3">
      <c r="A1436" s="6" t="s">
        <v>3288</v>
      </c>
      <c r="B1436" s="6" t="s">
        <v>2</v>
      </c>
      <c r="C1436" s="12">
        <v>140666</v>
      </c>
      <c r="E1436" s="12" t="s">
        <v>2482</v>
      </c>
      <c r="F1436" s="11" t="str">
        <f>IF(TicketTotals[[#This Row],[New Tickets]]&gt;499, "TRUE", "FALSE")</f>
        <v>FALSE</v>
      </c>
      <c r="G1436" s="7">
        <v>23</v>
      </c>
      <c r="H1436" s="7">
        <f>IF(TicketTotals[[#This Row],[New Tickets]]&gt;499, TicketTotals[[#This Row],[New Tickets]], 0)</f>
        <v>0</v>
      </c>
      <c r="I1436" s="16">
        <f>ROUND((TicketTotals[[#This Row],[Billed Tickets]]/$E$5)*$E$6, 2)</f>
        <v>0</v>
      </c>
      <c r="J1436" s="20">
        <f>TicketTotals[[#This Row],[Billed Tickets]]/$E$5</f>
        <v>0</v>
      </c>
    </row>
    <row r="1437" spans="1:10" x14ac:dyDescent="0.3">
      <c r="A1437" s="6" t="s">
        <v>3288</v>
      </c>
      <c r="B1437" s="6" t="s">
        <v>2</v>
      </c>
      <c r="C1437" s="12">
        <v>140670</v>
      </c>
      <c r="E1437" s="12" t="s">
        <v>2483</v>
      </c>
      <c r="F1437" s="11" t="str">
        <f>IF(TicketTotals[[#This Row],[New Tickets]]&gt;499, "TRUE", "FALSE")</f>
        <v>FALSE</v>
      </c>
      <c r="G1437" s="7">
        <v>27</v>
      </c>
      <c r="H1437" s="7">
        <f>IF(TicketTotals[[#This Row],[New Tickets]]&gt;499, TicketTotals[[#This Row],[New Tickets]], 0)</f>
        <v>0</v>
      </c>
      <c r="I1437" s="16">
        <f>ROUND((TicketTotals[[#This Row],[Billed Tickets]]/$E$5)*$E$6, 2)</f>
        <v>0</v>
      </c>
      <c r="J1437" s="20">
        <f>TicketTotals[[#This Row],[Billed Tickets]]/$E$5</f>
        <v>0</v>
      </c>
    </row>
    <row r="1438" spans="1:10" x14ac:dyDescent="0.3">
      <c r="A1438" s="6" t="s">
        <v>3288</v>
      </c>
      <c r="B1438" s="6" t="s">
        <v>2</v>
      </c>
      <c r="C1438" s="12">
        <v>140674</v>
      </c>
      <c r="E1438" s="1" t="s">
        <v>2484</v>
      </c>
      <c r="F1438" s="11" t="str">
        <f>IF(TicketTotals[[#This Row],[New Tickets]]&gt;499, "TRUE", "FALSE")</f>
        <v>TRUE</v>
      </c>
      <c r="G1438" s="7">
        <v>810</v>
      </c>
      <c r="H1438" s="7">
        <f>IF(TicketTotals[[#This Row],[New Tickets]]&gt;499, TicketTotals[[#This Row],[New Tickets]], 0)</f>
        <v>810</v>
      </c>
      <c r="I1438" s="16">
        <f>ROUND((TicketTotals[[#This Row],[Billed Tickets]]/$E$5)*$E$6, 2)</f>
        <v>500.6</v>
      </c>
      <c r="J1438" s="20">
        <f>TicketTotals[[#This Row],[Billed Tickets]]/$E$5</f>
        <v>1.0012096095356687E-4</v>
      </c>
    </row>
    <row r="1439" spans="1:10" x14ac:dyDescent="0.3">
      <c r="A1439" s="6" t="s">
        <v>3288</v>
      </c>
      <c r="B1439" s="6" t="s">
        <v>2</v>
      </c>
      <c r="C1439" s="12">
        <v>140657</v>
      </c>
      <c r="E1439" s="12" t="s">
        <v>2485</v>
      </c>
      <c r="F1439" s="11" t="str">
        <f>IF(TicketTotals[[#This Row],[New Tickets]]&gt;499, "TRUE", "FALSE")</f>
        <v>FALSE</v>
      </c>
      <c r="G1439" s="7">
        <v>11</v>
      </c>
      <c r="H1439" s="7">
        <f>IF(TicketTotals[[#This Row],[New Tickets]]&gt;499, TicketTotals[[#This Row],[New Tickets]], 0)</f>
        <v>0</v>
      </c>
      <c r="I1439" s="16">
        <f>ROUND((TicketTotals[[#This Row],[Billed Tickets]]/$E$5)*$E$6, 2)</f>
        <v>0</v>
      </c>
      <c r="J1439" s="20">
        <f>TicketTotals[[#This Row],[Billed Tickets]]/$E$5</f>
        <v>0</v>
      </c>
    </row>
    <row r="1440" spans="1:10" x14ac:dyDescent="0.3">
      <c r="A1440" s="6" t="s">
        <v>3288</v>
      </c>
      <c r="B1440" s="6" t="s">
        <v>2</v>
      </c>
      <c r="C1440" s="12">
        <v>140706</v>
      </c>
      <c r="E1440" s="12" t="s">
        <v>2486</v>
      </c>
      <c r="F1440" s="11" t="str">
        <f>IF(TicketTotals[[#This Row],[New Tickets]]&gt;499, "TRUE", "FALSE")</f>
        <v>FALSE</v>
      </c>
      <c r="G1440" s="7">
        <v>21</v>
      </c>
      <c r="H1440" s="7">
        <f>IF(TicketTotals[[#This Row],[New Tickets]]&gt;499, TicketTotals[[#This Row],[New Tickets]], 0)</f>
        <v>0</v>
      </c>
      <c r="I1440" s="16">
        <f>ROUND((TicketTotals[[#This Row],[Billed Tickets]]/$E$5)*$E$6, 2)</f>
        <v>0</v>
      </c>
      <c r="J1440" s="20">
        <f>TicketTotals[[#This Row],[Billed Tickets]]/$E$5</f>
        <v>0</v>
      </c>
    </row>
    <row r="1441" spans="1:10" x14ac:dyDescent="0.3">
      <c r="A1441" s="6" t="s">
        <v>3288</v>
      </c>
      <c r="B1441" s="6" t="s">
        <v>2</v>
      </c>
      <c r="C1441" s="12">
        <v>140733</v>
      </c>
      <c r="E1441" s="12" t="s">
        <v>2487</v>
      </c>
      <c r="F1441" s="11" t="str">
        <f>IF(TicketTotals[[#This Row],[New Tickets]]&gt;499, "TRUE", "FALSE")</f>
        <v>FALSE</v>
      </c>
      <c r="G1441" s="7">
        <v>271</v>
      </c>
      <c r="H1441" s="7">
        <f>IF(TicketTotals[[#This Row],[New Tickets]]&gt;499, TicketTotals[[#This Row],[New Tickets]], 0)</f>
        <v>0</v>
      </c>
      <c r="I1441" s="16">
        <f>ROUND((TicketTotals[[#This Row],[Billed Tickets]]/$E$5)*$E$6, 2)</f>
        <v>0</v>
      </c>
      <c r="J1441" s="20">
        <f>TicketTotals[[#This Row],[Billed Tickets]]/$E$5</f>
        <v>0</v>
      </c>
    </row>
    <row r="1442" spans="1:10" x14ac:dyDescent="0.3">
      <c r="A1442" s="6" t="s">
        <v>3288</v>
      </c>
      <c r="B1442" s="6" t="s">
        <v>2</v>
      </c>
      <c r="C1442" s="12">
        <v>140750</v>
      </c>
      <c r="E1442" s="12" t="s">
        <v>2488</v>
      </c>
      <c r="F1442" s="11" t="str">
        <f>IF(TicketTotals[[#This Row],[New Tickets]]&gt;499, "TRUE", "FALSE")</f>
        <v>FALSE</v>
      </c>
      <c r="G1442" s="7">
        <v>267</v>
      </c>
      <c r="H1442" s="7">
        <f>IF(TicketTotals[[#This Row],[New Tickets]]&gt;499, TicketTotals[[#This Row],[New Tickets]], 0)</f>
        <v>0</v>
      </c>
      <c r="I1442" s="16">
        <f>ROUND((TicketTotals[[#This Row],[Billed Tickets]]/$E$5)*$E$6, 2)</f>
        <v>0</v>
      </c>
      <c r="J1442" s="20">
        <f>TicketTotals[[#This Row],[Billed Tickets]]/$E$5</f>
        <v>0</v>
      </c>
    </row>
    <row r="1443" spans="1:10" x14ac:dyDescent="0.3">
      <c r="A1443" s="6" t="s">
        <v>3288</v>
      </c>
      <c r="B1443" s="6" t="s">
        <v>2</v>
      </c>
      <c r="C1443" s="12">
        <v>139196</v>
      </c>
      <c r="E1443" s="12" t="s">
        <v>2489</v>
      </c>
      <c r="F1443" s="11" t="str">
        <f>IF(TicketTotals[[#This Row],[New Tickets]]&gt;499, "TRUE", "FALSE")</f>
        <v>FALSE</v>
      </c>
      <c r="G1443" s="7">
        <v>13</v>
      </c>
      <c r="H1443" s="7">
        <f>IF(TicketTotals[[#This Row],[New Tickets]]&gt;499, TicketTotals[[#This Row],[New Tickets]], 0)</f>
        <v>0</v>
      </c>
      <c r="I1443" s="16">
        <f>ROUND((TicketTotals[[#This Row],[Billed Tickets]]/$E$5)*$E$6, 2)</f>
        <v>0</v>
      </c>
      <c r="J1443" s="20">
        <f>TicketTotals[[#This Row],[Billed Tickets]]/$E$5</f>
        <v>0</v>
      </c>
    </row>
    <row r="1444" spans="1:10" x14ac:dyDescent="0.3">
      <c r="A1444" s="6" t="s">
        <v>3288</v>
      </c>
      <c r="B1444" s="6" t="s">
        <v>2</v>
      </c>
      <c r="C1444" s="12">
        <v>141145</v>
      </c>
      <c r="E1444" s="1" t="s">
        <v>2490</v>
      </c>
      <c r="F1444" s="11" t="str">
        <f>IF(TicketTotals[[#This Row],[New Tickets]]&gt;499, "TRUE", "FALSE")</f>
        <v>TRUE</v>
      </c>
      <c r="G1444" s="7">
        <v>3021</v>
      </c>
      <c r="H1444" s="7">
        <f>IF(TicketTotals[[#This Row],[New Tickets]]&gt;499, TicketTotals[[#This Row],[New Tickets]], 0)</f>
        <v>3021</v>
      </c>
      <c r="I1444" s="16">
        <f>ROUND((TicketTotals[[#This Row],[Billed Tickets]]/$E$5)*$E$6, 2)</f>
        <v>1867.07</v>
      </c>
      <c r="J1444" s="20">
        <f>TicketTotals[[#This Row],[Billed Tickets]]/$E$5</f>
        <v>3.7341410251941421E-4</v>
      </c>
    </row>
    <row r="1445" spans="1:10" x14ac:dyDescent="0.3">
      <c r="A1445" s="6" t="s">
        <v>3288</v>
      </c>
      <c r="B1445" s="6" t="s">
        <v>2</v>
      </c>
      <c r="C1445" s="12">
        <v>140626</v>
      </c>
      <c r="E1445" s="12" t="s">
        <v>2491</v>
      </c>
      <c r="F1445" s="11" t="str">
        <f>IF(TicketTotals[[#This Row],[New Tickets]]&gt;499, "TRUE", "FALSE")</f>
        <v>FALSE</v>
      </c>
      <c r="G1445" s="7">
        <v>253</v>
      </c>
      <c r="H1445" s="7">
        <f>IF(TicketTotals[[#This Row],[New Tickets]]&gt;499, TicketTotals[[#This Row],[New Tickets]], 0)</f>
        <v>0</v>
      </c>
      <c r="I1445" s="16">
        <f>ROUND((TicketTotals[[#This Row],[Billed Tickets]]/$E$5)*$E$6, 2)</f>
        <v>0</v>
      </c>
      <c r="J1445" s="20">
        <f>TicketTotals[[#This Row],[Billed Tickets]]/$E$5</f>
        <v>0</v>
      </c>
    </row>
    <row r="1446" spans="1:10" x14ac:dyDescent="0.3">
      <c r="A1446" s="6" t="s">
        <v>3288</v>
      </c>
      <c r="B1446" s="6" t="s">
        <v>2</v>
      </c>
      <c r="C1446" s="12">
        <v>140680</v>
      </c>
      <c r="E1446" s="12" t="s">
        <v>2492</v>
      </c>
      <c r="F1446" s="11" t="str">
        <f>IF(TicketTotals[[#This Row],[New Tickets]]&gt;499, "TRUE", "FALSE")</f>
        <v>FALSE</v>
      </c>
      <c r="G1446" s="7">
        <v>69</v>
      </c>
      <c r="H1446" s="7">
        <f>IF(TicketTotals[[#This Row],[New Tickets]]&gt;499, TicketTotals[[#This Row],[New Tickets]], 0)</f>
        <v>0</v>
      </c>
      <c r="I1446" s="16">
        <f>ROUND((TicketTotals[[#This Row],[Billed Tickets]]/$E$5)*$E$6, 2)</f>
        <v>0</v>
      </c>
      <c r="J1446" s="20">
        <f>TicketTotals[[#This Row],[Billed Tickets]]/$E$5</f>
        <v>0</v>
      </c>
    </row>
    <row r="1447" spans="1:10" x14ac:dyDescent="0.3">
      <c r="A1447" s="6" t="s">
        <v>3288</v>
      </c>
      <c r="B1447" s="6" t="s">
        <v>2</v>
      </c>
      <c r="C1447" s="12">
        <v>141040</v>
      </c>
      <c r="E1447" s="12" t="s">
        <v>2493</v>
      </c>
      <c r="F1447" s="11" t="str">
        <f>IF(TicketTotals[[#This Row],[New Tickets]]&gt;499, "TRUE", "FALSE")</f>
        <v>FALSE</v>
      </c>
      <c r="G1447" s="7">
        <v>28</v>
      </c>
      <c r="H1447" s="7">
        <f>IF(TicketTotals[[#This Row],[New Tickets]]&gt;499, TicketTotals[[#This Row],[New Tickets]], 0)</f>
        <v>0</v>
      </c>
      <c r="I1447" s="16">
        <f>ROUND((TicketTotals[[#This Row],[Billed Tickets]]/$E$5)*$E$6, 2)</f>
        <v>0</v>
      </c>
      <c r="J1447" s="20">
        <f>TicketTotals[[#This Row],[Billed Tickets]]/$E$5</f>
        <v>0</v>
      </c>
    </row>
    <row r="1448" spans="1:10" x14ac:dyDescent="0.3">
      <c r="A1448" s="6" t="s">
        <v>3288</v>
      </c>
      <c r="B1448" s="6" t="s">
        <v>2</v>
      </c>
      <c r="C1448" s="12">
        <v>141567</v>
      </c>
      <c r="E1448" s="12" t="s">
        <v>2494</v>
      </c>
      <c r="F1448" s="11" t="str">
        <f>IF(TicketTotals[[#This Row],[New Tickets]]&gt;499, "TRUE", "FALSE")</f>
        <v>FALSE</v>
      </c>
      <c r="G1448" s="7">
        <v>227</v>
      </c>
      <c r="H1448" s="7">
        <f>IF(TicketTotals[[#This Row],[New Tickets]]&gt;499, TicketTotals[[#This Row],[New Tickets]], 0)</f>
        <v>0</v>
      </c>
      <c r="I1448" s="16">
        <f>ROUND((TicketTotals[[#This Row],[Billed Tickets]]/$E$5)*$E$6, 2)</f>
        <v>0</v>
      </c>
      <c r="J1448" s="20">
        <f>TicketTotals[[#This Row],[Billed Tickets]]/$E$5</f>
        <v>0</v>
      </c>
    </row>
    <row r="1449" spans="1:10" x14ac:dyDescent="0.3">
      <c r="A1449" s="6" t="s">
        <v>3288</v>
      </c>
      <c r="B1449" s="6" t="s">
        <v>2</v>
      </c>
      <c r="C1449" s="12">
        <v>141620</v>
      </c>
      <c r="E1449" s="12" t="s">
        <v>2495</v>
      </c>
      <c r="F1449" s="11" t="str">
        <f>IF(TicketTotals[[#This Row],[New Tickets]]&gt;499, "TRUE", "FALSE")</f>
        <v>FALSE</v>
      </c>
      <c r="G1449" s="7">
        <v>74</v>
      </c>
      <c r="H1449" s="7">
        <f>IF(TicketTotals[[#This Row],[New Tickets]]&gt;499, TicketTotals[[#This Row],[New Tickets]], 0)</f>
        <v>0</v>
      </c>
      <c r="I1449" s="16">
        <f>ROUND((TicketTotals[[#This Row],[Billed Tickets]]/$E$5)*$E$6, 2)</f>
        <v>0</v>
      </c>
      <c r="J1449" s="20">
        <f>TicketTotals[[#This Row],[Billed Tickets]]/$E$5</f>
        <v>0</v>
      </c>
    </row>
    <row r="1450" spans="1:10" x14ac:dyDescent="0.3">
      <c r="A1450" s="6" t="s">
        <v>3288</v>
      </c>
      <c r="B1450" s="6" t="s">
        <v>2</v>
      </c>
      <c r="C1450" s="12">
        <v>141650</v>
      </c>
      <c r="E1450" s="12" t="s">
        <v>2496</v>
      </c>
      <c r="F1450" s="11" t="str">
        <f>IF(TicketTotals[[#This Row],[New Tickets]]&gt;499, "TRUE", "FALSE")</f>
        <v>FALSE</v>
      </c>
      <c r="G1450" s="7">
        <v>25</v>
      </c>
      <c r="H1450" s="7">
        <f>IF(TicketTotals[[#This Row],[New Tickets]]&gt;499, TicketTotals[[#This Row],[New Tickets]], 0)</f>
        <v>0</v>
      </c>
      <c r="I1450" s="16">
        <f>ROUND((TicketTotals[[#This Row],[Billed Tickets]]/$E$5)*$E$6, 2)</f>
        <v>0</v>
      </c>
      <c r="J1450" s="20">
        <f>TicketTotals[[#This Row],[Billed Tickets]]/$E$5</f>
        <v>0</v>
      </c>
    </row>
    <row r="1451" spans="1:10" x14ac:dyDescent="0.3">
      <c r="A1451" s="6" t="s">
        <v>3288</v>
      </c>
      <c r="B1451" s="6" t="s">
        <v>2</v>
      </c>
      <c r="C1451" s="12">
        <v>141673</v>
      </c>
      <c r="E1451" s="12" t="s">
        <v>2497</v>
      </c>
      <c r="F1451" s="11" t="str">
        <f>IF(TicketTotals[[#This Row],[New Tickets]]&gt;499, "TRUE", "FALSE")</f>
        <v>FALSE</v>
      </c>
      <c r="G1451" s="7">
        <v>117</v>
      </c>
      <c r="H1451" s="7">
        <f>IF(TicketTotals[[#This Row],[New Tickets]]&gt;499, TicketTotals[[#This Row],[New Tickets]], 0)</f>
        <v>0</v>
      </c>
      <c r="I1451" s="16">
        <f>ROUND((TicketTotals[[#This Row],[Billed Tickets]]/$E$5)*$E$6, 2)</f>
        <v>0</v>
      </c>
      <c r="J1451" s="20">
        <f>TicketTotals[[#This Row],[Billed Tickets]]/$E$5</f>
        <v>0</v>
      </c>
    </row>
    <row r="1452" spans="1:10" x14ac:dyDescent="0.3">
      <c r="A1452" s="6" t="s">
        <v>3288</v>
      </c>
      <c r="B1452" s="6" t="s">
        <v>2</v>
      </c>
      <c r="C1452" s="12">
        <v>141726</v>
      </c>
      <c r="E1452" s="12" t="s">
        <v>2498</v>
      </c>
      <c r="F1452" s="11" t="str">
        <f>IF(TicketTotals[[#This Row],[New Tickets]]&gt;499, "TRUE", "FALSE")</f>
        <v>FALSE</v>
      </c>
      <c r="G1452" s="7">
        <v>72</v>
      </c>
      <c r="H1452" s="7">
        <f>IF(TicketTotals[[#This Row],[New Tickets]]&gt;499, TicketTotals[[#This Row],[New Tickets]], 0)</f>
        <v>0</v>
      </c>
      <c r="I1452" s="16">
        <f>ROUND((TicketTotals[[#This Row],[Billed Tickets]]/$E$5)*$E$6, 2)</f>
        <v>0</v>
      </c>
      <c r="J1452" s="20">
        <f>TicketTotals[[#This Row],[Billed Tickets]]/$E$5</f>
        <v>0</v>
      </c>
    </row>
    <row r="1453" spans="1:10" x14ac:dyDescent="0.3">
      <c r="A1453" s="6" t="s">
        <v>3288</v>
      </c>
      <c r="B1453" s="6" t="s">
        <v>2</v>
      </c>
      <c r="C1453" s="12">
        <v>141778</v>
      </c>
      <c r="E1453" s="1" t="s">
        <v>2499</v>
      </c>
      <c r="F1453" s="11" t="str">
        <f>IF(TicketTotals[[#This Row],[New Tickets]]&gt;499, "TRUE", "FALSE")</f>
        <v>TRUE</v>
      </c>
      <c r="G1453" s="7">
        <v>60268</v>
      </c>
      <c r="H1453" s="7">
        <f>IF(TicketTotals[[#This Row],[New Tickets]]&gt;499, TicketTotals[[#This Row],[New Tickets]], 0)</f>
        <v>60268</v>
      </c>
      <c r="I1453" s="16">
        <f>ROUND((TicketTotals[[#This Row],[Billed Tickets]]/$E$5)*$E$6, 2)</f>
        <v>37247.47</v>
      </c>
      <c r="J1453" s="20">
        <f>TicketTotals[[#This Row],[Billed Tickets]]/$E$5</f>
        <v>7.4494939194439105E-3</v>
      </c>
    </row>
    <row r="1454" spans="1:10" x14ac:dyDescent="0.3">
      <c r="A1454" s="6" t="s">
        <v>3288</v>
      </c>
      <c r="B1454" s="6" t="s">
        <v>2</v>
      </c>
      <c r="C1454" s="12">
        <v>141788</v>
      </c>
      <c r="E1454" s="1" t="s">
        <v>2500</v>
      </c>
      <c r="F1454" s="11" t="str">
        <f>IF(TicketTotals[[#This Row],[New Tickets]]&gt;499, "TRUE", "FALSE")</f>
        <v>TRUE</v>
      </c>
      <c r="G1454" s="7">
        <v>1189</v>
      </c>
      <c r="H1454" s="7">
        <f>IF(TicketTotals[[#This Row],[New Tickets]]&gt;499, TicketTotals[[#This Row],[New Tickets]], 0)</f>
        <v>1189</v>
      </c>
      <c r="I1454" s="16">
        <f>ROUND((TicketTotals[[#This Row],[Billed Tickets]]/$E$5)*$E$6, 2)</f>
        <v>734.84</v>
      </c>
      <c r="J1454" s="20">
        <f>TicketTotals[[#This Row],[Billed Tickets]]/$E$5</f>
        <v>1.4696768218986543E-4</v>
      </c>
    </row>
    <row r="1455" spans="1:10" x14ac:dyDescent="0.3">
      <c r="A1455" s="6" t="s">
        <v>3288</v>
      </c>
      <c r="B1455" s="6" t="s">
        <v>2</v>
      </c>
      <c r="C1455" s="12">
        <v>141989</v>
      </c>
      <c r="E1455" s="1" t="s">
        <v>2501</v>
      </c>
      <c r="F1455" s="11" t="str">
        <f>IF(TicketTotals[[#This Row],[New Tickets]]&gt;499, "TRUE", "FALSE")</f>
        <v>TRUE</v>
      </c>
      <c r="G1455" s="7">
        <v>2491</v>
      </c>
      <c r="H1455" s="7">
        <f>IF(TicketTotals[[#This Row],[New Tickets]]&gt;499, TicketTotals[[#This Row],[New Tickets]], 0)</f>
        <v>2491</v>
      </c>
      <c r="I1455" s="16">
        <f>ROUND((TicketTotals[[#This Row],[Billed Tickets]]/$E$5)*$E$6, 2)</f>
        <v>1539.51</v>
      </c>
      <c r="J1455" s="20">
        <f>TicketTotals[[#This Row],[Billed Tickets]]/$E$5</f>
        <v>3.079028564633766E-4</v>
      </c>
    </row>
    <row r="1456" spans="1:10" x14ac:dyDescent="0.3">
      <c r="A1456" s="6" t="s">
        <v>3288</v>
      </c>
      <c r="B1456" s="6" t="s">
        <v>2</v>
      </c>
      <c r="C1456" s="12">
        <v>142096</v>
      </c>
      <c r="E1456" s="1" t="s">
        <v>2502</v>
      </c>
      <c r="F1456" s="11" t="str">
        <f>IF(TicketTotals[[#This Row],[New Tickets]]&gt;499, "TRUE", "FALSE")</f>
        <v>TRUE</v>
      </c>
      <c r="G1456" s="7">
        <v>1093</v>
      </c>
      <c r="H1456" s="7">
        <f>IF(TicketTotals[[#This Row],[New Tickets]]&gt;499, TicketTotals[[#This Row],[New Tickets]], 0)</f>
        <v>1093</v>
      </c>
      <c r="I1456" s="16">
        <f>ROUND((TicketTotals[[#This Row],[Billed Tickets]]/$E$5)*$E$6, 2)</f>
        <v>675.51</v>
      </c>
      <c r="J1456" s="20">
        <f>TicketTotals[[#This Row],[Billed Tickets]]/$E$5</f>
        <v>1.3510149422499824E-4</v>
      </c>
    </row>
    <row r="1457" spans="1:10" x14ac:dyDescent="0.3">
      <c r="A1457" s="6" t="s">
        <v>3288</v>
      </c>
      <c r="B1457" s="6" t="s">
        <v>2</v>
      </c>
      <c r="C1457" s="12">
        <v>142200</v>
      </c>
      <c r="E1457" s="1" t="s">
        <v>2503</v>
      </c>
      <c r="F1457" s="11" t="str">
        <f>IF(TicketTotals[[#This Row],[New Tickets]]&gt;499, "TRUE", "FALSE")</f>
        <v>TRUE</v>
      </c>
      <c r="G1457" s="7">
        <v>855</v>
      </c>
      <c r="H1457" s="7">
        <f>IF(TicketTotals[[#This Row],[New Tickets]]&gt;499, TicketTotals[[#This Row],[New Tickets]], 0)</f>
        <v>855</v>
      </c>
      <c r="I1457" s="16">
        <f>ROUND((TicketTotals[[#This Row],[Billed Tickets]]/$E$5)*$E$6, 2)</f>
        <v>528.41999999999996</v>
      </c>
      <c r="J1457" s="20">
        <f>TicketTotals[[#This Row],[Billed Tickets]]/$E$5</f>
        <v>1.0568323656209836E-4</v>
      </c>
    </row>
    <row r="1458" spans="1:10" x14ac:dyDescent="0.3">
      <c r="A1458" s="6" t="s">
        <v>3288</v>
      </c>
      <c r="B1458" s="6" t="s">
        <v>2</v>
      </c>
      <c r="C1458" s="12">
        <v>142311</v>
      </c>
      <c r="E1458" s="12" t="s">
        <v>2504</v>
      </c>
      <c r="F1458" s="11" t="str">
        <f>IF(TicketTotals[[#This Row],[New Tickets]]&gt;499, "TRUE", "FALSE")</f>
        <v>FALSE</v>
      </c>
      <c r="G1458" s="7">
        <v>22</v>
      </c>
      <c r="H1458" s="7">
        <f>IF(TicketTotals[[#This Row],[New Tickets]]&gt;499, TicketTotals[[#This Row],[New Tickets]], 0)</f>
        <v>0</v>
      </c>
      <c r="I1458" s="16">
        <f>ROUND((TicketTotals[[#This Row],[Billed Tickets]]/$E$5)*$E$6, 2)</f>
        <v>0</v>
      </c>
      <c r="J1458" s="20">
        <f>TicketTotals[[#This Row],[Billed Tickets]]/$E$5</f>
        <v>0</v>
      </c>
    </row>
    <row r="1459" spans="1:10" x14ac:dyDescent="0.3">
      <c r="A1459" s="6" t="s">
        <v>3288</v>
      </c>
      <c r="B1459" s="6" t="s">
        <v>2</v>
      </c>
      <c r="C1459" s="12">
        <v>142318</v>
      </c>
      <c r="E1459" s="12" t="s">
        <v>2505</v>
      </c>
      <c r="F1459" s="11" t="str">
        <f>IF(TicketTotals[[#This Row],[New Tickets]]&gt;499, "TRUE", "FALSE")</f>
        <v>FALSE</v>
      </c>
      <c r="G1459" s="7">
        <v>2</v>
      </c>
      <c r="H1459" s="7">
        <f>IF(TicketTotals[[#This Row],[New Tickets]]&gt;499, TicketTotals[[#This Row],[New Tickets]], 0)</f>
        <v>0</v>
      </c>
      <c r="I1459" s="16">
        <f>ROUND((TicketTotals[[#This Row],[Billed Tickets]]/$E$5)*$E$6, 2)</f>
        <v>0</v>
      </c>
      <c r="J1459" s="20">
        <f>TicketTotals[[#This Row],[Billed Tickets]]/$E$5</f>
        <v>0</v>
      </c>
    </row>
    <row r="1460" spans="1:10" x14ac:dyDescent="0.3">
      <c r="A1460" s="6" t="s">
        <v>3288</v>
      </c>
      <c r="B1460" s="6" t="s">
        <v>2</v>
      </c>
      <c r="C1460" s="12">
        <v>142358</v>
      </c>
      <c r="E1460" s="12" t="s">
        <v>2506</v>
      </c>
      <c r="F1460" s="11" t="str">
        <f>IF(TicketTotals[[#This Row],[New Tickets]]&gt;499, "TRUE", "FALSE")</f>
        <v>FALSE</v>
      </c>
      <c r="G1460" s="7">
        <v>11</v>
      </c>
      <c r="H1460" s="7">
        <f>IF(TicketTotals[[#This Row],[New Tickets]]&gt;499, TicketTotals[[#This Row],[New Tickets]], 0)</f>
        <v>0</v>
      </c>
      <c r="I1460" s="16">
        <f>ROUND((TicketTotals[[#This Row],[Billed Tickets]]/$E$5)*$E$6, 2)</f>
        <v>0</v>
      </c>
      <c r="J1460" s="20">
        <f>TicketTotals[[#This Row],[Billed Tickets]]/$E$5</f>
        <v>0</v>
      </c>
    </row>
    <row r="1461" spans="1:10" x14ac:dyDescent="0.3">
      <c r="A1461" s="6" t="s">
        <v>3288</v>
      </c>
      <c r="B1461" s="6" t="s">
        <v>2</v>
      </c>
      <c r="C1461" s="12">
        <v>142371</v>
      </c>
      <c r="E1461" s="12" t="s">
        <v>2507</v>
      </c>
      <c r="F1461" s="11" t="str">
        <f>IF(TicketTotals[[#This Row],[New Tickets]]&gt;499, "TRUE", "FALSE")</f>
        <v>FALSE</v>
      </c>
      <c r="G1461" s="7">
        <v>12</v>
      </c>
      <c r="H1461" s="7">
        <f>IF(TicketTotals[[#This Row],[New Tickets]]&gt;499, TicketTotals[[#This Row],[New Tickets]], 0)</f>
        <v>0</v>
      </c>
      <c r="I1461" s="16">
        <f>ROUND((TicketTotals[[#This Row],[Billed Tickets]]/$E$5)*$E$6, 2)</f>
        <v>0</v>
      </c>
      <c r="J1461" s="20">
        <f>TicketTotals[[#This Row],[Billed Tickets]]/$E$5</f>
        <v>0</v>
      </c>
    </row>
    <row r="1462" spans="1:10" x14ac:dyDescent="0.3">
      <c r="A1462" s="6" t="s">
        <v>3288</v>
      </c>
      <c r="B1462" s="6" t="s">
        <v>2</v>
      </c>
      <c r="C1462" s="12">
        <v>142394</v>
      </c>
      <c r="E1462" s="12" t="s">
        <v>2508</v>
      </c>
      <c r="F1462" s="11" t="str">
        <f>IF(TicketTotals[[#This Row],[New Tickets]]&gt;499, "TRUE", "FALSE")</f>
        <v>FALSE</v>
      </c>
      <c r="G1462" s="7">
        <v>27</v>
      </c>
      <c r="H1462" s="7">
        <f>IF(TicketTotals[[#This Row],[New Tickets]]&gt;499, TicketTotals[[#This Row],[New Tickets]], 0)</f>
        <v>0</v>
      </c>
      <c r="I1462" s="16">
        <f>ROUND((TicketTotals[[#This Row],[Billed Tickets]]/$E$5)*$E$6, 2)</f>
        <v>0</v>
      </c>
      <c r="J1462" s="20">
        <f>TicketTotals[[#This Row],[Billed Tickets]]/$E$5</f>
        <v>0</v>
      </c>
    </row>
    <row r="1463" spans="1:10" x14ac:dyDescent="0.3">
      <c r="A1463" s="6" t="s">
        <v>3288</v>
      </c>
      <c r="B1463" s="6" t="s">
        <v>2</v>
      </c>
      <c r="C1463" s="12">
        <v>142517</v>
      </c>
      <c r="E1463" s="1" t="s">
        <v>2509</v>
      </c>
      <c r="F1463" s="11" t="str">
        <f>IF(TicketTotals[[#This Row],[New Tickets]]&gt;499, "TRUE", "FALSE")</f>
        <v>FALSE</v>
      </c>
      <c r="G1463" s="7">
        <v>494</v>
      </c>
      <c r="H1463" s="7">
        <f>IF(TicketTotals[[#This Row],[New Tickets]]&gt;499, TicketTotals[[#This Row],[New Tickets]], 0)</f>
        <v>0</v>
      </c>
      <c r="I1463" s="16">
        <f>ROUND((TicketTotals[[#This Row],[Billed Tickets]]/$E$5)*$E$6, 2)</f>
        <v>0</v>
      </c>
      <c r="J1463" s="20">
        <f>TicketTotals[[#This Row],[Billed Tickets]]/$E$5</f>
        <v>0</v>
      </c>
    </row>
    <row r="1464" spans="1:10" x14ac:dyDescent="0.3">
      <c r="A1464" s="6" t="s">
        <v>3288</v>
      </c>
      <c r="B1464" s="6" t="s">
        <v>2</v>
      </c>
      <c r="C1464" s="12">
        <v>142464</v>
      </c>
      <c r="E1464" s="1" t="s">
        <v>2510</v>
      </c>
      <c r="F1464" s="11" t="str">
        <f>IF(TicketTotals[[#This Row],[New Tickets]]&gt;499, "TRUE", "FALSE")</f>
        <v>TRUE</v>
      </c>
      <c r="G1464" s="7">
        <v>2016</v>
      </c>
      <c r="H1464" s="7">
        <f>IF(TicketTotals[[#This Row],[New Tickets]]&gt;499, TicketTotals[[#This Row],[New Tickets]], 0)</f>
        <v>2016</v>
      </c>
      <c r="I1464" s="16">
        <f>ROUND((TicketTotals[[#This Row],[Billed Tickets]]/$E$5)*$E$6, 2)</f>
        <v>1245.95</v>
      </c>
      <c r="J1464" s="20">
        <f>TicketTotals[[#This Row],[Billed Tickets]]/$E$5</f>
        <v>2.4918994726221087E-4</v>
      </c>
    </row>
    <row r="1465" spans="1:10" x14ac:dyDescent="0.3">
      <c r="A1465" s="6" t="s">
        <v>3288</v>
      </c>
      <c r="B1465" s="6" t="s">
        <v>2</v>
      </c>
      <c r="C1465" s="12">
        <v>142622</v>
      </c>
      <c r="E1465" s="1" t="s">
        <v>2511</v>
      </c>
      <c r="F1465" s="11" t="str">
        <f>IF(TicketTotals[[#This Row],[New Tickets]]&gt;499, "TRUE", "FALSE")</f>
        <v>TRUE</v>
      </c>
      <c r="G1465" s="7">
        <v>26229</v>
      </c>
      <c r="H1465" s="7">
        <f>IF(TicketTotals[[#This Row],[New Tickets]]&gt;499, TicketTotals[[#This Row],[New Tickets]], 0)</f>
        <v>26229</v>
      </c>
      <c r="I1465" s="16">
        <f>ROUND((TicketTotals[[#This Row],[Billed Tickets]]/$E$5)*$E$6, 2)</f>
        <v>16210.33</v>
      </c>
      <c r="J1465" s="20">
        <f>TicketTotals[[#This Row],[Billed Tickets]]/$E$5</f>
        <v>3.2420650430260559E-3</v>
      </c>
    </row>
    <row r="1466" spans="1:10" x14ac:dyDescent="0.3">
      <c r="A1466" s="6" t="s">
        <v>3288</v>
      </c>
      <c r="B1466" s="6" t="s">
        <v>2</v>
      </c>
      <c r="C1466" s="12">
        <v>142728</v>
      </c>
      <c r="E1466" s="12" t="s">
        <v>2512</v>
      </c>
      <c r="F1466" s="11" t="str">
        <f>IF(TicketTotals[[#This Row],[New Tickets]]&gt;499, "TRUE", "FALSE")</f>
        <v>FALSE</v>
      </c>
      <c r="G1466" s="7">
        <v>185</v>
      </c>
      <c r="H1466" s="7">
        <f>IF(TicketTotals[[#This Row],[New Tickets]]&gt;499, TicketTotals[[#This Row],[New Tickets]], 0)</f>
        <v>0</v>
      </c>
      <c r="I1466" s="16">
        <f>ROUND((TicketTotals[[#This Row],[Billed Tickets]]/$E$5)*$E$6, 2)</f>
        <v>0</v>
      </c>
      <c r="J1466" s="20">
        <f>TicketTotals[[#This Row],[Billed Tickets]]/$E$5</f>
        <v>0</v>
      </c>
    </row>
    <row r="1467" spans="1:10" x14ac:dyDescent="0.3">
      <c r="A1467" s="6" t="s">
        <v>3288</v>
      </c>
      <c r="B1467" s="6" t="s">
        <v>2</v>
      </c>
      <c r="C1467" s="12">
        <v>142828</v>
      </c>
      <c r="E1467" s="1" t="s">
        <v>2513</v>
      </c>
      <c r="F1467" s="11" t="str">
        <f>IF(TicketTotals[[#This Row],[New Tickets]]&gt;499, "TRUE", "FALSE")</f>
        <v>TRUE</v>
      </c>
      <c r="G1467" s="7">
        <v>3563</v>
      </c>
      <c r="H1467" s="7">
        <f>IF(TicketTotals[[#This Row],[New Tickets]]&gt;499, TicketTotals[[#This Row],[New Tickets]], 0)</f>
        <v>3563</v>
      </c>
      <c r="I1467" s="16">
        <f>ROUND((TicketTotals[[#This Row],[Billed Tickets]]/$E$5)*$E$6, 2)</f>
        <v>2202.04</v>
      </c>
      <c r="J1467" s="20">
        <f>TicketTotals[[#This Row],[Billed Tickets]]/$E$5</f>
        <v>4.4040862207106018E-4</v>
      </c>
    </row>
    <row r="1468" spans="1:10" x14ac:dyDescent="0.3">
      <c r="A1468" s="6" t="s">
        <v>3288</v>
      </c>
      <c r="B1468" s="6" t="s">
        <v>2</v>
      </c>
      <c r="C1468" s="12">
        <v>142932</v>
      </c>
      <c r="E1468" s="12" t="s">
        <v>2514</v>
      </c>
      <c r="F1468" s="11" t="str">
        <f>IF(TicketTotals[[#This Row],[New Tickets]]&gt;499, "TRUE", "FALSE")</f>
        <v>FALSE</v>
      </c>
      <c r="G1468" s="7">
        <v>409</v>
      </c>
      <c r="H1468" s="7">
        <f>IF(TicketTotals[[#This Row],[New Tickets]]&gt;499, TicketTotals[[#This Row],[New Tickets]], 0)</f>
        <v>0</v>
      </c>
      <c r="I1468" s="16">
        <f>ROUND((TicketTotals[[#This Row],[Billed Tickets]]/$E$5)*$E$6, 2)</f>
        <v>0</v>
      </c>
      <c r="J1468" s="20">
        <f>TicketTotals[[#This Row],[Billed Tickets]]/$E$5</f>
        <v>0</v>
      </c>
    </row>
    <row r="1469" spans="1:10" x14ac:dyDescent="0.3">
      <c r="A1469" s="6" t="s">
        <v>3288</v>
      </c>
      <c r="B1469" s="6" t="s">
        <v>2</v>
      </c>
      <c r="C1469" s="12">
        <v>142933</v>
      </c>
      <c r="E1469" s="12" t="s">
        <v>2515</v>
      </c>
      <c r="F1469" s="11" t="str">
        <f>IF(TicketTotals[[#This Row],[New Tickets]]&gt;499, "TRUE", "FALSE")</f>
        <v>FALSE</v>
      </c>
      <c r="G1469" s="7">
        <v>130</v>
      </c>
      <c r="H1469" s="7">
        <f>IF(TicketTotals[[#This Row],[New Tickets]]&gt;499, TicketTotals[[#This Row],[New Tickets]], 0)</f>
        <v>0</v>
      </c>
      <c r="I1469" s="16">
        <f>ROUND((TicketTotals[[#This Row],[Billed Tickets]]/$E$5)*$E$6, 2)</f>
        <v>0</v>
      </c>
      <c r="J1469" s="20">
        <f>TicketTotals[[#This Row],[Billed Tickets]]/$E$5</f>
        <v>0</v>
      </c>
    </row>
    <row r="1470" spans="1:10" x14ac:dyDescent="0.3">
      <c r="A1470" s="6" t="s">
        <v>3288</v>
      </c>
      <c r="B1470" s="6" t="s">
        <v>2</v>
      </c>
      <c r="C1470" s="12">
        <v>142934</v>
      </c>
      <c r="E1470" s="12" t="s">
        <v>2516</v>
      </c>
      <c r="F1470" s="11" t="str">
        <f>IF(TicketTotals[[#This Row],[New Tickets]]&gt;499, "TRUE", "FALSE")</f>
        <v>FALSE</v>
      </c>
      <c r="G1470" s="7">
        <v>47</v>
      </c>
      <c r="H1470" s="7">
        <f>IF(TicketTotals[[#This Row],[New Tickets]]&gt;499, TicketTotals[[#This Row],[New Tickets]], 0)</f>
        <v>0</v>
      </c>
      <c r="I1470" s="16">
        <f>ROUND((TicketTotals[[#This Row],[Billed Tickets]]/$E$5)*$E$6, 2)</f>
        <v>0</v>
      </c>
      <c r="J1470" s="20">
        <f>TicketTotals[[#This Row],[Billed Tickets]]/$E$5</f>
        <v>0</v>
      </c>
    </row>
    <row r="1471" spans="1:10" x14ac:dyDescent="0.3">
      <c r="A1471" s="6" t="s">
        <v>3288</v>
      </c>
      <c r="B1471" s="6" t="s">
        <v>2</v>
      </c>
      <c r="C1471" s="12">
        <v>142935</v>
      </c>
      <c r="E1471" s="12" t="s">
        <v>2517</v>
      </c>
      <c r="F1471" s="11" t="str">
        <f>IF(TicketTotals[[#This Row],[New Tickets]]&gt;499, "TRUE", "FALSE")</f>
        <v>FALSE</v>
      </c>
      <c r="G1471" s="7">
        <v>1</v>
      </c>
      <c r="H1471" s="7">
        <f>IF(TicketTotals[[#This Row],[New Tickets]]&gt;499, TicketTotals[[#This Row],[New Tickets]], 0)</f>
        <v>0</v>
      </c>
      <c r="I1471" s="16">
        <f>ROUND((TicketTotals[[#This Row],[Billed Tickets]]/$E$5)*$E$6, 2)</f>
        <v>0</v>
      </c>
      <c r="J1471" s="20">
        <f>TicketTotals[[#This Row],[Billed Tickets]]/$E$5</f>
        <v>0</v>
      </c>
    </row>
    <row r="1472" spans="1:10" x14ac:dyDescent="0.3">
      <c r="A1472" s="6" t="s">
        <v>3288</v>
      </c>
      <c r="B1472" s="6" t="s">
        <v>2</v>
      </c>
      <c r="C1472" s="12">
        <v>142991</v>
      </c>
      <c r="E1472" s="1" t="s">
        <v>2518</v>
      </c>
      <c r="F1472" s="11" t="str">
        <f>IF(TicketTotals[[#This Row],[New Tickets]]&gt;499, "TRUE", "FALSE")</f>
        <v>TRUE</v>
      </c>
      <c r="G1472" s="7">
        <v>693</v>
      </c>
      <c r="H1472" s="7">
        <f>IF(TicketTotals[[#This Row],[New Tickets]]&gt;499, TicketTotals[[#This Row],[New Tickets]], 0)</f>
        <v>693</v>
      </c>
      <c r="I1472" s="16">
        <f>ROUND((TicketTotals[[#This Row],[Billed Tickets]]/$E$5)*$E$6, 2)</f>
        <v>428.3</v>
      </c>
      <c r="J1472" s="20">
        <f>TicketTotals[[#This Row],[Billed Tickets]]/$E$5</f>
        <v>8.5659044371384985E-5</v>
      </c>
    </row>
    <row r="1473" spans="1:10" x14ac:dyDescent="0.3">
      <c r="A1473" s="6" t="s">
        <v>3288</v>
      </c>
      <c r="B1473" s="6" t="s">
        <v>2</v>
      </c>
      <c r="C1473" s="12">
        <v>142994</v>
      </c>
      <c r="E1473" s="12" t="s">
        <v>2519</v>
      </c>
      <c r="F1473" s="11" t="str">
        <f>IF(TicketTotals[[#This Row],[New Tickets]]&gt;499, "TRUE", "FALSE")</f>
        <v>FALSE</v>
      </c>
      <c r="G1473" s="7">
        <v>27</v>
      </c>
      <c r="H1473" s="7">
        <f>IF(TicketTotals[[#This Row],[New Tickets]]&gt;499, TicketTotals[[#This Row],[New Tickets]], 0)</f>
        <v>0</v>
      </c>
      <c r="I1473" s="16">
        <f>ROUND((TicketTotals[[#This Row],[Billed Tickets]]/$E$5)*$E$6, 2)</f>
        <v>0</v>
      </c>
      <c r="J1473" s="20">
        <f>TicketTotals[[#This Row],[Billed Tickets]]/$E$5</f>
        <v>0</v>
      </c>
    </row>
    <row r="1474" spans="1:10" x14ac:dyDescent="0.3">
      <c r="A1474" s="6" t="s">
        <v>3288</v>
      </c>
      <c r="B1474" s="6" t="s">
        <v>2</v>
      </c>
      <c r="C1474" s="12">
        <v>143000</v>
      </c>
      <c r="E1474" s="12" t="s">
        <v>2520</v>
      </c>
      <c r="F1474" s="11" t="str">
        <f>IF(TicketTotals[[#This Row],[New Tickets]]&gt;499, "TRUE", "FALSE")</f>
        <v>FALSE</v>
      </c>
      <c r="G1474" s="7">
        <v>143</v>
      </c>
      <c r="H1474" s="7">
        <f>IF(TicketTotals[[#This Row],[New Tickets]]&gt;499, TicketTotals[[#This Row],[New Tickets]], 0)</f>
        <v>0</v>
      </c>
      <c r="I1474" s="16">
        <f>ROUND((TicketTotals[[#This Row],[Billed Tickets]]/$E$5)*$E$6, 2)</f>
        <v>0</v>
      </c>
      <c r="J1474" s="20">
        <f>TicketTotals[[#This Row],[Billed Tickets]]/$E$5</f>
        <v>0</v>
      </c>
    </row>
    <row r="1475" spans="1:10" x14ac:dyDescent="0.3">
      <c r="A1475" s="6" t="s">
        <v>3288</v>
      </c>
      <c r="B1475" s="6" t="s">
        <v>2</v>
      </c>
      <c r="C1475" s="12">
        <v>143004</v>
      </c>
      <c r="E1475" s="12" t="s">
        <v>2521</v>
      </c>
      <c r="F1475" s="11" t="str">
        <f>IF(TicketTotals[[#This Row],[New Tickets]]&gt;499, "TRUE", "FALSE")</f>
        <v>FALSE</v>
      </c>
      <c r="G1475" s="7">
        <v>142</v>
      </c>
      <c r="H1475" s="7">
        <f>IF(TicketTotals[[#This Row],[New Tickets]]&gt;499, TicketTotals[[#This Row],[New Tickets]], 0)</f>
        <v>0</v>
      </c>
      <c r="I1475" s="16">
        <f>ROUND((TicketTotals[[#This Row],[Billed Tickets]]/$E$5)*$E$6, 2)</f>
        <v>0</v>
      </c>
      <c r="J1475" s="20">
        <f>TicketTotals[[#This Row],[Billed Tickets]]/$E$5</f>
        <v>0</v>
      </c>
    </row>
    <row r="1476" spans="1:10" x14ac:dyDescent="0.3">
      <c r="A1476" s="6" t="s">
        <v>3288</v>
      </c>
      <c r="B1476" s="6" t="s">
        <v>2</v>
      </c>
      <c r="C1476" s="12">
        <v>143010</v>
      </c>
      <c r="E1476" s="12" t="s">
        <v>2522</v>
      </c>
      <c r="F1476" s="11" t="str">
        <f>IF(TicketTotals[[#This Row],[New Tickets]]&gt;499, "TRUE", "FALSE")</f>
        <v>FALSE</v>
      </c>
      <c r="G1476" s="7">
        <v>0</v>
      </c>
      <c r="H1476" s="7">
        <f>IF(TicketTotals[[#This Row],[New Tickets]]&gt;499, TicketTotals[[#This Row],[New Tickets]], 0)</f>
        <v>0</v>
      </c>
      <c r="I1476" s="16">
        <f>ROUND((TicketTotals[[#This Row],[Billed Tickets]]/$E$5)*$E$6, 2)</f>
        <v>0</v>
      </c>
      <c r="J1476" s="20">
        <f>TicketTotals[[#This Row],[Billed Tickets]]/$E$5</f>
        <v>0</v>
      </c>
    </row>
    <row r="1477" spans="1:10" x14ac:dyDescent="0.3">
      <c r="A1477" s="6" t="s">
        <v>3288</v>
      </c>
      <c r="B1477" s="6" t="s">
        <v>2</v>
      </c>
      <c r="C1477" s="12">
        <v>140653</v>
      </c>
      <c r="E1477" s="12" t="s">
        <v>2523</v>
      </c>
      <c r="F1477" s="11" t="str">
        <f>IF(TicketTotals[[#This Row],[New Tickets]]&gt;499, "TRUE", "FALSE")</f>
        <v>FALSE</v>
      </c>
      <c r="G1477" s="7">
        <v>15</v>
      </c>
      <c r="H1477" s="7">
        <f>IF(TicketTotals[[#This Row],[New Tickets]]&gt;499, TicketTotals[[#This Row],[New Tickets]], 0)</f>
        <v>0</v>
      </c>
      <c r="I1477" s="16">
        <f>ROUND((TicketTotals[[#This Row],[Billed Tickets]]/$E$5)*$E$6, 2)</f>
        <v>0</v>
      </c>
      <c r="J1477" s="20">
        <f>TicketTotals[[#This Row],[Billed Tickets]]/$E$5</f>
        <v>0</v>
      </c>
    </row>
    <row r="1478" spans="1:10" x14ac:dyDescent="0.3">
      <c r="A1478" s="6" t="s">
        <v>3288</v>
      </c>
      <c r="B1478" s="6" t="s">
        <v>2</v>
      </c>
      <c r="C1478" s="12">
        <v>154534</v>
      </c>
      <c r="E1478" s="12" t="s">
        <v>2524</v>
      </c>
      <c r="F1478" s="11" t="str">
        <f>IF(TicketTotals[[#This Row],[New Tickets]]&gt;499, "TRUE", "FALSE")</f>
        <v>FALSE</v>
      </c>
      <c r="G1478" s="7">
        <v>34</v>
      </c>
      <c r="H1478" s="7">
        <f>IF(TicketTotals[[#This Row],[New Tickets]]&gt;499, TicketTotals[[#This Row],[New Tickets]], 0)</f>
        <v>0</v>
      </c>
      <c r="I1478" s="16">
        <f>ROUND((TicketTotals[[#This Row],[Billed Tickets]]/$E$5)*$E$6, 2)</f>
        <v>0</v>
      </c>
      <c r="J1478" s="20">
        <f>TicketTotals[[#This Row],[Billed Tickets]]/$E$5</f>
        <v>0</v>
      </c>
    </row>
    <row r="1479" spans="1:10" x14ac:dyDescent="0.3">
      <c r="A1479" s="6" t="s">
        <v>3288</v>
      </c>
      <c r="B1479" s="6" t="s">
        <v>2</v>
      </c>
      <c r="C1479" s="12">
        <v>154611</v>
      </c>
      <c r="E1479" s="12" t="s">
        <v>2525</v>
      </c>
      <c r="F1479" s="11" t="str">
        <f>IF(TicketTotals[[#This Row],[New Tickets]]&gt;499, "TRUE", "FALSE")</f>
        <v>FALSE</v>
      </c>
      <c r="G1479" s="7">
        <v>57</v>
      </c>
      <c r="H1479" s="7">
        <f>IF(TicketTotals[[#This Row],[New Tickets]]&gt;499, TicketTotals[[#This Row],[New Tickets]], 0)</f>
        <v>0</v>
      </c>
      <c r="I1479" s="16">
        <f>ROUND((TicketTotals[[#This Row],[Billed Tickets]]/$E$5)*$E$6, 2)</f>
        <v>0</v>
      </c>
      <c r="J1479" s="20">
        <f>TicketTotals[[#This Row],[Billed Tickets]]/$E$5</f>
        <v>0</v>
      </c>
    </row>
    <row r="1480" spans="1:10" x14ac:dyDescent="0.3">
      <c r="A1480" s="6" t="s">
        <v>3288</v>
      </c>
      <c r="B1480" s="6" t="s">
        <v>2</v>
      </c>
      <c r="C1480" s="12">
        <v>143116</v>
      </c>
      <c r="E1480" s="12" t="s">
        <v>2526</v>
      </c>
      <c r="F1480" s="11" t="str">
        <f>IF(TicketTotals[[#This Row],[New Tickets]]&gt;499, "TRUE", "FALSE")</f>
        <v>FALSE</v>
      </c>
      <c r="G1480" s="7">
        <v>113</v>
      </c>
      <c r="H1480" s="7">
        <f>IF(TicketTotals[[#This Row],[New Tickets]]&gt;499, TicketTotals[[#This Row],[New Tickets]], 0)</f>
        <v>0</v>
      </c>
      <c r="I1480" s="16">
        <f>ROUND((TicketTotals[[#This Row],[Billed Tickets]]/$E$5)*$E$6, 2)</f>
        <v>0</v>
      </c>
      <c r="J1480" s="20">
        <f>TicketTotals[[#This Row],[Billed Tickets]]/$E$5</f>
        <v>0</v>
      </c>
    </row>
    <row r="1481" spans="1:10" x14ac:dyDescent="0.3">
      <c r="A1481" s="6" t="s">
        <v>3288</v>
      </c>
      <c r="B1481" s="6" t="s">
        <v>2</v>
      </c>
      <c r="C1481" s="12">
        <v>140650</v>
      </c>
      <c r="E1481" s="12" t="s">
        <v>2527</v>
      </c>
      <c r="F1481" s="11" t="str">
        <f>IF(TicketTotals[[#This Row],[New Tickets]]&gt;499, "TRUE", "FALSE")</f>
        <v>FALSE</v>
      </c>
      <c r="G1481" s="7">
        <v>26</v>
      </c>
      <c r="H1481" s="7">
        <f>IF(TicketTotals[[#This Row],[New Tickets]]&gt;499, TicketTotals[[#This Row],[New Tickets]], 0)</f>
        <v>0</v>
      </c>
      <c r="I1481" s="16">
        <f>ROUND((TicketTotals[[#This Row],[Billed Tickets]]/$E$5)*$E$6, 2)</f>
        <v>0</v>
      </c>
      <c r="J1481" s="20">
        <f>TicketTotals[[#This Row],[Billed Tickets]]/$E$5</f>
        <v>0</v>
      </c>
    </row>
    <row r="1482" spans="1:10" x14ac:dyDescent="0.3">
      <c r="A1482" s="6" t="s">
        <v>3288</v>
      </c>
      <c r="B1482" s="6" t="s">
        <v>2</v>
      </c>
      <c r="C1482" s="12">
        <v>140652</v>
      </c>
      <c r="E1482" s="12" t="s">
        <v>2528</v>
      </c>
      <c r="F1482" s="11" t="str">
        <f>IF(TicketTotals[[#This Row],[New Tickets]]&gt;499, "TRUE", "FALSE")</f>
        <v>FALSE</v>
      </c>
      <c r="G1482" s="7">
        <v>8</v>
      </c>
      <c r="H1482" s="7">
        <f>IF(TicketTotals[[#This Row],[New Tickets]]&gt;499, TicketTotals[[#This Row],[New Tickets]], 0)</f>
        <v>0</v>
      </c>
      <c r="I1482" s="16">
        <f>ROUND((TicketTotals[[#This Row],[Billed Tickets]]/$E$5)*$E$6, 2)</f>
        <v>0</v>
      </c>
      <c r="J1482" s="20">
        <f>TicketTotals[[#This Row],[Billed Tickets]]/$E$5</f>
        <v>0</v>
      </c>
    </row>
    <row r="1483" spans="1:10" x14ac:dyDescent="0.3">
      <c r="A1483" s="6" t="s">
        <v>3288</v>
      </c>
      <c r="B1483" s="6" t="s">
        <v>2</v>
      </c>
      <c r="C1483" s="12">
        <v>142939</v>
      </c>
      <c r="E1483" s="12" t="s">
        <v>2529</v>
      </c>
      <c r="F1483" s="11" t="str">
        <f>IF(TicketTotals[[#This Row],[New Tickets]]&gt;499, "TRUE", "FALSE")</f>
        <v>FALSE</v>
      </c>
      <c r="G1483" s="7">
        <v>125</v>
      </c>
      <c r="H1483" s="7">
        <f>IF(TicketTotals[[#This Row],[New Tickets]]&gt;499, TicketTotals[[#This Row],[New Tickets]], 0)</f>
        <v>0</v>
      </c>
      <c r="I1483" s="16">
        <f>ROUND((TicketTotals[[#This Row],[Billed Tickets]]/$E$5)*$E$6, 2)</f>
        <v>0</v>
      </c>
      <c r="J1483" s="20">
        <f>TicketTotals[[#This Row],[Billed Tickets]]/$E$5</f>
        <v>0</v>
      </c>
    </row>
    <row r="1484" spans="1:10" x14ac:dyDescent="0.3">
      <c r="A1484" s="6" t="s">
        <v>3288</v>
      </c>
      <c r="B1484" s="6" t="s">
        <v>2</v>
      </c>
      <c r="C1484" s="12">
        <v>143149</v>
      </c>
      <c r="E1484" s="1" t="s">
        <v>2530</v>
      </c>
      <c r="F1484" s="11" t="str">
        <f>IF(TicketTotals[[#This Row],[New Tickets]]&gt;499, "TRUE", "FALSE")</f>
        <v>TRUE</v>
      </c>
      <c r="G1484" s="7">
        <v>748</v>
      </c>
      <c r="H1484" s="7">
        <f>IF(TicketTotals[[#This Row],[New Tickets]]&gt;499, TicketTotals[[#This Row],[New Tickets]], 0)</f>
        <v>748</v>
      </c>
      <c r="I1484" s="16">
        <f>ROUND((TicketTotals[[#This Row],[Billed Tickets]]/$E$5)*$E$6, 2)</f>
        <v>462.29</v>
      </c>
      <c r="J1484" s="20">
        <f>TicketTotals[[#This Row],[Billed Tickets]]/$E$5</f>
        <v>9.2457381226256806E-5</v>
      </c>
    </row>
    <row r="1485" spans="1:10" x14ac:dyDescent="0.3">
      <c r="A1485" s="6" t="s">
        <v>3288</v>
      </c>
      <c r="B1485" s="6" t="s">
        <v>2</v>
      </c>
      <c r="C1485" s="12">
        <v>143228</v>
      </c>
      <c r="E1485" s="1" t="s">
        <v>2531</v>
      </c>
      <c r="F1485" s="11" t="str">
        <f>IF(TicketTotals[[#This Row],[New Tickets]]&gt;499, "TRUE", "FALSE")</f>
        <v>TRUE</v>
      </c>
      <c r="G1485" s="7">
        <v>1806</v>
      </c>
      <c r="H1485" s="7">
        <f>IF(TicketTotals[[#This Row],[New Tickets]]&gt;499, TicketTotals[[#This Row],[New Tickets]], 0)</f>
        <v>1806</v>
      </c>
      <c r="I1485" s="16">
        <f>ROUND((TicketTotals[[#This Row],[Billed Tickets]]/$E$5)*$E$6, 2)</f>
        <v>1116.1600000000001</v>
      </c>
      <c r="J1485" s="20">
        <f>TicketTotals[[#This Row],[Billed Tickets]]/$E$5</f>
        <v>2.2323266108906391E-4</v>
      </c>
    </row>
    <row r="1486" spans="1:10" x14ac:dyDescent="0.3">
      <c r="A1486" s="6" t="s">
        <v>3288</v>
      </c>
      <c r="B1486" s="6" t="s">
        <v>2</v>
      </c>
      <c r="C1486" s="12">
        <v>143518</v>
      </c>
      <c r="E1486" s="1" t="s">
        <v>2532</v>
      </c>
      <c r="F1486" s="11" t="str">
        <f>IF(TicketTotals[[#This Row],[New Tickets]]&gt;499, "TRUE", "FALSE")</f>
        <v>TRUE</v>
      </c>
      <c r="G1486" s="7">
        <v>1321</v>
      </c>
      <c r="H1486" s="7">
        <f>IF(TicketTotals[[#This Row],[New Tickets]]&gt;499, TicketTotals[[#This Row],[New Tickets]], 0)</f>
        <v>1321</v>
      </c>
      <c r="I1486" s="16">
        <f>ROUND((TicketTotals[[#This Row],[Billed Tickets]]/$E$5)*$E$6, 2)</f>
        <v>816.42</v>
      </c>
      <c r="J1486" s="20">
        <f>TicketTotals[[#This Row],[Billed Tickets]]/$E$5</f>
        <v>1.6328369064155782E-4</v>
      </c>
    </row>
    <row r="1487" spans="1:10" x14ac:dyDescent="0.3">
      <c r="A1487" s="6" t="s">
        <v>3288</v>
      </c>
      <c r="B1487" s="6" t="s">
        <v>2</v>
      </c>
      <c r="C1487" s="12">
        <v>143677</v>
      </c>
      <c r="E1487" s="1" t="s">
        <v>2533</v>
      </c>
      <c r="F1487" s="11" t="str">
        <f>IF(TicketTotals[[#This Row],[New Tickets]]&gt;499, "TRUE", "FALSE")</f>
        <v>TRUE</v>
      </c>
      <c r="G1487" s="7">
        <v>4059</v>
      </c>
      <c r="H1487" s="7">
        <f>IF(TicketTotals[[#This Row],[New Tickets]]&gt;499, TicketTotals[[#This Row],[New Tickets]], 0)</f>
        <v>4059</v>
      </c>
      <c r="I1487" s="16">
        <f>ROUND((TicketTotals[[#This Row],[Billed Tickets]]/$E$5)*$E$6, 2)</f>
        <v>2508.59</v>
      </c>
      <c r="J1487" s="20">
        <f>TicketTotals[[#This Row],[Billed Tickets]]/$E$5</f>
        <v>5.017172598895406E-4</v>
      </c>
    </row>
    <row r="1488" spans="1:10" x14ac:dyDescent="0.3">
      <c r="A1488" s="6" t="s">
        <v>3288</v>
      </c>
      <c r="B1488" s="6" t="s">
        <v>2</v>
      </c>
      <c r="C1488" s="12">
        <v>143690</v>
      </c>
      <c r="E1488" s="12" t="s">
        <v>2534</v>
      </c>
      <c r="F1488" s="11" t="str">
        <f>IF(TicketTotals[[#This Row],[New Tickets]]&gt;499, "TRUE", "FALSE")</f>
        <v>FALSE</v>
      </c>
      <c r="G1488" s="7">
        <v>12</v>
      </c>
      <c r="H1488" s="7">
        <f>IF(TicketTotals[[#This Row],[New Tickets]]&gt;499, TicketTotals[[#This Row],[New Tickets]], 0)</f>
        <v>0</v>
      </c>
      <c r="I1488" s="16">
        <f>ROUND((TicketTotals[[#This Row],[Billed Tickets]]/$E$5)*$E$6, 2)</f>
        <v>0</v>
      </c>
      <c r="J1488" s="20">
        <f>TicketTotals[[#This Row],[Billed Tickets]]/$E$5</f>
        <v>0</v>
      </c>
    </row>
    <row r="1489" spans="1:10" x14ac:dyDescent="0.3">
      <c r="A1489" s="6" t="s">
        <v>3288</v>
      </c>
      <c r="B1489" s="6" t="s">
        <v>2</v>
      </c>
      <c r="C1489" s="12">
        <v>143703</v>
      </c>
      <c r="E1489" s="1" t="s">
        <v>2535</v>
      </c>
      <c r="F1489" s="11" t="str">
        <f>IF(TicketTotals[[#This Row],[New Tickets]]&gt;499, "TRUE", "FALSE")</f>
        <v>TRUE</v>
      </c>
      <c r="G1489" s="7">
        <v>1181</v>
      </c>
      <c r="H1489" s="7">
        <f>IF(TicketTotals[[#This Row],[New Tickets]]&gt;499, TicketTotals[[#This Row],[New Tickets]], 0)</f>
        <v>1181</v>
      </c>
      <c r="I1489" s="16">
        <f>ROUND((TicketTotals[[#This Row],[Billed Tickets]]/$E$5)*$E$6, 2)</f>
        <v>729.89</v>
      </c>
      <c r="J1489" s="20">
        <f>TicketTotals[[#This Row],[Billed Tickets]]/$E$5</f>
        <v>1.4597883319279317E-4</v>
      </c>
    </row>
    <row r="1490" spans="1:10" x14ac:dyDescent="0.3">
      <c r="A1490" s="6" t="s">
        <v>3288</v>
      </c>
      <c r="B1490" s="6" t="s">
        <v>2</v>
      </c>
      <c r="C1490" s="12">
        <v>143717</v>
      </c>
      <c r="E1490" s="12" t="s">
        <v>2536</v>
      </c>
      <c r="F1490" s="11" t="str">
        <f>IF(TicketTotals[[#This Row],[New Tickets]]&gt;499, "TRUE", "FALSE")</f>
        <v>FALSE</v>
      </c>
      <c r="G1490" s="7">
        <v>19</v>
      </c>
      <c r="H1490" s="7">
        <f>IF(TicketTotals[[#This Row],[New Tickets]]&gt;499, TicketTotals[[#This Row],[New Tickets]], 0)</f>
        <v>0</v>
      </c>
      <c r="I1490" s="16">
        <f>ROUND((TicketTotals[[#This Row],[Billed Tickets]]/$E$5)*$E$6, 2)</f>
        <v>0</v>
      </c>
      <c r="J1490" s="20">
        <f>TicketTotals[[#This Row],[Billed Tickets]]/$E$5</f>
        <v>0</v>
      </c>
    </row>
    <row r="1491" spans="1:10" x14ac:dyDescent="0.3">
      <c r="A1491" s="6" t="s">
        <v>3288</v>
      </c>
      <c r="B1491" s="6" t="s">
        <v>2</v>
      </c>
      <c r="C1491" s="12">
        <v>143783</v>
      </c>
      <c r="E1491" s="12" t="s">
        <v>2537</v>
      </c>
      <c r="F1491" s="11" t="str">
        <f>IF(TicketTotals[[#This Row],[New Tickets]]&gt;499, "TRUE", "FALSE")</f>
        <v>FALSE</v>
      </c>
      <c r="G1491" s="7">
        <v>14</v>
      </c>
      <c r="H1491" s="7">
        <f>IF(TicketTotals[[#This Row],[New Tickets]]&gt;499, TicketTotals[[#This Row],[New Tickets]], 0)</f>
        <v>0</v>
      </c>
      <c r="I1491" s="16">
        <f>ROUND((TicketTotals[[#This Row],[Billed Tickets]]/$E$5)*$E$6, 2)</f>
        <v>0</v>
      </c>
      <c r="J1491" s="20">
        <f>TicketTotals[[#This Row],[Billed Tickets]]/$E$5</f>
        <v>0</v>
      </c>
    </row>
    <row r="1492" spans="1:10" x14ac:dyDescent="0.3">
      <c r="A1492" s="6" t="s">
        <v>3288</v>
      </c>
      <c r="B1492" s="6" t="s">
        <v>2</v>
      </c>
      <c r="C1492" s="12">
        <v>143888</v>
      </c>
      <c r="E1492" s="12" t="s">
        <v>2538</v>
      </c>
      <c r="F1492" s="11" t="str">
        <f>IF(TicketTotals[[#This Row],[New Tickets]]&gt;499, "TRUE", "FALSE")</f>
        <v>FALSE</v>
      </c>
      <c r="G1492" s="7">
        <v>59</v>
      </c>
      <c r="H1492" s="7">
        <f>IF(TicketTotals[[#This Row],[New Tickets]]&gt;499, TicketTotals[[#This Row],[New Tickets]], 0)</f>
        <v>0</v>
      </c>
      <c r="I1492" s="16">
        <f>ROUND((TicketTotals[[#This Row],[Billed Tickets]]/$E$5)*$E$6, 2)</f>
        <v>0</v>
      </c>
      <c r="J1492" s="20">
        <f>TicketTotals[[#This Row],[Billed Tickets]]/$E$5</f>
        <v>0</v>
      </c>
    </row>
    <row r="1493" spans="1:10" x14ac:dyDescent="0.3">
      <c r="A1493" s="6" t="s">
        <v>3288</v>
      </c>
      <c r="B1493" s="6" t="s">
        <v>2</v>
      </c>
      <c r="C1493" s="12">
        <v>143915</v>
      </c>
      <c r="E1493" s="12" t="s">
        <v>2539</v>
      </c>
      <c r="F1493" s="11" t="str">
        <f>IF(TicketTotals[[#This Row],[New Tickets]]&gt;499, "TRUE", "FALSE")</f>
        <v>FALSE</v>
      </c>
      <c r="G1493" s="7">
        <v>70</v>
      </c>
      <c r="H1493" s="7">
        <f>IF(TicketTotals[[#This Row],[New Tickets]]&gt;499, TicketTotals[[#This Row],[New Tickets]], 0)</f>
        <v>0</v>
      </c>
      <c r="I1493" s="16">
        <f>ROUND((TicketTotals[[#This Row],[Billed Tickets]]/$E$5)*$E$6, 2)</f>
        <v>0</v>
      </c>
      <c r="J1493" s="20">
        <f>TicketTotals[[#This Row],[Billed Tickets]]/$E$5</f>
        <v>0</v>
      </c>
    </row>
    <row r="1494" spans="1:10" x14ac:dyDescent="0.3">
      <c r="A1494" s="6" t="s">
        <v>3288</v>
      </c>
      <c r="B1494" s="6" t="s">
        <v>2</v>
      </c>
      <c r="C1494" s="12">
        <v>143922</v>
      </c>
      <c r="E1494" s="12" t="s">
        <v>2540</v>
      </c>
      <c r="F1494" s="11" t="str">
        <f>IF(TicketTotals[[#This Row],[New Tickets]]&gt;499, "TRUE", "FALSE")</f>
        <v>FALSE</v>
      </c>
      <c r="G1494" s="7">
        <v>6</v>
      </c>
      <c r="H1494" s="7">
        <f>IF(TicketTotals[[#This Row],[New Tickets]]&gt;499, TicketTotals[[#This Row],[New Tickets]], 0)</f>
        <v>0</v>
      </c>
      <c r="I1494" s="16">
        <f>ROUND((TicketTotals[[#This Row],[Billed Tickets]]/$E$5)*$E$6, 2)</f>
        <v>0</v>
      </c>
      <c r="J1494" s="20">
        <f>TicketTotals[[#This Row],[Billed Tickets]]/$E$5</f>
        <v>0</v>
      </c>
    </row>
    <row r="1495" spans="1:10" x14ac:dyDescent="0.3">
      <c r="A1495" s="6" t="s">
        <v>3288</v>
      </c>
      <c r="B1495" s="6" t="s">
        <v>2</v>
      </c>
      <c r="C1495" s="12">
        <v>143929</v>
      </c>
      <c r="E1495" s="12" t="s">
        <v>2541</v>
      </c>
      <c r="F1495" s="11" t="str">
        <f>IF(TicketTotals[[#This Row],[New Tickets]]&gt;499, "TRUE", "FALSE")</f>
        <v>FALSE</v>
      </c>
      <c r="G1495" s="7">
        <v>14</v>
      </c>
      <c r="H1495" s="7">
        <f>IF(TicketTotals[[#This Row],[New Tickets]]&gt;499, TicketTotals[[#This Row],[New Tickets]], 0)</f>
        <v>0</v>
      </c>
      <c r="I1495" s="16">
        <f>ROUND((TicketTotals[[#This Row],[Billed Tickets]]/$E$5)*$E$6, 2)</f>
        <v>0</v>
      </c>
      <c r="J1495" s="20">
        <f>TicketTotals[[#This Row],[Billed Tickets]]/$E$5</f>
        <v>0</v>
      </c>
    </row>
    <row r="1496" spans="1:10" x14ac:dyDescent="0.3">
      <c r="A1496" s="6" t="s">
        <v>3288</v>
      </c>
      <c r="B1496" s="6" t="s">
        <v>2</v>
      </c>
      <c r="C1496" s="12">
        <v>143944</v>
      </c>
      <c r="E1496" s="1" t="s">
        <v>2542</v>
      </c>
      <c r="F1496" s="11" t="str">
        <f>IF(TicketTotals[[#This Row],[New Tickets]]&gt;499, "TRUE", "FALSE")</f>
        <v>TRUE</v>
      </c>
      <c r="G1496" s="7">
        <v>909</v>
      </c>
      <c r="H1496" s="7">
        <f>IF(TicketTotals[[#This Row],[New Tickets]]&gt;499, TicketTotals[[#This Row],[New Tickets]], 0)</f>
        <v>909</v>
      </c>
      <c r="I1496" s="16">
        <f>ROUND((TicketTotals[[#This Row],[Billed Tickets]]/$E$5)*$E$6, 2)</f>
        <v>561.79</v>
      </c>
      <c r="J1496" s="20">
        <f>TicketTotals[[#This Row],[Billed Tickets]]/$E$5</f>
        <v>1.1235796729233615E-4</v>
      </c>
    </row>
    <row r="1497" spans="1:10" x14ac:dyDescent="0.3">
      <c r="A1497" s="6" t="s">
        <v>3288</v>
      </c>
      <c r="B1497" s="6" t="s">
        <v>2</v>
      </c>
      <c r="C1497" s="12">
        <v>143959</v>
      </c>
      <c r="E1497" s="12" t="s">
        <v>2543</v>
      </c>
      <c r="F1497" s="11" t="str">
        <f>IF(TicketTotals[[#This Row],[New Tickets]]&gt;499, "TRUE", "FALSE")</f>
        <v>FALSE</v>
      </c>
      <c r="G1497" s="7">
        <v>47</v>
      </c>
      <c r="H1497" s="7">
        <f>IF(TicketTotals[[#This Row],[New Tickets]]&gt;499, TicketTotals[[#This Row],[New Tickets]], 0)</f>
        <v>0</v>
      </c>
      <c r="I1497" s="16">
        <f>ROUND((TicketTotals[[#This Row],[Billed Tickets]]/$E$5)*$E$6, 2)</f>
        <v>0</v>
      </c>
      <c r="J1497" s="20">
        <f>TicketTotals[[#This Row],[Billed Tickets]]/$E$5</f>
        <v>0</v>
      </c>
    </row>
    <row r="1498" spans="1:10" x14ac:dyDescent="0.3">
      <c r="A1498" s="6" t="s">
        <v>3288</v>
      </c>
      <c r="B1498" s="6" t="s">
        <v>2</v>
      </c>
      <c r="C1498" s="12">
        <v>143966</v>
      </c>
      <c r="E1498" s="12" t="s">
        <v>2544</v>
      </c>
      <c r="F1498" s="11" t="str">
        <f>IF(TicketTotals[[#This Row],[New Tickets]]&gt;499, "TRUE", "FALSE")</f>
        <v>FALSE</v>
      </c>
      <c r="G1498" s="7">
        <v>136</v>
      </c>
      <c r="H1498" s="7">
        <f>IF(TicketTotals[[#This Row],[New Tickets]]&gt;499, TicketTotals[[#This Row],[New Tickets]], 0)</f>
        <v>0</v>
      </c>
      <c r="I1498" s="16">
        <f>ROUND((TicketTotals[[#This Row],[Billed Tickets]]/$E$5)*$E$6, 2)</f>
        <v>0</v>
      </c>
      <c r="J1498" s="20">
        <f>TicketTotals[[#This Row],[Billed Tickets]]/$E$5</f>
        <v>0</v>
      </c>
    </row>
    <row r="1499" spans="1:10" x14ac:dyDescent="0.3">
      <c r="A1499" s="6" t="s">
        <v>3288</v>
      </c>
      <c r="B1499" s="6" t="s">
        <v>2</v>
      </c>
      <c r="C1499" s="12">
        <v>143972</v>
      </c>
      <c r="E1499" s="12" t="s">
        <v>2545</v>
      </c>
      <c r="F1499" s="11" t="str">
        <f>IF(TicketTotals[[#This Row],[New Tickets]]&gt;499, "TRUE", "FALSE")</f>
        <v>FALSE</v>
      </c>
      <c r="G1499" s="7">
        <v>243</v>
      </c>
      <c r="H1499" s="7">
        <f>IF(TicketTotals[[#This Row],[New Tickets]]&gt;499, TicketTotals[[#This Row],[New Tickets]], 0)</f>
        <v>0</v>
      </c>
      <c r="I1499" s="16">
        <f>ROUND((TicketTotals[[#This Row],[Billed Tickets]]/$E$5)*$E$6, 2)</f>
        <v>0</v>
      </c>
      <c r="J1499" s="20">
        <f>TicketTotals[[#This Row],[Billed Tickets]]/$E$5</f>
        <v>0</v>
      </c>
    </row>
    <row r="1500" spans="1:10" x14ac:dyDescent="0.3">
      <c r="A1500" s="6" t="s">
        <v>3288</v>
      </c>
      <c r="B1500" s="6" t="s">
        <v>2</v>
      </c>
      <c r="C1500" s="12">
        <v>143978</v>
      </c>
      <c r="E1500" s="12" t="s">
        <v>2546</v>
      </c>
      <c r="F1500" s="11" t="str">
        <f>IF(TicketTotals[[#This Row],[New Tickets]]&gt;499, "TRUE", "FALSE")</f>
        <v>FALSE</v>
      </c>
      <c r="G1500" s="7">
        <v>38</v>
      </c>
      <c r="H1500" s="7">
        <f>IF(TicketTotals[[#This Row],[New Tickets]]&gt;499, TicketTotals[[#This Row],[New Tickets]], 0)</f>
        <v>0</v>
      </c>
      <c r="I1500" s="16">
        <f>ROUND((TicketTotals[[#This Row],[Billed Tickets]]/$E$5)*$E$6, 2)</f>
        <v>0</v>
      </c>
      <c r="J1500" s="20">
        <f>TicketTotals[[#This Row],[Billed Tickets]]/$E$5</f>
        <v>0</v>
      </c>
    </row>
    <row r="1501" spans="1:10" x14ac:dyDescent="0.3">
      <c r="A1501" s="6" t="s">
        <v>3288</v>
      </c>
      <c r="B1501" s="6" t="s">
        <v>2</v>
      </c>
      <c r="C1501" s="12">
        <v>143976</v>
      </c>
      <c r="E1501" s="12" t="s">
        <v>2547</v>
      </c>
      <c r="F1501" s="11" t="str">
        <f>IF(TicketTotals[[#This Row],[New Tickets]]&gt;499, "TRUE", "FALSE")</f>
        <v>FALSE</v>
      </c>
      <c r="G1501" s="7">
        <v>314</v>
      </c>
      <c r="H1501" s="7">
        <f>IF(TicketTotals[[#This Row],[New Tickets]]&gt;499, TicketTotals[[#This Row],[New Tickets]], 0)</f>
        <v>0</v>
      </c>
      <c r="I1501" s="16">
        <f>ROUND((TicketTotals[[#This Row],[Billed Tickets]]/$E$5)*$E$6, 2)</f>
        <v>0</v>
      </c>
      <c r="J1501" s="20">
        <f>TicketTotals[[#This Row],[Billed Tickets]]/$E$5</f>
        <v>0</v>
      </c>
    </row>
    <row r="1502" spans="1:10" x14ac:dyDescent="0.3">
      <c r="A1502" s="6" t="s">
        <v>3288</v>
      </c>
      <c r="B1502" s="6" t="s">
        <v>2</v>
      </c>
      <c r="C1502" s="12">
        <v>143987</v>
      </c>
      <c r="E1502" s="12" t="s">
        <v>2548</v>
      </c>
      <c r="F1502" s="11" t="str">
        <f>IF(TicketTotals[[#This Row],[New Tickets]]&gt;499, "TRUE", "FALSE")</f>
        <v>FALSE</v>
      </c>
      <c r="G1502" s="7">
        <v>293</v>
      </c>
      <c r="H1502" s="7">
        <f>IF(TicketTotals[[#This Row],[New Tickets]]&gt;499, TicketTotals[[#This Row],[New Tickets]], 0)</f>
        <v>0</v>
      </c>
      <c r="I1502" s="16">
        <f>ROUND((TicketTotals[[#This Row],[Billed Tickets]]/$E$5)*$E$6, 2)</f>
        <v>0</v>
      </c>
      <c r="J1502" s="20">
        <f>TicketTotals[[#This Row],[Billed Tickets]]/$E$5</f>
        <v>0</v>
      </c>
    </row>
    <row r="1503" spans="1:10" x14ac:dyDescent="0.3">
      <c r="A1503" s="6" t="s">
        <v>3288</v>
      </c>
      <c r="B1503" s="6" t="s">
        <v>2</v>
      </c>
      <c r="C1503" s="12">
        <v>143994</v>
      </c>
      <c r="E1503" s="12" t="s">
        <v>2549</v>
      </c>
      <c r="F1503" s="11" t="str">
        <f>IF(TicketTotals[[#This Row],[New Tickets]]&gt;499, "TRUE", "FALSE")</f>
        <v>FALSE</v>
      </c>
      <c r="G1503" s="7">
        <v>33</v>
      </c>
      <c r="H1503" s="7">
        <f>IF(TicketTotals[[#This Row],[New Tickets]]&gt;499, TicketTotals[[#This Row],[New Tickets]], 0)</f>
        <v>0</v>
      </c>
      <c r="I1503" s="16">
        <f>ROUND((TicketTotals[[#This Row],[Billed Tickets]]/$E$5)*$E$6, 2)</f>
        <v>0</v>
      </c>
      <c r="J1503" s="20">
        <f>TicketTotals[[#This Row],[Billed Tickets]]/$E$5</f>
        <v>0</v>
      </c>
    </row>
    <row r="1504" spans="1:10" x14ac:dyDescent="0.3">
      <c r="A1504" s="6" t="s">
        <v>3288</v>
      </c>
      <c r="B1504" s="6" t="s">
        <v>2</v>
      </c>
      <c r="C1504" s="12">
        <v>144047</v>
      </c>
      <c r="E1504" s="12" t="s">
        <v>2550</v>
      </c>
      <c r="F1504" s="11" t="str">
        <f>IF(TicketTotals[[#This Row],[New Tickets]]&gt;499, "TRUE", "FALSE")</f>
        <v>FALSE</v>
      </c>
      <c r="G1504" s="7">
        <v>24</v>
      </c>
      <c r="H1504" s="7">
        <f>IF(TicketTotals[[#This Row],[New Tickets]]&gt;499, TicketTotals[[#This Row],[New Tickets]], 0)</f>
        <v>0</v>
      </c>
      <c r="I1504" s="16">
        <f>ROUND((TicketTotals[[#This Row],[Billed Tickets]]/$E$5)*$E$6, 2)</f>
        <v>0</v>
      </c>
      <c r="J1504" s="20">
        <f>TicketTotals[[#This Row],[Billed Tickets]]/$E$5</f>
        <v>0</v>
      </c>
    </row>
    <row r="1505" spans="1:10" x14ac:dyDescent="0.3">
      <c r="A1505" s="6" t="s">
        <v>3288</v>
      </c>
      <c r="B1505" s="6" t="s">
        <v>2</v>
      </c>
      <c r="C1505" s="12">
        <v>144099</v>
      </c>
      <c r="E1505" s="1" t="s">
        <v>2551</v>
      </c>
      <c r="F1505" s="11" t="str">
        <f>IF(TicketTotals[[#This Row],[New Tickets]]&gt;499, "TRUE", "FALSE")</f>
        <v>TRUE</v>
      </c>
      <c r="G1505" s="7">
        <v>1561</v>
      </c>
      <c r="H1505" s="7">
        <f>IF(TicketTotals[[#This Row],[New Tickets]]&gt;499, TicketTotals[[#This Row],[New Tickets]], 0)</f>
        <v>1561</v>
      </c>
      <c r="I1505" s="16">
        <f>ROUND((TicketTotals[[#This Row],[Billed Tickets]]/$E$5)*$E$6, 2)</f>
        <v>964.75</v>
      </c>
      <c r="J1505" s="20">
        <f>TicketTotals[[#This Row],[Billed Tickets]]/$E$5</f>
        <v>1.9294916055372576E-4</v>
      </c>
    </row>
    <row r="1506" spans="1:10" x14ac:dyDescent="0.3">
      <c r="A1506" s="6" t="s">
        <v>3288</v>
      </c>
      <c r="B1506" s="6" t="s">
        <v>2</v>
      </c>
      <c r="C1506" s="12">
        <v>144357</v>
      </c>
      <c r="E1506" s="1" t="s">
        <v>2552</v>
      </c>
      <c r="F1506" s="11" t="str">
        <f>IF(TicketTotals[[#This Row],[New Tickets]]&gt;499, "TRUE", "FALSE")</f>
        <v>FALSE</v>
      </c>
      <c r="G1506" s="7">
        <v>466</v>
      </c>
      <c r="H1506" s="7">
        <f>IF(TicketTotals[[#This Row],[New Tickets]]&gt;499, TicketTotals[[#This Row],[New Tickets]], 0)</f>
        <v>0</v>
      </c>
      <c r="I1506" s="16">
        <f>ROUND((TicketTotals[[#This Row],[Billed Tickets]]/$E$5)*$E$6, 2)</f>
        <v>0</v>
      </c>
      <c r="J1506" s="20">
        <f>TicketTotals[[#This Row],[Billed Tickets]]/$E$5</f>
        <v>0</v>
      </c>
    </row>
    <row r="1507" spans="1:10" x14ac:dyDescent="0.3">
      <c r="A1507" s="6" t="s">
        <v>3288</v>
      </c>
      <c r="B1507" s="6" t="s">
        <v>2</v>
      </c>
      <c r="C1507" s="12">
        <v>144358</v>
      </c>
      <c r="E1507" s="12" t="s">
        <v>2553</v>
      </c>
      <c r="F1507" s="11" t="str">
        <f>IF(TicketTotals[[#This Row],[New Tickets]]&gt;499, "TRUE", "FALSE")</f>
        <v>FALSE</v>
      </c>
      <c r="G1507" s="7">
        <v>26</v>
      </c>
      <c r="H1507" s="7">
        <f>IF(TicketTotals[[#This Row],[New Tickets]]&gt;499, TicketTotals[[#This Row],[New Tickets]], 0)</f>
        <v>0</v>
      </c>
      <c r="I1507" s="16">
        <f>ROUND((TicketTotals[[#This Row],[Billed Tickets]]/$E$5)*$E$6, 2)</f>
        <v>0</v>
      </c>
      <c r="J1507" s="20">
        <f>TicketTotals[[#This Row],[Billed Tickets]]/$E$5</f>
        <v>0</v>
      </c>
    </row>
    <row r="1508" spans="1:10" x14ac:dyDescent="0.3">
      <c r="A1508" s="6" t="s">
        <v>3288</v>
      </c>
      <c r="B1508" s="6" t="s">
        <v>2</v>
      </c>
      <c r="C1508" s="12">
        <v>144389</v>
      </c>
      <c r="E1508" s="12" t="s">
        <v>2554</v>
      </c>
      <c r="F1508" s="11" t="str">
        <f>IF(TicketTotals[[#This Row],[New Tickets]]&gt;499, "TRUE", "FALSE")</f>
        <v>FALSE</v>
      </c>
      <c r="G1508" s="7">
        <v>28</v>
      </c>
      <c r="H1508" s="7">
        <f>IF(TicketTotals[[#This Row],[New Tickets]]&gt;499, TicketTotals[[#This Row],[New Tickets]], 0)</f>
        <v>0</v>
      </c>
      <c r="I1508" s="16">
        <f>ROUND((TicketTotals[[#This Row],[Billed Tickets]]/$E$5)*$E$6, 2)</f>
        <v>0</v>
      </c>
      <c r="J1508" s="20">
        <f>TicketTotals[[#This Row],[Billed Tickets]]/$E$5</f>
        <v>0</v>
      </c>
    </row>
    <row r="1509" spans="1:10" x14ac:dyDescent="0.3">
      <c r="A1509" s="6" t="s">
        <v>3288</v>
      </c>
      <c r="B1509" s="6" t="s">
        <v>2</v>
      </c>
      <c r="C1509" s="12">
        <v>144363</v>
      </c>
      <c r="E1509" s="1" t="s">
        <v>2555</v>
      </c>
      <c r="F1509" s="11" t="str">
        <f>IF(TicketTotals[[#This Row],[New Tickets]]&gt;499, "TRUE", "FALSE")</f>
        <v>FALSE</v>
      </c>
      <c r="G1509" s="7">
        <v>483</v>
      </c>
      <c r="H1509" s="7">
        <f>IF(TicketTotals[[#This Row],[New Tickets]]&gt;499, TicketTotals[[#This Row],[New Tickets]], 0)</f>
        <v>0</v>
      </c>
      <c r="I1509" s="16">
        <f>ROUND((TicketTotals[[#This Row],[Billed Tickets]]/$E$5)*$E$6, 2)</f>
        <v>0</v>
      </c>
      <c r="J1509" s="20">
        <f>TicketTotals[[#This Row],[Billed Tickets]]/$E$5</f>
        <v>0</v>
      </c>
    </row>
    <row r="1510" spans="1:10" x14ac:dyDescent="0.3">
      <c r="A1510" s="6" t="s">
        <v>3288</v>
      </c>
      <c r="B1510" s="6" t="s">
        <v>2</v>
      </c>
      <c r="C1510" s="12">
        <v>144443</v>
      </c>
      <c r="E1510" s="12" t="s">
        <v>2556</v>
      </c>
      <c r="F1510" s="11" t="str">
        <f>IF(TicketTotals[[#This Row],[New Tickets]]&gt;499, "TRUE", "FALSE")</f>
        <v>FALSE</v>
      </c>
      <c r="G1510" s="7">
        <v>152</v>
      </c>
      <c r="H1510" s="7">
        <f>IF(TicketTotals[[#This Row],[New Tickets]]&gt;499, TicketTotals[[#This Row],[New Tickets]], 0)</f>
        <v>0</v>
      </c>
      <c r="I1510" s="16">
        <f>ROUND((TicketTotals[[#This Row],[Billed Tickets]]/$E$5)*$E$6, 2)</f>
        <v>0</v>
      </c>
      <c r="J1510" s="20">
        <f>TicketTotals[[#This Row],[Billed Tickets]]/$E$5</f>
        <v>0</v>
      </c>
    </row>
    <row r="1511" spans="1:10" x14ac:dyDescent="0.3">
      <c r="A1511" s="6" t="s">
        <v>3288</v>
      </c>
      <c r="B1511" s="6" t="s">
        <v>2</v>
      </c>
      <c r="C1511" s="12">
        <v>144468</v>
      </c>
      <c r="E1511" s="12" t="s">
        <v>2557</v>
      </c>
      <c r="F1511" s="11" t="str">
        <f>IF(TicketTotals[[#This Row],[New Tickets]]&gt;499, "TRUE", "FALSE")</f>
        <v>FALSE</v>
      </c>
      <c r="G1511" s="7">
        <v>15</v>
      </c>
      <c r="H1511" s="7">
        <f>IF(TicketTotals[[#This Row],[New Tickets]]&gt;499, TicketTotals[[#This Row],[New Tickets]], 0)</f>
        <v>0</v>
      </c>
      <c r="I1511" s="16">
        <f>ROUND((TicketTotals[[#This Row],[Billed Tickets]]/$E$5)*$E$6, 2)</f>
        <v>0</v>
      </c>
      <c r="J1511" s="20">
        <f>TicketTotals[[#This Row],[Billed Tickets]]/$E$5</f>
        <v>0</v>
      </c>
    </row>
    <row r="1512" spans="1:10" x14ac:dyDescent="0.3">
      <c r="A1512" s="6" t="s">
        <v>3288</v>
      </c>
      <c r="B1512" s="6" t="s">
        <v>2</v>
      </c>
      <c r="C1512" s="12">
        <v>144522</v>
      </c>
      <c r="E1512" s="12" t="s">
        <v>2558</v>
      </c>
      <c r="F1512" s="11" t="str">
        <f>IF(TicketTotals[[#This Row],[New Tickets]]&gt;499, "TRUE", "FALSE")</f>
        <v>FALSE</v>
      </c>
      <c r="G1512" s="7">
        <v>3</v>
      </c>
      <c r="H1512" s="7">
        <f>IF(TicketTotals[[#This Row],[New Tickets]]&gt;499, TicketTotals[[#This Row],[New Tickets]], 0)</f>
        <v>0</v>
      </c>
      <c r="I1512" s="16">
        <f>ROUND((TicketTotals[[#This Row],[Billed Tickets]]/$E$5)*$E$6, 2)</f>
        <v>0</v>
      </c>
      <c r="J1512" s="20">
        <f>TicketTotals[[#This Row],[Billed Tickets]]/$E$5</f>
        <v>0</v>
      </c>
    </row>
    <row r="1513" spans="1:10" x14ac:dyDescent="0.3">
      <c r="A1513" s="6" t="s">
        <v>3288</v>
      </c>
      <c r="B1513" s="6" t="s">
        <v>2</v>
      </c>
      <c r="C1513" s="12">
        <v>144574</v>
      </c>
      <c r="E1513" s="12" t="s">
        <v>2559</v>
      </c>
      <c r="F1513" s="11" t="str">
        <f>IF(TicketTotals[[#This Row],[New Tickets]]&gt;499, "TRUE", "FALSE")</f>
        <v>FALSE</v>
      </c>
      <c r="G1513" s="7">
        <v>171</v>
      </c>
      <c r="H1513" s="7">
        <f>IF(TicketTotals[[#This Row],[New Tickets]]&gt;499, TicketTotals[[#This Row],[New Tickets]], 0)</f>
        <v>0</v>
      </c>
      <c r="I1513" s="16">
        <f>ROUND((TicketTotals[[#This Row],[Billed Tickets]]/$E$5)*$E$6, 2)</f>
        <v>0</v>
      </c>
      <c r="J1513" s="20">
        <f>TicketTotals[[#This Row],[Billed Tickets]]/$E$5</f>
        <v>0</v>
      </c>
    </row>
    <row r="1514" spans="1:10" x14ac:dyDescent="0.3">
      <c r="A1514" s="6" t="s">
        <v>3288</v>
      </c>
      <c r="B1514" s="6" t="s">
        <v>2</v>
      </c>
      <c r="C1514" s="12">
        <v>144627</v>
      </c>
      <c r="E1514" s="12" t="s">
        <v>2560</v>
      </c>
      <c r="F1514" s="11" t="str">
        <f>IF(TicketTotals[[#This Row],[New Tickets]]&gt;499, "TRUE", "FALSE")</f>
        <v>FALSE</v>
      </c>
      <c r="G1514" s="7">
        <v>372</v>
      </c>
      <c r="H1514" s="7">
        <f>IF(TicketTotals[[#This Row],[New Tickets]]&gt;499, TicketTotals[[#This Row],[New Tickets]], 0)</f>
        <v>0</v>
      </c>
      <c r="I1514" s="16">
        <f>ROUND((TicketTotals[[#This Row],[Billed Tickets]]/$E$5)*$E$6, 2)</f>
        <v>0</v>
      </c>
      <c r="J1514" s="20">
        <f>TicketTotals[[#This Row],[Billed Tickets]]/$E$5</f>
        <v>0</v>
      </c>
    </row>
    <row r="1515" spans="1:10" x14ac:dyDescent="0.3">
      <c r="A1515" s="6" t="s">
        <v>3288</v>
      </c>
      <c r="B1515" s="6" t="s">
        <v>2</v>
      </c>
      <c r="C1515" s="12">
        <v>144654</v>
      </c>
      <c r="E1515" s="12" t="s">
        <v>2561</v>
      </c>
      <c r="F1515" s="11" t="str">
        <f>IF(TicketTotals[[#This Row],[New Tickets]]&gt;499, "TRUE", "FALSE")</f>
        <v>FALSE</v>
      </c>
      <c r="G1515" s="7">
        <v>19</v>
      </c>
      <c r="H1515" s="7">
        <f>IF(TicketTotals[[#This Row],[New Tickets]]&gt;499, TicketTotals[[#This Row],[New Tickets]], 0)</f>
        <v>0</v>
      </c>
      <c r="I1515" s="16">
        <f>ROUND((TicketTotals[[#This Row],[Billed Tickets]]/$E$5)*$E$6, 2)</f>
        <v>0</v>
      </c>
      <c r="J1515" s="20">
        <f>TicketTotals[[#This Row],[Billed Tickets]]/$E$5</f>
        <v>0</v>
      </c>
    </row>
    <row r="1516" spans="1:10" x14ac:dyDescent="0.3">
      <c r="A1516" s="6" t="s">
        <v>3288</v>
      </c>
      <c r="B1516" s="6" t="s">
        <v>2</v>
      </c>
      <c r="C1516" s="12">
        <v>144680</v>
      </c>
      <c r="E1516" s="12" t="s">
        <v>2562</v>
      </c>
      <c r="F1516" s="11" t="str">
        <f>IF(TicketTotals[[#This Row],[New Tickets]]&gt;499, "TRUE", "FALSE")</f>
        <v>FALSE</v>
      </c>
      <c r="G1516" s="7">
        <v>24</v>
      </c>
      <c r="H1516" s="7">
        <f>IF(TicketTotals[[#This Row],[New Tickets]]&gt;499, TicketTotals[[#This Row],[New Tickets]], 0)</f>
        <v>0</v>
      </c>
      <c r="I1516" s="16">
        <f>ROUND((TicketTotals[[#This Row],[Billed Tickets]]/$E$5)*$E$6, 2)</f>
        <v>0</v>
      </c>
      <c r="J1516" s="20">
        <f>TicketTotals[[#This Row],[Billed Tickets]]/$E$5</f>
        <v>0</v>
      </c>
    </row>
    <row r="1517" spans="1:10" x14ac:dyDescent="0.3">
      <c r="A1517" s="6" t="s">
        <v>3288</v>
      </c>
      <c r="B1517" s="6" t="s">
        <v>2</v>
      </c>
      <c r="C1517" s="12">
        <v>144786</v>
      </c>
      <c r="E1517" s="12" t="s">
        <v>2563</v>
      </c>
      <c r="F1517" s="11" t="str">
        <f>IF(TicketTotals[[#This Row],[New Tickets]]&gt;499, "TRUE", "FALSE")</f>
        <v>FALSE</v>
      </c>
      <c r="G1517" s="7">
        <v>19</v>
      </c>
      <c r="H1517" s="7">
        <f>IF(TicketTotals[[#This Row],[New Tickets]]&gt;499, TicketTotals[[#This Row],[New Tickets]], 0)</f>
        <v>0</v>
      </c>
      <c r="I1517" s="16">
        <f>ROUND((TicketTotals[[#This Row],[Billed Tickets]]/$E$5)*$E$6, 2)</f>
        <v>0</v>
      </c>
      <c r="J1517" s="20">
        <f>TicketTotals[[#This Row],[Billed Tickets]]/$E$5</f>
        <v>0</v>
      </c>
    </row>
    <row r="1518" spans="1:10" x14ac:dyDescent="0.3">
      <c r="A1518" s="6" t="s">
        <v>3288</v>
      </c>
      <c r="B1518" s="6" t="s">
        <v>2</v>
      </c>
      <c r="C1518" s="12">
        <v>144812</v>
      </c>
      <c r="E1518" s="12" t="s">
        <v>2564</v>
      </c>
      <c r="F1518" s="11" t="str">
        <f>IF(TicketTotals[[#This Row],[New Tickets]]&gt;499, "TRUE", "FALSE")</f>
        <v>FALSE</v>
      </c>
      <c r="G1518" s="7">
        <v>22</v>
      </c>
      <c r="H1518" s="7">
        <f>IF(TicketTotals[[#This Row],[New Tickets]]&gt;499, TicketTotals[[#This Row],[New Tickets]], 0)</f>
        <v>0</v>
      </c>
      <c r="I1518" s="16">
        <f>ROUND((TicketTotals[[#This Row],[Billed Tickets]]/$E$5)*$E$6, 2)</f>
        <v>0</v>
      </c>
      <c r="J1518" s="20">
        <f>TicketTotals[[#This Row],[Billed Tickets]]/$E$5</f>
        <v>0</v>
      </c>
    </row>
    <row r="1519" spans="1:10" x14ac:dyDescent="0.3">
      <c r="A1519" s="6" t="s">
        <v>3288</v>
      </c>
      <c r="B1519" s="6" t="s">
        <v>2</v>
      </c>
      <c r="C1519" s="12">
        <v>144818</v>
      </c>
      <c r="E1519" s="12" t="s">
        <v>2565</v>
      </c>
      <c r="F1519" s="11" t="str">
        <f>IF(TicketTotals[[#This Row],[New Tickets]]&gt;499, "TRUE", "FALSE")</f>
        <v>FALSE</v>
      </c>
      <c r="G1519" s="7">
        <v>10</v>
      </c>
      <c r="H1519" s="7">
        <f>IF(TicketTotals[[#This Row],[New Tickets]]&gt;499, TicketTotals[[#This Row],[New Tickets]], 0)</f>
        <v>0</v>
      </c>
      <c r="I1519" s="16">
        <f>ROUND((TicketTotals[[#This Row],[Billed Tickets]]/$E$5)*$E$6, 2)</f>
        <v>0</v>
      </c>
      <c r="J1519" s="20">
        <f>TicketTotals[[#This Row],[Billed Tickets]]/$E$5</f>
        <v>0</v>
      </c>
    </row>
    <row r="1520" spans="1:10" x14ac:dyDescent="0.3">
      <c r="A1520" s="6" t="s">
        <v>3288</v>
      </c>
      <c r="B1520" s="6" t="s">
        <v>2</v>
      </c>
      <c r="C1520" s="12">
        <v>144821</v>
      </c>
      <c r="E1520" s="12" t="s">
        <v>2566</v>
      </c>
      <c r="F1520" s="11" t="str">
        <f>IF(TicketTotals[[#This Row],[New Tickets]]&gt;499, "TRUE", "FALSE")</f>
        <v>FALSE</v>
      </c>
      <c r="G1520" s="7">
        <v>51</v>
      </c>
      <c r="H1520" s="7">
        <f>IF(TicketTotals[[#This Row],[New Tickets]]&gt;499, TicketTotals[[#This Row],[New Tickets]], 0)</f>
        <v>0</v>
      </c>
      <c r="I1520" s="16">
        <f>ROUND((TicketTotals[[#This Row],[Billed Tickets]]/$E$5)*$E$6, 2)</f>
        <v>0</v>
      </c>
      <c r="J1520" s="20">
        <f>TicketTotals[[#This Row],[Billed Tickets]]/$E$5</f>
        <v>0</v>
      </c>
    </row>
    <row r="1521" spans="1:10" x14ac:dyDescent="0.3">
      <c r="A1521" s="6" t="s">
        <v>3288</v>
      </c>
      <c r="B1521" s="6" t="s">
        <v>2</v>
      </c>
      <c r="C1521" s="12">
        <v>144825</v>
      </c>
      <c r="E1521" s="12" t="s">
        <v>2567</v>
      </c>
      <c r="F1521" s="11" t="str">
        <f>IF(TicketTotals[[#This Row],[New Tickets]]&gt;499, "TRUE", "FALSE")</f>
        <v>FALSE</v>
      </c>
      <c r="G1521" s="7">
        <v>8</v>
      </c>
      <c r="H1521" s="7">
        <f>IF(TicketTotals[[#This Row],[New Tickets]]&gt;499, TicketTotals[[#This Row],[New Tickets]], 0)</f>
        <v>0</v>
      </c>
      <c r="I1521" s="16">
        <f>ROUND((TicketTotals[[#This Row],[Billed Tickets]]/$E$5)*$E$6, 2)</f>
        <v>0</v>
      </c>
      <c r="J1521" s="20">
        <f>TicketTotals[[#This Row],[Billed Tickets]]/$E$5</f>
        <v>0</v>
      </c>
    </row>
    <row r="1522" spans="1:10" x14ac:dyDescent="0.3">
      <c r="A1522" s="6" t="s">
        <v>3288</v>
      </c>
      <c r="B1522" s="6" t="s">
        <v>2</v>
      </c>
      <c r="C1522" s="12">
        <v>144832</v>
      </c>
      <c r="E1522" s="12" t="s">
        <v>2568</v>
      </c>
      <c r="F1522" s="11" t="str">
        <f>IF(TicketTotals[[#This Row],[New Tickets]]&gt;499, "TRUE", "FALSE")</f>
        <v>FALSE</v>
      </c>
      <c r="G1522" s="7">
        <v>11</v>
      </c>
      <c r="H1522" s="7">
        <f>IF(TicketTotals[[#This Row],[New Tickets]]&gt;499, TicketTotals[[#This Row],[New Tickets]], 0)</f>
        <v>0</v>
      </c>
      <c r="I1522" s="16">
        <f>ROUND((TicketTotals[[#This Row],[Billed Tickets]]/$E$5)*$E$6, 2)</f>
        <v>0</v>
      </c>
      <c r="J1522" s="20">
        <f>TicketTotals[[#This Row],[Billed Tickets]]/$E$5</f>
        <v>0</v>
      </c>
    </row>
    <row r="1523" spans="1:10" x14ac:dyDescent="0.3">
      <c r="A1523" s="6" t="s">
        <v>3288</v>
      </c>
      <c r="B1523" s="6" t="s">
        <v>2</v>
      </c>
      <c r="C1523" s="12">
        <v>144835</v>
      </c>
      <c r="E1523" s="12" t="s">
        <v>2569</v>
      </c>
      <c r="F1523" s="11" t="str">
        <f>IF(TicketTotals[[#This Row],[New Tickets]]&gt;499, "TRUE", "FALSE")</f>
        <v>FALSE</v>
      </c>
      <c r="G1523" s="7">
        <v>0</v>
      </c>
      <c r="H1523" s="7">
        <f>IF(TicketTotals[[#This Row],[New Tickets]]&gt;499, TicketTotals[[#This Row],[New Tickets]], 0)</f>
        <v>0</v>
      </c>
      <c r="I1523" s="16">
        <f>ROUND((TicketTotals[[#This Row],[Billed Tickets]]/$E$5)*$E$6, 2)</f>
        <v>0</v>
      </c>
      <c r="J1523" s="20">
        <f>TicketTotals[[#This Row],[Billed Tickets]]/$E$5</f>
        <v>0</v>
      </c>
    </row>
    <row r="1524" spans="1:10" x14ac:dyDescent="0.3">
      <c r="A1524" s="6" t="s">
        <v>3288</v>
      </c>
      <c r="B1524" s="6" t="s">
        <v>2</v>
      </c>
      <c r="C1524" s="12">
        <v>144839</v>
      </c>
      <c r="E1524" s="12" t="s">
        <v>2570</v>
      </c>
      <c r="F1524" s="11" t="str">
        <f>IF(TicketTotals[[#This Row],[New Tickets]]&gt;499, "TRUE", "FALSE")</f>
        <v>FALSE</v>
      </c>
      <c r="G1524" s="7">
        <v>7</v>
      </c>
      <c r="H1524" s="7">
        <f>IF(TicketTotals[[#This Row],[New Tickets]]&gt;499, TicketTotals[[#This Row],[New Tickets]], 0)</f>
        <v>0</v>
      </c>
      <c r="I1524" s="16">
        <f>ROUND((TicketTotals[[#This Row],[Billed Tickets]]/$E$5)*$E$6, 2)</f>
        <v>0</v>
      </c>
      <c r="J1524" s="20">
        <f>TicketTotals[[#This Row],[Billed Tickets]]/$E$5</f>
        <v>0</v>
      </c>
    </row>
    <row r="1525" spans="1:10" x14ac:dyDescent="0.3">
      <c r="A1525" s="6" t="s">
        <v>3288</v>
      </c>
      <c r="B1525" s="6" t="s">
        <v>2</v>
      </c>
      <c r="C1525" s="12">
        <v>144864</v>
      </c>
      <c r="E1525" s="12" t="s">
        <v>2571</v>
      </c>
      <c r="F1525" s="11" t="str">
        <f>IF(TicketTotals[[#This Row],[New Tickets]]&gt;499, "TRUE", "FALSE")</f>
        <v>FALSE</v>
      </c>
      <c r="G1525" s="7">
        <v>138</v>
      </c>
      <c r="H1525" s="7">
        <f>IF(TicketTotals[[#This Row],[New Tickets]]&gt;499, TicketTotals[[#This Row],[New Tickets]], 0)</f>
        <v>0</v>
      </c>
      <c r="I1525" s="16">
        <f>ROUND((TicketTotals[[#This Row],[Billed Tickets]]/$E$5)*$E$6, 2)</f>
        <v>0</v>
      </c>
      <c r="J1525" s="20">
        <f>TicketTotals[[#This Row],[Billed Tickets]]/$E$5</f>
        <v>0</v>
      </c>
    </row>
    <row r="1526" spans="1:10" x14ac:dyDescent="0.3">
      <c r="A1526" s="6" t="s">
        <v>3288</v>
      </c>
      <c r="B1526" s="6" t="s">
        <v>2</v>
      </c>
      <c r="C1526" s="12">
        <v>144877</v>
      </c>
      <c r="E1526" s="12" t="s">
        <v>2572</v>
      </c>
      <c r="F1526" s="11" t="str">
        <f>IF(TicketTotals[[#This Row],[New Tickets]]&gt;499, "TRUE", "FALSE")</f>
        <v>FALSE</v>
      </c>
      <c r="G1526" s="7">
        <v>149</v>
      </c>
      <c r="H1526" s="7">
        <f>IF(TicketTotals[[#This Row],[New Tickets]]&gt;499, TicketTotals[[#This Row],[New Tickets]], 0)</f>
        <v>0</v>
      </c>
      <c r="I1526" s="16">
        <f>ROUND((TicketTotals[[#This Row],[Billed Tickets]]/$E$5)*$E$6, 2)</f>
        <v>0</v>
      </c>
      <c r="J1526" s="20">
        <f>TicketTotals[[#This Row],[Billed Tickets]]/$E$5</f>
        <v>0</v>
      </c>
    </row>
    <row r="1527" spans="1:10" x14ac:dyDescent="0.3">
      <c r="A1527" s="6" t="s">
        <v>3288</v>
      </c>
      <c r="B1527" s="6" t="s">
        <v>2</v>
      </c>
      <c r="C1527" s="12">
        <v>144880</v>
      </c>
      <c r="E1527" s="12" t="s">
        <v>2573</v>
      </c>
      <c r="F1527" s="11" t="str">
        <f>IF(TicketTotals[[#This Row],[New Tickets]]&gt;499, "TRUE", "FALSE")</f>
        <v>FALSE</v>
      </c>
      <c r="G1527" s="7">
        <v>22</v>
      </c>
      <c r="H1527" s="7">
        <f>IF(TicketTotals[[#This Row],[New Tickets]]&gt;499, TicketTotals[[#This Row],[New Tickets]], 0)</f>
        <v>0</v>
      </c>
      <c r="I1527" s="16">
        <f>ROUND((TicketTotals[[#This Row],[Billed Tickets]]/$E$5)*$E$6, 2)</f>
        <v>0</v>
      </c>
      <c r="J1527" s="20">
        <f>TicketTotals[[#This Row],[Billed Tickets]]/$E$5</f>
        <v>0</v>
      </c>
    </row>
    <row r="1528" spans="1:10" x14ac:dyDescent="0.3">
      <c r="A1528" s="6" t="s">
        <v>3288</v>
      </c>
      <c r="B1528" s="6" t="s">
        <v>2</v>
      </c>
      <c r="C1528" s="12">
        <v>144883</v>
      </c>
      <c r="E1528" s="12" t="s">
        <v>2574</v>
      </c>
      <c r="F1528" s="11" t="str">
        <f>IF(TicketTotals[[#This Row],[New Tickets]]&gt;499, "TRUE", "FALSE")</f>
        <v>FALSE</v>
      </c>
      <c r="G1528" s="7">
        <v>43</v>
      </c>
      <c r="H1528" s="7">
        <f>IF(TicketTotals[[#This Row],[New Tickets]]&gt;499, TicketTotals[[#This Row],[New Tickets]], 0)</f>
        <v>0</v>
      </c>
      <c r="I1528" s="16">
        <f>ROUND((TicketTotals[[#This Row],[Billed Tickets]]/$E$5)*$E$6, 2)</f>
        <v>0</v>
      </c>
      <c r="J1528" s="20">
        <f>TicketTotals[[#This Row],[Billed Tickets]]/$E$5</f>
        <v>0</v>
      </c>
    </row>
    <row r="1529" spans="1:10" x14ac:dyDescent="0.3">
      <c r="A1529" s="6" t="s">
        <v>3288</v>
      </c>
      <c r="B1529" s="6" t="s">
        <v>2</v>
      </c>
      <c r="C1529" s="12">
        <v>144890</v>
      </c>
      <c r="E1529" s="12" t="s">
        <v>2575</v>
      </c>
      <c r="F1529" s="11" t="str">
        <f>IF(TicketTotals[[#This Row],[New Tickets]]&gt;499, "TRUE", "FALSE")</f>
        <v>FALSE</v>
      </c>
      <c r="G1529" s="7">
        <v>14</v>
      </c>
      <c r="H1529" s="7">
        <f>IF(TicketTotals[[#This Row],[New Tickets]]&gt;499, TicketTotals[[#This Row],[New Tickets]], 0)</f>
        <v>0</v>
      </c>
      <c r="I1529" s="16">
        <f>ROUND((TicketTotals[[#This Row],[Billed Tickets]]/$E$5)*$E$6, 2)</f>
        <v>0</v>
      </c>
      <c r="J1529" s="20">
        <f>TicketTotals[[#This Row],[Billed Tickets]]/$E$5</f>
        <v>0</v>
      </c>
    </row>
    <row r="1530" spans="1:10" x14ac:dyDescent="0.3">
      <c r="A1530" s="6" t="s">
        <v>3288</v>
      </c>
      <c r="B1530" s="6" t="s">
        <v>2</v>
      </c>
      <c r="C1530" s="12">
        <v>144898</v>
      </c>
      <c r="E1530" s="1" t="s">
        <v>2576</v>
      </c>
      <c r="F1530" s="11" t="str">
        <f>IF(TicketTotals[[#This Row],[New Tickets]]&gt;499, "TRUE", "FALSE")</f>
        <v>TRUE</v>
      </c>
      <c r="G1530" s="7">
        <v>53099</v>
      </c>
      <c r="H1530" s="7">
        <f>IF(TicketTotals[[#This Row],[New Tickets]]&gt;499, TicketTotals[[#This Row],[New Tickets]], 0)</f>
        <v>53099</v>
      </c>
      <c r="I1530" s="16">
        <f>ROUND((TicketTotals[[#This Row],[Billed Tickets]]/$E$5)*$E$6, 2)</f>
        <v>32816.81</v>
      </c>
      <c r="J1530" s="20">
        <f>TicketTotals[[#This Row],[Billed Tickets]]/$E$5</f>
        <v>6.5633616119425272E-3</v>
      </c>
    </row>
    <row r="1531" spans="1:10" x14ac:dyDescent="0.3">
      <c r="A1531" s="6" t="s">
        <v>3288</v>
      </c>
      <c r="B1531" s="6" t="s">
        <v>2</v>
      </c>
      <c r="C1531" s="12">
        <v>145003</v>
      </c>
      <c r="E1531" s="12" t="s">
        <v>2577</v>
      </c>
      <c r="F1531" s="11" t="str">
        <f>IF(TicketTotals[[#This Row],[New Tickets]]&gt;499, "TRUE", "FALSE")</f>
        <v>FALSE</v>
      </c>
      <c r="G1531" s="7">
        <v>201</v>
      </c>
      <c r="H1531" s="7">
        <f>IF(TicketTotals[[#This Row],[New Tickets]]&gt;499, TicketTotals[[#This Row],[New Tickets]], 0)</f>
        <v>0</v>
      </c>
      <c r="I1531" s="16">
        <f>ROUND((TicketTotals[[#This Row],[Billed Tickets]]/$E$5)*$E$6, 2)</f>
        <v>0</v>
      </c>
      <c r="J1531" s="20">
        <f>TicketTotals[[#This Row],[Billed Tickets]]/$E$5</f>
        <v>0</v>
      </c>
    </row>
    <row r="1532" spans="1:10" x14ac:dyDescent="0.3">
      <c r="A1532" s="6" t="s">
        <v>3288</v>
      </c>
      <c r="B1532" s="6" t="s">
        <v>2</v>
      </c>
      <c r="C1532" s="12">
        <v>145312</v>
      </c>
      <c r="E1532" s="12" t="s">
        <v>2578</v>
      </c>
      <c r="F1532" s="11" t="str">
        <f>IF(TicketTotals[[#This Row],[New Tickets]]&gt;499, "TRUE", "FALSE")</f>
        <v>FALSE</v>
      </c>
      <c r="G1532" s="7">
        <v>51</v>
      </c>
      <c r="H1532" s="7">
        <f>IF(TicketTotals[[#This Row],[New Tickets]]&gt;499, TicketTotals[[#This Row],[New Tickets]], 0)</f>
        <v>0</v>
      </c>
      <c r="I1532" s="16">
        <f>ROUND((TicketTotals[[#This Row],[Billed Tickets]]/$E$5)*$E$6, 2)</f>
        <v>0</v>
      </c>
      <c r="J1532" s="20">
        <f>TicketTotals[[#This Row],[Billed Tickets]]/$E$5</f>
        <v>0</v>
      </c>
    </row>
    <row r="1533" spans="1:10" x14ac:dyDescent="0.3">
      <c r="A1533" s="6" t="s">
        <v>3288</v>
      </c>
      <c r="B1533" s="6" t="s">
        <v>2</v>
      </c>
      <c r="C1533" s="12">
        <v>145331</v>
      </c>
      <c r="E1533" s="12" t="s">
        <v>2579</v>
      </c>
      <c r="F1533" s="11" t="str">
        <f>IF(TicketTotals[[#This Row],[New Tickets]]&gt;499, "TRUE", "FALSE")</f>
        <v>FALSE</v>
      </c>
      <c r="G1533" s="7">
        <v>215</v>
      </c>
      <c r="H1533" s="7">
        <f>IF(TicketTotals[[#This Row],[New Tickets]]&gt;499, TicketTotals[[#This Row],[New Tickets]], 0)</f>
        <v>0</v>
      </c>
      <c r="I1533" s="16">
        <f>ROUND((TicketTotals[[#This Row],[Billed Tickets]]/$E$5)*$E$6, 2)</f>
        <v>0</v>
      </c>
      <c r="J1533" s="20">
        <f>TicketTotals[[#This Row],[Billed Tickets]]/$E$5</f>
        <v>0</v>
      </c>
    </row>
    <row r="1534" spans="1:10" x14ac:dyDescent="0.3">
      <c r="A1534" s="6" t="s">
        <v>3288</v>
      </c>
      <c r="B1534" s="6" t="s">
        <v>2</v>
      </c>
      <c r="C1534" s="12">
        <v>145346</v>
      </c>
      <c r="E1534" s="12" t="s">
        <v>2580</v>
      </c>
      <c r="F1534" s="11" t="str">
        <f>IF(TicketTotals[[#This Row],[New Tickets]]&gt;499, "TRUE", "FALSE")</f>
        <v>FALSE</v>
      </c>
      <c r="G1534" s="7">
        <v>235</v>
      </c>
      <c r="H1534" s="7">
        <f>IF(TicketTotals[[#This Row],[New Tickets]]&gt;499, TicketTotals[[#This Row],[New Tickets]], 0)</f>
        <v>0</v>
      </c>
      <c r="I1534" s="16">
        <f>ROUND((TicketTotals[[#This Row],[Billed Tickets]]/$E$5)*$E$6, 2)</f>
        <v>0</v>
      </c>
      <c r="J1534" s="20">
        <f>TicketTotals[[#This Row],[Billed Tickets]]/$E$5</f>
        <v>0</v>
      </c>
    </row>
    <row r="1535" spans="1:10" x14ac:dyDescent="0.3">
      <c r="A1535" s="6" t="s">
        <v>3288</v>
      </c>
      <c r="B1535" s="6" t="s">
        <v>2</v>
      </c>
      <c r="C1535" s="12">
        <v>145348</v>
      </c>
      <c r="E1535" s="12" t="s">
        <v>2581</v>
      </c>
      <c r="F1535" s="11" t="str">
        <f>IF(TicketTotals[[#This Row],[New Tickets]]&gt;499, "TRUE", "FALSE")</f>
        <v>FALSE</v>
      </c>
      <c r="G1535" s="7">
        <v>37</v>
      </c>
      <c r="H1535" s="7">
        <f>IF(TicketTotals[[#This Row],[New Tickets]]&gt;499, TicketTotals[[#This Row],[New Tickets]], 0)</f>
        <v>0</v>
      </c>
      <c r="I1535" s="16">
        <f>ROUND((TicketTotals[[#This Row],[Billed Tickets]]/$E$5)*$E$6, 2)</f>
        <v>0</v>
      </c>
      <c r="J1535" s="20">
        <f>TicketTotals[[#This Row],[Billed Tickets]]/$E$5</f>
        <v>0</v>
      </c>
    </row>
    <row r="1536" spans="1:10" x14ac:dyDescent="0.3">
      <c r="A1536" s="6" t="s">
        <v>3288</v>
      </c>
      <c r="B1536" s="6" t="s">
        <v>2</v>
      </c>
      <c r="C1536" s="12">
        <v>145352</v>
      </c>
      <c r="E1536" s="12" t="s">
        <v>2582</v>
      </c>
      <c r="F1536" s="11" t="str">
        <f>IF(TicketTotals[[#This Row],[New Tickets]]&gt;499, "TRUE", "FALSE")</f>
        <v>FALSE</v>
      </c>
      <c r="G1536" s="7">
        <v>13</v>
      </c>
      <c r="H1536" s="7">
        <f>IF(TicketTotals[[#This Row],[New Tickets]]&gt;499, TicketTotals[[#This Row],[New Tickets]], 0)</f>
        <v>0</v>
      </c>
      <c r="I1536" s="16">
        <f>ROUND((TicketTotals[[#This Row],[Billed Tickets]]/$E$5)*$E$6, 2)</f>
        <v>0</v>
      </c>
      <c r="J1536" s="20">
        <f>TicketTotals[[#This Row],[Billed Tickets]]/$E$5</f>
        <v>0</v>
      </c>
    </row>
    <row r="1537" spans="1:10" x14ac:dyDescent="0.3">
      <c r="A1537" s="6" t="s">
        <v>3288</v>
      </c>
      <c r="B1537" s="6" t="s">
        <v>2</v>
      </c>
      <c r="C1537" s="12">
        <v>145637</v>
      </c>
      <c r="E1537" s="12" t="s">
        <v>2583</v>
      </c>
      <c r="F1537" s="11" t="str">
        <f>IF(TicketTotals[[#This Row],[New Tickets]]&gt;499, "TRUE", "FALSE")</f>
        <v>FALSE</v>
      </c>
      <c r="G1537" s="7">
        <v>47</v>
      </c>
      <c r="H1537" s="7">
        <f>IF(TicketTotals[[#This Row],[New Tickets]]&gt;499, TicketTotals[[#This Row],[New Tickets]], 0)</f>
        <v>0</v>
      </c>
      <c r="I1537" s="16">
        <f>ROUND((TicketTotals[[#This Row],[Billed Tickets]]/$E$5)*$E$6, 2)</f>
        <v>0</v>
      </c>
      <c r="J1537" s="20">
        <f>TicketTotals[[#This Row],[Billed Tickets]]/$E$5</f>
        <v>0</v>
      </c>
    </row>
    <row r="1538" spans="1:10" x14ac:dyDescent="0.3">
      <c r="A1538" s="6" t="s">
        <v>3288</v>
      </c>
      <c r="B1538" s="6" t="s">
        <v>2</v>
      </c>
      <c r="C1538" s="12">
        <v>145786</v>
      </c>
      <c r="E1538" s="1" t="s">
        <v>2584</v>
      </c>
      <c r="F1538" s="11" t="str">
        <f>IF(TicketTotals[[#This Row],[New Tickets]]&gt;499, "TRUE", "FALSE")</f>
        <v>TRUE</v>
      </c>
      <c r="G1538" s="7">
        <v>1517</v>
      </c>
      <c r="H1538" s="7">
        <f>IF(TicketTotals[[#This Row],[New Tickets]]&gt;499, TicketTotals[[#This Row],[New Tickets]], 0)</f>
        <v>1517</v>
      </c>
      <c r="I1538" s="16">
        <f>ROUND((TicketTotals[[#This Row],[Billed Tickets]]/$E$5)*$E$6, 2)</f>
        <v>937.55</v>
      </c>
      <c r="J1538" s="20">
        <f>TicketTotals[[#This Row],[Billed Tickets]]/$E$5</f>
        <v>1.875104910698283E-4</v>
      </c>
    </row>
    <row r="1539" spans="1:10" x14ac:dyDescent="0.3">
      <c r="A1539" s="6" t="s">
        <v>3288</v>
      </c>
      <c r="B1539" s="6" t="s">
        <v>2</v>
      </c>
      <c r="C1539" s="12">
        <v>145814</v>
      </c>
      <c r="E1539" s="12" t="s">
        <v>2585</v>
      </c>
      <c r="F1539" s="11" t="str">
        <f>IF(TicketTotals[[#This Row],[New Tickets]]&gt;499, "TRUE", "FALSE")</f>
        <v>FALSE</v>
      </c>
      <c r="G1539" s="7">
        <v>321</v>
      </c>
      <c r="H1539" s="7">
        <f>IF(TicketTotals[[#This Row],[New Tickets]]&gt;499, TicketTotals[[#This Row],[New Tickets]], 0)</f>
        <v>0</v>
      </c>
      <c r="I1539" s="16">
        <f>ROUND((TicketTotals[[#This Row],[Billed Tickets]]/$E$5)*$E$6, 2)</f>
        <v>0</v>
      </c>
      <c r="J1539" s="20">
        <f>TicketTotals[[#This Row],[Billed Tickets]]/$E$5</f>
        <v>0</v>
      </c>
    </row>
    <row r="1540" spans="1:10" x14ac:dyDescent="0.3">
      <c r="A1540" s="6" t="s">
        <v>3288</v>
      </c>
      <c r="B1540" s="6" t="s">
        <v>2</v>
      </c>
      <c r="C1540" s="12">
        <v>116567</v>
      </c>
      <c r="E1540" s="12" t="s">
        <v>2586</v>
      </c>
      <c r="F1540" s="11" t="str">
        <f>IF(TicketTotals[[#This Row],[New Tickets]]&gt;499, "TRUE", "FALSE")</f>
        <v>FALSE</v>
      </c>
      <c r="G1540" s="7">
        <v>127</v>
      </c>
      <c r="H1540" s="7">
        <f>IF(TicketTotals[[#This Row],[New Tickets]]&gt;499, TicketTotals[[#This Row],[New Tickets]], 0)</f>
        <v>0</v>
      </c>
      <c r="I1540" s="16">
        <f>ROUND((TicketTotals[[#This Row],[Billed Tickets]]/$E$5)*$E$6, 2)</f>
        <v>0</v>
      </c>
      <c r="J1540" s="20">
        <f>TicketTotals[[#This Row],[Billed Tickets]]/$E$5</f>
        <v>0</v>
      </c>
    </row>
    <row r="1541" spans="1:10" x14ac:dyDescent="0.3">
      <c r="A1541" s="6" t="s">
        <v>3288</v>
      </c>
      <c r="B1541" s="6" t="s">
        <v>2</v>
      </c>
      <c r="C1541" s="12">
        <v>146259</v>
      </c>
      <c r="E1541" s="12" t="s">
        <v>2587</v>
      </c>
      <c r="F1541" s="11" t="str">
        <f>IF(TicketTotals[[#This Row],[New Tickets]]&gt;499, "TRUE", "FALSE")</f>
        <v>FALSE</v>
      </c>
      <c r="G1541" s="7">
        <v>37</v>
      </c>
      <c r="H1541" s="7">
        <f>IF(TicketTotals[[#This Row],[New Tickets]]&gt;499, TicketTotals[[#This Row],[New Tickets]], 0)</f>
        <v>0</v>
      </c>
      <c r="I1541" s="16">
        <f>ROUND((TicketTotals[[#This Row],[Billed Tickets]]/$E$5)*$E$6, 2)</f>
        <v>0</v>
      </c>
      <c r="J1541" s="20">
        <f>TicketTotals[[#This Row],[Billed Tickets]]/$E$5</f>
        <v>0</v>
      </c>
    </row>
    <row r="1542" spans="1:10" x14ac:dyDescent="0.3">
      <c r="A1542" s="6" t="s">
        <v>3288</v>
      </c>
      <c r="B1542" s="6" t="s">
        <v>2</v>
      </c>
      <c r="C1542" s="12">
        <v>146526</v>
      </c>
      <c r="E1542" s="12" t="s">
        <v>2588</v>
      </c>
      <c r="F1542" s="11" t="str">
        <f>IF(TicketTotals[[#This Row],[New Tickets]]&gt;499, "TRUE", "FALSE")</f>
        <v>FALSE</v>
      </c>
      <c r="G1542" s="7">
        <v>8</v>
      </c>
      <c r="H1542" s="7">
        <f>IF(TicketTotals[[#This Row],[New Tickets]]&gt;499, TicketTotals[[#This Row],[New Tickets]], 0)</f>
        <v>0</v>
      </c>
      <c r="I1542" s="16">
        <f>ROUND((TicketTotals[[#This Row],[Billed Tickets]]/$E$5)*$E$6, 2)</f>
        <v>0</v>
      </c>
      <c r="J1542" s="20">
        <f>TicketTotals[[#This Row],[Billed Tickets]]/$E$5</f>
        <v>0</v>
      </c>
    </row>
    <row r="1543" spans="1:10" x14ac:dyDescent="0.3">
      <c r="A1543" s="6" t="s">
        <v>3288</v>
      </c>
      <c r="B1543" s="6" t="s">
        <v>2</v>
      </c>
      <c r="C1543" s="12">
        <v>146606</v>
      </c>
      <c r="E1543" s="12" t="s">
        <v>2589</v>
      </c>
      <c r="F1543" s="11" t="str">
        <f>IF(TicketTotals[[#This Row],[New Tickets]]&gt;499, "TRUE", "FALSE")</f>
        <v>FALSE</v>
      </c>
      <c r="G1543" s="7">
        <v>6</v>
      </c>
      <c r="H1543" s="7">
        <f>IF(TicketTotals[[#This Row],[New Tickets]]&gt;499, TicketTotals[[#This Row],[New Tickets]], 0)</f>
        <v>0</v>
      </c>
      <c r="I1543" s="16">
        <f>ROUND((TicketTotals[[#This Row],[Billed Tickets]]/$E$5)*$E$6, 2)</f>
        <v>0</v>
      </c>
      <c r="J1543" s="20">
        <f>TicketTotals[[#This Row],[Billed Tickets]]/$E$5</f>
        <v>0</v>
      </c>
    </row>
    <row r="1544" spans="1:10" x14ac:dyDescent="0.3">
      <c r="A1544" s="6" t="s">
        <v>3288</v>
      </c>
      <c r="B1544" s="6" t="s">
        <v>2</v>
      </c>
      <c r="C1544" s="12">
        <v>146631</v>
      </c>
      <c r="E1544" s="12" t="s">
        <v>2590</v>
      </c>
      <c r="F1544" s="11" t="str">
        <f>IF(TicketTotals[[#This Row],[New Tickets]]&gt;499, "TRUE", "FALSE")</f>
        <v>FALSE</v>
      </c>
      <c r="G1544" s="7">
        <v>290</v>
      </c>
      <c r="H1544" s="7">
        <f>IF(TicketTotals[[#This Row],[New Tickets]]&gt;499, TicketTotals[[#This Row],[New Tickets]], 0)</f>
        <v>0</v>
      </c>
      <c r="I1544" s="16">
        <f>ROUND((TicketTotals[[#This Row],[Billed Tickets]]/$E$5)*$E$6, 2)</f>
        <v>0</v>
      </c>
      <c r="J1544" s="20">
        <f>TicketTotals[[#This Row],[Billed Tickets]]/$E$5</f>
        <v>0</v>
      </c>
    </row>
    <row r="1545" spans="1:10" x14ac:dyDescent="0.3">
      <c r="A1545" s="6" t="s">
        <v>3288</v>
      </c>
      <c r="B1545" s="6" t="s">
        <v>2</v>
      </c>
      <c r="C1545" s="12">
        <v>146637</v>
      </c>
      <c r="E1545" s="12" t="s">
        <v>2591</v>
      </c>
      <c r="F1545" s="11" t="str">
        <f>IF(TicketTotals[[#This Row],[New Tickets]]&gt;499, "TRUE", "FALSE")</f>
        <v>FALSE</v>
      </c>
      <c r="G1545" s="7">
        <v>43</v>
      </c>
      <c r="H1545" s="7">
        <f>IF(TicketTotals[[#This Row],[New Tickets]]&gt;499, TicketTotals[[#This Row],[New Tickets]], 0)</f>
        <v>0</v>
      </c>
      <c r="I1545" s="16">
        <f>ROUND((TicketTotals[[#This Row],[Billed Tickets]]/$E$5)*$E$6, 2)</f>
        <v>0</v>
      </c>
      <c r="J1545" s="20">
        <f>TicketTotals[[#This Row],[Billed Tickets]]/$E$5</f>
        <v>0</v>
      </c>
    </row>
    <row r="1546" spans="1:10" x14ac:dyDescent="0.3">
      <c r="A1546" s="6" t="s">
        <v>3288</v>
      </c>
      <c r="B1546" s="6" t="s">
        <v>2</v>
      </c>
      <c r="C1546" s="12">
        <v>146658</v>
      </c>
      <c r="E1546" s="1" t="s">
        <v>2592</v>
      </c>
      <c r="F1546" s="11" t="str">
        <f>IF(TicketTotals[[#This Row],[New Tickets]]&gt;499, "TRUE", "FALSE")</f>
        <v>TRUE</v>
      </c>
      <c r="G1546" s="7">
        <v>3333</v>
      </c>
      <c r="H1546" s="7">
        <f>IF(TicketTotals[[#This Row],[New Tickets]]&gt;499, TicketTotals[[#This Row],[New Tickets]], 0)</f>
        <v>3333</v>
      </c>
      <c r="I1546" s="16">
        <f>ROUND((TicketTotals[[#This Row],[Billed Tickets]]/$E$5)*$E$6, 2)</f>
        <v>2059.9</v>
      </c>
      <c r="J1546" s="20">
        <f>TicketTotals[[#This Row],[Billed Tickets]]/$E$5</f>
        <v>4.1197921340523254E-4</v>
      </c>
    </row>
    <row r="1547" spans="1:10" x14ac:dyDescent="0.3">
      <c r="A1547" s="6" t="s">
        <v>3288</v>
      </c>
      <c r="B1547" s="6" t="s">
        <v>2</v>
      </c>
      <c r="C1547" s="12">
        <v>146644</v>
      </c>
      <c r="E1547" s="12" t="s">
        <v>2593</v>
      </c>
      <c r="F1547" s="11" t="str">
        <f>IF(TicketTotals[[#This Row],[New Tickets]]&gt;499, "TRUE", "FALSE")</f>
        <v>FALSE</v>
      </c>
      <c r="G1547" s="7">
        <v>99</v>
      </c>
      <c r="H1547" s="7">
        <f>IF(TicketTotals[[#This Row],[New Tickets]]&gt;499, TicketTotals[[#This Row],[New Tickets]], 0)</f>
        <v>0</v>
      </c>
      <c r="I1547" s="16">
        <f>ROUND((TicketTotals[[#This Row],[Billed Tickets]]/$E$5)*$E$6, 2)</f>
        <v>0</v>
      </c>
      <c r="J1547" s="20">
        <f>TicketTotals[[#This Row],[Billed Tickets]]/$E$5</f>
        <v>0</v>
      </c>
    </row>
    <row r="1548" spans="1:10" x14ac:dyDescent="0.3">
      <c r="A1548" s="6" t="s">
        <v>3288</v>
      </c>
      <c r="B1548" s="6" t="s">
        <v>2</v>
      </c>
      <c r="C1548" s="12">
        <v>146659</v>
      </c>
      <c r="E1548" s="12" t="s">
        <v>2594</v>
      </c>
      <c r="F1548" s="11" t="str">
        <f>IF(TicketTotals[[#This Row],[New Tickets]]&gt;499, "TRUE", "FALSE")</f>
        <v>FALSE</v>
      </c>
      <c r="G1548" s="7">
        <v>26</v>
      </c>
      <c r="H1548" s="7">
        <f>IF(TicketTotals[[#This Row],[New Tickets]]&gt;499, TicketTotals[[#This Row],[New Tickets]], 0)</f>
        <v>0</v>
      </c>
      <c r="I1548" s="16">
        <f>ROUND((TicketTotals[[#This Row],[Billed Tickets]]/$E$5)*$E$6, 2)</f>
        <v>0</v>
      </c>
      <c r="J1548" s="20">
        <f>TicketTotals[[#This Row],[Billed Tickets]]/$E$5</f>
        <v>0</v>
      </c>
    </row>
    <row r="1549" spans="1:10" x14ac:dyDescent="0.3">
      <c r="A1549" s="6" t="s">
        <v>3288</v>
      </c>
      <c r="B1549" s="6" t="s">
        <v>2</v>
      </c>
      <c r="C1549" s="12">
        <v>146660</v>
      </c>
      <c r="E1549" s="1" t="s">
        <v>2595</v>
      </c>
      <c r="F1549" s="11" t="str">
        <f>IF(TicketTotals[[#This Row],[New Tickets]]&gt;499, "TRUE", "FALSE")</f>
        <v>TRUE</v>
      </c>
      <c r="G1549" s="7">
        <v>11693</v>
      </c>
      <c r="H1549" s="7">
        <f>IF(TicketTotals[[#This Row],[New Tickets]]&gt;499, TicketTotals[[#This Row],[New Tickets]], 0)</f>
        <v>11693</v>
      </c>
      <c r="I1549" s="16">
        <f>ROUND((TicketTotals[[#This Row],[Billed Tickets]]/$E$5)*$E$6, 2)</f>
        <v>7226.63</v>
      </c>
      <c r="J1549" s="20">
        <f>TicketTotals[[#This Row],[Billed Tickets]]/$E$5</f>
        <v>1.4453264153457498E-3</v>
      </c>
    </row>
    <row r="1550" spans="1:10" x14ac:dyDescent="0.3">
      <c r="A1550" s="6" t="s">
        <v>3288</v>
      </c>
      <c r="B1550" s="6" t="s">
        <v>2</v>
      </c>
      <c r="C1550" s="12">
        <v>146661</v>
      </c>
      <c r="E1550" s="1" t="s">
        <v>2596</v>
      </c>
      <c r="F1550" s="11" t="str">
        <f>IF(TicketTotals[[#This Row],[New Tickets]]&gt;499, "TRUE", "FALSE")</f>
        <v>TRUE</v>
      </c>
      <c r="G1550" s="7">
        <v>2853</v>
      </c>
      <c r="H1550" s="7">
        <f>IF(TicketTotals[[#This Row],[New Tickets]]&gt;499, TicketTotals[[#This Row],[New Tickets]], 0)</f>
        <v>2853</v>
      </c>
      <c r="I1550" s="16">
        <f>ROUND((TicketTotals[[#This Row],[Billed Tickets]]/$E$5)*$E$6, 2)</f>
        <v>1763.24</v>
      </c>
      <c r="J1550" s="20">
        <f>TicketTotals[[#This Row],[Billed Tickets]]/$E$5</f>
        <v>3.526482735808966E-4</v>
      </c>
    </row>
    <row r="1551" spans="1:10" x14ac:dyDescent="0.3">
      <c r="A1551" s="6" t="s">
        <v>3288</v>
      </c>
      <c r="B1551" s="6" t="s">
        <v>2</v>
      </c>
      <c r="C1551" s="12">
        <v>146663</v>
      </c>
      <c r="E1551" s="1" t="s">
        <v>2597</v>
      </c>
      <c r="F1551" s="11" t="str">
        <f>IF(TicketTotals[[#This Row],[New Tickets]]&gt;499, "TRUE", "FALSE")</f>
        <v>TRUE</v>
      </c>
      <c r="G1551" s="7">
        <v>533</v>
      </c>
      <c r="H1551" s="7">
        <f>IF(TicketTotals[[#This Row],[New Tickets]]&gt;499, TicketTotals[[#This Row],[New Tickets]], 0)</f>
        <v>533</v>
      </c>
      <c r="I1551" s="16">
        <f>ROUND((TicketTotals[[#This Row],[Billed Tickets]]/$E$5)*$E$6, 2)</f>
        <v>329.41</v>
      </c>
      <c r="J1551" s="20">
        <f>TicketTotals[[#This Row],[Billed Tickets]]/$E$5</f>
        <v>6.5882064429939672E-5</v>
      </c>
    </row>
    <row r="1552" spans="1:10" x14ac:dyDescent="0.3">
      <c r="A1552" s="6" t="s">
        <v>3288</v>
      </c>
      <c r="B1552" s="6" t="s">
        <v>2</v>
      </c>
      <c r="C1552" s="12">
        <v>146664</v>
      </c>
      <c r="E1552" s="12" t="s">
        <v>2598</v>
      </c>
      <c r="F1552" s="11" t="str">
        <f>IF(TicketTotals[[#This Row],[New Tickets]]&gt;499, "TRUE", "FALSE")</f>
        <v>FALSE</v>
      </c>
      <c r="G1552" s="7">
        <v>216</v>
      </c>
      <c r="H1552" s="7">
        <f>IF(TicketTotals[[#This Row],[New Tickets]]&gt;499, TicketTotals[[#This Row],[New Tickets]], 0)</f>
        <v>0</v>
      </c>
      <c r="I1552" s="16">
        <f>ROUND((TicketTotals[[#This Row],[Billed Tickets]]/$E$5)*$E$6, 2)</f>
        <v>0</v>
      </c>
      <c r="J1552" s="20">
        <f>TicketTotals[[#This Row],[Billed Tickets]]/$E$5</f>
        <v>0</v>
      </c>
    </row>
    <row r="1553" spans="1:10" x14ac:dyDescent="0.3">
      <c r="A1553" s="6" t="s">
        <v>3288</v>
      </c>
      <c r="B1553" s="6" t="s">
        <v>2</v>
      </c>
      <c r="C1553" s="12">
        <v>146676</v>
      </c>
      <c r="E1553" s="1" t="s">
        <v>2599</v>
      </c>
      <c r="F1553" s="11" t="str">
        <f>IF(TicketTotals[[#This Row],[New Tickets]]&gt;499, "TRUE", "FALSE")</f>
        <v>TRUE</v>
      </c>
      <c r="G1553" s="7">
        <v>1066</v>
      </c>
      <c r="H1553" s="7">
        <f>IF(TicketTotals[[#This Row],[New Tickets]]&gt;499, TicketTotals[[#This Row],[New Tickets]], 0)</f>
        <v>1066</v>
      </c>
      <c r="I1553" s="16">
        <f>ROUND((TicketTotals[[#This Row],[Billed Tickets]]/$E$5)*$E$6, 2)</f>
        <v>658.82</v>
      </c>
      <c r="J1553" s="20">
        <f>TicketTotals[[#This Row],[Billed Tickets]]/$E$5</f>
        <v>1.3176412885987934E-4</v>
      </c>
    </row>
    <row r="1554" spans="1:10" x14ac:dyDescent="0.3">
      <c r="A1554" s="6" t="s">
        <v>3288</v>
      </c>
      <c r="B1554" s="6" t="s">
        <v>2</v>
      </c>
      <c r="C1554" s="12">
        <v>146665</v>
      </c>
      <c r="E1554" s="12" t="s">
        <v>2600</v>
      </c>
      <c r="F1554" s="11" t="str">
        <f>IF(TicketTotals[[#This Row],[New Tickets]]&gt;499, "TRUE", "FALSE")</f>
        <v>FALSE</v>
      </c>
      <c r="G1554" s="7">
        <v>9</v>
      </c>
      <c r="H1554" s="7">
        <f>IF(TicketTotals[[#This Row],[New Tickets]]&gt;499, TicketTotals[[#This Row],[New Tickets]], 0)</f>
        <v>0</v>
      </c>
      <c r="I1554" s="16">
        <f>ROUND((TicketTotals[[#This Row],[Billed Tickets]]/$E$5)*$E$6, 2)</f>
        <v>0</v>
      </c>
      <c r="J1554" s="20">
        <f>TicketTotals[[#This Row],[Billed Tickets]]/$E$5</f>
        <v>0</v>
      </c>
    </row>
    <row r="1555" spans="1:10" x14ac:dyDescent="0.3">
      <c r="A1555" s="6" t="s">
        <v>3288</v>
      </c>
      <c r="B1555" s="6" t="s">
        <v>2</v>
      </c>
      <c r="C1555" s="12">
        <v>146688</v>
      </c>
      <c r="E1555" s="1" t="s">
        <v>2601</v>
      </c>
      <c r="F1555" s="11" t="str">
        <f>IF(TicketTotals[[#This Row],[New Tickets]]&gt;499, "TRUE", "FALSE")</f>
        <v>TRUE</v>
      </c>
      <c r="G1555" s="7">
        <v>2169</v>
      </c>
      <c r="H1555" s="7">
        <f>IF(TicketTotals[[#This Row],[New Tickets]]&gt;499, TicketTotals[[#This Row],[New Tickets]], 0)</f>
        <v>2169</v>
      </c>
      <c r="I1555" s="16">
        <f>ROUND((TicketTotals[[#This Row],[Billed Tickets]]/$E$5)*$E$6, 2)</f>
        <v>1340.51</v>
      </c>
      <c r="J1555" s="20">
        <f>TicketTotals[[#This Row],[Billed Tickets]]/$E$5</f>
        <v>2.6810168433121791E-4</v>
      </c>
    </row>
    <row r="1556" spans="1:10" x14ac:dyDescent="0.3">
      <c r="A1556" s="6" t="s">
        <v>3288</v>
      </c>
      <c r="B1556" s="6" t="s">
        <v>2</v>
      </c>
      <c r="C1556" s="12">
        <v>146705</v>
      </c>
      <c r="E1556" s="12" t="s">
        <v>2602</v>
      </c>
      <c r="F1556" s="11" t="str">
        <f>IF(TicketTotals[[#This Row],[New Tickets]]&gt;499, "TRUE", "FALSE")</f>
        <v>FALSE</v>
      </c>
      <c r="G1556" s="7">
        <v>249</v>
      </c>
      <c r="H1556" s="7">
        <f>IF(TicketTotals[[#This Row],[New Tickets]]&gt;499, TicketTotals[[#This Row],[New Tickets]], 0)</f>
        <v>0</v>
      </c>
      <c r="I1556" s="16">
        <f>ROUND((TicketTotals[[#This Row],[Billed Tickets]]/$E$5)*$E$6, 2)</f>
        <v>0</v>
      </c>
      <c r="J1556" s="20">
        <f>TicketTotals[[#This Row],[Billed Tickets]]/$E$5</f>
        <v>0</v>
      </c>
    </row>
    <row r="1557" spans="1:10" x14ac:dyDescent="0.3">
      <c r="A1557" s="6" t="s">
        <v>3288</v>
      </c>
      <c r="B1557" s="6" t="s">
        <v>2</v>
      </c>
      <c r="C1557" s="12">
        <v>146708</v>
      </c>
      <c r="E1557" s="12" t="s">
        <v>2603</v>
      </c>
      <c r="F1557" s="11" t="str">
        <f>IF(TicketTotals[[#This Row],[New Tickets]]&gt;499, "TRUE", "FALSE")</f>
        <v>FALSE</v>
      </c>
      <c r="G1557" s="7">
        <v>9</v>
      </c>
      <c r="H1557" s="7">
        <f>IF(TicketTotals[[#This Row],[New Tickets]]&gt;499, TicketTotals[[#This Row],[New Tickets]], 0)</f>
        <v>0</v>
      </c>
      <c r="I1557" s="16">
        <f>ROUND((TicketTotals[[#This Row],[Billed Tickets]]/$E$5)*$E$6, 2)</f>
        <v>0</v>
      </c>
      <c r="J1557" s="20">
        <f>TicketTotals[[#This Row],[Billed Tickets]]/$E$5</f>
        <v>0</v>
      </c>
    </row>
    <row r="1558" spans="1:10" x14ac:dyDescent="0.3">
      <c r="A1558" s="6" t="s">
        <v>3288</v>
      </c>
      <c r="B1558" s="6" t="s">
        <v>2</v>
      </c>
      <c r="C1558" s="12">
        <v>146711</v>
      </c>
      <c r="E1558" s="1" t="s">
        <v>2604</v>
      </c>
      <c r="F1558" s="11" t="str">
        <f>IF(TicketTotals[[#This Row],[New Tickets]]&gt;499, "TRUE", "FALSE")</f>
        <v>TRUE</v>
      </c>
      <c r="G1558" s="7">
        <v>508</v>
      </c>
      <c r="H1558" s="7">
        <f>IF(TicketTotals[[#This Row],[New Tickets]]&gt;499, TicketTotals[[#This Row],[New Tickets]], 0)</f>
        <v>508</v>
      </c>
      <c r="I1558" s="16">
        <f>ROUND((TicketTotals[[#This Row],[Billed Tickets]]/$E$5)*$E$6, 2)</f>
        <v>313.95999999999998</v>
      </c>
      <c r="J1558" s="20">
        <f>TicketTotals[[#This Row],[Billed Tickets]]/$E$5</f>
        <v>6.2791911314088851E-5</v>
      </c>
    </row>
    <row r="1559" spans="1:10" x14ac:dyDescent="0.3">
      <c r="A1559" s="6" t="s">
        <v>3288</v>
      </c>
      <c r="B1559" s="6" t="s">
        <v>2</v>
      </c>
      <c r="C1559" s="12">
        <v>146724</v>
      </c>
      <c r="E1559" s="12" t="s">
        <v>2605</v>
      </c>
      <c r="F1559" s="11" t="str">
        <f>IF(TicketTotals[[#This Row],[New Tickets]]&gt;499, "TRUE", "FALSE")</f>
        <v>FALSE</v>
      </c>
      <c r="G1559" s="7">
        <v>25</v>
      </c>
      <c r="H1559" s="7">
        <f>IF(TicketTotals[[#This Row],[New Tickets]]&gt;499, TicketTotals[[#This Row],[New Tickets]], 0)</f>
        <v>0</v>
      </c>
      <c r="I1559" s="16">
        <f>ROUND((TicketTotals[[#This Row],[Billed Tickets]]/$E$5)*$E$6, 2)</f>
        <v>0</v>
      </c>
      <c r="J1559" s="20">
        <f>TicketTotals[[#This Row],[Billed Tickets]]/$E$5</f>
        <v>0</v>
      </c>
    </row>
    <row r="1560" spans="1:10" x14ac:dyDescent="0.3">
      <c r="A1560" s="6" t="s">
        <v>3288</v>
      </c>
      <c r="B1560" s="6" t="s">
        <v>2</v>
      </c>
      <c r="C1560" s="12">
        <v>146730</v>
      </c>
      <c r="E1560" s="1" t="s">
        <v>2606</v>
      </c>
      <c r="F1560" s="11" t="str">
        <f>IF(TicketTotals[[#This Row],[New Tickets]]&gt;499, "TRUE", "FALSE")</f>
        <v>TRUE</v>
      </c>
      <c r="G1560" s="7">
        <v>3342</v>
      </c>
      <c r="H1560" s="7">
        <f>IF(TicketTotals[[#This Row],[New Tickets]]&gt;499, TicketTotals[[#This Row],[New Tickets]], 0)</f>
        <v>3342</v>
      </c>
      <c r="I1560" s="16">
        <f>ROUND((TicketTotals[[#This Row],[Billed Tickets]]/$E$5)*$E$6, 2)</f>
        <v>2065.46</v>
      </c>
      <c r="J1560" s="20">
        <f>TicketTotals[[#This Row],[Billed Tickets]]/$E$5</f>
        <v>4.1309166852693886E-4</v>
      </c>
    </row>
    <row r="1561" spans="1:10" x14ac:dyDescent="0.3">
      <c r="A1561" s="6" t="s">
        <v>3288</v>
      </c>
      <c r="B1561" s="6" t="s">
        <v>2</v>
      </c>
      <c r="C1561" s="12">
        <v>146743</v>
      </c>
      <c r="E1561" s="12" t="s">
        <v>2607</v>
      </c>
      <c r="F1561" s="11" t="str">
        <f>IF(TicketTotals[[#This Row],[New Tickets]]&gt;499, "TRUE", "FALSE")</f>
        <v>FALSE</v>
      </c>
      <c r="G1561" s="7">
        <v>9</v>
      </c>
      <c r="H1561" s="7">
        <f>IF(TicketTotals[[#This Row],[New Tickets]]&gt;499, TicketTotals[[#This Row],[New Tickets]], 0)</f>
        <v>0</v>
      </c>
      <c r="I1561" s="16">
        <f>ROUND((TicketTotals[[#This Row],[Billed Tickets]]/$E$5)*$E$6, 2)</f>
        <v>0</v>
      </c>
      <c r="J1561" s="20">
        <f>TicketTotals[[#This Row],[Billed Tickets]]/$E$5</f>
        <v>0</v>
      </c>
    </row>
    <row r="1562" spans="1:10" x14ac:dyDescent="0.3">
      <c r="A1562" s="6" t="s">
        <v>3288</v>
      </c>
      <c r="B1562" s="6" t="s">
        <v>2</v>
      </c>
      <c r="C1562" s="12">
        <v>146732</v>
      </c>
      <c r="E1562" s="12" t="s">
        <v>2608</v>
      </c>
      <c r="F1562" s="11" t="str">
        <f>IF(TicketTotals[[#This Row],[New Tickets]]&gt;499, "TRUE", "FALSE")</f>
        <v>FALSE</v>
      </c>
      <c r="G1562" s="7">
        <v>33</v>
      </c>
      <c r="H1562" s="7">
        <f>IF(TicketTotals[[#This Row],[New Tickets]]&gt;499, TicketTotals[[#This Row],[New Tickets]], 0)</f>
        <v>0</v>
      </c>
      <c r="I1562" s="16">
        <f>ROUND((TicketTotals[[#This Row],[Billed Tickets]]/$E$5)*$E$6, 2)</f>
        <v>0</v>
      </c>
      <c r="J1562" s="20">
        <f>TicketTotals[[#This Row],[Billed Tickets]]/$E$5</f>
        <v>0</v>
      </c>
    </row>
    <row r="1563" spans="1:10" x14ac:dyDescent="0.3">
      <c r="A1563" s="6" t="s">
        <v>3288</v>
      </c>
      <c r="B1563" s="6" t="s">
        <v>2</v>
      </c>
      <c r="C1563" s="12">
        <v>146734</v>
      </c>
      <c r="E1563" s="12" t="s">
        <v>2609</v>
      </c>
      <c r="F1563" s="11" t="str">
        <f>IF(TicketTotals[[#This Row],[New Tickets]]&gt;499, "TRUE", "FALSE")</f>
        <v>FALSE</v>
      </c>
      <c r="G1563" s="7">
        <v>336</v>
      </c>
      <c r="H1563" s="7">
        <f>IF(TicketTotals[[#This Row],[New Tickets]]&gt;499, TicketTotals[[#This Row],[New Tickets]], 0)</f>
        <v>0</v>
      </c>
      <c r="I1563" s="16">
        <f>ROUND((TicketTotals[[#This Row],[Billed Tickets]]/$E$5)*$E$6, 2)</f>
        <v>0</v>
      </c>
      <c r="J1563" s="20">
        <f>TicketTotals[[#This Row],[Billed Tickets]]/$E$5</f>
        <v>0</v>
      </c>
    </row>
    <row r="1564" spans="1:10" x14ac:dyDescent="0.3">
      <c r="A1564" s="6" t="s">
        <v>3288</v>
      </c>
      <c r="B1564" s="6" t="s">
        <v>2</v>
      </c>
      <c r="C1564" s="12">
        <v>146737</v>
      </c>
      <c r="E1564" s="12" t="s">
        <v>2610</v>
      </c>
      <c r="F1564" s="11" t="str">
        <f>IF(TicketTotals[[#This Row],[New Tickets]]&gt;499, "TRUE", "FALSE")</f>
        <v>FALSE</v>
      </c>
      <c r="G1564" s="7">
        <v>238</v>
      </c>
      <c r="H1564" s="7">
        <f>IF(TicketTotals[[#This Row],[New Tickets]]&gt;499, TicketTotals[[#This Row],[New Tickets]], 0)</f>
        <v>0</v>
      </c>
      <c r="I1564" s="16">
        <f>ROUND((TicketTotals[[#This Row],[Billed Tickets]]/$E$5)*$E$6, 2)</f>
        <v>0</v>
      </c>
      <c r="J1564" s="20">
        <f>TicketTotals[[#This Row],[Billed Tickets]]/$E$5</f>
        <v>0</v>
      </c>
    </row>
    <row r="1565" spans="1:10" x14ac:dyDescent="0.3">
      <c r="A1565" s="6" t="s">
        <v>3288</v>
      </c>
      <c r="B1565" s="6" t="s">
        <v>2</v>
      </c>
      <c r="C1565" s="12">
        <v>146750</v>
      </c>
      <c r="E1565" s="12" t="s">
        <v>2611</v>
      </c>
      <c r="F1565" s="11" t="str">
        <f>IF(TicketTotals[[#This Row],[New Tickets]]&gt;499, "TRUE", "FALSE")</f>
        <v>FALSE</v>
      </c>
      <c r="G1565" s="7">
        <v>68</v>
      </c>
      <c r="H1565" s="7">
        <f>IF(TicketTotals[[#This Row],[New Tickets]]&gt;499, TicketTotals[[#This Row],[New Tickets]], 0)</f>
        <v>0</v>
      </c>
      <c r="I1565" s="16">
        <f>ROUND((TicketTotals[[#This Row],[Billed Tickets]]/$E$5)*$E$6, 2)</f>
        <v>0</v>
      </c>
      <c r="J1565" s="20">
        <f>TicketTotals[[#This Row],[Billed Tickets]]/$E$5</f>
        <v>0</v>
      </c>
    </row>
    <row r="1566" spans="1:10" x14ac:dyDescent="0.3">
      <c r="A1566" s="6" t="s">
        <v>3288</v>
      </c>
      <c r="B1566" s="6" t="s">
        <v>2</v>
      </c>
      <c r="C1566" s="12">
        <v>146756</v>
      </c>
      <c r="E1566" s="1" t="s">
        <v>2612</v>
      </c>
      <c r="F1566" s="11" t="str">
        <f>IF(TicketTotals[[#This Row],[New Tickets]]&gt;499, "TRUE", "FALSE")</f>
        <v>TRUE</v>
      </c>
      <c r="G1566" s="7">
        <v>961</v>
      </c>
      <c r="H1566" s="7">
        <f>IF(TicketTotals[[#This Row],[New Tickets]]&gt;499, TicketTotals[[#This Row],[New Tickets]], 0)</f>
        <v>961</v>
      </c>
      <c r="I1566" s="16">
        <f>ROUND((TicketTotals[[#This Row],[Billed Tickets]]/$E$5)*$E$6, 2)</f>
        <v>593.92999999999995</v>
      </c>
      <c r="J1566" s="20">
        <f>TicketTotals[[#This Row],[Billed Tickets]]/$E$5</f>
        <v>1.1878548577330587E-4</v>
      </c>
    </row>
    <row r="1567" spans="1:10" x14ac:dyDescent="0.3">
      <c r="A1567" s="6" t="s">
        <v>3288</v>
      </c>
      <c r="B1567" s="6" t="s">
        <v>2</v>
      </c>
      <c r="C1567" s="12">
        <v>146759</v>
      </c>
      <c r="E1567" s="12" t="s">
        <v>2613</v>
      </c>
      <c r="F1567" s="11" t="str">
        <f>IF(TicketTotals[[#This Row],[New Tickets]]&gt;499, "TRUE", "FALSE")</f>
        <v>FALSE</v>
      </c>
      <c r="G1567" s="7">
        <v>19</v>
      </c>
      <c r="H1567" s="7">
        <f>IF(TicketTotals[[#This Row],[New Tickets]]&gt;499, TicketTotals[[#This Row],[New Tickets]], 0)</f>
        <v>0</v>
      </c>
      <c r="I1567" s="16">
        <f>ROUND((TicketTotals[[#This Row],[Billed Tickets]]/$E$5)*$E$6, 2)</f>
        <v>0</v>
      </c>
      <c r="J1567" s="20">
        <f>TicketTotals[[#This Row],[Billed Tickets]]/$E$5</f>
        <v>0</v>
      </c>
    </row>
    <row r="1568" spans="1:10" x14ac:dyDescent="0.3">
      <c r="A1568" s="6" t="s">
        <v>3288</v>
      </c>
      <c r="B1568" s="6" t="s">
        <v>2</v>
      </c>
      <c r="C1568" s="12">
        <v>146770</v>
      </c>
      <c r="E1568" s="12" t="s">
        <v>2614</v>
      </c>
      <c r="F1568" s="11" t="str">
        <f>IF(TicketTotals[[#This Row],[New Tickets]]&gt;499, "TRUE", "FALSE")</f>
        <v>FALSE</v>
      </c>
      <c r="G1568" s="7">
        <v>385</v>
      </c>
      <c r="H1568" s="7">
        <f>IF(TicketTotals[[#This Row],[New Tickets]]&gt;499, TicketTotals[[#This Row],[New Tickets]], 0)</f>
        <v>0</v>
      </c>
      <c r="I1568" s="16">
        <f>ROUND((TicketTotals[[#This Row],[Billed Tickets]]/$E$5)*$E$6, 2)</f>
        <v>0</v>
      </c>
      <c r="J1568" s="20">
        <f>TicketTotals[[#This Row],[Billed Tickets]]/$E$5</f>
        <v>0</v>
      </c>
    </row>
    <row r="1569" spans="1:10" x14ac:dyDescent="0.3">
      <c r="A1569" s="6" t="s">
        <v>3288</v>
      </c>
      <c r="B1569" s="6" t="s">
        <v>2</v>
      </c>
      <c r="C1569" s="12">
        <v>146777</v>
      </c>
      <c r="E1569" s="12" t="s">
        <v>2615</v>
      </c>
      <c r="F1569" s="11" t="str">
        <f>IF(TicketTotals[[#This Row],[New Tickets]]&gt;499, "TRUE", "FALSE")</f>
        <v>FALSE</v>
      </c>
      <c r="G1569" s="7">
        <v>37</v>
      </c>
      <c r="H1569" s="7">
        <f>IF(TicketTotals[[#This Row],[New Tickets]]&gt;499, TicketTotals[[#This Row],[New Tickets]], 0)</f>
        <v>0</v>
      </c>
      <c r="I1569" s="16">
        <f>ROUND((TicketTotals[[#This Row],[Billed Tickets]]/$E$5)*$E$6, 2)</f>
        <v>0</v>
      </c>
      <c r="J1569" s="20">
        <f>TicketTotals[[#This Row],[Billed Tickets]]/$E$5</f>
        <v>0</v>
      </c>
    </row>
    <row r="1570" spans="1:10" x14ac:dyDescent="0.3">
      <c r="A1570" s="6" t="s">
        <v>3288</v>
      </c>
      <c r="B1570" s="6" t="s">
        <v>2</v>
      </c>
      <c r="C1570" s="12">
        <v>146779</v>
      </c>
      <c r="E1570" s="12" t="s">
        <v>2616</v>
      </c>
      <c r="F1570" s="11" t="str">
        <f>IF(TicketTotals[[#This Row],[New Tickets]]&gt;499, "TRUE", "FALSE")</f>
        <v>FALSE</v>
      </c>
      <c r="G1570" s="7">
        <v>42</v>
      </c>
      <c r="H1570" s="7">
        <f>IF(TicketTotals[[#This Row],[New Tickets]]&gt;499, TicketTotals[[#This Row],[New Tickets]], 0)</f>
        <v>0</v>
      </c>
      <c r="I1570" s="16">
        <f>ROUND((TicketTotals[[#This Row],[Billed Tickets]]/$E$5)*$E$6, 2)</f>
        <v>0</v>
      </c>
      <c r="J1570" s="20">
        <f>TicketTotals[[#This Row],[Billed Tickets]]/$E$5</f>
        <v>0</v>
      </c>
    </row>
    <row r="1571" spans="1:10" x14ac:dyDescent="0.3">
      <c r="A1571" s="6" t="s">
        <v>3288</v>
      </c>
      <c r="B1571" s="6" t="s">
        <v>2</v>
      </c>
      <c r="C1571" s="12">
        <v>146780</v>
      </c>
      <c r="E1571" s="12" t="s">
        <v>2617</v>
      </c>
      <c r="F1571" s="11" t="str">
        <f>IF(TicketTotals[[#This Row],[New Tickets]]&gt;499, "TRUE", "FALSE")</f>
        <v>FALSE</v>
      </c>
      <c r="G1571" s="7">
        <v>229</v>
      </c>
      <c r="H1571" s="7">
        <f>IF(TicketTotals[[#This Row],[New Tickets]]&gt;499, TicketTotals[[#This Row],[New Tickets]], 0)</f>
        <v>0</v>
      </c>
      <c r="I1571" s="16">
        <f>ROUND((TicketTotals[[#This Row],[Billed Tickets]]/$E$5)*$E$6, 2)</f>
        <v>0</v>
      </c>
      <c r="J1571" s="20">
        <f>TicketTotals[[#This Row],[Billed Tickets]]/$E$5</f>
        <v>0</v>
      </c>
    </row>
    <row r="1572" spans="1:10" x14ac:dyDescent="0.3">
      <c r="A1572" s="6" t="s">
        <v>3288</v>
      </c>
      <c r="B1572" s="6" t="s">
        <v>2</v>
      </c>
      <c r="C1572" s="12">
        <v>146786</v>
      </c>
      <c r="E1572" s="12" t="s">
        <v>2618</v>
      </c>
      <c r="F1572" s="11" t="str">
        <f>IF(TicketTotals[[#This Row],[New Tickets]]&gt;499, "TRUE", "FALSE")</f>
        <v>FALSE</v>
      </c>
      <c r="G1572" s="7">
        <v>61</v>
      </c>
      <c r="H1572" s="7">
        <f>IF(TicketTotals[[#This Row],[New Tickets]]&gt;499, TicketTotals[[#This Row],[New Tickets]], 0)</f>
        <v>0</v>
      </c>
      <c r="I1572" s="16">
        <f>ROUND((TicketTotals[[#This Row],[Billed Tickets]]/$E$5)*$E$6, 2)</f>
        <v>0</v>
      </c>
      <c r="J1572" s="20">
        <f>TicketTotals[[#This Row],[Billed Tickets]]/$E$5</f>
        <v>0</v>
      </c>
    </row>
    <row r="1573" spans="1:10" x14ac:dyDescent="0.3">
      <c r="A1573" s="6" t="s">
        <v>3288</v>
      </c>
      <c r="B1573" s="6" t="s">
        <v>2</v>
      </c>
      <c r="C1573" s="12">
        <v>146788</v>
      </c>
      <c r="E1573" s="12" t="s">
        <v>2619</v>
      </c>
      <c r="F1573" s="11" t="str">
        <f>IF(TicketTotals[[#This Row],[New Tickets]]&gt;499, "TRUE", "FALSE")</f>
        <v>FALSE</v>
      </c>
      <c r="G1573" s="7">
        <v>84</v>
      </c>
      <c r="H1573" s="7">
        <f>IF(TicketTotals[[#This Row],[New Tickets]]&gt;499, TicketTotals[[#This Row],[New Tickets]], 0)</f>
        <v>0</v>
      </c>
      <c r="I1573" s="16">
        <f>ROUND((TicketTotals[[#This Row],[Billed Tickets]]/$E$5)*$E$6, 2)</f>
        <v>0</v>
      </c>
      <c r="J1573" s="20">
        <f>TicketTotals[[#This Row],[Billed Tickets]]/$E$5</f>
        <v>0</v>
      </c>
    </row>
    <row r="1574" spans="1:10" x14ac:dyDescent="0.3">
      <c r="A1574" s="6" t="s">
        <v>3288</v>
      </c>
      <c r="B1574" s="6" t="s">
        <v>2</v>
      </c>
      <c r="C1574" s="12">
        <v>147237</v>
      </c>
      <c r="E1574" s="12" t="s">
        <v>2620</v>
      </c>
      <c r="F1574" s="11" t="str">
        <f>IF(TicketTotals[[#This Row],[New Tickets]]&gt;499, "TRUE", "FALSE")</f>
        <v>FALSE</v>
      </c>
      <c r="G1574" s="7">
        <v>152</v>
      </c>
      <c r="H1574" s="7">
        <f>IF(TicketTotals[[#This Row],[New Tickets]]&gt;499, TicketTotals[[#This Row],[New Tickets]], 0)</f>
        <v>0</v>
      </c>
      <c r="I1574" s="16">
        <f>ROUND((TicketTotals[[#This Row],[Billed Tickets]]/$E$5)*$E$6, 2)</f>
        <v>0</v>
      </c>
      <c r="J1574" s="20">
        <f>TicketTotals[[#This Row],[Billed Tickets]]/$E$5</f>
        <v>0</v>
      </c>
    </row>
    <row r="1575" spans="1:10" x14ac:dyDescent="0.3">
      <c r="A1575" s="6" t="s">
        <v>3288</v>
      </c>
      <c r="B1575" s="6" t="s">
        <v>2</v>
      </c>
      <c r="C1575" s="12">
        <v>147686</v>
      </c>
      <c r="E1575" s="1" t="s">
        <v>2621</v>
      </c>
      <c r="F1575" s="11" t="str">
        <f>IF(TicketTotals[[#This Row],[New Tickets]]&gt;499, "TRUE", "FALSE")</f>
        <v>TRUE</v>
      </c>
      <c r="G1575" s="7">
        <v>4910</v>
      </c>
      <c r="H1575" s="7">
        <f>IF(TicketTotals[[#This Row],[New Tickets]]&gt;499, TicketTotals[[#This Row],[New Tickets]], 0)</f>
        <v>4910</v>
      </c>
      <c r="I1575" s="16">
        <f>ROUND((TicketTotals[[#This Row],[Billed Tickets]]/$E$5)*$E$6, 2)</f>
        <v>3034.53</v>
      </c>
      <c r="J1575" s="20">
        <f>TicketTotals[[#This Row],[Billed Tickets]]/$E$5</f>
        <v>6.0690607195310281E-4</v>
      </c>
    </row>
    <row r="1576" spans="1:10" x14ac:dyDescent="0.3">
      <c r="A1576" s="6" t="s">
        <v>3288</v>
      </c>
      <c r="B1576" s="6" t="s">
        <v>2</v>
      </c>
      <c r="C1576" s="12">
        <v>146789</v>
      </c>
      <c r="E1576" s="12" t="s">
        <v>2622</v>
      </c>
      <c r="F1576" s="11" t="str">
        <f>IF(TicketTotals[[#This Row],[New Tickets]]&gt;499, "TRUE", "FALSE")</f>
        <v>FALSE</v>
      </c>
      <c r="G1576" s="7">
        <v>154</v>
      </c>
      <c r="H1576" s="7">
        <f>IF(TicketTotals[[#This Row],[New Tickets]]&gt;499, TicketTotals[[#This Row],[New Tickets]], 0)</f>
        <v>0</v>
      </c>
      <c r="I1576" s="16">
        <f>ROUND((TicketTotals[[#This Row],[Billed Tickets]]/$E$5)*$E$6, 2)</f>
        <v>0</v>
      </c>
      <c r="J1576" s="20">
        <f>TicketTotals[[#This Row],[Billed Tickets]]/$E$5</f>
        <v>0</v>
      </c>
    </row>
    <row r="1577" spans="1:10" x14ac:dyDescent="0.3">
      <c r="A1577" s="6" t="s">
        <v>3288</v>
      </c>
      <c r="B1577" s="6" t="s">
        <v>2</v>
      </c>
      <c r="C1577" s="12">
        <v>147765</v>
      </c>
      <c r="E1577" s="12" t="s">
        <v>2623</v>
      </c>
      <c r="F1577" s="11" t="str">
        <f>IF(TicketTotals[[#This Row],[New Tickets]]&gt;499, "TRUE", "FALSE")</f>
        <v>FALSE</v>
      </c>
      <c r="G1577" s="7">
        <v>22</v>
      </c>
      <c r="H1577" s="7">
        <f>IF(TicketTotals[[#This Row],[New Tickets]]&gt;499, TicketTotals[[#This Row],[New Tickets]], 0)</f>
        <v>0</v>
      </c>
      <c r="I1577" s="16">
        <f>ROUND((TicketTotals[[#This Row],[Billed Tickets]]/$E$5)*$E$6, 2)</f>
        <v>0</v>
      </c>
      <c r="J1577" s="20">
        <f>TicketTotals[[#This Row],[Billed Tickets]]/$E$5</f>
        <v>0</v>
      </c>
    </row>
    <row r="1578" spans="1:10" x14ac:dyDescent="0.3">
      <c r="A1578" s="6" t="s">
        <v>3288</v>
      </c>
      <c r="B1578" s="6" t="s">
        <v>2</v>
      </c>
      <c r="C1578" s="12">
        <v>147898</v>
      </c>
      <c r="E1578" s="12" t="s">
        <v>2624</v>
      </c>
      <c r="F1578" s="11" t="str">
        <f>IF(TicketTotals[[#This Row],[New Tickets]]&gt;499, "TRUE", "FALSE")</f>
        <v>FALSE</v>
      </c>
      <c r="G1578" s="7">
        <v>13</v>
      </c>
      <c r="H1578" s="7">
        <f>IF(TicketTotals[[#This Row],[New Tickets]]&gt;499, TicketTotals[[#This Row],[New Tickets]], 0)</f>
        <v>0</v>
      </c>
      <c r="I1578" s="16">
        <f>ROUND((TicketTotals[[#This Row],[Billed Tickets]]/$E$5)*$E$6, 2)</f>
        <v>0</v>
      </c>
      <c r="J1578" s="20">
        <f>TicketTotals[[#This Row],[Billed Tickets]]/$E$5</f>
        <v>0</v>
      </c>
    </row>
    <row r="1579" spans="1:10" x14ac:dyDescent="0.3">
      <c r="A1579" s="6" t="s">
        <v>3288</v>
      </c>
      <c r="B1579" s="6" t="s">
        <v>2</v>
      </c>
      <c r="C1579" s="12">
        <v>147924</v>
      </c>
      <c r="E1579" s="12" t="s">
        <v>2625</v>
      </c>
      <c r="F1579" s="11" t="str">
        <f>IF(TicketTotals[[#This Row],[New Tickets]]&gt;499, "TRUE", "FALSE")</f>
        <v>FALSE</v>
      </c>
      <c r="G1579" s="7">
        <v>30</v>
      </c>
      <c r="H1579" s="7">
        <f>IF(TicketTotals[[#This Row],[New Tickets]]&gt;499, TicketTotals[[#This Row],[New Tickets]], 0)</f>
        <v>0</v>
      </c>
      <c r="I1579" s="16">
        <f>ROUND((TicketTotals[[#This Row],[Billed Tickets]]/$E$5)*$E$6, 2)</f>
        <v>0</v>
      </c>
      <c r="J1579" s="20">
        <f>TicketTotals[[#This Row],[Billed Tickets]]/$E$5</f>
        <v>0</v>
      </c>
    </row>
    <row r="1580" spans="1:10" x14ac:dyDescent="0.3">
      <c r="A1580" s="6" t="s">
        <v>3288</v>
      </c>
      <c r="B1580" s="6" t="s">
        <v>2</v>
      </c>
      <c r="C1580" s="12">
        <v>147976</v>
      </c>
      <c r="E1580" s="12" t="s">
        <v>2626</v>
      </c>
      <c r="F1580" s="11" t="str">
        <f>IF(TicketTotals[[#This Row],[New Tickets]]&gt;499, "TRUE", "FALSE")</f>
        <v>FALSE</v>
      </c>
      <c r="G1580" s="7">
        <v>132</v>
      </c>
      <c r="H1580" s="7">
        <f>IF(TicketTotals[[#This Row],[New Tickets]]&gt;499, TicketTotals[[#This Row],[New Tickets]], 0)</f>
        <v>0</v>
      </c>
      <c r="I1580" s="16">
        <f>ROUND((TicketTotals[[#This Row],[Billed Tickets]]/$E$5)*$E$6, 2)</f>
        <v>0</v>
      </c>
      <c r="J1580" s="20">
        <f>TicketTotals[[#This Row],[Billed Tickets]]/$E$5</f>
        <v>0</v>
      </c>
    </row>
    <row r="1581" spans="1:10" x14ac:dyDescent="0.3">
      <c r="A1581" s="6" t="s">
        <v>3288</v>
      </c>
      <c r="B1581" s="6" t="s">
        <v>2</v>
      </c>
      <c r="C1581" s="12">
        <v>148042</v>
      </c>
      <c r="E1581" s="12" t="s">
        <v>2627</v>
      </c>
      <c r="F1581" s="11" t="str">
        <f>IF(TicketTotals[[#This Row],[New Tickets]]&gt;499, "TRUE", "FALSE")</f>
        <v>FALSE</v>
      </c>
      <c r="G1581" s="7">
        <v>37</v>
      </c>
      <c r="H1581" s="7">
        <f>IF(TicketTotals[[#This Row],[New Tickets]]&gt;499, TicketTotals[[#This Row],[New Tickets]], 0)</f>
        <v>0</v>
      </c>
      <c r="I1581" s="16">
        <f>ROUND((TicketTotals[[#This Row],[Billed Tickets]]/$E$5)*$E$6, 2)</f>
        <v>0</v>
      </c>
      <c r="J1581" s="20">
        <f>TicketTotals[[#This Row],[Billed Tickets]]/$E$5</f>
        <v>0</v>
      </c>
    </row>
    <row r="1582" spans="1:10" x14ac:dyDescent="0.3">
      <c r="A1582" s="6" t="s">
        <v>3288</v>
      </c>
      <c r="B1582" s="6" t="s">
        <v>2</v>
      </c>
      <c r="C1582" s="12">
        <v>148075</v>
      </c>
      <c r="E1582" s="1" t="s">
        <v>2628</v>
      </c>
      <c r="F1582" s="11" t="str">
        <f>IF(TicketTotals[[#This Row],[New Tickets]]&gt;499, "TRUE", "FALSE")</f>
        <v>TRUE</v>
      </c>
      <c r="G1582" s="7">
        <v>505</v>
      </c>
      <c r="H1582" s="7">
        <f>IF(TicketTotals[[#This Row],[New Tickets]]&gt;499, TicketTotals[[#This Row],[New Tickets]], 0)</f>
        <v>505</v>
      </c>
      <c r="I1582" s="16">
        <f>ROUND((TicketTotals[[#This Row],[Billed Tickets]]/$E$5)*$E$6, 2)</f>
        <v>312.11</v>
      </c>
      <c r="J1582" s="20">
        <f>TicketTotals[[#This Row],[Billed Tickets]]/$E$5</f>
        <v>6.2421092940186747E-5</v>
      </c>
    </row>
    <row r="1583" spans="1:10" x14ac:dyDescent="0.3">
      <c r="A1583" s="6" t="s">
        <v>3288</v>
      </c>
      <c r="B1583" s="6" t="s">
        <v>2</v>
      </c>
      <c r="C1583" s="12">
        <v>148191</v>
      </c>
      <c r="E1583" s="12" t="s">
        <v>2629</v>
      </c>
      <c r="F1583" s="11" t="str">
        <f>IF(TicketTotals[[#This Row],[New Tickets]]&gt;499, "TRUE", "FALSE")</f>
        <v>FALSE</v>
      </c>
      <c r="G1583" s="7">
        <v>28</v>
      </c>
      <c r="H1583" s="7">
        <f>IF(TicketTotals[[#This Row],[New Tickets]]&gt;499, TicketTotals[[#This Row],[New Tickets]], 0)</f>
        <v>0</v>
      </c>
      <c r="I1583" s="16">
        <f>ROUND((TicketTotals[[#This Row],[Billed Tickets]]/$E$5)*$E$6, 2)</f>
        <v>0</v>
      </c>
      <c r="J1583" s="20">
        <f>TicketTotals[[#This Row],[Billed Tickets]]/$E$5</f>
        <v>0</v>
      </c>
    </row>
    <row r="1584" spans="1:10" x14ac:dyDescent="0.3">
      <c r="A1584" s="6" t="s">
        <v>3288</v>
      </c>
      <c r="B1584" s="6" t="s">
        <v>2</v>
      </c>
      <c r="C1584" s="12">
        <v>148200</v>
      </c>
      <c r="E1584" s="12" t="s">
        <v>2630</v>
      </c>
      <c r="F1584" s="11" t="str">
        <f>IF(TicketTotals[[#This Row],[New Tickets]]&gt;499, "TRUE", "FALSE")</f>
        <v>FALSE</v>
      </c>
      <c r="G1584" s="7">
        <v>124</v>
      </c>
      <c r="H1584" s="7">
        <f>IF(TicketTotals[[#This Row],[New Tickets]]&gt;499, TicketTotals[[#This Row],[New Tickets]], 0)</f>
        <v>0</v>
      </c>
      <c r="I1584" s="16">
        <f>ROUND((TicketTotals[[#This Row],[Billed Tickets]]/$E$5)*$E$6, 2)</f>
        <v>0</v>
      </c>
      <c r="J1584" s="20">
        <f>TicketTotals[[#This Row],[Billed Tickets]]/$E$5</f>
        <v>0</v>
      </c>
    </row>
    <row r="1585" spans="1:10" x14ac:dyDescent="0.3">
      <c r="A1585" s="6" t="s">
        <v>3288</v>
      </c>
      <c r="B1585" s="6" t="s">
        <v>2</v>
      </c>
      <c r="C1585" s="12">
        <v>148207</v>
      </c>
      <c r="E1585" s="12" t="s">
        <v>2631</v>
      </c>
      <c r="F1585" s="11" t="str">
        <f>IF(TicketTotals[[#This Row],[New Tickets]]&gt;499, "TRUE", "FALSE")</f>
        <v>FALSE</v>
      </c>
      <c r="G1585" s="7">
        <v>49</v>
      </c>
      <c r="H1585" s="7">
        <f>IF(TicketTotals[[#This Row],[New Tickets]]&gt;499, TicketTotals[[#This Row],[New Tickets]], 0)</f>
        <v>0</v>
      </c>
      <c r="I1585" s="16">
        <f>ROUND((TicketTotals[[#This Row],[Billed Tickets]]/$E$5)*$E$6, 2)</f>
        <v>0</v>
      </c>
      <c r="J1585" s="20">
        <f>TicketTotals[[#This Row],[Billed Tickets]]/$E$5</f>
        <v>0</v>
      </c>
    </row>
    <row r="1586" spans="1:10" x14ac:dyDescent="0.3">
      <c r="A1586" s="6" t="s">
        <v>3288</v>
      </c>
      <c r="B1586" s="6" t="s">
        <v>2</v>
      </c>
      <c r="C1586" s="12">
        <v>148214</v>
      </c>
      <c r="E1586" s="12" t="s">
        <v>2632</v>
      </c>
      <c r="F1586" s="11" t="str">
        <f>IF(TicketTotals[[#This Row],[New Tickets]]&gt;499, "TRUE", "FALSE")</f>
        <v>FALSE</v>
      </c>
      <c r="G1586" s="7">
        <v>204</v>
      </c>
      <c r="H1586" s="7">
        <f>IF(TicketTotals[[#This Row],[New Tickets]]&gt;499, TicketTotals[[#This Row],[New Tickets]], 0)</f>
        <v>0</v>
      </c>
      <c r="I1586" s="16">
        <f>ROUND((TicketTotals[[#This Row],[Billed Tickets]]/$E$5)*$E$6, 2)</f>
        <v>0</v>
      </c>
      <c r="J1586" s="20">
        <f>TicketTotals[[#This Row],[Billed Tickets]]/$E$5</f>
        <v>0</v>
      </c>
    </row>
    <row r="1587" spans="1:10" x14ac:dyDescent="0.3">
      <c r="A1587" s="6" t="s">
        <v>3288</v>
      </c>
      <c r="B1587" s="6" t="s">
        <v>2</v>
      </c>
      <c r="C1587" s="12">
        <v>148241</v>
      </c>
      <c r="E1587" s="12" t="s">
        <v>2633</v>
      </c>
      <c r="F1587" s="11" t="str">
        <f>IF(TicketTotals[[#This Row],[New Tickets]]&gt;499, "TRUE", "FALSE")</f>
        <v>FALSE</v>
      </c>
      <c r="G1587" s="7">
        <v>44</v>
      </c>
      <c r="H1587" s="7">
        <f>IF(TicketTotals[[#This Row],[New Tickets]]&gt;499, TicketTotals[[#This Row],[New Tickets]], 0)</f>
        <v>0</v>
      </c>
      <c r="I1587" s="16">
        <f>ROUND((TicketTotals[[#This Row],[Billed Tickets]]/$E$5)*$E$6, 2)</f>
        <v>0</v>
      </c>
      <c r="J1587" s="20">
        <f>TicketTotals[[#This Row],[Billed Tickets]]/$E$5</f>
        <v>0</v>
      </c>
    </row>
    <row r="1588" spans="1:10" x14ac:dyDescent="0.3">
      <c r="A1588" s="6" t="s">
        <v>3288</v>
      </c>
      <c r="B1588" s="6" t="s">
        <v>2</v>
      </c>
      <c r="C1588" s="12">
        <v>148261</v>
      </c>
      <c r="E1588" s="12" t="s">
        <v>2634</v>
      </c>
      <c r="F1588" s="11" t="str">
        <f>IF(TicketTotals[[#This Row],[New Tickets]]&gt;499, "TRUE", "FALSE")</f>
        <v>FALSE</v>
      </c>
      <c r="G1588" s="7">
        <v>156</v>
      </c>
      <c r="H1588" s="7">
        <f>IF(TicketTotals[[#This Row],[New Tickets]]&gt;499, TicketTotals[[#This Row],[New Tickets]], 0)</f>
        <v>0</v>
      </c>
      <c r="I1588" s="16">
        <f>ROUND((TicketTotals[[#This Row],[Billed Tickets]]/$E$5)*$E$6, 2)</f>
        <v>0</v>
      </c>
      <c r="J1588" s="20">
        <f>TicketTotals[[#This Row],[Billed Tickets]]/$E$5</f>
        <v>0</v>
      </c>
    </row>
    <row r="1589" spans="1:10" x14ac:dyDescent="0.3">
      <c r="A1589" s="6" t="s">
        <v>3288</v>
      </c>
      <c r="B1589" s="6" t="s">
        <v>2</v>
      </c>
      <c r="C1589" s="12">
        <v>148277</v>
      </c>
      <c r="E1589" s="12" t="s">
        <v>2635</v>
      </c>
      <c r="F1589" s="11" t="str">
        <f>IF(TicketTotals[[#This Row],[New Tickets]]&gt;499, "TRUE", "FALSE")</f>
        <v>FALSE</v>
      </c>
      <c r="G1589" s="7">
        <v>46</v>
      </c>
      <c r="H1589" s="7">
        <f>IF(TicketTotals[[#This Row],[New Tickets]]&gt;499, TicketTotals[[#This Row],[New Tickets]], 0)</f>
        <v>0</v>
      </c>
      <c r="I1589" s="16">
        <f>ROUND((TicketTotals[[#This Row],[Billed Tickets]]/$E$5)*$E$6, 2)</f>
        <v>0</v>
      </c>
      <c r="J1589" s="20">
        <f>TicketTotals[[#This Row],[Billed Tickets]]/$E$5</f>
        <v>0</v>
      </c>
    </row>
    <row r="1590" spans="1:10" x14ac:dyDescent="0.3">
      <c r="A1590" s="6" t="s">
        <v>3288</v>
      </c>
      <c r="B1590" s="6" t="s">
        <v>2</v>
      </c>
      <c r="C1590" s="12">
        <v>148294</v>
      </c>
      <c r="E1590" s="12" t="s">
        <v>2636</v>
      </c>
      <c r="F1590" s="11" t="str">
        <f>IF(TicketTotals[[#This Row],[New Tickets]]&gt;499, "TRUE", "FALSE")</f>
        <v>FALSE</v>
      </c>
      <c r="G1590" s="7">
        <v>316</v>
      </c>
      <c r="H1590" s="7">
        <f>IF(TicketTotals[[#This Row],[New Tickets]]&gt;499, TicketTotals[[#This Row],[New Tickets]], 0)</f>
        <v>0</v>
      </c>
      <c r="I1590" s="16">
        <f>ROUND((TicketTotals[[#This Row],[Billed Tickets]]/$E$5)*$E$6, 2)</f>
        <v>0</v>
      </c>
      <c r="J1590" s="20">
        <f>TicketTotals[[#This Row],[Billed Tickets]]/$E$5</f>
        <v>0</v>
      </c>
    </row>
    <row r="1591" spans="1:10" x14ac:dyDescent="0.3">
      <c r="A1591" s="6" t="s">
        <v>3288</v>
      </c>
      <c r="B1591" s="6" t="s">
        <v>2</v>
      </c>
      <c r="C1591" s="12">
        <v>148321</v>
      </c>
      <c r="E1591" s="12" t="s">
        <v>2637</v>
      </c>
      <c r="F1591" s="11" t="str">
        <f>IF(TicketTotals[[#This Row],[New Tickets]]&gt;499, "TRUE", "FALSE")</f>
        <v>FALSE</v>
      </c>
      <c r="G1591" s="7">
        <v>43</v>
      </c>
      <c r="H1591" s="7">
        <f>IF(TicketTotals[[#This Row],[New Tickets]]&gt;499, TicketTotals[[#This Row],[New Tickets]], 0)</f>
        <v>0</v>
      </c>
      <c r="I1591" s="16">
        <f>ROUND((TicketTotals[[#This Row],[Billed Tickets]]/$E$5)*$E$6, 2)</f>
        <v>0</v>
      </c>
      <c r="J1591" s="20">
        <f>TicketTotals[[#This Row],[Billed Tickets]]/$E$5</f>
        <v>0</v>
      </c>
    </row>
    <row r="1592" spans="1:10" x14ac:dyDescent="0.3">
      <c r="A1592" s="6" t="s">
        <v>3288</v>
      </c>
      <c r="B1592" s="6" t="s">
        <v>2</v>
      </c>
      <c r="C1592" s="12">
        <v>148347</v>
      </c>
      <c r="E1592" s="12" t="s">
        <v>2638</v>
      </c>
      <c r="F1592" s="11" t="str">
        <f>IF(TicketTotals[[#This Row],[New Tickets]]&gt;499, "TRUE", "FALSE")</f>
        <v>FALSE</v>
      </c>
      <c r="G1592" s="7">
        <v>205</v>
      </c>
      <c r="H1592" s="7">
        <f>IF(TicketTotals[[#This Row],[New Tickets]]&gt;499, TicketTotals[[#This Row],[New Tickets]], 0)</f>
        <v>0</v>
      </c>
      <c r="I1592" s="16">
        <f>ROUND((TicketTotals[[#This Row],[Billed Tickets]]/$E$5)*$E$6, 2)</f>
        <v>0</v>
      </c>
      <c r="J1592" s="20">
        <f>TicketTotals[[#This Row],[Billed Tickets]]/$E$5</f>
        <v>0</v>
      </c>
    </row>
    <row r="1593" spans="1:10" x14ac:dyDescent="0.3">
      <c r="A1593" s="6" t="s">
        <v>3288</v>
      </c>
      <c r="B1593" s="6" t="s">
        <v>2</v>
      </c>
      <c r="C1593" s="12">
        <v>148372</v>
      </c>
      <c r="E1593" s="12" t="s">
        <v>2639</v>
      </c>
      <c r="F1593" s="11" t="str">
        <f>IF(TicketTotals[[#This Row],[New Tickets]]&gt;499, "TRUE", "FALSE")</f>
        <v>FALSE</v>
      </c>
      <c r="G1593" s="7">
        <v>117</v>
      </c>
      <c r="H1593" s="7">
        <f>IF(TicketTotals[[#This Row],[New Tickets]]&gt;499, TicketTotals[[#This Row],[New Tickets]], 0)</f>
        <v>0</v>
      </c>
      <c r="I1593" s="16">
        <f>ROUND((TicketTotals[[#This Row],[Billed Tickets]]/$E$5)*$E$6, 2)</f>
        <v>0</v>
      </c>
      <c r="J1593" s="20">
        <f>TicketTotals[[#This Row],[Billed Tickets]]/$E$5</f>
        <v>0</v>
      </c>
    </row>
    <row r="1594" spans="1:10" x14ac:dyDescent="0.3">
      <c r="A1594" s="6" t="s">
        <v>3288</v>
      </c>
      <c r="B1594" s="6" t="s">
        <v>2</v>
      </c>
      <c r="C1594" s="12">
        <v>148398</v>
      </c>
      <c r="E1594" s="12" t="s">
        <v>2640</v>
      </c>
      <c r="F1594" s="11" t="str">
        <f>IF(TicketTotals[[#This Row],[New Tickets]]&gt;499, "TRUE", "FALSE")</f>
        <v>FALSE</v>
      </c>
      <c r="G1594" s="7">
        <v>146</v>
      </c>
      <c r="H1594" s="7">
        <f>IF(TicketTotals[[#This Row],[New Tickets]]&gt;499, TicketTotals[[#This Row],[New Tickets]], 0)</f>
        <v>0</v>
      </c>
      <c r="I1594" s="16">
        <f>ROUND((TicketTotals[[#This Row],[Billed Tickets]]/$E$5)*$E$6, 2)</f>
        <v>0</v>
      </c>
      <c r="J1594" s="20">
        <f>TicketTotals[[#This Row],[Billed Tickets]]/$E$5</f>
        <v>0</v>
      </c>
    </row>
    <row r="1595" spans="1:10" x14ac:dyDescent="0.3">
      <c r="A1595" s="6" t="s">
        <v>3288</v>
      </c>
      <c r="B1595" s="6" t="s">
        <v>2</v>
      </c>
      <c r="C1595" s="12">
        <v>148425</v>
      </c>
      <c r="E1595" s="12" t="s">
        <v>2641</v>
      </c>
      <c r="F1595" s="11" t="str">
        <f>IF(TicketTotals[[#This Row],[New Tickets]]&gt;499, "TRUE", "FALSE")</f>
        <v>FALSE</v>
      </c>
      <c r="G1595" s="7">
        <v>157</v>
      </c>
      <c r="H1595" s="7">
        <f>IF(TicketTotals[[#This Row],[New Tickets]]&gt;499, TicketTotals[[#This Row],[New Tickets]], 0)</f>
        <v>0</v>
      </c>
      <c r="I1595" s="16">
        <f>ROUND((TicketTotals[[#This Row],[Billed Tickets]]/$E$5)*$E$6, 2)</f>
        <v>0</v>
      </c>
      <c r="J1595" s="20">
        <f>TicketTotals[[#This Row],[Billed Tickets]]/$E$5</f>
        <v>0</v>
      </c>
    </row>
    <row r="1596" spans="1:10" x14ac:dyDescent="0.3">
      <c r="A1596" s="6" t="s">
        <v>3288</v>
      </c>
      <c r="B1596" s="6" t="s">
        <v>2</v>
      </c>
      <c r="C1596" s="12">
        <v>148478</v>
      </c>
      <c r="E1596" s="12" t="s">
        <v>2642</v>
      </c>
      <c r="F1596" s="11" t="str">
        <f>IF(TicketTotals[[#This Row],[New Tickets]]&gt;499, "TRUE", "FALSE")</f>
        <v>FALSE</v>
      </c>
      <c r="G1596" s="7">
        <v>368</v>
      </c>
      <c r="H1596" s="7">
        <f>IF(TicketTotals[[#This Row],[New Tickets]]&gt;499, TicketTotals[[#This Row],[New Tickets]], 0)</f>
        <v>0</v>
      </c>
      <c r="I1596" s="16">
        <f>ROUND((TicketTotals[[#This Row],[Billed Tickets]]/$E$5)*$E$6, 2)</f>
        <v>0</v>
      </c>
      <c r="J1596" s="20">
        <f>TicketTotals[[#This Row],[Billed Tickets]]/$E$5</f>
        <v>0</v>
      </c>
    </row>
    <row r="1597" spans="1:10" x14ac:dyDescent="0.3">
      <c r="A1597" s="6" t="s">
        <v>3288</v>
      </c>
      <c r="B1597" s="6" t="s">
        <v>2</v>
      </c>
      <c r="C1597" s="12">
        <v>148504</v>
      </c>
      <c r="E1597" s="1" t="s">
        <v>2643</v>
      </c>
      <c r="F1597" s="11" t="str">
        <f>IF(TicketTotals[[#This Row],[New Tickets]]&gt;499, "TRUE", "FALSE")</f>
        <v>TRUE</v>
      </c>
      <c r="G1597" s="7">
        <v>2065</v>
      </c>
      <c r="H1597" s="7">
        <f>IF(TicketTotals[[#This Row],[New Tickets]]&gt;499, TicketTotals[[#This Row],[New Tickets]], 0)</f>
        <v>2065</v>
      </c>
      <c r="I1597" s="16">
        <f>ROUND((TicketTotals[[#This Row],[Billed Tickets]]/$E$5)*$E$6, 2)</f>
        <v>1276.23</v>
      </c>
      <c r="J1597" s="20">
        <f>TicketTotals[[#This Row],[Billed Tickets]]/$E$5</f>
        <v>2.5524664736927851E-4</v>
      </c>
    </row>
    <row r="1598" spans="1:10" x14ac:dyDescent="0.3">
      <c r="A1598" s="6" t="s">
        <v>3288</v>
      </c>
      <c r="B1598" s="6" t="s">
        <v>2</v>
      </c>
      <c r="C1598" s="12">
        <v>148517</v>
      </c>
      <c r="E1598" s="12" t="s">
        <v>2644</v>
      </c>
      <c r="F1598" s="11" t="str">
        <f>IF(TicketTotals[[#This Row],[New Tickets]]&gt;499, "TRUE", "FALSE")</f>
        <v>FALSE</v>
      </c>
      <c r="G1598" s="7">
        <v>281</v>
      </c>
      <c r="H1598" s="7">
        <f>IF(TicketTotals[[#This Row],[New Tickets]]&gt;499, TicketTotals[[#This Row],[New Tickets]], 0)</f>
        <v>0</v>
      </c>
      <c r="I1598" s="16">
        <f>ROUND((TicketTotals[[#This Row],[Billed Tickets]]/$E$5)*$E$6, 2)</f>
        <v>0</v>
      </c>
      <c r="J1598" s="20">
        <f>TicketTotals[[#This Row],[Billed Tickets]]/$E$5</f>
        <v>0</v>
      </c>
    </row>
    <row r="1599" spans="1:10" x14ac:dyDescent="0.3">
      <c r="A1599" s="6" t="s">
        <v>3288</v>
      </c>
      <c r="B1599" s="6" t="s">
        <v>2</v>
      </c>
      <c r="C1599" s="12">
        <v>148524</v>
      </c>
      <c r="E1599" s="12" t="s">
        <v>2645</v>
      </c>
      <c r="F1599" s="11" t="str">
        <f>IF(TicketTotals[[#This Row],[New Tickets]]&gt;499, "TRUE", "FALSE")</f>
        <v>FALSE</v>
      </c>
      <c r="G1599" s="7">
        <v>3</v>
      </c>
      <c r="H1599" s="7">
        <f>IF(TicketTotals[[#This Row],[New Tickets]]&gt;499, TicketTotals[[#This Row],[New Tickets]], 0)</f>
        <v>0</v>
      </c>
      <c r="I1599" s="16">
        <f>ROUND((TicketTotals[[#This Row],[Billed Tickets]]/$E$5)*$E$6, 2)</f>
        <v>0</v>
      </c>
      <c r="J1599" s="20">
        <f>TicketTotals[[#This Row],[Billed Tickets]]/$E$5</f>
        <v>0</v>
      </c>
    </row>
    <row r="1600" spans="1:10" x14ac:dyDescent="0.3">
      <c r="A1600" s="6" t="s">
        <v>3288</v>
      </c>
      <c r="B1600" s="6" t="s">
        <v>2</v>
      </c>
      <c r="C1600" s="12">
        <v>148531</v>
      </c>
      <c r="E1600" s="1" t="s">
        <v>2646</v>
      </c>
      <c r="F1600" s="11" t="str">
        <f>IF(TicketTotals[[#This Row],[New Tickets]]&gt;499, "TRUE", "FALSE")</f>
        <v>TRUE</v>
      </c>
      <c r="G1600" s="7">
        <v>792</v>
      </c>
      <c r="H1600" s="7">
        <f>IF(TicketTotals[[#This Row],[New Tickets]]&gt;499, TicketTotals[[#This Row],[New Tickets]], 0)</f>
        <v>792</v>
      </c>
      <c r="I1600" s="16">
        <f>ROUND((TicketTotals[[#This Row],[Billed Tickets]]/$E$5)*$E$6, 2)</f>
        <v>489.48</v>
      </c>
      <c r="J1600" s="20">
        <f>TicketTotals[[#This Row],[Billed Tickets]]/$E$5</f>
        <v>9.7896050710154269E-5</v>
      </c>
    </row>
    <row r="1601" spans="1:10" x14ac:dyDescent="0.3">
      <c r="A1601" s="6" t="s">
        <v>3288</v>
      </c>
      <c r="B1601" s="6" t="s">
        <v>2</v>
      </c>
      <c r="C1601" s="12">
        <v>148636</v>
      </c>
      <c r="E1601" s="1" t="s">
        <v>2647</v>
      </c>
      <c r="F1601" s="11" t="str">
        <f>IF(TicketTotals[[#This Row],[New Tickets]]&gt;499, "TRUE", "FALSE")</f>
        <v>TRUE</v>
      </c>
      <c r="G1601" s="7">
        <v>1091</v>
      </c>
      <c r="H1601" s="7">
        <f>IF(TicketTotals[[#This Row],[New Tickets]]&gt;499, TicketTotals[[#This Row],[New Tickets]], 0)</f>
        <v>1091</v>
      </c>
      <c r="I1601" s="16">
        <f>ROUND((TicketTotals[[#This Row],[Billed Tickets]]/$E$5)*$E$6, 2)</f>
        <v>674.27</v>
      </c>
      <c r="J1601" s="20">
        <f>TicketTotals[[#This Row],[Billed Tickets]]/$E$5</f>
        <v>1.3485428197573018E-4</v>
      </c>
    </row>
    <row r="1602" spans="1:10" x14ac:dyDescent="0.3">
      <c r="A1602" s="6" t="s">
        <v>3288</v>
      </c>
      <c r="B1602" s="6" t="s">
        <v>2</v>
      </c>
      <c r="C1602" s="12">
        <v>148648</v>
      </c>
      <c r="E1602" s="12" t="s">
        <v>2648</v>
      </c>
      <c r="F1602" s="11" t="str">
        <f>IF(TicketTotals[[#This Row],[New Tickets]]&gt;499, "TRUE", "FALSE")</f>
        <v>FALSE</v>
      </c>
      <c r="G1602" s="7">
        <v>53</v>
      </c>
      <c r="H1602" s="7">
        <f>IF(TicketTotals[[#This Row],[New Tickets]]&gt;499, TicketTotals[[#This Row],[New Tickets]], 0)</f>
        <v>0</v>
      </c>
      <c r="I1602" s="16">
        <f>ROUND((TicketTotals[[#This Row],[Billed Tickets]]/$E$5)*$E$6, 2)</f>
        <v>0</v>
      </c>
      <c r="J1602" s="20">
        <f>TicketTotals[[#This Row],[Billed Tickets]]/$E$5</f>
        <v>0</v>
      </c>
    </row>
    <row r="1603" spans="1:10" x14ac:dyDescent="0.3">
      <c r="A1603" s="6" t="s">
        <v>3288</v>
      </c>
      <c r="B1603" s="6" t="s">
        <v>2</v>
      </c>
      <c r="C1603" s="12">
        <v>148685</v>
      </c>
      <c r="E1603" s="1" t="s">
        <v>2649</v>
      </c>
      <c r="F1603" s="11" t="str">
        <f>IF(TicketTotals[[#This Row],[New Tickets]]&gt;499, "TRUE", "FALSE")</f>
        <v>TRUE</v>
      </c>
      <c r="G1603" s="7">
        <v>716</v>
      </c>
      <c r="H1603" s="7">
        <f>IF(TicketTotals[[#This Row],[New Tickets]]&gt;499, TicketTotals[[#This Row],[New Tickets]], 0)</f>
        <v>716</v>
      </c>
      <c r="I1603" s="16">
        <f>ROUND((TicketTotals[[#This Row],[Billed Tickets]]/$E$5)*$E$6, 2)</f>
        <v>442.51</v>
      </c>
      <c r="J1603" s="20">
        <f>TicketTotals[[#This Row],[Billed Tickets]]/$E$5</f>
        <v>8.8501985237967747E-5</v>
      </c>
    </row>
    <row r="1604" spans="1:10" x14ac:dyDescent="0.3">
      <c r="A1604" s="6" t="s">
        <v>3288</v>
      </c>
      <c r="B1604" s="6" t="s">
        <v>2</v>
      </c>
      <c r="C1604" s="12">
        <v>148719</v>
      </c>
      <c r="E1604" s="12" t="s">
        <v>2650</v>
      </c>
      <c r="F1604" s="11" t="str">
        <f>IF(TicketTotals[[#This Row],[New Tickets]]&gt;499, "TRUE", "FALSE")</f>
        <v>FALSE</v>
      </c>
      <c r="G1604" s="7">
        <v>55</v>
      </c>
      <c r="H1604" s="7">
        <f>IF(TicketTotals[[#This Row],[New Tickets]]&gt;499, TicketTotals[[#This Row],[New Tickets]], 0)</f>
        <v>0</v>
      </c>
      <c r="I1604" s="16">
        <f>ROUND((TicketTotals[[#This Row],[Billed Tickets]]/$E$5)*$E$6, 2)</f>
        <v>0</v>
      </c>
      <c r="J1604" s="20">
        <f>TicketTotals[[#This Row],[Billed Tickets]]/$E$5</f>
        <v>0</v>
      </c>
    </row>
    <row r="1605" spans="1:10" x14ac:dyDescent="0.3">
      <c r="A1605" s="6" t="s">
        <v>3288</v>
      </c>
      <c r="B1605" s="6" t="s">
        <v>2</v>
      </c>
      <c r="C1605" s="12">
        <v>148847</v>
      </c>
      <c r="E1605" s="12" t="s">
        <v>2651</v>
      </c>
      <c r="F1605" s="11" t="str">
        <f>IF(TicketTotals[[#This Row],[New Tickets]]&gt;499, "TRUE", "FALSE")</f>
        <v>FALSE</v>
      </c>
      <c r="G1605" s="7">
        <v>50</v>
      </c>
      <c r="H1605" s="7">
        <f>IF(TicketTotals[[#This Row],[New Tickets]]&gt;499, TicketTotals[[#This Row],[New Tickets]], 0)</f>
        <v>0</v>
      </c>
      <c r="I1605" s="16">
        <f>ROUND((TicketTotals[[#This Row],[Billed Tickets]]/$E$5)*$E$6, 2)</f>
        <v>0</v>
      </c>
      <c r="J1605" s="20">
        <f>TicketTotals[[#This Row],[Billed Tickets]]/$E$5</f>
        <v>0</v>
      </c>
    </row>
    <row r="1606" spans="1:10" x14ac:dyDescent="0.3">
      <c r="A1606" s="6" t="s">
        <v>3288</v>
      </c>
      <c r="B1606" s="6" t="s">
        <v>2</v>
      </c>
      <c r="C1606" s="12">
        <v>148900</v>
      </c>
      <c r="E1606" s="1" t="s">
        <v>2652</v>
      </c>
      <c r="F1606" s="11" t="str">
        <f>IF(TicketTotals[[#This Row],[New Tickets]]&gt;499, "TRUE", "FALSE")</f>
        <v>TRUE</v>
      </c>
      <c r="G1606" s="7">
        <v>966</v>
      </c>
      <c r="H1606" s="7">
        <f>IF(TicketTotals[[#This Row],[New Tickets]]&gt;499, TicketTotals[[#This Row],[New Tickets]], 0)</f>
        <v>966</v>
      </c>
      <c r="I1606" s="16">
        <f>ROUND((TicketTotals[[#This Row],[Billed Tickets]]/$E$5)*$E$6, 2)</f>
        <v>597.02</v>
      </c>
      <c r="J1606" s="20">
        <f>TicketTotals[[#This Row],[Billed Tickets]]/$E$5</f>
        <v>1.1940351639647604E-4</v>
      </c>
    </row>
    <row r="1607" spans="1:10" x14ac:dyDescent="0.3">
      <c r="A1607" s="6" t="s">
        <v>3288</v>
      </c>
      <c r="B1607" s="6" t="s">
        <v>2</v>
      </c>
      <c r="C1607" s="12">
        <v>148952</v>
      </c>
      <c r="E1607" s="1" t="s">
        <v>2653</v>
      </c>
      <c r="F1607" s="11" t="str">
        <f>IF(TicketTotals[[#This Row],[New Tickets]]&gt;499, "TRUE", "FALSE")</f>
        <v>TRUE</v>
      </c>
      <c r="G1607" s="7">
        <v>2818</v>
      </c>
      <c r="H1607" s="7">
        <f>IF(TicketTotals[[#This Row],[New Tickets]]&gt;499, TicketTotals[[#This Row],[New Tickets]], 0)</f>
        <v>2818</v>
      </c>
      <c r="I1607" s="16">
        <f>ROUND((TicketTotals[[#This Row],[Billed Tickets]]/$E$5)*$E$6, 2)</f>
        <v>1741.61</v>
      </c>
      <c r="J1607" s="20">
        <f>TicketTotals[[#This Row],[Billed Tickets]]/$E$5</f>
        <v>3.4832205921870544E-4</v>
      </c>
    </row>
    <row r="1608" spans="1:10" x14ac:dyDescent="0.3">
      <c r="A1608" s="6" t="s">
        <v>3288</v>
      </c>
      <c r="B1608" s="6" t="s">
        <v>2</v>
      </c>
      <c r="C1608" s="12">
        <v>148964</v>
      </c>
      <c r="E1608" s="12" t="s">
        <v>2654</v>
      </c>
      <c r="F1608" s="11" t="str">
        <f>IF(TicketTotals[[#This Row],[New Tickets]]&gt;499, "TRUE", "FALSE")</f>
        <v>FALSE</v>
      </c>
      <c r="G1608" s="7">
        <v>6</v>
      </c>
      <c r="H1608" s="7">
        <f>IF(TicketTotals[[#This Row],[New Tickets]]&gt;499, TicketTotals[[#This Row],[New Tickets]], 0)</f>
        <v>0</v>
      </c>
      <c r="I1608" s="16">
        <f>ROUND((TicketTotals[[#This Row],[Billed Tickets]]/$E$5)*$E$6, 2)</f>
        <v>0</v>
      </c>
      <c r="J1608" s="20">
        <f>TicketTotals[[#This Row],[Billed Tickets]]/$E$5</f>
        <v>0</v>
      </c>
    </row>
    <row r="1609" spans="1:10" x14ac:dyDescent="0.3">
      <c r="A1609" s="6" t="s">
        <v>3288</v>
      </c>
      <c r="B1609" s="6" t="s">
        <v>2</v>
      </c>
      <c r="C1609" s="12">
        <v>148976</v>
      </c>
      <c r="E1609" s="1" t="s">
        <v>2655</v>
      </c>
      <c r="F1609" s="11" t="str">
        <f>IF(TicketTotals[[#This Row],[New Tickets]]&gt;499, "TRUE", "FALSE")</f>
        <v>TRUE</v>
      </c>
      <c r="G1609" s="7">
        <v>1454</v>
      </c>
      <c r="H1609" s="7">
        <f>IF(TicketTotals[[#This Row],[New Tickets]]&gt;499, TicketTotals[[#This Row],[New Tickets]], 0)</f>
        <v>1454</v>
      </c>
      <c r="I1609" s="16">
        <f>ROUND((TicketTotals[[#This Row],[Billed Tickets]]/$E$5)*$E$6, 2)</f>
        <v>898.62</v>
      </c>
      <c r="J1609" s="20">
        <f>TicketTotals[[#This Row],[Billed Tickets]]/$E$5</f>
        <v>1.7972330521788421E-4</v>
      </c>
    </row>
    <row r="1610" spans="1:10" x14ac:dyDescent="0.3">
      <c r="A1610" s="6" t="s">
        <v>3288</v>
      </c>
      <c r="B1610" s="6" t="s">
        <v>2</v>
      </c>
      <c r="C1610" s="12">
        <v>148979</v>
      </c>
      <c r="E1610" s="12" t="s">
        <v>2656</v>
      </c>
      <c r="F1610" s="11" t="str">
        <f>IF(TicketTotals[[#This Row],[New Tickets]]&gt;499, "TRUE", "FALSE")</f>
        <v>FALSE</v>
      </c>
      <c r="G1610" s="7">
        <v>32</v>
      </c>
      <c r="H1610" s="7">
        <f>IF(TicketTotals[[#This Row],[New Tickets]]&gt;499, TicketTotals[[#This Row],[New Tickets]], 0)</f>
        <v>0</v>
      </c>
      <c r="I1610" s="16">
        <f>ROUND((TicketTotals[[#This Row],[Billed Tickets]]/$E$5)*$E$6, 2)</f>
        <v>0</v>
      </c>
      <c r="J1610" s="20">
        <f>TicketTotals[[#This Row],[Billed Tickets]]/$E$5</f>
        <v>0</v>
      </c>
    </row>
    <row r="1611" spans="1:10" x14ac:dyDescent="0.3">
      <c r="A1611" s="6" t="s">
        <v>3288</v>
      </c>
      <c r="B1611" s="6" t="s">
        <v>2</v>
      </c>
      <c r="C1611" s="12">
        <v>148982</v>
      </c>
      <c r="E1611" s="12" t="s">
        <v>2657</v>
      </c>
      <c r="F1611" s="11" t="str">
        <f>IF(TicketTotals[[#This Row],[New Tickets]]&gt;499, "TRUE", "FALSE")</f>
        <v>FALSE</v>
      </c>
      <c r="G1611" s="7">
        <v>7</v>
      </c>
      <c r="H1611" s="7">
        <f>IF(TicketTotals[[#This Row],[New Tickets]]&gt;499, TicketTotals[[#This Row],[New Tickets]], 0)</f>
        <v>0</v>
      </c>
      <c r="I1611" s="16">
        <f>ROUND((TicketTotals[[#This Row],[Billed Tickets]]/$E$5)*$E$6, 2)</f>
        <v>0</v>
      </c>
      <c r="J1611" s="20">
        <f>TicketTotals[[#This Row],[Billed Tickets]]/$E$5</f>
        <v>0</v>
      </c>
    </row>
    <row r="1612" spans="1:10" x14ac:dyDescent="0.3">
      <c r="A1612" s="6" t="s">
        <v>3288</v>
      </c>
      <c r="B1612" s="6" t="s">
        <v>2</v>
      </c>
      <c r="C1612" s="12">
        <v>148986</v>
      </c>
      <c r="E1612" s="12" t="s">
        <v>2658</v>
      </c>
      <c r="F1612" s="11" t="str">
        <f>IF(TicketTotals[[#This Row],[New Tickets]]&gt;499, "TRUE", "FALSE")</f>
        <v>FALSE</v>
      </c>
      <c r="G1612" s="7">
        <v>81</v>
      </c>
      <c r="H1612" s="7">
        <f>IF(TicketTotals[[#This Row],[New Tickets]]&gt;499, TicketTotals[[#This Row],[New Tickets]], 0)</f>
        <v>0</v>
      </c>
      <c r="I1612" s="16">
        <f>ROUND((TicketTotals[[#This Row],[Billed Tickets]]/$E$5)*$E$6, 2)</f>
        <v>0</v>
      </c>
      <c r="J1612" s="20">
        <f>TicketTotals[[#This Row],[Billed Tickets]]/$E$5</f>
        <v>0</v>
      </c>
    </row>
    <row r="1613" spans="1:10" x14ac:dyDescent="0.3">
      <c r="A1613" s="6" t="s">
        <v>3288</v>
      </c>
      <c r="B1613" s="6" t="s">
        <v>2</v>
      </c>
      <c r="C1613" s="12">
        <v>148987</v>
      </c>
      <c r="E1613" s="12" t="s">
        <v>2659</v>
      </c>
      <c r="F1613" s="11" t="str">
        <f>IF(TicketTotals[[#This Row],[New Tickets]]&gt;499, "TRUE", "FALSE")</f>
        <v>FALSE</v>
      </c>
      <c r="G1613" s="7">
        <v>12</v>
      </c>
      <c r="H1613" s="7">
        <f>IF(TicketTotals[[#This Row],[New Tickets]]&gt;499, TicketTotals[[#This Row],[New Tickets]], 0)</f>
        <v>0</v>
      </c>
      <c r="I1613" s="16">
        <f>ROUND((TicketTotals[[#This Row],[Billed Tickets]]/$E$5)*$E$6, 2)</f>
        <v>0</v>
      </c>
      <c r="J1613" s="20">
        <f>TicketTotals[[#This Row],[Billed Tickets]]/$E$5</f>
        <v>0</v>
      </c>
    </row>
    <row r="1614" spans="1:10" x14ac:dyDescent="0.3">
      <c r="A1614" s="6" t="s">
        <v>3288</v>
      </c>
      <c r="B1614" s="6" t="s">
        <v>2</v>
      </c>
      <c r="C1614" s="12">
        <v>148989</v>
      </c>
      <c r="E1614" s="12" t="s">
        <v>2660</v>
      </c>
      <c r="F1614" s="11" t="str">
        <f>IF(TicketTotals[[#This Row],[New Tickets]]&gt;499, "TRUE", "FALSE")</f>
        <v>FALSE</v>
      </c>
      <c r="G1614" s="7">
        <v>42</v>
      </c>
      <c r="H1614" s="7">
        <f>IF(TicketTotals[[#This Row],[New Tickets]]&gt;499, TicketTotals[[#This Row],[New Tickets]], 0)</f>
        <v>0</v>
      </c>
      <c r="I1614" s="16">
        <f>ROUND((TicketTotals[[#This Row],[Billed Tickets]]/$E$5)*$E$6, 2)</f>
        <v>0</v>
      </c>
      <c r="J1614" s="20">
        <f>TicketTotals[[#This Row],[Billed Tickets]]/$E$5</f>
        <v>0</v>
      </c>
    </row>
    <row r="1615" spans="1:10" x14ac:dyDescent="0.3">
      <c r="A1615" s="6" t="s">
        <v>3288</v>
      </c>
      <c r="B1615" s="6" t="s">
        <v>2</v>
      </c>
      <c r="C1615" s="12">
        <v>148996</v>
      </c>
      <c r="E1615" s="12" t="s">
        <v>2661</v>
      </c>
      <c r="F1615" s="11" t="str">
        <f>IF(TicketTotals[[#This Row],[New Tickets]]&gt;499, "TRUE", "FALSE")</f>
        <v>FALSE</v>
      </c>
      <c r="G1615" s="7">
        <v>8</v>
      </c>
      <c r="H1615" s="7">
        <f>IF(TicketTotals[[#This Row],[New Tickets]]&gt;499, TicketTotals[[#This Row],[New Tickets]], 0)</f>
        <v>0</v>
      </c>
      <c r="I1615" s="16">
        <f>ROUND((TicketTotals[[#This Row],[Billed Tickets]]/$E$5)*$E$6, 2)</f>
        <v>0</v>
      </c>
      <c r="J1615" s="20">
        <f>TicketTotals[[#This Row],[Billed Tickets]]/$E$5</f>
        <v>0</v>
      </c>
    </row>
    <row r="1616" spans="1:10" x14ac:dyDescent="0.3">
      <c r="A1616" s="6" t="s">
        <v>3288</v>
      </c>
      <c r="B1616" s="6" t="s">
        <v>2</v>
      </c>
      <c r="C1616" s="12">
        <v>148992</v>
      </c>
      <c r="E1616" s="1" t="s">
        <v>2662</v>
      </c>
      <c r="F1616" s="11" t="str">
        <f>IF(TicketTotals[[#This Row],[New Tickets]]&gt;499, "TRUE", "FALSE")</f>
        <v>TRUE</v>
      </c>
      <c r="G1616" s="7">
        <v>1716</v>
      </c>
      <c r="H1616" s="7">
        <f>IF(TicketTotals[[#This Row],[New Tickets]]&gt;499, TicketTotals[[#This Row],[New Tickets]], 0)</f>
        <v>1716</v>
      </c>
      <c r="I1616" s="16">
        <f>ROUND((TicketTotals[[#This Row],[Billed Tickets]]/$E$5)*$E$6, 2)</f>
        <v>1060.54</v>
      </c>
      <c r="J1616" s="20">
        <f>TicketTotals[[#This Row],[Billed Tickets]]/$E$5</f>
        <v>2.1210810987200092E-4</v>
      </c>
    </row>
    <row r="1617" spans="1:10" x14ac:dyDescent="0.3">
      <c r="A1617" s="6" t="s">
        <v>3288</v>
      </c>
      <c r="B1617" s="6" t="s">
        <v>2</v>
      </c>
      <c r="C1617" s="12">
        <v>148999</v>
      </c>
      <c r="E1617" s="12" t="s">
        <v>2663</v>
      </c>
      <c r="F1617" s="11" t="str">
        <f>IF(TicketTotals[[#This Row],[New Tickets]]&gt;499, "TRUE", "FALSE")</f>
        <v>FALSE</v>
      </c>
      <c r="G1617" s="7">
        <v>166</v>
      </c>
      <c r="H1617" s="7">
        <f>IF(TicketTotals[[#This Row],[New Tickets]]&gt;499, TicketTotals[[#This Row],[New Tickets]], 0)</f>
        <v>0</v>
      </c>
      <c r="I1617" s="16">
        <f>ROUND((TicketTotals[[#This Row],[Billed Tickets]]/$E$5)*$E$6, 2)</f>
        <v>0</v>
      </c>
      <c r="J1617" s="20">
        <f>TicketTotals[[#This Row],[Billed Tickets]]/$E$5</f>
        <v>0</v>
      </c>
    </row>
    <row r="1618" spans="1:10" x14ac:dyDescent="0.3">
      <c r="A1618" s="6" t="s">
        <v>3288</v>
      </c>
      <c r="B1618" s="6" t="s">
        <v>2</v>
      </c>
      <c r="C1618" s="12">
        <v>149005</v>
      </c>
      <c r="E1618" s="12" t="s">
        <v>2664</v>
      </c>
      <c r="F1618" s="11" t="str">
        <f>IF(TicketTotals[[#This Row],[New Tickets]]&gt;499, "TRUE", "FALSE")</f>
        <v>FALSE</v>
      </c>
      <c r="G1618" s="7">
        <v>147</v>
      </c>
      <c r="H1618" s="7">
        <f>IF(TicketTotals[[#This Row],[New Tickets]]&gt;499, TicketTotals[[#This Row],[New Tickets]], 0)</f>
        <v>0</v>
      </c>
      <c r="I1618" s="16">
        <f>ROUND((TicketTotals[[#This Row],[Billed Tickets]]/$E$5)*$E$6, 2)</f>
        <v>0</v>
      </c>
      <c r="J1618" s="20">
        <f>TicketTotals[[#This Row],[Billed Tickets]]/$E$5</f>
        <v>0</v>
      </c>
    </row>
    <row r="1619" spans="1:10" x14ac:dyDescent="0.3">
      <c r="A1619" s="6" t="s">
        <v>3288</v>
      </c>
      <c r="B1619" s="6" t="s">
        <v>2</v>
      </c>
      <c r="C1619" s="12">
        <v>149018</v>
      </c>
      <c r="E1619" s="12" t="s">
        <v>2665</v>
      </c>
      <c r="F1619" s="11" t="str">
        <f>IF(TicketTotals[[#This Row],[New Tickets]]&gt;499, "TRUE", "FALSE")</f>
        <v>FALSE</v>
      </c>
      <c r="G1619" s="7">
        <v>7</v>
      </c>
      <c r="H1619" s="7">
        <f>IF(TicketTotals[[#This Row],[New Tickets]]&gt;499, TicketTotals[[#This Row],[New Tickets]], 0)</f>
        <v>0</v>
      </c>
      <c r="I1619" s="16">
        <f>ROUND((TicketTotals[[#This Row],[Billed Tickets]]/$E$5)*$E$6, 2)</f>
        <v>0</v>
      </c>
      <c r="J1619" s="20">
        <f>TicketTotals[[#This Row],[Billed Tickets]]/$E$5</f>
        <v>0</v>
      </c>
    </row>
    <row r="1620" spans="1:10" x14ac:dyDescent="0.3">
      <c r="A1620" s="6" t="s">
        <v>3288</v>
      </c>
      <c r="B1620" s="6" t="s">
        <v>2</v>
      </c>
      <c r="C1620" s="12">
        <v>149022</v>
      </c>
      <c r="E1620" s="12" t="s">
        <v>2666</v>
      </c>
      <c r="F1620" s="11" t="str">
        <f>IF(TicketTotals[[#This Row],[New Tickets]]&gt;499, "TRUE", "FALSE")</f>
        <v>FALSE</v>
      </c>
      <c r="G1620" s="7">
        <v>185</v>
      </c>
      <c r="H1620" s="7">
        <f>IF(TicketTotals[[#This Row],[New Tickets]]&gt;499, TicketTotals[[#This Row],[New Tickets]], 0)</f>
        <v>0</v>
      </c>
      <c r="I1620" s="16">
        <f>ROUND((TicketTotals[[#This Row],[Billed Tickets]]/$E$5)*$E$6, 2)</f>
        <v>0</v>
      </c>
      <c r="J1620" s="20">
        <f>TicketTotals[[#This Row],[Billed Tickets]]/$E$5</f>
        <v>0</v>
      </c>
    </row>
    <row r="1621" spans="1:10" x14ac:dyDescent="0.3">
      <c r="A1621" s="6" t="s">
        <v>3288</v>
      </c>
      <c r="B1621" s="6" t="s">
        <v>2</v>
      </c>
      <c r="C1621" s="12">
        <v>107672</v>
      </c>
      <c r="E1621" s="12" t="s">
        <v>2667</v>
      </c>
      <c r="F1621" s="11" t="str">
        <f>IF(TicketTotals[[#This Row],[New Tickets]]&gt;499, "TRUE", "FALSE")</f>
        <v>FALSE</v>
      </c>
      <c r="G1621" s="7">
        <v>70</v>
      </c>
      <c r="H1621" s="7">
        <f>IF(TicketTotals[[#This Row],[New Tickets]]&gt;499, TicketTotals[[#This Row],[New Tickets]], 0)</f>
        <v>0</v>
      </c>
      <c r="I1621" s="16">
        <f>ROUND((TicketTotals[[#This Row],[Billed Tickets]]/$E$5)*$E$6, 2)</f>
        <v>0</v>
      </c>
      <c r="J1621" s="20">
        <f>TicketTotals[[#This Row],[Billed Tickets]]/$E$5</f>
        <v>0</v>
      </c>
    </row>
    <row r="1622" spans="1:10" x14ac:dyDescent="0.3">
      <c r="A1622" s="6" t="s">
        <v>3288</v>
      </c>
      <c r="B1622" s="6" t="s">
        <v>2</v>
      </c>
      <c r="C1622" s="12">
        <v>149026</v>
      </c>
      <c r="E1622" s="12" t="s">
        <v>2668</v>
      </c>
      <c r="F1622" s="11" t="str">
        <f>IF(TicketTotals[[#This Row],[New Tickets]]&gt;499, "TRUE", "FALSE")</f>
        <v>FALSE</v>
      </c>
      <c r="G1622" s="7">
        <v>107</v>
      </c>
      <c r="H1622" s="7">
        <f>IF(TicketTotals[[#This Row],[New Tickets]]&gt;499, TicketTotals[[#This Row],[New Tickets]], 0)</f>
        <v>0</v>
      </c>
      <c r="I1622" s="16">
        <f>ROUND((TicketTotals[[#This Row],[Billed Tickets]]/$E$5)*$E$6, 2)</f>
        <v>0</v>
      </c>
      <c r="J1622" s="20">
        <f>TicketTotals[[#This Row],[Billed Tickets]]/$E$5</f>
        <v>0</v>
      </c>
    </row>
    <row r="1623" spans="1:10" x14ac:dyDescent="0.3">
      <c r="A1623" s="6" t="s">
        <v>3288</v>
      </c>
      <c r="B1623" s="6" t="s">
        <v>2</v>
      </c>
      <c r="C1623" s="12">
        <v>149033</v>
      </c>
      <c r="E1623" s="12" t="s">
        <v>2669</v>
      </c>
      <c r="F1623" s="11" t="str">
        <f>IF(TicketTotals[[#This Row],[New Tickets]]&gt;499, "TRUE", "FALSE")</f>
        <v>FALSE</v>
      </c>
      <c r="G1623" s="7">
        <v>12</v>
      </c>
      <c r="H1623" s="7">
        <f>IF(TicketTotals[[#This Row],[New Tickets]]&gt;499, TicketTotals[[#This Row],[New Tickets]], 0)</f>
        <v>0</v>
      </c>
      <c r="I1623" s="16">
        <f>ROUND((TicketTotals[[#This Row],[Billed Tickets]]/$E$5)*$E$6, 2)</f>
        <v>0</v>
      </c>
      <c r="J1623" s="20">
        <f>TicketTotals[[#This Row],[Billed Tickets]]/$E$5</f>
        <v>0</v>
      </c>
    </row>
    <row r="1624" spans="1:10" x14ac:dyDescent="0.3">
      <c r="A1624" s="6" t="s">
        <v>3288</v>
      </c>
      <c r="B1624" s="6" t="s">
        <v>2</v>
      </c>
      <c r="C1624" s="12">
        <v>149123</v>
      </c>
      <c r="E1624" s="12" t="s">
        <v>2670</v>
      </c>
      <c r="F1624" s="11" t="str">
        <f>IF(TicketTotals[[#This Row],[New Tickets]]&gt;499, "TRUE", "FALSE")</f>
        <v>FALSE</v>
      </c>
      <c r="G1624" s="7">
        <v>16</v>
      </c>
      <c r="H1624" s="7">
        <f>IF(TicketTotals[[#This Row],[New Tickets]]&gt;499, TicketTotals[[#This Row],[New Tickets]], 0)</f>
        <v>0</v>
      </c>
      <c r="I1624" s="16">
        <f>ROUND((TicketTotals[[#This Row],[Billed Tickets]]/$E$5)*$E$6, 2)</f>
        <v>0</v>
      </c>
      <c r="J1624" s="20">
        <f>TicketTotals[[#This Row],[Billed Tickets]]/$E$5</f>
        <v>0</v>
      </c>
    </row>
    <row r="1625" spans="1:10" x14ac:dyDescent="0.3">
      <c r="A1625" s="6" t="s">
        <v>3288</v>
      </c>
      <c r="B1625" s="6" t="s">
        <v>2</v>
      </c>
      <c r="C1625" s="12">
        <v>149235</v>
      </c>
      <c r="E1625" s="12" t="s">
        <v>2671</v>
      </c>
      <c r="F1625" s="11" t="str">
        <f>IF(TicketTotals[[#This Row],[New Tickets]]&gt;499, "TRUE", "FALSE")</f>
        <v>FALSE</v>
      </c>
      <c r="G1625" s="7">
        <v>0</v>
      </c>
      <c r="H1625" s="7">
        <f>IF(TicketTotals[[#This Row],[New Tickets]]&gt;499, TicketTotals[[#This Row],[New Tickets]], 0)</f>
        <v>0</v>
      </c>
      <c r="I1625" s="16">
        <f>ROUND((TicketTotals[[#This Row],[Billed Tickets]]/$E$5)*$E$6, 2)</f>
        <v>0</v>
      </c>
      <c r="J1625" s="20">
        <f>TicketTotals[[#This Row],[Billed Tickets]]/$E$5</f>
        <v>0</v>
      </c>
    </row>
    <row r="1626" spans="1:10" x14ac:dyDescent="0.3">
      <c r="A1626" s="6" t="s">
        <v>3288</v>
      </c>
      <c r="B1626" s="6" t="s">
        <v>2</v>
      </c>
      <c r="C1626" s="12">
        <v>149348</v>
      </c>
      <c r="E1626" s="1" t="s">
        <v>2672</v>
      </c>
      <c r="F1626" s="11" t="str">
        <f>IF(TicketTotals[[#This Row],[New Tickets]]&gt;499, "TRUE", "FALSE")</f>
        <v>TRUE</v>
      </c>
      <c r="G1626" s="7">
        <v>723</v>
      </c>
      <c r="H1626" s="7">
        <f>IF(TicketTotals[[#This Row],[New Tickets]]&gt;499, TicketTotals[[#This Row],[New Tickets]], 0)</f>
        <v>723</v>
      </c>
      <c r="I1626" s="16">
        <f>ROUND((TicketTotals[[#This Row],[Billed Tickets]]/$E$5)*$E$6, 2)</f>
        <v>446.84</v>
      </c>
      <c r="J1626" s="20">
        <f>TicketTotals[[#This Row],[Billed Tickets]]/$E$5</f>
        <v>8.9367228110405985E-5</v>
      </c>
    </row>
    <row r="1627" spans="1:10" x14ac:dyDescent="0.3">
      <c r="A1627" s="6" t="s">
        <v>3288</v>
      </c>
      <c r="B1627" s="6" t="s">
        <v>2</v>
      </c>
      <c r="C1627" s="12">
        <v>149013</v>
      </c>
      <c r="E1627" s="12" t="s">
        <v>2673</v>
      </c>
      <c r="F1627" s="11" t="str">
        <f>IF(TicketTotals[[#This Row],[New Tickets]]&gt;499, "TRUE", "FALSE")</f>
        <v>FALSE</v>
      </c>
      <c r="G1627" s="7">
        <v>59</v>
      </c>
      <c r="H1627" s="7">
        <f>IF(TicketTotals[[#This Row],[New Tickets]]&gt;499, TicketTotals[[#This Row],[New Tickets]], 0)</f>
        <v>0</v>
      </c>
      <c r="I1627" s="16">
        <f>ROUND((TicketTotals[[#This Row],[Billed Tickets]]/$E$5)*$E$6, 2)</f>
        <v>0</v>
      </c>
      <c r="J1627" s="20">
        <f>TicketTotals[[#This Row],[Billed Tickets]]/$E$5</f>
        <v>0</v>
      </c>
    </row>
    <row r="1628" spans="1:10" x14ac:dyDescent="0.3">
      <c r="A1628" s="6" t="s">
        <v>3288</v>
      </c>
      <c r="B1628" s="6" t="s">
        <v>2</v>
      </c>
      <c r="C1628" s="12">
        <v>149374</v>
      </c>
      <c r="E1628" s="12" t="s">
        <v>2674</v>
      </c>
      <c r="F1628" s="11" t="str">
        <f>IF(TicketTotals[[#This Row],[New Tickets]]&gt;499, "TRUE", "FALSE")</f>
        <v>FALSE</v>
      </c>
      <c r="G1628" s="7">
        <v>167</v>
      </c>
      <c r="H1628" s="7">
        <f>IF(TicketTotals[[#This Row],[New Tickets]]&gt;499, TicketTotals[[#This Row],[New Tickets]], 0)</f>
        <v>0</v>
      </c>
      <c r="I1628" s="16">
        <f>ROUND((TicketTotals[[#This Row],[Billed Tickets]]/$E$5)*$E$6, 2)</f>
        <v>0</v>
      </c>
      <c r="J1628" s="20">
        <f>TicketTotals[[#This Row],[Billed Tickets]]/$E$5</f>
        <v>0</v>
      </c>
    </row>
    <row r="1629" spans="1:10" x14ac:dyDescent="0.3">
      <c r="A1629" s="6" t="s">
        <v>3288</v>
      </c>
      <c r="B1629" s="6" t="s">
        <v>2</v>
      </c>
      <c r="C1629" s="12">
        <v>149420</v>
      </c>
      <c r="E1629" s="12" t="s">
        <v>2675</v>
      </c>
      <c r="F1629" s="11" t="str">
        <f>IF(TicketTotals[[#This Row],[New Tickets]]&gt;499, "TRUE", "FALSE")</f>
        <v>FALSE</v>
      </c>
      <c r="G1629" s="7">
        <v>417</v>
      </c>
      <c r="H1629" s="7">
        <f>IF(TicketTotals[[#This Row],[New Tickets]]&gt;499, TicketTotals[[#This Row],[New Tickets]], 0)</f>
        <v>0</v>
      </c>
      <c r="I1629" s="16">
        <f>ROUND((TicketTotals[[#This Row],[Billed Tickets]]/$E$5)*$E$6, 2)</f>
        <v>0</v>
      </c>
      <c r="J1629" s="20">
        <f>TicketTotals[[#This Row],[Billed Tickets]]/$E$5</f>
        <v>0</v>
      </c>
    </row>
    <row r="1630" spans="1:10" x14ac:dyDescent="0.3">
      <c r="A1630" s="6" t="s">
        <v>3288</v>
      </c>
      <c r="B1630" s="6" t="s">
        <v>2</v>
      </c>
      <c r="C1630" s="12">
        <v>149427</v>
      </c>
      <c r="E1630" s="12" t="s">
        <v>2676</v>
      </c>
      <c r="F1630" s="11" t="str">
        <f>IF(TicketTotals[[#This Row],[New Tickets]]&gt;499, "TRUE", "FALSE")</f>
        <v>FALSE</v>
      </c>
      <c r="G1630" s="7">
        <v>59</v>
      </c>
      <c r="H1630" s="7">
        <f>IF(TicketTotals[[#This Row],[New Tickets]]&gt;499, TicketTotals[[#This Row],[New Tickets]], 0)</f>
        <v>0</v>
      </c>
      <c r="I1630" s="16">
        <f>ROUND((TicketTotals[[#This Row],[Billed Tickets]]/$E$5)*$E$6, 2)</f>
        <v>0</v>
      </c>
      <c r="J1630" s="20">
        <f>TicketTotals[[#This Row],[Billed Tickets]]/$E$5</f>
        <v>0</v>
      </c>
    </row>
    <row r="1631" spans="1:10" x14ac:dyDescent="0.3">
      <c r="A1631" s="6" t="s">
        <v>3288</v>
      </c>
      <c r="B1631" s="6" t="s">
        <v>2</v>
      </c>
      <c r="C1631" s="12">
        <v>149433</v>
      </c>
      <c r="E1631" s="12" t="s">
        <v>2677</v>
      </c>
      <c r="F1631" s="11" t="str">
        <f>IF(TicketTotals[[#This Row],[New Tickets]]&gt;499, "TRUE", "FALSE")</f>
        <v>FALSE</v>
      </c>
      <c r="G1631" s="7">
        <v>10</v>
      </c>
      <c r="H1631" s="7">
        <f>IF(TicketTotals[[#This Row],[New Tickets]]&gt;499, TicketTotals[[#This Row],[New Tickets]], 0)</f>
        <v>0</v>
      </c>
      <c r="I1631" s="16">
        <f>ROUND((TicketTotals[[#This Row],[Billed Tickets]]/$E$5)*$E$6, 2)</f>
        <v>0</v>
      </c>
      <c r="J1631" s="20">
        <f>TicketTotals[[#This Row],[Billed Tickets]]/$E$5</f>
        <v>0</v>
      </c>
    </row>
    <row r="1632" spans="1:10" x14ac:dyDescent="0.3">
      <c r="A1632" s="6" t="s">
        <v>3288</v>
      </c>
      <c r="B1632" s="6" t="s">
        <v>2</v>
      </c>
      <c r="C1632" s="12">
        <v>149503</v>
      </c>
      <c r="E1632" s="1" t="s">
        <v>2678</v>
      </c>
      <c r="F1632" s="11" t="str">
        <f>IF(TicketTotals[[#This Row],[New Tickets]]&gt;499, "TRUE", "FALSE")</f>
        <v>TRUE</v>
      </c>
      <c r="G1632" s="7">
        <v>11561</v>
      </c>
      <c r="H1632" s="7">
        <f>IF(TicketTotals[[#This Row],[New Tickets]]&gt;499, TicketTotals[[#This Row],[New Tickets]], 0)</f>
        <v>11561</v>
      </c>
      <c r="I1632" s="16">
        <f>ROUND((TicketTotals[[#This Row],[Billed Tickets]]/$E$5)*$E$6, 2)</f>
        <v>7145.05</v>
      </c>
      <c r="J1632" s="20">
        <f>TicketTotals[[#This Row],[Billed Tickets]]/$E$5</f>
        <v>1.4290104068940574E-3</v>
      </c>
    </row>
    <row r="1633" spans="1:10" x14ac:dyDescent="0.3">
      <c r="A1633" s="6" t="s">
        <v>3288</v>
      </c>
      <c r="B1633" s="6" t="s">
        <v>2</v>
      </c>
      <c r="C1633" s="12">
        <v>149742</v>
      </c>
      <c r="E1633" s="12" t="s">
        <v>2679</v>
      </c>
      <c r="F1633" s="11" t="str">
        <f>IF(TicketTotals[[#This Row],[New Tickets]]&gt;499, "TRUE", "FALSE")</f>
        <v>FALSE</v>
      </c>
      <c r="G1633" s="7">
        <v>264</v>
      </c>
      <c r="H1633" s="7">
        <f>IF(TicketTotals[[#This Row],[New Tickets]]&gt;499, TicketTotals[[#This Row],[New Tickets]], 0)</f>
        <v>0</v>
      </c>
      <c r="I1633" s="16">
        <f>ROUND((TicketTotals[[#This Row],[Billed Tickets]]/$E$5)*$E$6, 2)</f>
        <v>0</v>
      </c>
      <c r="J1633" s="20">
        <f>TicketTotals[[#This Row],[Billed Tickets]]/$E$5</f>
        <v>0</v>
      </c>
    </row>
    <row r="1634" spans="1:10" x14ac:dyDescent="0.3">
      <c r="A1634" s="6" t="s">
        <v>3288</v>
      </c>
      <c r="B1634" s="6" t="s">
        <v>2</v>
      </c>
      <c r="C1634" s="12">
        <v>149553</v>
      </c>
      <c r="E1634" s="1" t="s">
        <v>2680</v>
      </c>
      <c r="F1634" s="11" t="str">
        <f>IF(TicketTotals[[#This Row],[New Tickets]]&gt;499, "TRUE", "FALSE")</f>
        <v>TRUE</v>
      </c>
      <c r="G1634" s="7">
        <v>685</v>
      </c>
      <c r="H1634" s="7">
        <f>IF(TicketTotals[[#This Row],[New Tickets]]&gt;499, TicketTotals[[#This Row],[New Tickets]], 0)</f>
        <v>685</v>
      </c>
      <c r="I1634" s="16">
        <f>ROUND((TicketTotals[[#This Row],[Billed Tickets]]/$E$5)*$E$6, 2)</f>
        <v>423.35</v>
      </c>
      <c r="J1634" s="20">
        <f>TicketTotals[[#This Row],[Billed Tickets]]/$E$5</f>
        <v>8.4670195374312717E-5</v>
      </c>
    </row>
    <row r="1635" spans="1:10" x14ac:dyDescent="0.3">
      <c r="A1635" s="6" t="s">
        <v>3288</v>
      </c>
      <c r="B1635" s="6" t="s">
        <v>2</v>
      </c>
      <c r="C1635" s="12">
        <v>149585</v>
      </c>
      <c r="E1635" s="1" t="s">
        <v>2681</v>
      </c>
      <c r="F1635" s="11" t="str">
        <f>IF(TicketTotals[[#This Row],[New Tickets]]&gt;499, "TRUE", "FALSE")</f>
        <v>TRUE</v>
      </c>
      <c r="G1635" s="7">
        <v>2954</v>
      </c>
      <c r="H1635" s="7">
        <f>IF(TicketTotals[[#This Row],[New Tickets]]&gt;499, TicketTotals[[#This Row],[New Tickets]], 0)</f>
        <v>2954</v>
      </c>
      <c r="I1635" s="16">
        <f>ROUND((TicketTotals[[#This Row],[Billed Tickets]]/$E$5)*$E$6, 2)</f>
        <v>1825.66</v>
      </c>
      <c r="J1635" s="20">
        <f>TicketTotals[[#This Row],[Billed Tickets]]/$E$5</f>
        <v>3.6513249216893397E-4</v>
      </c>
    </row>
    <row r="1636" spans="1:10" x14ac:dyDescent="0.3">
      <c r="A1636" s="6" t="s">
        <v>3288</v>
      </c>
      <c r="B1636" s="6" t="s">
        <v>2</v>
      </c>
      <c r="C1636" s="12">
        <v>150087</v>
      </c>
      <c r="E1636" s="12" t="s">
        <v>2682</v>
      </c>
      <c r="F1636" s="11" t="str">
        <f>IF(TicketTotals[[#This Row],[New Tickets]]&gt;499, "TRUE", "FALSE")</f>
        <v>FALSE</v>
      </c>
      <c r="G1636" s="7">
        <v>108</v>
      </c>
      <c r="H1636" s="7">
        <f>IF(TicketTotals[[#This Row],[New Tickets]]&gt;499, TicketTotals[[#This Row],[New Tickets]], 0)</f>
        <v>0</v>
      </c>
      <c r="I1636" s="16">
        <f>ROUND((TicketTotals[[#This Row],[Billed Tickets]]/$E$5)*$E$6, 2)</f>
        <v>0</v>
      </c>
      <c r="J1636" s="20">
        <f>TicketTotals[[#This Row],[Billed Tickets]]/$E$5</f>
        <v>0</v>
      </c>
    </row>
    <row r="1637" spans="1:10" x14ac:dyDescent="0.3">
      <c r="A1637" s="6" t="s">
        <v>3288</v>
      </c>
      <c r="B1637" s="6" t="s">
        <v>2</v>
      </c>
      <c r="C1637" s="12">
        <v>150113</v>
      </c>
      <c r="E1637" s="12" t="s">
        <v>2683</v>
      </c>
      <c r="F1637" s="11" t="str">
        <f>IF(TicketTotals[[#This Row],[New Tickets]]&gt;499, "TRUE", "FALSE")</f>
        <v>FALSE</v>
      </c>
      <c r="G1637" s="7">
        <v>202</v>
      </c>
      <c r="H1637" s="7">
        <f>IF(TicketTotals[[#This Row],[New Tickets]]&gt;499, TicketTotals[[#This Row],[New Tickets]], 0)</f>
        <v>0</v>
      </c>
      <c r="I1637" s="16">
        <f>ROUND((TicketTotals[[#This Row],[Billed Tickets]]/$E$5)*$E$6, 2)</f>
        <v>0</v>
      </c>
      <c r="J1637" s="20">
        <f>TicketTotals[[#This Row],[Billed Tickets]]/$E$5</f>
        <v>0</v>
      </c>
    </row>
    <row r="1638" spans="1:10" x14ac:dyDescent="0.3">
      <c r="A1638" s="6" t="s">
        <v>3288</v>
      </c>
      <c r="B1638" s="6" t="s">
        <v>2</v>
      </c>
      <c r="C1638" s="12">
        <v>150140</v>
      </c>
      <c r="E1638" s="1" t="s">
        <v>2684</v>
      </c>
      <c r="F1638" s="11" t="str">
        <f>IF(TicketTotals[[#This Row],[New Tickets]]&gt;499, "TRUE", "FALSE")</f>
        <v>TRUE</v>
      </c>
      <c r="G1638" s="7">
        <v>18274</v>
      </c>
      <c r="H1638" s="7">
        <f>IF(TicketTotals[[#This Row],[New Tickets]]&gt;499, TicketTotals[[#This Row],[New Tickets]], 0)</f>
        <v>18274</v>
      </c>
      <c r="I1638" s="16">
        <f>ROUND((TicketTotals[[#This Row],[Billed Tickets]]/$E$5)*$E$6, 2)</f>
        <v>11293.89</v>
      </c>
      <c r="J1638" s="20">
        <f>TicketTotals[[#This Row],[Billed Tickets]]/$E$5</f>
        <v>2.2587783215623223E-3</v>
      </c>
    </row>
    <row r="1639" spans="1:10" x14ac:dyDescent="0.3">
      <c r="A1639" s="6" t="s">
        <v>3288</v>
      </c>
      <c r="B1639" s="6" t="s">
        <v>2</v>
      </c>
      <c r="C1639" s="12">
        <v>150865</v>
      </c>
      <c r="E1639" s="12" t="s">
        <v>2685</v>
      </c>
      <c r="F1639" s="11" t="str">
        <f>IF(TicketTotals[[#This Row],[New Tickets]]&gt;499, "TRUE", "FALSE")</f>
        <v>FALSE</v>
      </c>
      <c r="G1639" s="7">
        <v>85</v>
      </c>
      <c r="H1639" s="7">
        <f>IF(TicketTotals[[#This Row],[New Tickets]]&gt;499, TicketTotals[[#This Row],[New Tickets]], 0)</f>
        <v>0</v>
      </c>
      <c r="I1639" s="16">
        <f>ROUND((TicketTotals[[#This Row],[Billed Tickets]]/$E$5)*$E$6, 2)</f>
        <v>0</v>
      </c>
      <c r="J1639" s="20">
        <f>TicketTotals[[#This Row],[Billed Tickets]]/$E$5</f>
        <v>0</v>
      </c>
    </row>
    <row r="1640" spans="1:10" x14ac:dyDescent="0.3">
      <c r="A1640" s="6" t="s">
        <v>3288</v>
      </c>
      <c r="B1640" s="6" t="s">
        <v>2</v>
      </c>
      <c r="C1640" s="12">
        <v>150911</v>
      </c>
      <c r="E1640" s="12" t="s">
        <v>2686</v>
      </c>
      <c r="F1640" s="11" t="str">
        <f>IF(TicketTotals[[#This Row],[New Tickets]]&gt;499, "TRUE", "FALSE")</f>
        <v>FALSE</v>
      </c>
      <c r="G1640" s="7">
        <v>57</v>
      </c>
      <c r="H1640" s="7">
        <f>IF(TicketTotals[[#This Row],[New Tickets]]&gt;499, TicketTotals[[#This Row],[New Tickets]], 0)</f>
        <v>0</v>
      </c>
      <c r="I1640" s="16">
        <f>ROUND((TicketTotals[[#This Row],[Billed Tickets]]/$E$5)*$E$6, 2)</f>
        <v>0</v>
      </c>
      <c r="J1640" s="20">
        <f>TicketTotals[[#This Row],[Billed Tickets]]/$E$5</f>
        <v>0</v>
      </c>
    </row>
    <row r="1641" spans="1:10" x14ac:dyDescent="0.3">
      <c r="A1641" s="6" t="s">
        <v>3288</v>
      </c>
      <c r="B1641" s="6" t="s">
        <v>2</v>
      </c>
      <c r="C1641" s="12">
        <v>150957</v>
      </c>
      <c r="E1641" s="12" t="s">
        <v>2687</v>
      </c>
      <c r="F1641" s="11" t="str">
        <f>IF(TicketTotals[[#This Row],[New Tickets]]&gt;499, "TRUE", "FALSE")</f>
        <v>FALSE</v>
      </c>
      <c r="G1641" s="7">
        <v>148</v>
      </c>
      <c r="H1641" s="7">
        <f>IF(TicketTotals[[#This Row],[New Tickets]]&gt;499, TicketTotals[[#This Row],[New Tickets]], 0)</f>
        <v>0</v>
      </c>
      <c r="I1641" s="16">
        <f>ROUND((TicketTotals[[#This Row],[Billed Tickets]]/$E$5)*$E$6, 2)</f>
        <v>0</v>
      </c>
      <c r="J1641" s="20">
        <f>TicketTotals[[#This Row],[Billed Tickets]]/$E$5</f>
        <v>0</v>
      </c>
    </row>
    <row r="1642" spans="1:10" x14ac:dyDescent="0.3">
      <c r="A1642" s="6" t="s">
        <v>3288</v>
      </c>
      <c r="B1642" s="6" t="s">
        <v>2</v>
      </c>
      <c r="C1642" s="12">
        <v>151089</v>
      </c>
      <c r="E1642" s="12" t="s">
        <v>2688</v>
      </c>
      <c r="F1642" s="11" t="str">
        <f>IF(TicketTotals[[#This Row],[New Tickets]]&gt;499, "TRUE", "FALSE")</f>
        <v>FALSE</v>
      </c>
      <c r="G1642" s="7">
        <v>96</v>
      </c>
      <c r="H1642" s="7">
        <f>IF(TicketTotals[[#This Row],[New Tickets]]&gt;499, TicketTotals[[#This Row],[New Tickets]], 0)</f>
        <v>0</v>
      </c>
      <c r="I1642" s="16">
        <f>ROUND((TicketTotals[[#This Row],[Billed Tickets]]/$E$5)*$E$6, 2)</f>
        <v>0</v>
      </c>
      <c r="J1642" s="20">
        <f>TicketTotals[[#This Row],[Billed Tickets]]/$E$5</f>
        <v>0</v>
      </c>
    </row>
    <row r="1643" spans="1:10" x14ac:dyDescent="0.3">
      <c r="A1643" s="6" t="s">
        <v>3288</v>
      </c>
      <c r="B1643" s="6" t="s">
        <v>2</v>
      </c>
      <c r="C1643" s="12">
        <v>151221</v>
      </c>
      <c r="E1643" s="12" t="s">
        <v>2689</v>
      </c>
      <c r="F1643" s="11" t="str">
        <f>IF(TicketTotals[[#This Row],[New Tickets]]&gt;499, "TRUE", "FALSE")</f>
        <v>FALSE</v>
      </c>
      <c r="G1643" s="7">
        <v>11</v>
      </c>
      <c r="H1643" s="7">
        <f>IF(TicketTotals[[#This Row],[New Tickets]]&gt;499, TicketTotals[[#This Row],[New Tickets]], 0)</f>
        <v>0</v>
      </c>
      <c r="I1643" s="16">
        <f>ROUND((TicketTotals[[#This Row],[Billed Tickets]]/$E$5)*$E$6, 2)</f>
        <v>0</v>
      </c>
      <c r="J1643" s="20">
        <f>TicketTotals[[#This Row],[Billed Tickets]]/$E$5</f>
        <v>0</v>
      </c>
    </row>
    <row r="1644" spans="1:10" x14ac:dyDescent="0.3">
      <c r="A1644" s="6" t="s">
        <v>3288</v>
      </c>
      <c r="B1644" s="6" t="s">
        <v>2</v>
      </c>
      <c r="C1644" s="12">
        <v>151227</v>
      </c>
      <c r="E1644" s="12" t="s">
        <v>2690</v>
      </c>
      <c r="F1644" s="11" t="str">
        <f>IF(TicketTotals[[#This Row],[New Tickets]]&gt;499, "TRUE", "FALSE")</f>
        <v>FALSE</v>
      </c>
      <c r="G1644" s="7">
        <v>10</v>
      </c>
      <c r="H1644" s="7">
        <f>IF(TicketTotals[[#This Row],[New Tickets]]&gt;499, TicketTotals[[#This Row],[New Tickets]], 0)</f>
        <v>0</v>
      </c>
      <c r="I1644" s="16">
        <f>ROUND((TicketTotals[[#This Row],[Billed Tickets]]/$E$5)*$E$6, 2)</f>
        <v>0</v>
      </c>
      <c r="J1644" s="20">
        <f>TicketTotals[[#This Row],[Billed Tickets]]/$E$5</f>
        <v>0</v>
      </c>
    </row>
    <row r="1645" spans="1:10" x14ac:dyDescent="0.3">
      <c r="A1645" s="6" t="s">
        <v>3288</v>
      </c>
      <c r="B1645" s="6" t="s">
        <v>2</v>
      </c>
      <c r="C1645" s="12">
        <v>151233</v>
      </c>
      <c r="E1645" s="12" t="s">
        <v>2691</v>
      </c>
      <c r="F1645" s="11" t="str">
        <f>IF(TicketTotals[[#This Row],[New Tickets]]&gt;499, "TRUE", "FALSE")</f>
        <v>FALSE</v>
      </c>
      <c r="G1645" s="7">
        <v>59</v>
      </c>
      <c r="H1645" s="7">
        <f>IF(TicketTotals[[#This Row],[New Tickets]]&gt;499, TicketTotals[[#This Row],[New Tickets]], 0)</f>
        <v>0</v>
      </c>
      <c r="I1645" s="16">
        <f>ROUND((TicketTotals[[#This Row],[Billed Tickets]]/$E$5)*$E$6, 2)</f>
        <v>0</v>
      </c>
      <c r="J1645" s="20">
        <f>TicketTotals[[#This Row],[Billed Tickets]]/$E$5</f>
        <v>0</v>
      </c>
    </row>
    <row r="1646" spans="1:10" x14ac:dyDescent="0.3">
      <c r="A1646" s="6" t="s">
        <v>3288</v>
      </c>
      <c r="B1646" s="6" t="s">
        <v>2</v>
      </c>
      <c r="C1646" s="12">
        <v>151247</v>
      </c>
      <c r="E1646" s="12" t="s">
        <v>2692</v>
      </c>
      <c r="F1646" s="11" t="str">
        <f>IF(TicketTotals[[#This Row],[New Tickets]]&gt;499, "TRUE", "FALSE")</f>
        <v>FALSE</v>
      </c>
      <c r="G1646" s="7">
        <v>20</v>
      </c>
      <c r="H1646" s="7">
        <f>IF(TicketTotals[[#This Row],[New Tickets]]&gt;499, TicketTotals[[#This Row],[New Tickets]], 0)</f>
        <v>0</v>
      </c>
      <c r="I1646" s="16">
        <f>ROUND((TicketTotals[[#This Row],[Billed Tickets]]/$E$5)*$E$6, 2)</f>
        <v>0</v>
      </c>
      <c r="J1646" s="20">
        <f>TicketTotals[[#This Row],[Billed Tickets]]/$E$5</f>
        <v>0</v>
      </c>
    </row>
    <row r="1647" spans="1:10" x14ac:dyDescent="0.3">
      <c r="A1647" s="6" t="s">
        <v>3288</v>
      </c>
      <c r="B1647" s="6" t="s">
        <v>2</v>
      </c>
      <c r="C1647" s="12">
        <v>151260</v>
      </c>
      <c r="E1647" s="12" t="s">
        <v>2693</v>
      </c>
      <c r="F1647" s="11" t="str">
        <f>IF(TicketTotals[[#This Row],[New Tickets]]&gt;499, "TRUE", "FALSE")</f>
        <v>FALSE</v>
      </c>
      <c r="G1647" s="7">
        <v>105</v>
      </c>
      <c r="H1647" s="7">
        <f>IF(TicketTotals[[#This Row],[New Tickets]]&gt;499, TicketTotals[[#This Row],[New Tickets]], 0)</f>
        <v>0</v>
      </c>
      <c r="I1647" s="16">
        <f>ROUND((TicketTotals[[#This Row],[Billed Tickets]]/$E$5)*$E$6, 2)</f>
        <v>0</v>
      </c>
      <c r="J1647" s="20">
        <f>TicketTotals[[#This Row],[Billed Tickets]]/$E$5</f>
        <v>0</v>
      </c>
    </row>
    <row r="1648" spans="1:10" x14ac:dyDescent="0.3">
      <c r="A1648" s="6" t="s">
        <v>3288</v>
      </c>
      <c r="B1648" s="6" t="s">
        <v>2</v>
      </c>
      <c r="C1648" s="12">
        <v>151273</v>
      </c>
      <c r="E1648" s="1" t="s">
        <v>2694</v>
      </c>
      <c r="F1648" s="11" t="str">
        <f>IF(TicketTotals[[#This Row],[New Tickets]]&gt;499, "TRUE", "FALSE")</f>
        <v>FALSE</v>
      </c>
      <c r="G1648" s="7">
        <v>471</v>
      </c>
      <c r="H1648" s="7">
        <f>IF(TicketTotals[[#This Row],[New Tickets]]&gt;499, TicketTotals[[#This Row],[New Tickets]], 0)</f>
        <v>0</v>
      </c>
      <c r="I1648" s="16">
        <f>ROUND((TicketTotals[[#This Row],[Billed Tickets]]/$E$5)*$E$6, 2)</f>
        <v>0</v>
      </c>
      <c r="J1648" s="20">
        <f>TicketTotals[[#This Row],[Billed Tickets]]/$E$5</f>
        <v>0</v>
      </c>
    </row>
    <row r="1649" spans="1:10" x14ac:dyDescent="0.3">
      <c r="A1649" s="6" t="s">
        <v>3288</v>
      </c>
      <c r="B1649" s="6" t="s">
        <v>2</v>
      </c>
      <c r="C1649" s="12">
        <v>151280</v>
      </c>
      <c r="E1649" s="12" t="s">
        <v>2695</v>
      </c>
      <c r="F1649" s="11" t="str">
        <f>IF(TicketTotals[[#This Row],[New Tickets]]&gt;499, "TRUE", "FALSE")</f>
        <v>FALSE</v>
      </c>
      <c r="G1649" s="7">
        <v>194</v>
      </c>
      <c r="H1649" s="7">
        <f>IF(TicketTotals[[#This Row],[New Tickets]]&gt;499, TicketTotals[[#This Row],[New Tickets]], 0)</f>
        <v>0</v>
      </c>
      <c r="I1649" s="16">
        <f>ROUND((TicketTotals[[#This Row],[Billed Tickets]]/$E$5)*$E$6, 2)</f>
        <v>0</v>
      </c>
      <c r="J1649" s="20">
        <f>TicketTotals[[#This Row],[Billed Tickets]]/$E$5</f>
        <v>0</v>
      </c>
    </row>
    <row r="1650" spans="1:10" x14ac:dyDescent="0.3">
      <c r="A1650" s="6" t="s">
        <v>3288</v>
      </c>
      <c r="B1650" s="6" t="s">
        <v>2</v>
      </c>
      <c r="C1650" s="12">
        <v>151287</v>
      </c>
      <c r="E1650" s="12" t="s">
        <v>2696</v>
      </c>
      <c r="F1650" s="11" t="str">
        <f>IF(TicketTotals[[#This Row],[New Tickets]]&gt;499, "TRUE", "FALSE")</f>
        <v>FALSE</v>
      </c>
      <c r="G1650" s="7">
        <v>109</v>
      </c>
      <c r="H1650" s="7">
        <f>IF(TicketTotals[[#This Row],[New Tickets]]&gt;499, TicketTotals[[#This Row],[New Tickets]], 0)</f>
        <v>0</v>
      </c>
      <c r="I1650" s="16">
        <f>ROUND((TicketTotals[[#This Row],[Billed Tickets]]/$E$5)*$E$6, 2)</f>
        <v>0</v>
      </c>
      <c r="J1650" s="20">
        <f>TicketTotals[[#This Row],[Billed Tickets]]/$E$5</f>
        <v>0</v>
      </c>
    </row>
    <row r="1651" spans="1:10" x14ac:dyDescent="0.3">
      <c r="A1651" s="6" t="s">
        <v>3288</v>
      </c>
      <c r="B1651" s="6" t="s">
        <v>2</v>
      </c>
      <c r="C1651" s="12">
        <v>151293</v>
      </c>
      <c r="E1651" s="1" t="s">
        <v>2697</v>
      </c>
      <c r="F1651" s="11" t="str">
        <f>IF(TicketTotals[[#This Row],[New Tickets]]&gt;499, "TRUE", "FALSE")</f>
        <v>TRUE</v>
      </c>
      <c r="G1651" s="7">
        <v>798</v>
      </c>
      <c r="H1651" s="7">
        <f>IF(TicketTotals[[#This Row],[New Tickets]]&gt;499, TicketTotals[[#This Row],[New Tickets]], 0)</f>
        <v>798</v>
      </c>
      <c r="I1651" s="16">
        <f>ROUND((TicketTotals[[#This Row],[Billed Tickets]]/$E$5)*$E$6, 2)</f>
        <v>493.19</v>
      </c>
      <c r="J1651" s="20">
        <f>TicketTotals[[#This Row],[Billed Tickets]]/$E$5</f>
        <v>9.8637687457958463E-5</v>
      </c>
    </row>
    <row r="1652" spans="1:10" x14ac:dyDescent="0.3">
      <c r="A1652" s="6" t="s">
        <v>3288</v>
      </c>
      <c r="B1652" s="6" t="s">
        <v>2</v>
      </c>
      <c r="C1652" s="12">
        <v>151326</v>
      </c>
      <c r="E1652" s="12" t="s">
        <v>2698</v>
      </c>
      <c r="F1652" s="11" t="str">
        <f>IF(TicketTotals[[#This Row],[New Tickets]]&gt;499, "TRUE", "FALSE")</f>
        <v>FALSE</v>
      </c>
      <c r="G1652" s="7">
        <v>161</v>
      </c>
      <c r="H1652" s="7">
        <f>IF(TicketTotals[[#This Row],[New Tickets]]&gt;499, TicketTotals[[#This Row],[New Tickets]], 0)</f>
        <v>0</v>
      </c>
      <c r="I1652" s="16">
        <f>ROUND((TicketTotals[[#This Row],[Billed Tickets]]/$E$5)*$E$6, 2)</f>
        <v>0</v>
      </c>
      <c r="J1652" s="20">
        <f>TicketTotals[[#This Row],[Billed Tickets]]/$E$5</f>
        <v>0</v>
      </c>
    </row>
    <row r="1653" spans="1:10" x14ac:dyDescent="0.3">
      <c r="A1653" s="6" t="s">
        <v>3288</v>
      </c>
      <c r="B1653" s="6" t="s">
        <v>2</v>
      </c>
      <c r="C1653" s="12">
        <v>151356</v>
      </c>
      <c r="E1653" s="12" t="s">
        <v>2699</v>
      </c>
      <c r="F1653" s="11" t="str">
        <f>IF(TicketTotals[[#This Row],[New Tickets]]&gt;499, "TRUE", "FALSE")</f>
        <v>FALSE</v>
      </c>
      <c r="G1653" s="7">
        <v>0</v>
      </c>
      <c r="H1653" s="7">
        <f>IF(TicketTotals[[#This Row],[New Tickets]]&gt;499, TicketTotals[[#This Row],[New Tickets]], 0)</f>
        <v>0</v>
      </c>
      <c r="I1653" s="16">
        <f>ROUND((TicketTotals[[#This Row],[Billed Tickets]]/$E$5)*$E$6, 2)</f>
        <v>0</v>
      </c>
      <c r="J1653" s="20">
        <f>TicketTotals[[#This Row],[Billed Tickets]]/$E$5</f>
        <v>0</v>
      </c>
    </row>
    <row r="1654" spans="1:10" x14ac:dyDescent="0.3">
      <c r="A1654" s="6" t="s">
        <v>3288</v>
      </c>
      <c r="B1654" s="6" t="s">
        <v>2</v>
      </c>
      <c r="C1654" s="12">
        <v>151359</v>
      </c>
      <c r="E1654" s="12" t="s">
        <v>2700</v>
      </c>
      <c r="F1654" s="11" t="str">
        <f>IF(TicketTotals[[#This Row],[New Tickets]]&gt;499, "TRUE", "FALSE")</f>
        <v>FALSE</v>
      </c>
      <c r="G1654" s="7">
        <v>16</v>
      </c>
      <c r="H1654" s="7">
        <f>IF(TicketTotals[[#This Row],[New Tickets]]&gt;499, TicketTotals[[#This Row],[New Tickets]], 0)</f>
        <v>0</v>
      </c>
      <c r="I1654" s="16">
        <f>ROUND((TicketTotals[[#This Row],[Billed Tickets]]/$E$5)*$E$6, 2)</f>
        <v>0</v>
      </c>
      <c r="J1654" s="20">
        <f>TicketTotals[[#This Row],[Billed Tickets]]/$E$5</f>
        <v>0</v>
      </c>
    </row>
    <row r="1655" spans="1:10" x14ac:dyDescent="0.3">
      <c r="A1655" s="6" t="s">
        <v>3288</v>
      </c>
      <c r="B1655" s="6" t="s">
        <v>2</v>
      </c>
      <c r="C1655" s="12">
        <v>151297</v>
      </c>
      <c r="E1655" s="12" t="s">
        <v>2701</v>
      </c>
      <c r="F1655" s="11" t="str">
        <f>IF(TicketTotals[[#This Row],[New Tickets]]&gt;499, "TRUE", "FALSE")</f>
        <v>FALSE</v>
      </c>
      <c r="G1655" s="7">
        <v>70</v>
      </c>
      <c r="H1655" s="7">
        <f>IF(TicketTotals[[#This Row],[New Tickets]]&gt;499, TicketTotals[[#This Row],[New Tickets]], 0)</f>
        <v>0</v>
      </c>
      <c r="I1655" s="16">
        <f>ROUND((TicketTotals[[#This Row],[Billed Tickets]]/$E$5)*$E$6, 2)</f>
        <v>0</v>
      </c>
      <c r="J1655" s="20">
        <f>TicketTotals[[#This Row],[Billed Tickets]]/$E$5</f>
        <v>0</v>
      </c>
    </row>
    <row r="1656" spans="1:10" x14ac:dyDescent="0.3">
      <c r="A1656" s="6" t="s">
        <v>3288</v>
      </c>
      <c r="B1656" s="6" t="s">
        <v>2</v>
      </c>
      <c r="C1656" s="12">
        <v>151298</v>
      </c>
      <c r="E1656" s="12" t="s">
        <v>2702</v>
      </c>
      <c r="F1656" s="11" t="str">
        <f>IF(TicketTotals[[#This Row],[New Tickets]]&gt;499, "TRUE", "FALSE")</f>
        <v>FALSE</v>
      </c>
      <c r="G1656" s="7">
        <v>42</v>
      </c>
      <c r="H1656" s="7">
        <f>IF(TicketTotals[[#This Row],[New Tickets]]&gt;499, TicketTotals[[#This Row],[New Tickets]], 0)</f>
        <v>0</v>
      </c>
      <c r="I1656" s="16">
        <f>ROUND((TicketTotals[[#This Row],[Billed Tickets]]/$E$5)*$E$6, 2)</f>
        <v>0</v>
      </c>
      <c r="J1656" s="20">
        <f>TicketTotals[[#This Row],[Billed Tickets]]/$E$5</f>
        <v>0</v>
      </c>
    </row>
    <row r="1657" spans="1:10" x14ac:dyDescent="0.3">
      <c r="A1657" s="6" t="s">
        <v>3288</v>
      </c>
      <c r="B1657" s="6" t="s">
        <v>2</v>
      </c>
      <c r="C1657" s="12">
        <v>151300</v>
      </c>
      <c r="E1657" s="12" t="s">
        <v>2703</v>
      </c>
      <c r="F1657" s="11" t="str">
        <f>IF(TicketTotals[[#This Row],[New Tickets]]&gt;499, "TRUE", "FALSE")</f>
        <v>FALSE</v>
      </c>
      <c r="G1657" s="7">
        <v>101</v>
      </c>
      <c r="H1657" s="7">
        <f>IF(TicketTotals[[#This Row],[New Tickets]]&gt;499, TicketTotals[[#This Row],[New Tickets]], 0)</f>
        <v>0</v>
      </c>
      <c r="I1657" s="16">
        <f>ROUND((TicketTotals[[#This Row],[Billed Tickets]]/$E$5)*$E$6, 2)</f>
        <v>0</v>
      </c>
      <c r="J1657" s="20">
        <f>TicketTotals[[#This Row],[Billed Tickets]]/$E$5</f>
        <v>0</v>
      </c>
    </row>
    <row r="1658" spans="1:10" x14ac:dyDescent="0.3">
      <c r="A1658" s="6" t="s">
        <v>3288</v>
      </c>
      <c r="B1658" s="6" t="s">
        <v>2</v>
      </c>
      <c r="C1658" s="12">
        <v>151366</v>
      </c>
      <c r="E1658" s="1" t="s">
        <v>2704</v>
      </c>
      <c r="F1658" s="11" t="str">
        <f>IF(TicketTotals[[#This Row],[New Tickets]]&gt;499, "TRUE", "FALSE")</f>
        <v>TRUE</v>
      </c>
      <c r="G1658" s="7">
        <v>518</v>
      </c>
      <c r="H1658" s="7">
        <f>IF(TicketTotals[[#This Row],[New Tickets]]&gt;499, TicketTotals[[#This Row],[New Tickets]], 0)</f>
        <v>518</v>
      </c>
      <c r="I1658" s="16">
        <f>ROUND((TicketTotals[[#This Row],[Billed Tickets]]/$E$5)*$E$6, 2)</f>
        <v>320.14</v>
      </c>
      <c r="J1658" s="20">
        <f>TicketTotals[[#This Row],[Billed Tickets]]/$E$5</f>
        <v>6.4027972560429179E-5</v>
      </c>
    </row>
    <row r="1659" spans="1:10" x14ac:dyDescent="0.3">
      <c r="A1659" s="6" t="s">
        <v>3288</v>
      </c>
      <c r="B1659" s="6" t="s">
        <v>2</v>
      </c>
      <c r="C1659" s="12">
        <v>151379</v>
      </c>
      <c r="E1659" s="1" t="s">
        <v>2705</v>
      </c>
      <c r="F1659" s="11" t="str">
        <f>IF(TicketTotals[[#This Row],[New Tickets]]&gt;499, "TRUE", "FALSE")</f>
        <v>TRUE</v>
      </c>
      <c r="G1659" s="7">
        <v>1609</v>
      </c>
      <c r="H1659" s="7">
        <f>IF(TicketTotals[[#This Row],[New Tickets]]&gt;499, TicketTotals[[#This Row],[New Tickets]], 0)</f>
        <v>1609</v>
      </c>
      <c r="I1659" s="16">
        <f>ROUND((TicketTotals[[#This Row],[Billed Tickets]]/$E$5)*$E$6, 2)</f>
        <v>994.41</v>
      </c>
      <c r="J1659" s="20">
        <f>TicketTotals[[#This Row],[Billed Tickets]]/$E$5</f>
        <v>1.9888225453615937E-4</v>
      </c>
    </row>
    <row r="1660" spans="1:10" x14ac:dyDescent="0.3">
      <c r="A1660" s="6" t="s">
        <v>3288</v>
      </c>
      <c r="B1660" s="6" t="s">
        <v>2</v>
      </c>
      <c r="C1660" s="12">
        <v>151510</v>
      </c>
      <c r="E1660" s="1" t="s">
        <v>2706</v>
      </c>
      <c r="F1660" s="11" t="str">
        <f>IF(TicketTotals[[#This Row],[New Tickets]]&gt;499, "TRUE", "FALSE")</f>
        <v>FALSE</v>
      </c>
      <c r="G1660" s="7">
        <v>466</v>
      </c>
      <c r="H1660" s="7">
        <f>IF(TicketTotals[[#This Row],[New Tickets]]&gt;499, TicketTotals[[#This Row],[New Tickets]], 0)</f>
        <v>0</v>
      </c>
      <c r="I1660" s="16">
        <f>ROUND((TicketTotals[[#This Row],[Billed Tickets]]/$E$5)*$E$6, 2)</f>
        <v>0</v>
      </c>
      <c r="J1660" s="20">
        <f>TicketTotals[[#This Row],[Billed Tickets]]/$E$5</f>
        <v>0</v>
      </c>
    </row>
    <row r="1661" spans="1:10" x14ac:dyDescent="0.3">
      <c r="A1661" s="6" t="s">
        <v>3288</v>
      </c>
      <c r="B1661" s="6" t="s">
        <v>2</v>
      </c>
      <c r="C1661" s="12">
        <v>151517</v>
      </c>
      <c r="E1661" s="12" t="s">
        <v>2707</v>
      </c>
      <c r="F1661" s="11" t="str">
        <f>IF(TicketTotals[[#This Row],[New Tickets]]&gt;499, "TRUE", "FALSE")</f>
        <v>FALSE</v>
      </c>
      <c r="G1661" s="7">
        <v>296</v>
      </c>
      <c r="H1661" s="7">
        <f>IF(TicketTotals[[#This Row],[New Tickets]]&gt;499, TicketTotals[[#This Row],[New Tickets]], 0)</f>
        <v>0</v>
      </c>
      <c r="I1661" s="16">
        <f>ROUND((TicketTotals[[#This Row],[Billed Tickets]]/$E$5)*$E$6, 2)</f>
        <v>0</v>
      </c>
      <c r="J1661" s="20">
        <f>TicketTotals[[#This Row],[Billed Tickets]]/$E$5</f>
        <v>0</v>
      </c>
    </row>
    <row r="1662" spans="1:10" x14ac:dyDescent="0.3">
      <c r="A1662" s="6" t="s">
        <v>3288</v>
      </c>
      <c r="B1662" s="6" t="s">
        <v>2</v>
      </c>
      <c r="C1662" s="12">
        <v>151520</v>
      </c>
      <c r="E1662" s="1" t="s">
        <v>2708</v>
      </c>
      <c r="F1662" s="11" t="str">
        <f>IF(TicketTotals[[#This Row],[New Tickets]]&gt;499, "TRUE", "FALSE")</f>
        <v>TRUE</v>
      </c>
      <c r="G1662" s="7">
        <v>808</v>
      </c>
      <c r="H1662" s="7">
        <f>IF(TicketTotals[[#This Row],[New Tickets]]&gt;499, TicketTotals[[#This Row],[New Tickets]], 0)</f>
        <v>808</v>
      </c>
      <c r="I1662" s="16">
        <f>ROUND((TicketTotals[[#This Row],[Billed Tickets]]/$E$5)*$E$6, 2)</f>
        <v>499.37</v>
      </c>
      <c r="J1662" s="20">
        <f>TicketTotals[[#This Row],[Billed Tickets]]/$E$5</f>
        <v>9.9873748704298792E-5</v>
      </c>
    </row>
    <row r="1663" spans="1:10" x14ac:dyDescent="0.3">
      <c r="A1663" s="6" t="s">
        <v>3288</v>
      </c>
      <c r="B1663" s="6" t="s">
        <v>2</v>
      </c>
      <c r="C1663" s="12">
        <v>151523</v>
      </c>
      <c r="E1663" s="12" t="s">
        <v>2709</v>
      </c>
      <c r="F1663" s="11" t="str">
        <f>IF(TicketTotals[[#This Row],[New Tickets]]&gt;499, "TRUE", "FALSE")</f>
        <v>FALSE</v>
      </c>
      <c r="G1663" s="7">
        <v>39</v>
      </c>
      <c r="H1663" s="7">
        <f>IF(TicketTotals[[#This Row],[New Tickets]]&gt;499, TicketTotals[[#This Row],[New Tickets]], 0)</f>
        <v>0</v>
      </c>
      <c r="I1663" s="16">
        <f>ROUND((TicketTotals[[#This Row],[Billed Tickets]]/$E$5)*$E$6, 2)</f>
        <v>0</v>
      </c>
      <c r="J1663" s="20">
        <f>TicketTotals[[#This Row],[Billed Tickets]]/$E$5</f>
        <v>0</v>
      </c>
    </row>
    <row r="1664" spans="1:10" x14ac:dyDescent="0.3">
      <c r="A1664" s="6" t="s">
        <v>3288</v>
      </c>
      <c r="B1664" s="6" t="s">
        <v>2</v>
      </c>
      <c r="C1664" s="12">
        <v>151526</v>
      </c>
      <c r="E1664" s="12" t="s">
        <v>2710</v>
      </c>
      <c r="F1664" s="11" t="str">
        <f>IF(TicketTotals[[#This Row],[New Tickets]]&gt;499, "TRUE", "FALSE")</f>
        <v>FALSE</v>
      </c>
      <c r="G1664" s="7">
        <v>117</v>
      </c>
      <c r="H1664" s="7">
        <f>IF(TicketTotals[[#This Row],[New Tickets]]&gt;499, TicketTotals[[#This Row],[New Tickets]], 0)</f>
        <v>0</v>
      </c>
      <c r="I1664" s="16">
        <f>ROUND((TicketTotals[[#This Row],[Billed Tickets]]/$E$5)*$E$6, 2)</f>
        <v>0</v>
      </c>
      <c r="J1664" s="20">
        <f>TicketTotals[[#This Row],[Billed Tickets]]/$E$5</f>
        <v>0</v>
      </c>
    </row>
    <row r="1665" spans="1:10" x14ac:dyDescent="0.3">
      <c r="A1665" s="6" t="s">
        <v>3288</v>
      </c>
      <c r="B1665" s="6" t="s">
        <v>2</v>
      </c>
      <c r="C1665" s="12">
        <v>151525</v>
      </c>
      <c r="E1665" s="12" t="s">
        <v>2711</v>
      </c>
      <c r="F1665" s="11" t="str">
        <f>IF(TicketTotals[[#This Row],[New Tickets]]&gt;499, "TRUE", "FALSE")</f>
        <v>FALSE</v>
      </c>
      <c r="G1665" s="7">
        <v>17</v>
      </c>
      <c r="H1665" s="7">
        <f>IF(TicketTotals[[#This Row],[New Tickets]]&gt;499, TicketTotals[[#This Row],[New Tickets]], 0)</f>
        <v>0</v>
      </c>
      <c r="I1665" s="16">
        <f>ROUND((TicketTotals[[#This Row],[Billed Tickets]]/$E$5)*$E$6, 2)</f>
        <v>0</v>
      </c>
      <c r="J1665" s="20">
        <f>TicketTotals[[#This Row],[Billed Tickets]]/$E$5</f>
        <v>0</v>
      </c>
    </row>
    <row r="1666" spans="1:10" x14ac:dyDescent="0.3">
      <c r="A1666" s="6" t="s">
        <v>3288</v>
      </c>
      <c r="B1666" s="6" t="s">
        <v>2</v>
      </c>
      <c r="C1666" s="12">
        <v>151529</v>
      </c>
      <c r="E1666" s="12" t="s">
        <v>2712</v>
      </c>
      <c r="F1666" s="11" t="str">
        <f>IF(TicketTotals[[#This Row],[New Tickets]]&gt;499, "TRUE", "FALSE")</f>
        <v>FALSE</v>
      </c>
      <c r="G1666" s="7">
        <v>37</v>
      </c>
      <c r="H1666" s="7">
        <f>IF(TicketTotals[[#This Row],[New Tickets]]&gt;499, TicketTotals[[#This Row],[New Tickets]], 0)</f>
        <v>0</v>
      </c>
      <c r="I1666" s="16">
        <f>ROUND((TicketTotals[[#This Row],[Billed Tickets]]/$E$5)*$E$6, 2)</f>
        <v>0</v>
      </c>
      <c r="J1666" s="20">
        <f>TicketTotals[[#This Row],[Billed Tickets]]/$E$5</f>
        <v>0</v>
      </c>
    </row>
    <row r="1667" spans="1:10" x14ac:dyDescent="0.3">
      <c r="A1667" s="6" t="s">
        <v>3288</v>
      </c>
      <c r="B1667" s="6" t="s">
        <v>2</v>
      </c>
      <c r="C1667" s="12">
        <v>151528</v>
      </c>
      <c r="E1667" s="12" t="s">
        <v>2713</v>
      </c>
      <c r="F1667" s="11" t="str">
        <f>IF(TicketTotals[[#This Row],[New Tickets]]&gt;499, "TRUE", "FALSE")</f>
        <v>FALSE</v>
      </c>
      <c r="G1667" s="7">
        <v>92</v>
      </c>
      <c r="H1667" s="7">
        <f>IF(TicketTotals[[#This Row],[New Tickets]]&gt;499, TicketTotals[[#This Row],[New Tickets]], 0)</f>
        <v>0</v>
      </c>
      <c r="I1667" s="16">
        <f>ROUND((TicketTotals[[#This Row],[Billed Tickets]]/$E$5)*$E$6, 2)</f>
        <v>0</v>
      </c>
      <c r="J1667" s="20">
        <f>TicketTotals[[#This Row],[Billed Tickets]]/$E$5</f>
        <v>0</v>
      </c>
    </row>
    <row r="1668" spans="1:10" x14ac:dyDescent="0.3">
      <c r="A1668" s="6" t="s">
        <v>3288</v>
      </c>
      <c r="B1668" s="6" t="s">
        <v>2</v>
      </c>
      <c r="C1668" s="12">
        <v>151530</v>
      </c>
      <c r="E1668" s="12" t="s">
        <v>2714</v>
      </c>
      <c r="F1668" s="11" t="str">
        <f>IF(TicketTotals[[#This Row],[New Tickets]]&gt;499, "TRUE", "FALSE")</f>
        <v>FALSE</v>
      </c>
      <c r="G1668" s="7">
        <v>140</v>
      </c>
      <c r="H1668" s="7">
        <f>IF(TicketTotals[[#This Row],[New Tickets]]&gt;499, TicketTotals[[#This Row],[New Tickets]], 0)</f>
        <v>0</v>
      </c>
      <c r="I1668" s="16">
        <f>ROUND((TicketTotals[[#This Row],[Billed Tickets]]/$E$5)*$E$6, 2)</f>
        <v>0</v>
      </c>
      <c r="J1668" s="20">
        <f>TicketTotals[[#This Row],[Billed Tickets]]/$E$5</f>
        <v>0</v>
      </c>
    </row>
    <row r="1669" spans="1:10" x14ac:dyDescent="0.3">
      <c r="A1669" s="6" t="s">
        <v>3288</v>
      </c>
      <c r="B1669" s="6" t="s">
        <v>2</v>
      </c>
      <c r="C1669" s="12">
        <v>151531</v>
      </c>
      <c r="E1669" s="12" t="s">
        <v>2715</v>
      </c>
      <c r="F1669" s="11" t="str">
        <f>IF(TicketTotals[[#This Row],[New Tickets]]&gt;499, "TRUE", "FALSE")</f>
        <v>FALSE</v>
      </c>
      <c r="G1669" s="7">
        <v>120</v>
      </c>
      <c r="H1669" s="7">
        <f>IF(TicketTotals[[#This Row],[New Tickets]]&gt;499, TicketTotals[[#This Row],[New Tickets]], 0)</f>
        <v>0</v>
      </c>
      <c r="I1669" s="16">
        <f>ROUND((TicketTotals[[#This Row],[Billed Tickets]]/$E$5)*$E$6, 2)</f>
        <v>0</v>
      </c>
      <c r="J1669" s="20">
        <f>TicketTotals[[#This Row],[Billed Tickets]]/$E$5</f>
        <v>0</v>
      </c>
    </row>
    <row r="1670" spans="1:10" x14ac:dyDescent="0.3">
      <c r="A1670" s="6" t="s">
        <v>3288</v>
      </c>
      <c r="B1670" s="6" t="s">
        <v>2</v>
      </c>
      <c r="C1670" s="12">
        <v>151543</v>
      </c>
      <c r="E1670" s="12" t="s">
        <v>2716</v>
      </c>
      <c r="F1670" s="11" t="str">
        <f>IF(TicketTotals[[#This Row],[New Tickets]]&gt;499, "TRUE", "FALSE")</f>
        <v>FALSE</v>
      </c>
      <c r="G1670" s="7">
        <v>22</v>
      </c>
      <c r="H1670" s="7">
        <f>IF(TicketTotals[[#This Row],[New Tickets]]&gt;499, TicketTotals[[#This Row],[New Tickets]], 0)</f>
        <v>0</v>
      </c>
      <c r="I1670" s="16">
        <f>ROUND((TicketTotals[[#This Row],[Billed Tickets]]/$E$5)*$E$6, 2)</f>
        <v>0</v>
      </c>
      <c r="J1670" s="20">
        <f>TicketTotals[[#This Row],[Billed Tickets]]/$E$5</f>
        <v>0</v>
      </c>
    </row>
    <row r="1671" spans="1:10" x14ac:dyDescent="0.3">
      <c r="A1671" s="6" t="s">
        <v>3288</v>
      </c>
      <c r="B1671" s="6" t="s">
        <v>2</v>
      </c>
      <c r="C1671" s="12">
        <v>151546</v>
      </c>
      <c r="E1671" s="12" t="s">
        <v>2717</v>
      </c>
      <c r="F1671" s="11" t="str">
        <f>IF(TicketTotals[[#This Row],[New Tickets]]&gt;499, "TRUE", "FALSE")</f>
        <v>FALSE</v>
      </c>
      <c r="G1671" s="7">
        <v>189</v>
      </c>
      <c r="H1671" s="7">
        <f>IF(TicketTotals[[#This Row],[New Tickets]]&gt;499, TicketTotals[[#This Row],[New Tickets]], 0)</f>
        <v>0</v>
      </c>
      <c r="I1671" s="16">
        <f>ROUND((TicketTotals[[#This Row],[Billed Tickets]]/$E$5)*$E$6, 2)</f>
        <v>0</v>
      </c>
      <c r="J1671" s="20">
        <f>TicketTotals[[#This Row],[Billed Tickets]]/$E$5</f>
        <v>0</v>
      </c>
    </row>
    <row r="1672" spans="1:10" x14ac:dyDescent="0.3">
      <c r="A1672" s="6" t="s">
        <v>3288</v>
      </c>
      <c r="B1672" s="6" t="s">
        <v>2</v>
      </c>
      <c r="C1672" s="12">
        <v>151532</v>
      </c>
      <c r="E1672" s="1" t="s">
        <v>2718</v>
      </c>
      <c r="F1672" s="11" t="str">
        <f>IF(TicketTotals[[#This Row],[New Tickets]]&gt;499, "TRUE", "FALSE")</f>
        <v>TRUE</v>
      </c>
      <c r="G1672" s="7">
        <v>52920</v>
      </c>
      <c r="H1672" s="7">
        <f>IF(TicketTotals[[#This Row],[New Tickets]]&gt;499, TicketTotals[[#This Row],[New Tickets]], 0)</f>
        <v>52920</v>
      </c>
      <c r="I1672" s="16">
        <f>ROUND((TicketTotals[[#This Row],[Billed Tickets]]/$E$5)*$E$6, 2)</f>
        <v>32706.18</v>
      </c>
      <c r="J1672" s="20">
        <f>TicketTotals[[#This Row],[Billed Tickets]]/$E$5</f>
        <v>6.541236115633035E-3</v>
      </c>
    </row>
    <row r="1673" spans="1:10" x14ac:dyDescent="0.3">
      <c r="A1673" s="6" t="s">
        <v>3288</v>
      </c>
      <c r="B1673" s="6" t="s">
        <v>2</v>
      </c>
      <c r="C1673" s="12">
        <v>151538</v>
      </c>
      <c r="E1673" s="12" t="s">
        <v>2719</v>
      </c>
      <c r="F1673" s="11" t="str">
        <f>IF(TicketTotals[[#This Row],[New Tickets]]&gt;499, "TRUE", "FALSE")</f>
        <v>FALSE</v>
      </c>
      <c r="G1673" s="7">
        <v>26</v>
      </c>
      <c r="H1673" s="7">
        <f>IF(TicketTotals[[#This Row],[New Tickets]]&gt;499, TicketTotals[[#This Row],[New Tickets]], 0)</f>
        <v>0</v>
      </c>
      <c r="I1673" s="16">
        <f>ROUND((TicketTotals[[#This Row],[Billed Tickets]]/$E$5)*$E$6, 2)</f>
        <v>0</v>
      </c>
      <c r="J1673" s="20">
        <f>TicketTotals[[#This Row],[Billed Tickets]]/$E$5</f>
        <v>0</v>
      </c>
    </row>
    <row r="1674" spans="1:10" x14ac:dyDescent="0.3">
      <c r="A1674" s="6" t="s">
        <v>3288</v>
      </c>
      <c r="B1674" s="6" t="s">
        <v>2</v>
      </c>
      <c r="C1674" s="12">
        <v>151536</v>
      </c>
      <c r="E1674" s="12" t="s">
        <v>2720</v>
      </c>
      <c r="F1674" s="11" t="str">
        <f>IF(TicketTotals[[#This Row],[New Tickets]]&gt;499, "TRUE", "FALSE")</f>
        <v>FALSE</v>
      </c>
      <c r="G1674" s="7">
        <v>14</v>
      </c>
      <c r="H1674" s="7">
        <f>IF(TicketTotals[[#This Row],[New Tickets]]&gt;499, TicketTotals[[#This Row],[New Tickets]], 0)</f>
        <v>0</v>
      </c>
      <c r="I1674" s="16">
        <f>ROUND((TicketTotals[[#This Row],[Billed Tickets]]/$E$5)*$E$6, 2)</f>
        <v>0</v>
      </c>
      <c r="J1674" s="20">
        <f>TicketTotals[[#This Row],[Billed Tickets]]/$E$5</f>
        <v>0</v>
      </c>
    </row>
    <row r="1675" spans="1:10" x14ac:dyDescent="0.3">
      <c r="A1675" s="6" t="s">
        <v>3288</v>
      </c>
      <c r="B1675" s="6" t="s">
        <v>2</v>
      </c>
      <c r="C1675" s="12">
        <v>151549</v>
      </c>
      <c r="E1675" s="1" t="s">
        <v>2721</v>
      </c>
      <c r="F1675" s="11" t="str">
        <f>IF(TicketTotals[[#This Row],[New Tickets]]&gt;499, "TRUE", "FALSE")</f>
        <v>TRUE</v>
      </c>
      <c r="G1675" s="7">
        <v>7285</v>
      </c>
      <c r="H1675" s="7">
        <f>IF(TicketTotals[[#This Row],[New Tickets]]&gt;499, TicketTotals[[#This Row],[New Tickets]], 0)</f>
        <v>7285</v>
      </c>
      <c r="I1675" s="16">
        <f>ROUND((TicketTotals[[#This Row],[Billed Tickets]]/$E$5)*$E$6, 2)</f>
        <v>4502.3500000000004</v>
      </c>
      <c r="J1675" s="20">
        <f>TicketTotals[[#This Row],[Billed Tickets]]/$E$5</f>
        <v>9.0047061795893164E-4</v>
      </c>
    </row>
    <row r="1676" spans="1:10" x14ac:dyDescent="0.3">
      <c r="A1676" s="6" t="s">
        <v>3288</v>
      </c>
      <c r="B1676" s="6" t="s">
        <v>2</v>
      </c>
      <c r="C1676" s="12">
        <v>151591</v>
      </c>
      <c r="E1676" s="1" t="s">
        <v>2722</v>
      </c>
      <c r="F1676" s="11" t="str">
        <f>IF(TicketTotals[[#This Row],[New Tickets]]&gt;499, "TRUE", "FALSE")</f>
        <v>TRUE</v>
      </c>
      <c r="G1676" s="7">
        <v>1006</v>
      </c>
      <c r="H1676" s="7">
        <f>IF(TicketTotals[[#This Row],[New Tickets]]&gt;499, TicketTotals[[#This Row],[New Tickets]], 0)</f>
        <v>1006</v>
      </c>
      <c r="I1676" s="16">
        <f>ROUND((TicketTotals[[#This Row],[Billed Tickets]]/$E$5)*$E$6, 2)</f>
        <v>621.74</v>
      </c>
      <c r="J1676" s="20">
        <f>TicketTotals[[#This Row],[Billed Tickets]]/$E$5</f>
        <v>1.2434776138183737E-4</v>
      </c>
    </row>
    <row r="1677" spans="1:10" x14ac:dyDescent="0.3">
      <c r="A1677" s="6" t="s">
        <v>3288</v>
      </c>
      <c r="B1677" s="6" t="s">
        <v>2</v>
      </c>
      <c r="C1677" s="12">
        <v>151643</v>
      </c>
      <c r="E1677" s="12" t="s">
        <v>2723</v>
      </c>
      <c r="F1677" s="11" t="str">
        <f>IF(TicketTotals[[#This Row],[New Tickets]]&gt;499, "TRUE", "FALSE")</f>
        <v>FALSE</v>
      </c>
      <c r="G1677" s="7">
        <v>97</v>
      </c>
      <c r="H1677" s="7">
        <f>IF(TicketTotals[[#This Row],[New Tickets]]&gt;499, TicketTotals[[#This Row],[New Tickets]], 0)</f>
        <v>0</v>
      </c>
      <c r="I1677" s="16">
        <f>ROUND((TicketTotals[[#This Row],[Billed Tickets]]/$E$5)*$E$6, 2)</f>
        <v>0</v>
      </c>
      <c r="J1677" s="20">
        <f>TicketTotals[[#This Row],[Billed Tickets]]/$E$5</f>
        <v>0</v>
      </c>
    </row>
    <row r="1678" spans="1:10" x14ac:dyDescent="0.3">
      <c r="A1678" s="6" t="s">
        <v>3288</v>
      </c>
      <c r="B1678" s="6" t="s">
        <v>2</v>
      </c>
      <c r="C1678" s="12">
        <v>151669</v>
      </c>
      <c r="E1678" s="1" t="s">
        <v>2724</v>
      </c>
      <c r="F1678" s="11" t="str">
        <f>IF(TicketTotals[[#This Row],[New Tickets]]&gt;499, "TRUE", "FALSE")</f>
        <v>TRUE</v>
      </c>
      <c r="G1678" s="7">
        <v>743</v>
      </c>
      <c r="H1678" s="7">
        <f>IF(TicketTotals[[#This Row],[New Tickets]]&gt;499, TicketTotals[[#This Row],[New Tickets]], 0)</f>
        <v>743</v>
      </c>
      <c r="I1678" s="16">
        <f>ROUND((TicketTotals[[#This Row],[Billed Tickets]]/$E$5)*$E$6, 2)</f>
        <v>459.2</v>
      </c>
      <c r="J1678" s="20">
        <f>TicketTotals[[#This Row],[Billed Tickets]]/$E$5</f>
        <v>9.1839350603086642E-5</v>
      </c>
    </row>
    <row r="1679" spans="1:10" x14ac:dyDescent="0.3">
      <c r="A1679" s="6" t="s">
        <v>3288</v>
      </c>
      <c r="B1679" s="6" t="s">
        <v>2</v>
      </c>
      <c r="C1679" s="12">
        <v>151695</v>
      </c>
      <c r="E1679" s="1" t="s">
        <v>2725</v>
      </c>
      <c r="F1679" s="11" t="str">
        <f>IF(TicketTotals[[#This Row],[New Tickets]]&gt;499, "TRUE", "FALSE")</f>
        <v>TRUE</v>
      </c>
      <c r="G1679" s="7">
        <v>584</v>
      </c>
      <c r="H1679" s="7">
        <f>IF(TicketTotals[[#This Row],[New Tickets]]&gt;499, TicketTotals[[#This Row],[New Tickets]], 0)</f>
        <v>584</v>
      </c>
      <c r="I1679" s="16">
        <f>ROUND((TicketTotals[[#This Row],[Billed Tickets]]/$E$5)*$E$6, 2)</f>
        <v>360.93</v>
      </c>
      <c r="J1679" s="20">
        <f>TicketTotals[[#This Row],[Billed Tickets]]/$E$5</f>
        <v>7.2185976786275373E-5</v>
      </c>
    </row>
    <row r="1680" spans="1:10" x14ac:dyDescent="0.3">
      <c r="A1680" s="6" t="s">
        <v>3288</v>
      </c>
      <c r="B1680" s="6" t="s">
        <v>2</v>
      </c>
      <c r="C1680" s="12">
        <v>151906</v>
      </c>
      <c r="E1680" s="12" t="s">
        <v>2726</v>
      </c>
      <c r="F1680" s="11" t="str">
        <f>IF(TicketTotals[[#This Row],[New Tickets]]&gt;499, "TRUE", "FALSE")</f>
        <v>FALSE</v>
      </c>
      <c r="G1680" s="7">
        <v>255</v>
      </c>
      <c r="H1680" s="7">
        <f>IF(TicketTotals[[#This Row],[New Tickets]]&gt;499, TicketTotals[[#This Row],[New Tickets]], 0)</f>
        <v>0</v>
      </c>
      <c r="I1680" s="16">
        <f>ROUND((TicketTotals[[#This Row],[Billed Tickets]]/$E$5)*$E$6, 2)</f>
        <v>0</v>
      </c>
      <c r="J1680" s="20">
        <f>TicketTotals[[#This Row],[Billed Tickets]]/$E$5</f>
        <v>0</v>
      </c>
    </row>
    <row r="1681" spans="1:10" x14ac:dyDescent="0.3">
      <c r="A1681" s="6" t="s">
        <v>3288</v>
      </c>
      <c r="B1681" s="6" t="s">
        <v>2</v>
      </c>
      <c r="C1681" s="12">
        <v>133813</v>
      </c>
      <c r="E1681" s="12" t="s">
        <v>2727</v>
      </c>
      <c r="F1681" s="11" t="str">
        <f>IF(TicketTotals[[#This Row],[New Tickets]]&gt;499, "TRUE", "FALSE")</f>
        <v>FALSE</v>
      </c>
      <c r="G1681" s="7">
        <v>31</v>
      </c>
      <c r="H1681" s="7">
        <f>IF(TicketTotals[[#This Row],[New Tickets]]&gt;499, TicketTotals[[#This Row],[New Tickets]], 0)</f>
        <v>0</v>
      </c>
      <c r="I1681" s="16">
        <f>ROUND((TicketTotals[[#This Row],[Billed Tickets]]/$E$5)*$E$6, 2)</f>
        <v>0</v>
      </c>
      <c r="J1681" s="20">
        <f>TicketTotals[[#This Row],[Billed Tickets]]/$E$5</f>
        <v>0</v>
      </c>
    </row>
    <row r="1682" spans="1:10" x14ac:dyDescent="0.3">
      <c r="A1682" s="6" t="s">
        <v>3288</v>
      </c>
      <c r="B1682" s="6" t="s">
        <v>2</v>
      </c>
      <c r="C1682" s="12">
        <v>152011</v>
      </c>
      <c r="E1682" s="12" t="s">
        <v>2728</v>
      </c>
      <c r="F1682" s="11" t="str">
        <f>IF(TicketTotals[[#This Row],[New Tickets]]&gt;499, "TRUE", "FALSE")</f>
        <v>FALSE</v>
      </c>
      <c r="G1682" s="7">
        <v>118</v>
      </c>
      <c r="H1682" s="7">
        <f>IF(TicketTotals[[#This Row],[New Tickets]]&gt;499, TicketTotals[[#This Row],[New Tickets]], 0)</f>
        <v>0</v>
      </c>
      <c r="I1682" s="16">
        <f>ROUND((TicketTotals[[#This Row],[Billed Tickets]]/$E$5)*$E$6, 2)</f>
        <v>0</v>
      </c>
      <c r="J1682" s="20">
        <f>TicketTotals[[#This Row],[Billed Tickets]]/$E$5</f>
        <v>0</v>
      </c>
    </row>
    <row r="1683" spans="1:10" x14ac:dyDescent="0.3">
      <c r="A1683" s="6" t="s">
        <v>3288</v>
      </c>
      <c r="B1683" s="6" t="s">
        <v>2</v>
      </c>
      <c r="C1683" s="12">
        <v>152024</v>
      </c>
      <c r="E1683" s="12" t="s">
        <v>2729</v>
      </c>
      <c r="F1683" s="11" t="str">
        <f>IF(TicketTotals[[#This Row],[New Tickets]]&gt;499, "TRUE", "FALSE")</f>
        <v>FALSE</v>
      </c>
      <c r="G1683" s="7">
        <v>15</v>
      </c>
      <c r="H1683" s="7">
        <f>IF(TicketTotals[[#This Row],[New Tickets]]&gt;499, TicketTotals[[#This Row],[New Tickets]], 0)</f>
        <v>0</v>
      </c>
      <c r="I1683" s="16">
        <f>ROUND((TicketTotals[[#This Row],[Billed Tickets]]/$E$5)*$E$6, 2)</f>
        <v>0</v>
      </c>
      <c r="J1683" s="20">
        <f>TicketTotals[[#This Row],[Billed Tickets]]/$E$5</f>
        <v>0</v>
      </c>
    </row>
    <row r="1684" spans="1:10" x14ac:dyDescent="0.3">
      <c r="A1684" s="6" t="s">
        <v>3288</v>
      </c>
      <c r="B1684" s="6" t="s">
        <v>2</v>
      </c>
      <c r="C1684" s="12">
        <v>152038</v>
      </c>
      <c r="E1684" s="12" t="s">
        <v>2730</v>
      </c>
      <c r="F1684" s="11" t="str">
        <f>IF(TicketTotals[[#This Row],[New Tickets]]&gt;499, "TRUE", "FALSE")</f>
        <v>FALSE</v>
      </c>
      <c r="G1684" s="7">
        <v>112</v>
      </c>
      <c r="H1684" s="7">
        <f>IF(TicketTotals[[#This Row],[New Tickets]]&gt;499, TicketTotals[[#This Row],[New Tickets]], 0)</f>
        <v>0</v>
      </c>
      <c r="I1684" s="16">
        <f>ROUND((TicketTotals[[#This Row],[Billed Tickets]]/$E$5)*$E$6, 2)</f>
        <v>0</v>
      </c>
      <c r="J1684" s="20">
        <f>TicketTotals[[#This Row],[Billed Tickets]]/$E$5</f>
        <v>0</v>
      </c>
    </row>
    <row r="1685" spans="1:10" x14ac:dyDescent="0.3">
      <c r="A1685" s="6" t="s">
        <v>3288</v>
      </c>
      <c r="B1685" s="6" t="s">
        <v>2</v>
      </c>
      <c r="C1685" s="12">
        <v>152064</v>
      </c>
      <c r="E1685" s="12" t="s">
        <v>2731</v>
      </c>
      <c r="F1685" s="11" t="str">
        <f>IF(TicketTotals[[#This Row],[New Tickets]]&gt;499, "TRUE", "FALSE")</f>
        <v>FALSE</v>
      </c>
      <c r="G1685" s="7">
        <v>153</v>
      </c>
      <c r="H1685" s="7">
        <f>IF(TicketTotals[[#This Row],[New Tickets]]&gt;499, TicketTotals[[#This Row],[New Tickets]], 0)</f>
        <v>0</v>
      </c>
      <c r="I1685" s="16">
        <f>ROUND((TicketTotals[[#This Row],[Billed Tickets]]/$E$5)*$E$6, 2)</f>
        <v>0</v>
      </c>
      <c r="J1685" s="20">
        <f>TicketTotals[[#This Row],[Billed Tickets]]/$E$5</f>
        <v>0</v>
      </c>
    </row>
    <row r="1686" spans="1:10" x14ac:dyDescent="0.3">
      <c r="A1686" s="6" t="s">
        <v>3288</v>
      </c>
      <c r="B1686" s="6" t="s">
        <v>2</v>
      </c>
      <c r="C1686" s="12">
        <v>152096</v>
      </c>
      <c r="E1686" s="12" t="s">
        <v>2732</v>
      </c>
      <c r="F1686" s="11" t="str">
        <f>IF(TicketTotals[[#This Row],[New Tickets]]&gt;499, "TRUE", "FALSE")</f>
        <v>FALSE</v>
      </c>
      <c r="G1686" s="7">
        <v>38</v>
      </c>
      <c r="H1686" s="7">
        <f>IF(TicketTotals[[#This Row],[New Tickets]]&gt;499, TicketTotals[[#This Row],[New Tickets]], 0)</f>
        <v>0</v>
      </c>
      <c r="I1686" s="16">
        <f>ROUND((TicketTotals[[#This Row],[Billed Tickets]]/$E$5)*$E$6, 2)</f>
        <v>0</v>
      </c>
      <c r="J1686" s="20">
        <f>TicketTotals[[#This Row],[Billed Tickets]]/$E$5</f>
        <v>0</v>
      </c>
    </row>
    <row r="1687" spans="1:10" x14ac:dyDescent="0.3">
      <c r="A1687" s="6" t="s">
        <v>3288</v>
      </c>
      <c r="B1687" s="6" t="s">
        <v>2</v>
      </c>
      <c r="C1687" s="12">
        <v>152237</v>
      </c>
      <c r="E1687" s="12" t="s">
        <v>2733</v>
      </c>
      <c r="F1687" s="11" t="str">
        <f>IF(TicketTotals[[#This Row],[New Tickets]]&gt;499, "TRUE", "FALSE")</f>
        <v>FALSE</v>
      </c>
      <c r="G1687" s="7">
        <v>14</v>
      </c>
      <c r="H1687" s="7">
        <f>IF(TicketTotals[[#This Row],[New Tickets]]&gt;499, TicketTotals[[#This Row],[New Tickets]], 0)</f>
        <v>0</v>
      </c>
      <c r="I1687" s="16">
        <f>ROUND((TicketTotals[[#This Row],[Billed Tickets]]/$E$5)*$E$6, 2)</f>
        <v>0</v>
      </c>
      <c r="J1687" s="20">
        <f>TicketTotals[[#This Row],[Billed Tickets]]/$E$5</f>
        <v>0</v>
      </c>
    </row>
    <row r="1688" spans="1:10" x14ac:dyDescent="0.3">
      <c r="A1688" s="6" t="s">
        <v>3288</v>
      </c>
      <c r="B1688" s="6" t="s">
        <v>2</v>
      </c>
      <c r="C1688" s="12">
        <v>152251</v>
      </c>
      <c r="E1688" s="12" t="s">
        <v>2734</v>
      </c>
      <c r="F1688" s="11" t="str">
        <f>IF(TicketTotals[[#This Row],[New Tickets]]&gt;499, "TRUE", "FALSE")</f>
        <v>FALSE</v>
      </c>
      <c r="G1688" s="7">
        <v>52</v>
      </c>
      <c r="H1688" s="7">
        <f>IF(TicketTotals[[#This Row],[New Tickets]]&gt;499, TicketTotals[[#This Row],[New Tickets]], 0)</f>
        <v>0</v>
      </c>
      <c r="I1688" s="16">
        <f>ROUND((TicketTotals[[#This Row],[Billed Tickets]]/$E$5)*$E$6, 2)</f>
        <v>0</v>
      </c>
      <c r="J1688" s="20">
        <f>TicketTotals[[#This Row],[Billed Tickets]]/$E$5</f>
        <v>0</v>
      </c>
    </row>
    <row r="1689" spans="1:10" x14ac:dyDescent="0.3">
      <c r="A1689" s="6" t="s">
        <v>3288</v>
      </c>
      <c r="B1689" s="6" t="s">
        <v>2</v>
      </c>
      <c r="C1689" s="12">
        <v>152256</v>
      </c>
      <c r="E1689" s="12" t="s">
        <v>2735</v>
      </c>
      <c r="F1689" s="11" t="str">
        <f>IF(TicketTotals[[#This Row],[New Tickets]]&gt;499, "TRUE", "FALSE")</f>
        <v>FALSE</v>
      </c>
      <c r="G1689" s="7">
        <v>51</v>
      </c>
      <c r="H1689" s="7">
        <f>IF(TicketTotals[[#This Row],[New Tickets]]&gt;499, TicketTotals[[#This Row],[New Tickets]], 0)</f>
        <v>0</v>
      </c>
      <c r="I1689" s="16">
        <f>ROUND((TicketTotals[[#This Row],[Billed Tickets]]/$E$5)*$E$6, 2)</f>
        <v>0</v>
      </c>
      <c r="J1689" s="20">
        <f>TicketTotals[[#This Row],[Billed Tickets]]/$E$5</f>
        <v>0</v>
      </c>
    </row>
    <row r="1690" spans="1:10" x14ac:dyDescent="0.3">
      <c r="A1690" s="6" t="s">
        <v>3288</v>
      </c>
      <c r="B1690" s="6" t="s">
        <v>2</v>
      </c>
      <c r="C1690" s="12">
        <v>152276</v>
      </c>
      <c r="E1690" s="12" t="s">
        <v>2736</v>
      </c>
      <c r="F1690" s="11" t="str">
        <f>IF(TicketTotals[[#This Row],[New Tickets]]&gt;499, "TRUE", "FALSE")</f>
        <v>FALSE</v>
      </c>
      <c r="G1690" s="7">
        <v>423</v>
      </c>
      <c r="H1690" s="7">
        <f>IF(TicketTotals[[#This Row],[New Tickets]]&gt;499, TicketTotals[[#This Row],[New Tickets]], 0)</f>
        <v>0</v>
      </c>
      <c r="I1690" s="16">
        <f>ROUND((TicketTotals[[#This Row],[Billed Tickets]]/$E$5)*$E$6, 2)</f>
        <v>0</v>
      </c>
      <c r="J1690" s="20">
        <f>TicketTotals[[#This Row],[Billed Tickets]]/$E$5</f>
        <v>0</v>
      </c>
    </row>
    <row r="1691" spans="1:10" x14ac:dyDescent="0.3">
      <c r="A1691" s="6" t="s">
        <v>3288</v>
      </c>
      <c r="B1691" s="6" t="s">
        <v>2</v>
      </c>
      <c r="C1691" s="12">
        <v>152354</v>
      </c>
      <c r="E1691" s="12" t="s">
        <v>2737</v>
      </c>
      <c r="F1691" s="11" t="str">
        <f>IF(TicketTotals[[#This Row],[New Tickets]]&gt;499, "TRUE", "FALSE")</f>
        <v>FALSE</v>
      </c>
      <c r="G1691" s="7">
        <v>449</v>
      </c>
      <c r="H1691" s="7">
        <f>IF(TicketTotals[[#This Row],[New Tickets]]&gt;499, TicketTotals[[#This Row],[New Tickets]], 0)</f>
        <v>0</v>
      </c>
      <c r="I1691" s="16">
        <f>ROUND((TicketTotals[[#This Row],[Billed Tickets]]/$E$5)*$E$6, 2)</f>
        <v>0</v>
      </c>
      <c r="J1691" s="20">
        <f>TicketTotals[[#This Row],[Billed Tickets]]/$E$5</f>
        <v>0</v>
      </c>
    </row>
    <row r="1692" spans="1:10" x14ac:dyDescent="0.3">
      <c r="A1692" s="6" t="s">
        <v>3288</v>
      </c>
      <c r="B1692" s="6" t="s">
        <v>2</v>
      </c>
      <c r="C1692" s="12">
        <v>152328</v>
      </c>
      <c r="E1692" s="1" t="s">
        <v>2738</v>
      </c>
      <c r="F1692" s="11" t="str">
        <f>IF(TicketTotals[[#This Row],[New Tickets]]&gt;499, "TRUE", "FALSE")</f>
        <v>TRUE</v>
      </c>
      <c r="G1692" s="7">
        <v>1432</v>
      </c>
      <c r="H1692" s="7">
        <f>IF(TicketTotals[[#This Row],[New Tickets]]&gt;499, TicketTotals[[#This Row],[New Tickets]], 0)</f>
        <v>1432</v>
      </c>
      <c r="I1692" s="16">
        <f>ROUND((TicketTotals[[#This Row],[Billed Tickets]]/$E$5)*$E$6, 2)</f>
        <v>885.02</v>
      </c>
      <c r="J1692" s="20">
        <f>TicketTotals[[#This Row],[Billed Tickets]]/$E$5</f>
        <v>1.7700397047593549E-4</v>
      </c>
    </row>
    <row r="1693" spans="1:10" x14ac:dyDescent="0.3">
      <c r="A1693" s="6" t="s">
        <v>3288</v>
      </c>
      <c r="B1693" s="6" t="s">
        <v>2</v>
      </c>
      <c r="C1693" s="12">
        <v>152364</v>
      </c>
      <c r="E1693" s="12" t="s">
        <v>2739</v>
      </c>
      <c r="F1693" s="11" t="str">
        <f>IF(TicketTotals[[#This Row],[New Tickets]]&gt;499, "TRUE", "FALSE")</f>
        <v>FALSE</v>
      </c>
      <c r="G1693" s="7">
        <v>191</v>
      </c>
      <c r="H1693" s="7">
        <f>IF(TicketTotals[[#This Row],[New Tickets]]&gt;499, TicketTotals[[#This Row],[New Tickets]], 0)</f>
        <v>0</v>
      </c>
      <c r="I1693" s="16">
        <f>ROUND((TicketTotals[[#This Row],[Billed Tickets]]/$E$5)*$E$6, 2)</f>
        <v>0</v>
      </c>
      <c r="J1693" s="20">
        <f>TicketTotals[[#This Row],[Billed Tickets]]/$E$5</f>
        <v>0</v>
      </c>
    </row>
    <row r="1694" spans="1:10" x14ac:dyDescent="0.3">
      <c r="A1694" s="6" t="s">
        <v>3288</v>
      </c>
      <c r="B1694" s="6" t="s">
        <v>2</v>
      </c>
      <c r="C1694" s="12">
        <v>152368</v>
      </c>
      <c r="E1694" s="12" t="s">
        <v>2740</v>
      </c>
      <c r="F1694" s="11" t="str">
        <f>IF(TicketTotals[[#This Row],[New Tickets]]&gt;499, "TRUE", "FALSE")</f>
        <v>FALSE</v>
      </c>
      <c r="G1694" s="7">
        <v>167</v>
      </c>
      <c r="H1694" s="7">
        <f>IF(TicketTotals[[#This Row],[New Tickets]]&gt;499, TicketTotals[[#This Row],[New Tickets]], 0)</f>
        <v>0</v>
      </c>
      <c r="I1694" s="16">
        <f>ROUND((TicketTotals[[#This Row],[Billed Tickets]]/$E$5)*$E$6, 2)</f>
        <v>0</v>
      </c>
      <c r="J1694" s="20">
        <f>TicketTotals[[#This Row],[Billed Tickets]]/$E$5</f>
        <v>0</v>
      </c>
    </row>
    <row r="1695" spans="1:10" x14ac:dyDescent="0.3">
      <c r="A1695" s="6" t="s">
        <v>3288</v>
      </c>
      <c r="B1695" s="6" t="s">
        <v>2</v>
      </c>
      <c r="C1695" s="12">
        <v>152367</v>
      </c>
      <c r="E1695" s="1" t="s">
        <v>2741</v>
      </c>
      <c r="F1695" s="11" t="str">
        <f>IF(TicketTotals[[#This Row],[New Tickets]]&gt;499, "TRUE", "FALSE")</f>
        <v>TRUE</v>
      </c>
      <c r="G1695" s="7">
        <v>1097</v>
      </c>
      <c r="H1695" s="7">
        <f>IF(TicketTotals[[#This Row],[New Tickets]]&gt;499, TicketTotals[[#This Row],[New Tickets]], 0)</f>
        <v>1097</v>
      </c>
      <c r="I1695" s="16">
        <f>ROUND((TicketTotals[[#This Row],[Billed Tickets]]/$E$5)*$E$6, 2)</f>
        <v>677.98</v>
      </c>
      <c r="J1695" s="20">
        <f>TicketTotals[[#This Row],[Billed Tickets]]/$E$5</f>
        <v>1.3559591872353439E-4</v>
      </c>
    </row>
    <row r="1696" spans="1:10" x14ac:dyDescent="0.3">
      <c r="A1696" s="6" t="s">
        <v>3288</v>
      </c>
      <c r="B1696" s="6" t="s">
        <v>2</v>
      </c>
      <c r="C1696" s="12">
        <v>152379</v>
      </c>
      <c r="E1696" s="12" t="s">
        <v>2742</v>
      </c>
      <c r="F1696" s="11" t="str">
        <f>IF(TicketTotals[[#This Row],[New Tickets]]&gt;499, "TRUE", "FALSE")</f>
        <v>FALSE</v>
      </c>
      <c r="G1696" s="7">
        <v>42</v>
      </c>
      <c r="H1696" s="7">
        <f>IF(TicketTotals[[#This Row],[New Tickets]]&gt;499, TicketTotals[[#This Row],[New Tickets]], 0)</f>
        <v>0</v>
      </c>
      <c r="I1696" s="16">
        <f>ROUND((TicketTotals[[#This Row],[Billed Tickets]]/$E$5)*$E$6, 2)</f>
        <v>0</v>
      </c>
      <c r="J1696" s="20">
        <f>TicketTotals[[#This Row],[Billed Tickets]]/$E$5</f>
        <v>0</v>
      </c>
    </row>
    <row r="1697" spans="1:10" x14ac:dyDescent="0.3">
      <c r="A1697" s="6" t="s">
        <v>3288</v>
      </c>
      <c r="B1697" s="6" t="s">
        <v>2</v>
      </c>
      <c r="C1697" s="12">
        <v>152579</v>
      </c>
      <c r="E1697" s="12" t="s">
        <v>2743</v>
      </c>
      <c r="F1697" s="11" t="str">
        <f>IF(TicketTotals[[#This Row],[New Tickets]]&gt;499, "TRUE", "FALSE")</f>
        <v>FALSE</v>
      </c>
      <c r="G1697" s="7">
        <v>409</v>
      </c>
      <c r="H1697" s="7">
        <f>IF(TicketTotals[[#This Row],[New Tickets]]&gt;499, TicketTotals[[#This Row],[New Tickets]], 0)</f>
        <v>0</v>
      </c>
      <c r="I1697" s="16">
        <f>ROUND((TicketTotals[[#This Row],[Billed Tickets]]/$E$5)*$E$6, 2)</f>
        <v>0</v>
      </c>
      <c r="J1697" s="20">
        <f>TicketTotals[[#This Row],[Billed Tickets]]/$E$5</f>
        <v>0</v>
      </c>
    </row>
    <row r="1698" spans="1:10" x14ac:dyDescent="0.3">
      <c r="A1698" s="6" t="s">
        <v>3288</v>
      </c>
      <c r="B1698" s="6" t="s">
        <v>2</v>
      </c>
      <c r="C1698" s="12">
        <v>152592</v>
      </c>
      <c r="E1698" s="1" t="s">
        <v>2744</v>
      </c>
      <c r="F1698" s="11" t="str">
        <f>IF(TicketTotals[[#This Row],[New Tickets]]&gt;499, "TRUE", "FALSE")</f>
        <v>TRUE</v>
      </c>
      <c r="G1698" s="7">
        <v>3562</v>
      </c>
      <c r="H1698" s="7">
        <f>IF(TicketTotals[[#This Row],[New Tickets]]&gt;499, TicketTotals[[#This Row],[New Tickets]], 0)</f>
        <v>3562</v>
      </c>
      <c r="I1698" s="16">
        <f>ROUND((TicketTotals[[#This Row],[Billed Tickets]]/$E$5)*$E$6, 2)</f>
        <v>2201.4299999999998</v>
      </c>
      <c r="J1698" s="20">
        <f>TicketTotals[[#This Row],[Billed Tickets]]/$E$5</f>
        <v>4.4028501594642615E-4</v>
      </c>
    </row>
    <row r="1699" spans="1:10" x14ac:dyDescent="0.3">
      <c r="A1699" s="6" t="s">
        <v>3288</v>
      </c>
      <c r="B1699" s="6" t="s">
        <v>2</v>
      </c>
      <c r="C1699" s="12">
        <v>152605</v>
      </c>
      <c r="E1699" s="12" t="s">
        <v>2745</v>
      </c>
      <c r="F1699" s="11" t="str">
        <f>IF(TicketTotals[[#This Row],[New Tickets]]&gt;499, "TRUE", "FALSE")</f>
        <v>FALSE</v>
      </c>
      <c r="G1699" s="7">
        <v>32</v>
      </c>
      <c r="H1699" s="7">
        <f>IF(TicketTotals[[#This Row],[New Tickets]]&gt;499, TicketTotals[[#This Row],[New Tickets]], 0)</f>
        <v>0</v>
      </c>
      <c r="I1699" s="16">
        <f>ROUND((TicketTotals[[#This Row],[Billed Tickets]]/$E$5)*$E$6, 2)</f>
        <v>0</v>
      </c>
      <c r="J1699" s="20">
        <f>TicketTotals[[#This Row],[Billed Tickets]]/$E$5</f>
        <v>0</v>
      </c>
    </row>
    <row r="1700" spans="1:10" x14ac:dyDescent="0.3">
      <c r="A1700" s="6" t="s">
        <v>3288</v>
      </c>
      <c r="B1700" s="6" t="s">
        <v>2</v>
      </c>
      <c r="C1700" s="12">
        <v>152612</v>
      </c>
      <c r="E1700" s="12" t="s">
        <v>2746</v>
      </c>
      <c r="F1700" s="11" t="str">
        <f>IF(TicketTotals[[#This Row],[New Tickets]]&gt;499, "TRUE", "FALSE")</f>
        <v>FALSE</v>
      </c>
      <c r="G1700" s="7">
        <v>197</v>
      </c>
      <c r="H1700" s="7">
        <f>IF(TicketTotals[[#This Row],[New Tickets]]&gt;499, TicketTotals[[#This Row],[New Tickets]], 0)</f>
        <v>0</v>
      </c>
      <c r="I1700" s="16">
        <f>ROUND((TicketTotals[[#This Row],[Billed Tickets]]/$E$5)*$E$6, 2)</f>
        <v>0</v>
      </c>
      <c r="J1700" s="20">
        <f>TicketTotals[[#This Row],[Billed Tickets]]/$E$5</f>
        <v>0</v>
      </c>
    </row>
    <row r="1701" spans="1:10" x14ac:dyDescent="0.3">
      <c r="A1701" s="6" t="s">
        <v>3288</v>
      </c>
      <c r="B1701" s="6" t="s">
        <v>2</v>
      </c>
      <c r="C1701" s="12">
        <v>152598</v>
      </c>
      <c r="E1701" s="12" t="s">
        <v>2747</v>
      </c>
      <c r="F1701" s="11" t="str">
        <f>IF(TicketTotals[[#This Row],[New Tickets]]&gt;499, "TRUE", "FALSE")</f>
        <v>FALSE</v>
      </c>
      <c r="G1701" s="7">
        <v>25</v>
      </c>
      <c r="H1701" s="7">
        <f>IF(TicketTotals[[#This Row],[New Tickets]]&gt;499, TicketTotals[[#This Row],[New Tickets]], 0)</f>
        <v>0</v>
      </c>
      <c r="I1701" s="16">
        <f>ROUND((TicketTotals[[#This Row],[Billed Tickets]]/$E$5)*$E$6, 2)</f>
        <v>0</v>
      </c>
      <c r="J1701" s="20">
        <f>TicketTotals[[#This Row],[Billed Tickets]]/$E$5</f>
        <v>0</v>
      </c>
    </row>
    <row r="1702" spans="1:10" x14ac:dyDescent="0.3">
      <c r="A1702" s="6" t="s">
        <v>3288</v>
      </c>
      <c r="B1702" s="6" t="s">
        <v>2</v>
      </c>
      <c r="C1702" s="12">
        <v>152629</v>
      </c>
      <c r="E1702" s="12" t="s">
        <v>2748</v>
      </c>
      <c r="F1702" s="11" t="str">
        <f>IF(TicketTotals[[#This Row],[New Tickets]]&gt;499, "TRUE", "FALSE")</f>
        <v>FALSE</v>
      </c>
      <c r="G1702" s="7">
        <v>3</v>
      </c>
      <c r="H1702" s="7">
        <f>IF(TicketTotals[[#This Row],[New Tickets]]&gt;499, TicketTotals[[#This Row],[New Tickets]], 0)</f>
        <v>0</v>
      </c>
      <c r="I1702" s="16">
        <f>ROUND((TicketTotals[[#This Row],[Billed Tickets]]/$E$5)*$E$6, 2)</f>
        <v>0</v>
      </c>
      <c r="J1702" s="20">
        <f>TicketTotals[[#This Row],[Billed Tickets]]/$E$5</f>
        <v>0</v>
      </c>
    </row>
    <row r="1703" spans="1:10" x14ac:dyDescent="0.3">
      <c r="A1703" s="6" t="s">
        <v>3288</v>
      </c>
      <c r="B1703" s="6" t="s">
        <v>2</v>
      </c>
      <c r="C1703" s="12">
        <v>152637</v>
      </c>
      <c r="E1703" s="12" t="s">
        <v>2749</v>
      </c>
      <c r="F1703" s="11" t="str">
        <f>IF(TicketTotals[[#This Row],[New Tickets]]&gt;499, "TRUE", "FALSE")</f>
        <v>FALSE</v>
      </c>
      <c r="G1703" s="7">
        <v>137</v>
      </c>
      <c r="H1703" s="7">
        <f>IF(TicketTotals[[#This Row],[New Tickets]]&gt;499, TicketTotals[[#This Row],[New Tickets]], 0)</f>
        <v>0</v>
      </c>
      <c r="I1703" s="16">
        <f>ROUND((TicketTotals[[#This Row],[Billed Tickets]]/$E$5)*$E$6, 2)</f>
        <v>0</v>
      </c>
      <c r="J1703" s="20">
        <f>TicketTotals[[#This Row],[Billed Tickets]]/$E$5</f>
        <v>0</v>
      </c>
    </row>
    <row r="1704" spans="1:10" x14ac:dyDescent="0.3">
      <c r="A1704" s="6" t="s">
        <v>3288</v>
      </c>
      <c r="B1704" s="6" t="s">
        <v>2</v>
      </c>
      <c r="C1704" s="12">
        <v>152381</v>
      </c>
      <c r="E1704" s="12" t="s">
        <v>2750</v>
      </c>
      <c r="F1704" s="11" t="str">
        <f>IF(TicketTotals[[#This Row],[New Tickets]]&gt;499, "TRUE", "FALSE")</f>
        <v>FALSE</v>
      </c>
      <c r="G1704" s="7">
        <v>440</v>
      </c>
      <c r="H1704" s="7">
        <f>IF(TicketTotals[[#This Row],[New Tickets]]&gt;499, TicketTotals[[#This Row],[New Tickets]], 0)</f>
        <v>0</v>
      </c>
      <c r="I1704" s="16">
        <f>ROUND((TicketTotals[[#This Row],[Billed Tickets]]/$E$5)*$E$6, 2)</f>
        <v>0</v>
      </c>
      <c r="J1704" s="20">
        <f>TicketTotals[[#This Row],[Billed Tickets]]/$E$5</f>
        <v>0</v>
      </c>
    </row>
    <row r="1705" spans="1:10" x14ac:dyDescent="0.3">
      <c r="A1705" s="6" t="s">
        <v>3288</v>
      </c>
      <c r="B1705" s="6" t="s">
        <v>2</v>
      </c>
      <c r="C1705" s="12">
        <v>152645</v>
      </c>
      <c r="E1705" s="1" t="s">
        <v>2751</v>
      </c>
      <c r="F1705" s="11" t="str">
        <f>IF(TicketTotals[[#This Row],[New Tickets]]&gt;499, "TRUE", "FALSE")</f>
        <v>FALSE</v>
      </c>
      <c r="G1705" s="7">
        <v>498</v>
      </c>
      <c r="H1705" s="7">
        <f>IF(TicketTotals[[#This Row],[New Tickets]]&gt;499, TicketTotals[[#This Row],[New Tickets]], 0)</f>
        <v>0</v>
      </c>
      <c r="I1705" s="16">
        <f>ROUND((TicketTotals[[#This Row],[Billed Tickets]]/$E$5)*$E$6, 2)</f>
        <v>0</v>
      </c>
      <c r="J1705" s="20">
        <f>TicketTotals[[#This Row],[Billed Tickets]]/$E$5</f>
        <v>0</v>
      </c>
    </row>
    <row r="1706" spans="1:10" x14ac:dyDescent="0.3">
      <c r="A1706" s="6" t="s">
        <v>3288</v>
      </c>
      <c r="B1706" s="6" t="s">
        <v>2</v>
      </c>
      <c r="C1706" s="12">
        <v>152394</v>
      </c>
      <c r="E1706" s="12" t="s">
        <v>2752</v>
      </c>
      <c r="F1706" s="11" t="str">
        <f>IF(TicketTotals[[#This Row],[New Tickets]]&gt;499, "TRUE", "FALSE")</f>
        <v>FALSE</v>
      </c>
      <c r="G1706" s="7">
        <v>55</v>
      </c>
      <c r="H1706" s="7">
        <f>IF(TicketTotals[[#This Row],[New Tickets]]&gt;499, TicketTotals[[#This Row],[New Tickets]], 0)</f>
        <v>0</v>
      </c>
      <c r="I1706" s="16">
        <f>ROUND((TicketTotals[[#This Row],[Billed Tickets]]/$E$5)*$E$6, 2)</f>
        <v>0</v>
      </c>
      <c r="J1706" s="20">
        <f>TicketTotals[[#This Row],[Billed Tickets]]/$E$5</f>
        <v>0</v>
      </c>
    </row>
    <row r="1707" spans="1:10" x14ac:dyDescent="0.3">
      <c r="A1707" s="6" t="s">
        <v>3288</v>
      </c>
      <c r="B1707" s="6" t="s">
        <v>2</v>
      </c>
      <c r="C1707" s="12">
        <v>152698</v>
      </c>
      <c r="E1707" s="12" t="s">
        <v>2753</v>
      </c>
      <c r="F1707" s="11" t="str">
        <f>IF(TicketTotals[[#This Row],[New Tickets]]&gt;499, "TRUE", "FALSE")</f>
        <v>FALSE</v>
      </c>
      <c r="G1707" s="7">
        <v>3</v>
      </c>
      <c r="H1707" s="7">
        <f>IF(TicketTotals[[#This Row],[New Tickets]]&gt;499, TicketTotals[[#This Row],[New Tickets]], 0)</f>
        <v>0</v>
      </c>
      <c r="I1707" s="16">
        <f>ROUND((TicketTotals[[#This Row],[Billed Tickets]]/$E$5)*$E$6, 2)</f>
        <v>0</v>
      </c>
      <c r="J1707" s="20">
        <f>TicketTotals[[#This Row],[Billed Tickets]]/$E$5</f>
        <v>0</v>
      </c>
    </row>
    <row r="1708" spans="1:10" x14ac:dyDescent="0.3">
      <c r="A1708" s="6" t="s">
        <v>3288</v>
      </c>
      <c r="B1708" s="6" t="s">
        <v>2</v>
      </c>
      <c r="C1708" s="12">
        <v>152777</v>
      </c>
      <c r="E1708" s="12" t="s">
        <v>2754</v>
      </c>
      <c r="F1708" s="11" t="str">
        <f>IF(TicketTotals[[#This Row],[New Tickets]]&gt;499, "TRUE", "FALSE")</f>
        <v>FALSE</v>
      </c>
      <c r="G1708" s="7">
        <v>8</v>
      </c>
      <c r="H1708" s="7">
        <f>IF(TicketTotals[[#This Row],[New Tickets]]&gt;499, TicketTotals[[#This Row],[New Tickets]], 0)</f>
        <v>0</v>
      </c>
      <c r="I1708" s="16">
        <f>ROUND((TicketTotals[[#This Row],[Billed Tickets]]/$E$5)*$E$6, 2)</f>
        <v>0</v>
      </c>
      <c r="J1708" s="20">
        <f>TicketTotals[[#This Row],[Billed Tickets]]/$E$5</f>
        <v>0</v>
      </c>
    </row>
    <row r="1709" spans="1:10" x14ac:dyDescent="0.3">
      <c r="A1709" s="6" t="s">
        <v>3288</v>
      </c>
      <c r="B1709" s="6" t="s">
        <v>2</v>
      </c>
      <c r="C1709" s="12">
        <v>152961</v>
      </c>
      <c r="E1709" s="1" t="s">
        <v>2755</v>
      </c>
      <c r="F1709" s="11" t="str">
        <f>IF(TicketTotals[[#This Row],[New Tickets]]&gt;499, "TRUE", "FALSE")</f>
        <v>TRUE</v>
      </c>
      <c r="G1709" s="7">
        <v>11713</v>
      </c>
      <c r="H1709" s="7">
        <f>IF(TicketTotals[[#This Row],[New Tickets]]&gt;499, TicketTotals[[#This Row],[New Tickets]], 0)</f>
        <v>11713</v>
      </c>
      <c r="I1709" s="16">
        <f>ROUND((TicketTotals[[#This Row],[Billed Tickets]]/$E$5)*$E$6, 2)</f>
        <v>7238.99</v>
      </c>
      <c r="J1709" s="20">
        <f>TicketTotals[[#This Row],[Billed Tickets]]/$E$5</f>
        <v>1.4477985378384304E-3</v>
      </c>
    </row>
    <row r="1710" spans="1:10" x14ac:dyDescent="0.3">
      <c r="A1710" s="6" t="s">
        <v>3288</v>
      </c>
      <c r="B1710" s="6" t="s">
        <v>2</v>
      </c>
      <c r="C1710" s="12">
        <v>152857</v>
      </c>
      <c r="E1710" s="1" t="s">
        <v>2756</v>
      </c>
      <c r="F1710" s="11" t="str">
        <f>IF(TicketTotals[[#This Row],[New Tickets]]&gt;499, "TRUE", "FALSE")</f>
        <v>TRUE</v>
      </c>
      <c r="G1710" s="7">
        <v>1298</v>
      </c>
      <c r="H1710" s="7">
        <f>IF(TicketTotals[[#This Row],[New Tickets]]&gt;499, TicketTotals[[#This Row],[New Tickets]], 0)</f>
        <v>1298</v>
      </c>
      <c r="I1710" s="16">
        <f>ROUND((TicketTotals[[#This Row],[Billed Tickets]]/$E$5)*$E$6, 2)</f>
        <v>802.2</v>
      </c>
      <c r="J1710" s="20">
        <f>TicketTotals[[#This Row],[Billed Tickets]]/$E$5</f>
        <v>1.6044074977497505E-4</v>
      </c>
    </row>
    <row r="1711" spans="1:10" x14ac:dyDescent="0.3">
      <c r="A1711" s="6" t="s">
        <v>3288</v>
      </c>
      <c r="B1711" s="6" t="s">
        <v>2</v>
      </c>
      <c r="C1711" s="12">
        <v>152909</v>
      </c>
      <c r="E1711" s="12" t="s">
        <v>2757</v>
      </c>
      <c r="F1711" s="11" t="str">
        <f>IF(TicketTotals[[#This Row],[New Tickets]]&gt;499, "TRUE", "FALSE")</f>
        <v>FALSE</v>
      </c>
      <c r="G1711" s="7">
        <v>6</v>
      </c>
      <c r="H1711" s="7">
        <f>IF(TicketTotals[[#This Row],[New Tickets]]&gt;499, TicketTotals[[#This Row],[New Tickets]], 0)</f>
        <v>0</v>
      </c>
      <c r="I1711" s="16">
        <f>ROUND((TicketTotals[[#This Row],[Billed Tickets]]/$E$5)*$E$6, 2)</f>
        <v>0</v>
      </c>
      <c r="J1711" s="20">
        <f>TicketTotals[[#This Row],[Billed Tickets]]/$E$5</f>
        <v>0</v>
      </c>
    </row>
    <row r="1712" spans="1:10" x14ac:dyDescent="0.3">
      <c r="A1712" s="6" t="s">
        <v>3288</v>
      </c>
      <c r="B1712" s="6" t="s">
        <v>2</v>
      </c>
      <c r="C1712" s="12">
        <v>152973</v>
      </c>
      <c r="E1712" s="12" t="s">
        <v>2758</v>
      </c>
      <c r="F1712" s="11" t="str">
        <f>IF(TicketTotals[[#This Row],[New Tickets]]&gt;499, "TRUE", "FALSE")</f>
        <v>FALSE</v>
      </c>
      <c r="G1712" s="7">
        <v>15</v>
      </c>
      <c r="H1712" s="7">
        <f>IF(TicketTotals[[#This Row],[New Tickets]]&gt;499, TicketTotals[[#This Row],[New Tickets]], 0)</f>
        <v>0</v>
      </c>
      <c r="I1712" s="16">
        <f>ROUND((TicketTotals[[#This Row],[Billed Tickets]]/$E$5)*$E$6, 2)</f>
        <v>0</v>
      </c>
      <c r="J1712" s="20">
        <f>TicketTotals[[#This Row],[Billed Tickets]]/$E$5</f>
        <v>0</v>
      </c>
    </row>
    <row r="1713" spans="1:10" x14ac:dyDescent="0.3">
      <c r="A1713" s="6" t="s">
        <v>3288</v>
      </c>
      <c r="B1713" s="6" t="s">
        <v>2</v>
      </c>
      <c r="C1713" s="12">
        <v>152986</v>
      </c>
      <c r="E1713" s="12" t="s">
        <v>2759</v>
      </c>
      <c r="F1713" s="11" t="str">
        <f>IF(TicketTotals[[#This Row],[New Tickets]]&gt;499, "TRUE", "FALSE")</f>
        <v>FALSE</v>
      </c>
      <c r="G1713" s="7">
        <v>149</v>
      </c>
      <c r="H1713" s="7">
        <f>IF(TicketTotals[[#This Row],[New Tickets]]&gt;499, TicketTotals[[#This Row],[New Tickets]], 0)</f>
        <v>0</v>
      </c>
      <c r="I1713" s="16">
        <f>ROUND((TicketTotals[[#This Row],[Billed Tickets]]/$E$5)*$E$6, 2)</f>
        <v>0</v>
      </c>
      <c r="J1713" s="20">
        <f>TicketTotals[[#This Row],[Billed Tickets]]/$E$5</f>
        <v>0</v>
      </c>
    </row>
    <row r="1714" spans="1:10" x14ac:dyDescent="0.3">
      <c r="A1714" s="6" t="s">
        <v>3288</v>
      </c>
      <c r="B1714" s="6" t="s">
        <v>2</v>
      </c>
      <c r="C1714" s="12">
        <v>153018</v>
      </c>
      <c r="E1714" s="12" t="s">
        <v>2760</v>
      </c>
      <c r="F1714" s="11" t="str">
        <f>IF(TicketTotals[[#This Row],[New Tickets]]&gt;499, "TRUE", "FALSE")</f>
        <v>FALSE</v>
      </c>
      <c r="G1714" s="7">
        <v>6</v>
      </c>
      <c r="H1714" s="7">
        <f>IF(TicketTotals[[#This Row],[New Tickets]]&gt;499, TicketTotals[[#This Row],[New Tickets]], 0)</f>
        <v>0</v>
      </c>
      <c r="I1714" s="16">
        <f>ROUND((TicketTotals[[#This Row],[Billed Tickets]]/$E$5)*$E$6, 2)</f>
        <v>0</v>
      </c>
      <c r="J1714" s="20">
        <f>TicketTotals[[#This Row],[Billed Tickets]]/$E$5</f>
        <v>0</v>
      </c>
    </row>
    <row r="1715" spans="1:10" x14ac:dyDescent="0.3">
      <c r="A1715" s="6" t="s">
        <v>3288</v>
      </c>
      <c r="B1715" s="6" t="s">
        <v>2</v>
      </c>
      <c r="C1715" s="12">
        <v>153025</v>
      </c>
      <c r="E1715" s="12" t="s">
        <v>2761</v>
      </c>
      <c r="F1715" s="11" t="str">
        <f>IF(TicketTotals[[#This Row],[New Tickets]]&gt;499, "TRUE", "FALSE")</f>
        <v>FALSE</v>
      </c>
      <c r="G1715" s="7">
        <v>23</v>
      </c>
      <c r="H1715" s="7">
        <f>IF(TicketTotals[[#This Row],[New Tickets]]&gt;499, TicketTotals[[#This Row],[New Tickets]], 0)</f>
        <v>0</v>
      </c>
      <c r="I1715" s="16">
        <f>ROUND((TicketTotals[[#This Row],[Billed Tickets]]/$E$5)*$E$6, 2)</f>
        <v>0</v>
      </c>
      <c r="J1715" s="20">
        <f>TicketTotals[[#This Row],[Billed Tickets]]/$E$5</f>
        <v>0</v>
      </c>
    </row>
    <row r="1716" spans="1:10" x14ac:dyDescent="0.3">
      <c r="A1716" s="6" t="s">
        <v>3288</v>
      </c>
      <c r="B1716" s="6" t="s">
        <v>2</v>
      </c>
      <c r="C1716" s="12">
        <v>153027</v>
      </c>
      <c r="E1716" s="12" t="s">
        <v>2762</v>
      </c>
      <c r="F1716" s="11" t="str">
        <f>IF(TicketTotals[[#This Row],[New Tickets]]&gt;499, "TRUE", "FALSE")</f>
        <v>FALSE</v>
      </c>
      <c r="G1716" s="7">
        <v>220</v>
      </c>
      <c r="H1716" s="7">
        <f>IF(TicketTotals[[#This Row],[New Tickets]]&gt;499, TicketTotals[[#This Row],[New Tickets]], 0)</f>
        <v>0</v>
      </c>
      <c r="I1716" s="16">
        <f>ROUND((TicketTotals[[#This Row],[Billed Tickets]]/$E$5)*$E$6, 2)</f>
        <v>0</v>
      </c>
      <c r="J1716" s="20">
        <f>TicketTotals[[#This Row],[Billed Tickets]]/$E$5</f>
        <v>0</v>
      </c>
    </row>
    <row r="1717" spans="1:10" x14ac:dyDescent="0.3">
      <c r="A1717" s="6" t="s">
        <v>3288</v>
      </c>
      <c r="B1717" s="6" t="s">
        <v>2</v>
      </c>
      <c r="C1717" s="12">
        <v>153032</v>
      </c>
      <c r="E1717" s="12" t="s">
        <v>2763</v>
      </c>
      <c r="F1717" s="11" t="str">
        <f>IF(TicketTotals[[#This Row],[New Tickets]]&gt;499, "TRUE", "FALSE")</f>
        <v>FALSE</v>
      </c>
      <c r="G1717" s="7">
        <v>285</v>
      </c>
      <c r="H1717" s="7">
        <f>IF(TicketTotals[[#This Row],[New Tickets]]&gt;499, TicketTotals[[#This Row],[New Tickets]], 0)</f>
        <v>0</v>
      </c>
      <c r="I1717" s="16">
        <f>ROUND((TicketTotals[[#This Row],[Billed Tickets]]/$E$5)*$E$6, 2)</f>
        <v>0</v>
      </c>
      <c r="J1717" s="20">
        <f>TicketTotals[[#This Row],[Billed Tickets]]/$E$5</f>
        <v>0</v>
      </c>
    </row>
    <row r="1718" spans="1:10" x14ac:dyDescent="0.3">
      <c r="A1718" s="6" t="s">
        <v>3288</v>
      </c>
      <c r="B1718" s="6" t="s">
        <v>2</v>
      </c>
      <c r="C1718" s="12">
        <v>153034</v>
      </c>
      <c r="E1718" s="12" t="s">
        <v>2764</v>
      </c>
      <c r="F1718" s="11" t="str">
        <f>IF(TicketTotals[[#This Row],[New Tickets]]&gt;499, "TRUE", "FALSE")</f>
        <v>FALSE</v>
      </c>
      <c r="G1718" s="7">
        <v>14</v>
      </c>
      <c r="H1718" s="7">
        <f>IF(TicketTotals[[#This Row],[New Tickets]]&gt;499, TicketTotals[[#This Row],[New Tickets]], 0)</f>
        <v>0</v>
      </c>
      <c r="I1718" s="16">
        <f>ROUND((TicketTotals[[#This Row],[Billed Tickets]]/$E$5)*$E$6, 2)</f>
        <v>0</v>
      </c>
      <c r="J1718" s="20">
        <f>TicketTotals[[#This Row],[Billed Tickets]]/$E$5</f>
        <v>0</v>
      </c>
    </row>
    <row r="1719" spans="1:10" x14ac:dyDescent="0.3">
      <c r="A1719" s="6" t="s">
        <v>3288</v>
      </c>
      <c r="B1719" s="6" t="s">
        <v>2</v>
      </c>
      <c r="C1719" s="12">
        <v>153044</v>
      </c>
      <c r="E1719" s="1" t="s">
        <v>2765</v>
      </c>
      <c r="F1719" s="11" t="str">
        <f>IF(TicketTotals[[#This Row],[New Tickets]]&gt;499, "TRUE", "FALSE")</f>
        <v>TRUE</v>
      </c>
      <c r="G1719" s="7">
        <v>8302</v>
      </c>
      <c r="H1719" s="7">
        <f>IF(TicketTotals[[#This Row],[New Tickets]]&gt;499, TicketTotals[[#This Row],[New Tickets]], 0)</f>
        <v>8302</v>
      </c>
      <c r="I1719" s="16">
        <f>ROUND((TicketTotals[[#This Row],[Billed Tickets]]/$E$5)*$E$6, 2)</f>
        <v>5130.8900000000003</v>
      </c>
      <c r="J1719" s="20">
        <f>TicketTotals[[#This Row],[Billed Tickets]]/$E$5</f>
        <v>1.0261780467117434E-3</v>
      </c>
    </row>
    <row r="1720" spans="1:10" x14ac:dyDescent="0.3">
      <c r="A1720" s="6" t="s">
        <v>3288</v>
      </c>
      <c r="B1720" s="6" t="s">
        <v>2</v>
      </c>
      <c r="C1720" s="12">
        <v>153120</v>
      </c>
      <c r="E1720" s="12" t="s">
        <v>2766</v>
      </c>
      <c r="F1720" s="11" t="str">
        <f>IF(TicketTotals[[#This Row],[New Tickets]]&gt;499, "TRUE", "FALSE")</f>
        <v>FALSE</v>
      </c>
      <c r="G1720" s="7">
        <v>41</v>
      </c>
      <c r="H1720" s="7">
        <f>IF(TicketTotals[[#This Row],[New Tickets]]&gt;499, TicketTotals[[#This Row],[New Tickets]], 0)</f>
        <v>0</v>
      </c>
      <c r="I1720" s="16">
        <f>ROUND((TicketTotals[[#This Row],[Billed Tickets]]/$E$5)*$E$6, 2)</f>
        <v>0</v>
      </c>
      <c r="J1720" s="20">
        <f>TicketTotals[[#This Row],[Billed Tickets]]/$E$5</f>
        <v>0</v>
      </c>
    </row>
    <row r="1721" spans="1:10" x14ac:dyDescent="0.3">
      <c r="A1721" s="6" t="s">
        <v>3288</v>
      </c>
      <c r="B1721" s="6" t="s">
        <v>2</v>
      </c>
      <c r="C1721" s="12">
        <v>153146</v>
      </c>
      <c r="E1721" s="1" t="s">
        <v>2767</v>
      </c>
      <c r="F1721" s="11" t="str">
        <f>IF(TicketTotals[[#This Row],[New Tickets]]&gt;499, "TRUE", "FALSE")</f>
        <v>TRUE</v>
      </c>
      <c r="G1721" s="7">
        <v>880</v>
      </c>
      <c r="H1721" s="7">
        <f>IF(TicketTotals[[#This Row],[New Tickets]]&gt;499, TicketTotals[[#This Row],[New Tickets]], 0)</f>
        <v>880</v>
      </c>
      <c r="I1721" s="16">
        <f>ROUND((TicketTotals[[#This Row],[Billed Tickets]]/$E$5)*$E$6, 2)</f>
        <v>543.87</v>
      </c>
      <c r="J1721" s="20">
        <f>TicketTotals[[#This Row],[Billed Tickets]]/$E$5</f>
        <v>1.0877338967794918E-4</v>
      </c>
    </row>
    <row r="1722" spans="1:10" x14ac:dyDescent="0.3">
      <c r="A1722" s="6" t="s">
        <v>3288</v>
      </c>
      <c r="B1722" s="6" t="s">
        <v>2</v>
      </c>
      <c r="C1722" s="12">
        <v>152414</v>
      </c>
      <c r="E1722" s="12" t="s">
        <v>2768</v>
      </c>
      <c r="F1722" s="11" t="str">
        <f>IF(TicketTotals[[#This Row],[New Tickets]]&gt;499, "TRUE", "FALSE")</f>
        <v>FALSE</v>
      </c>
      <c r="G1722" s="7">
        <v>17</v>
      </c>
      <c r="H1722" s="7">
        <f>IF(TicketTotals[[#This Row],[New Tickets]]&gt;499, TicketTotals[[#This Row],[New Tickets]], 0)</f>
        <v>0</v>
      </c>
      <c r="I1722" s="16">
        <f>ROUND((TicketTotals[[#This Row],[Billed Tickets]]/$E$5)*$E$6, 2)</f>
        <v>0</v>
      </c>
      <c r="J1722" s="20">
        <f>TicketTotals[[#This Row],[Billed Tickets]]/$E$5</f>
        <v>0</v>
      </c>
    </row>
    <row r="1723" spans="1:10" x14ac:dyDescent="0.3">
      <c r="A1723" s="6" t="s">
        <v>3288</v>
      </c>
      <c r="B1723" s="6" t="s">
        <v>2</v>
      </c>
      <c r="C1723" s="12">
        <v>152539</v>
      </c>
      <c r="E1723" s="1" t="s">
        <v>2769</v>
      </c>
      <c r="F1723" s="11" t="str">
        <f>IF(TicketTotals[[#This Row],[New Tickets]]&gt;499, "TRUE", "FALSE")</f>
        <v>TRUE</v>
      </c>
      <c r="G1723" s="7">
        <v>122789</v>
      </c>
      <c r="H1723" s="7">
        <f>IF(TicketTotals[[#This Row],[New Tickets]]&gt;499, TicketTotals[[#This Row],[New Tickets]], 0)</f>
        <v>122789</v>
      </c>
      <c r="I1723" s="16">
        <f>ROUND((TicketTotals[[#This Row],[Billed Tickets]]/$E$5)*$E$6, 2)</f>
        <v>75887.360000000001</v>
      </c>
      <c r="J1723" s="20">
        <f>TicketTotals[[#This Row],[Billed Tickets]]/$E$5</f>
        <v>1.5177472437688298E-2</v>
      </c>
    </row>
    <row r="1724" spans="1:10" x14ac:dyDescent="0.3">
      <c r="A1724" s="6" t="s">
        <v>3288</v>
      </c>
      <c r="B1724" s="6" t="s">
        <v>2</v>
      </c>
      <c r="C1724" s="12">
        <v>152420</v>
      </c>
      <c r="E1724" s="12" t="s">
        <v>2770</v>
      </c>
      <c r="F1724" s="11" t="str">
        <f>IF(TicketTotals[[#This Row],[New Tickets]]&gt;499, "TRUE", "FALSE")</f>
        <v>FALSE</v>
      </c>
      <c r="G1724" s="7">
        <v>205</v>
      </c>
      <c r="H1724" s="7">
        <f>IF(TicketTotals[[#This Row],[New Tickets]]&gt;499, TicketTotals[[#This Row],[New Tickets]], 0)</f>
        <v>0</v>
      </c>
      <c r="I1724" s="16">
        <f>ROUND((TicketTotals[[#This Row],[Billed Tickets]]/$E$5)*$E$6, 2)</f>
        <v>0</v>
      </c>
      <c r="J1724" s="20">
        <f>TicketTotals[[#This Row],[Billed Tickets]]/$E$5</f>
        <v>0</v>
      </c>
    </row>
    <row r="1725" spans="1:10" x14ac:dyDescent="0.3">
      <c r="A1725" s="6" t="s">
        <v>3288</v>
      </c>
      <c r="B1725" s="6" t="s">
        <v>2</v>
      </c>
      <c r="C1725" s="12">
        <v>152434</v>
      </c>
      <c r="E1725" s="1" t="s">
        <v>2771</v>
      </c>
      <c r="F1725" s="11" t="str">
        <f>IF(TicketTotals[[#This Row],[New Tickets]]&gt;499, "TRUE", "FALSE")</f>
        <v>TRUE</v>
      </c>
      <c r="G1725" s="7">
        <v>543</v>
      </c>
      <c r="H1725" s="7">
        <f>IF(TicketTotals[[#This Row],[New Tickets]]&gt;499, TicketTotals[[#This Row],[New Tickets]], 0)</f>
        <v>543</v>
      </c>
      <c r="I1725" s="16">
        <f>ROUND((TicketTotals[[#This Row],[Billed Tickets]]/$E$5)*$E$6, 2)</f>
        <v>335.59</v>
      </c>
      <c r="J1725" s="20">
        <f>TicketTotals[[#This Row],[Billed Tickets]]/$E$5</f>
        <v>6.7118125676280015E-5</v>
      </c>
    </row>
    <row r="1726" spans="1:10" x14ac:dyDescent="0.3">
      <c r="A1726" s="6" t="s">
        <v>3288</v>
      </c>
      <c r="B1726" s="6" t="s">
        <v>2</v>
      </c>
      <c r="C1726" s="12">
        <v>152487</v>
      </c>
      <c r="E1726" s="12" t="s">
        <v>2772</v>
      </c>
      <c r="F1726" s="11" t="str">
        <f>IF(TicketTotals[[#This Row],[New Tickets]]&gt;499, "TRUE", "FALSE")</f>
        <v>FALSE</v>
      </c>
      <c r="G1726" s="7">
        <v>61</v>
      </c>
      <c r="H1726" s="7">
        <f>IF(TicketTotals[[#This Row],[New Tickets]]&gt;499, TicketTotals[[#This Row],[New Tickets]], 0)</f>
        <v>0</v>
      </c>
      <c r="I1726" s="16">
        <f>ROUND((TicketTotals[[#This Row],[Billed Tickets]]/$E$5)*$E$6, 2)</f>
        <v>0</v>
      </c>
      <c r="J1726" s="20">
        <f>TicketTotals[[#This Row],[Billed Tickets]]/$E$5</f>
        <v>0</v>
      </c>
    </row>
    <row r="1727" spans="1:10" x14ac:dyDescent="0.3">
      <c r="A1727" s="6" t="s">
        <v>3288</v>
      </c>
      <c r="B1727" s="6" t="s">
        <v>2</v>
      </c>
      <c r="C1727" s="12">
        <v>153162</v>
      </c>
      <c r="E1727" s="12" t="s">
        <v>2773</v>
      </c>
      <c r="F1727" s="11" t="str">
        <f>IF(TicketTotals[[#This Row],[New Tickets]]&gt;499, "TRUE", "FALSE")</f>
        <v>FALSE</v>
      </c>
      <c r="G1727" s="7">
        <v>20</v>
      </c>
      <c r="H1727" s="7">
        <f>IF(TicketTotals[[#This Row],[New Tickets]]&gt;499, TicketTotals[[#This Row],[New Tickets]], 0)</f>
        <v>0</v>
      </c>
      <c r="I1727" s="16">
        <f>ROUND((TicketTotals[[#This Row],[Billed Tickets]]/$E$5)*$E$6, 2)</f>
        <v>0</v>
      </c>
      <c r="J1727" s="20">
        <f>TicketTotals[[#This Row],[Billed Tickets]]/$E$5</f>
        <v>0</v>
      </c>
    </row>
    <row r="1728" spans="1:10" x14ac:dyDescent="0.3">
      <c r="A1728" s="6" t="s">
        <v>3288</v>
      </c>
      <c r="B1728" s="6" t="s">
        <v>2</v>
      </c>
      <c r="C1728" s="12">
        <v>153172</v>
      </c>
      <c r="E1728" s="12" t="s">
        <v>2774</v>
      </c>
      <c r="F1728" s="11" t="str">
        <f>IF(TicketTotals[[#This Row],[New Tickets]]&gt;499, "TRUE", "FALSE")</f>
        <v>FALSE</v>
      </c>
      <c r="G1728" s="7">
        <v>240</v>
      </c>
      <c r="H1728" s="7">
        <f>IF(TicketTotals[[#This Row],[New Tickets]]&gt;499, TicketTotals[[#This Row],[New Tickets]], 0)</f>
        <v>0</v>
      </c>
      <c r="I1728" s="16">
        <f>ROUND((TicketTotals[[#This Row],[Billed Tickets]]/$E$5)*$E$6, 2)</f>
        <v>0</v>
      </c>
      <c r="J1728" s="20">
        <f>TicketTotals[[#This Row],[Billed Tickets]]/$E$5</f>
        <v>0</v>
      </c>
    </row>
    <row r="1729" spans="1:10" x14ac:dyDescent="0.3">
      <c r="A1729" s="6" t="s">
        <v>3288</v>
      </c>
      <c r="B1729" s="6" t="s">
        <v>2</v>
      </c>
      <c r="C1729" s="12">
        <v>153330</v>
      </c>
      <c r="E1729" s="1" t="s">
        <v>2775</v>
      </c>
      <c r="F1729" s="11" t="str">
        <f>IF(TicketTotals[[#This Row],[New Tickets]]&gt;499, "TRUE", "FALSE")</f>
        <v>TRUE</v>
      </c>
      <c r="G1729" s="7">
        <v>3089</v>
      </c>
      <c r="H1729" s="7">
        <f>IF(TicketTotals[[#This Row],[New Tickets]]&gt;499, TicketTotals[[#This Row],[New Tickets]], 0)</f>
        <v>3089</v>
      </c>
      <c r="I1729" s="16">
        <f>ROUND((TicketTotals[[#This Row],[Billed Tickets]]/$E$5)*$E$6, 2)</f>
        <v>1909.1</v>
      </c>
      <c r="J1729" s="20">
        <f>TicketTotals[[#This Row],[Billed Tickets]]/$E$5</f>
        <v>3.8181931899452848E-4</v>
      </c>
    </row>
    <row r="1730" spans="1:10" x14ac:dyDescent="0.3">
      <c r="A1730" s="6" t="s">
        <v>3288</v>
      </c>
      <c r="B1730" s="6" t="s">
        <v>2</v>
      </c>
      <c r="C1730" s="12">
        <v>153289</v>
      </c>
      <c r="E1730" s="1" t="s">
        <v>2776</v>
      </c>
      <c r="F1730" s="11" t="str">
        <f>IF(TicketTotals[[#This Row],[New Tickets]]&gt;499, "TRUE", "FALSE")</f>
        <v>TRUE</v>
      </c>
      <c r="G1730" s="7">
        <v>3015</v>
      </c>
      <c r="H1730" s="7">
        <f>IF(TicketTotals[[#This Row],[New Tickets]]&gt;499, TicketTotals[[#This Row],[New Tickets]], 0)</f>
        <v>3015</v>
      </c>
      <c r="I1730" s="16">
        <f>ROUND((TicketTotals[[#This Row],[Billed Tickets]]/$E$5)*$E$6, 2)</f>
        <v>1863.36</v>
      </c>
      <c r="J1730" s="20">
        <f>TicketTotals[[#This Row],[Billed Tickets]]/$E$5</f>
        <v>3.7267246577160997E-4</v>
      </c>
    </row>
    <row r="1731" spans="1:10" x14ac:dyDescent="0.3">
      <c r="A1731" s="6" t="s">
        <v>3288</v>
      </c>
      <c r="B1731" s="6" t="s">
        <v>2</v>
      </c>
      <c r="C1731" s="12">
        <v>153301</v>
      </c>
      <c r="E1731" s="12" t="s">
        <v>2777</v>
      </c>
      <c r="F1731" s="11" t="str">
        <f>IF(TicketTotals[[#This Row],[New Tickets]]&gt;499, "TRUE", "FALSE")</f>
        <v>FALSE</v>
      </c>
      <c r="G1731" s="7">
        <v>101</v>
      </c>
      <c r="H1731" s="7">
        <f>IF(TicketTotals[[#This Row],[New Tickets]]&gt;499, TicketTotals[[#This Row],[New Tickets]], 0)</f>
        <v>0</v>
      </c>
      <c r="I1731" s="16">
        <f>ROUND((TicketTotals[[#This Row],[Billed Tickets]]/$E$5)*$E$6, 2)</f>
        <v>0</v>
      </c>
      <c r="J1731" s="20">
        <f>TicketTotals[[#This Row],[Billed Tickets]]/$E$5</f>
        <v>0</v>
      </c>
    </row>
    <row r="1732" spans="1:10" x14ac:dyDescent="0.3">
      <c r="A1732" s="6" t="s">
        <v>3288</v>
      </c>
      <c r="B1732" s="6" t="s">
        <v>2</v>
      </c>
      <c r="C1732" s="12">
        <v>153396</v>
      </c>
      <c r="E1732" s="12" t="s">
        <v>2778</v>
      </c>
      <c r="F1732" s="11" t="str">
        <f>IF(TicketTotals[[#This Row],[New Tickets]]&gt;499, "TRUE", "FALSE")</f>
        <v>FALSE</v>
      </c>
      <c r="G1732" s="7">
        <v>4</v>
      </c>
      <c r="H1732" s="7">
        <f>IF(TicketTotals[[#This Row],[New Tickets]]&gt;499, TicketTotals[[#This Row],[New Tickets]], 0)</f>
        <v>0</v>
      </c>
      <c r="I1732" s="16">
        <f>ROUND((TicketTotals[[#This Row],[Billed Tickets]]/$E$5)*$E$6, 2)</f>
        <v>0</v>
      </c>
      <c r="J1732" s="20">
        <f>TicketTotals[[#This Row],[Billed Tickets]]/$E$5</f>
        <v>0</v>
      </c>
    </row>
    <row r="1733" spans="1:10" x14ac:dyDescent="0.3">
      <c r="A1733" s="6" t="s">
        <v>3288</v>
      </c>
      <c r="B1733" s="6" t="s">
        <v>2</v>
      </c>
      <c r="C1733" s="12">
        <v>153383</v>
      </c>
      <c r="E1733" s="12" t="s">
        <v>2779</v>
      </c>
      <c r="F1733" s="11" t="str">
        <f>IF(TicketTotals[[#This Row],[New Tickets]]&gt;499, "TRUE", "FALSE")</f>
        <v>FALSE</v>
      </c>
      <c r="G1733" s="7">
        <v>10</v>
      </c>
      <c r="H1733" s="7">
        <f>IF(TicketTotals[[#This Row],[New Tickets]]&gt;499, TicketTotals[[#This Row],[New Tickets]], 0)</f>
        <v>0</v>
      </c>
      <c r="I1733" s="16">
        <f>ROUND((TicketTotals[[#This Row],[Billed Tickets]]/$E$5)*$E$6, 2)</f>
        <v>0</v>
      </c>
      <c r="J1733" s="20">
        <f>TicketTotals[[#This Row],[Billed Tickets]]/$E$5</f>
        <v>0</v>
      </c>
    </row>
    <row r="1734" spans="1:10" x14ac:dyDescent="0.3">
      <c r="A1734" s="6" t="s">
        <v>3288</v>
      </c>
      <c r="B1734" s="6" t="s">
        <v>2</v>
      </c>
      <c r="C1734" s="12">
        <v>153403</v>
      </c>
      <c r="E1734" s="1" t="s">
        <v>2780</v>
      </c>
      <c r="F1734" s="11" t="str">
        <f>IF(TicketTotals[[#This Row],[New Tickets]]&gt;499, "TRUE", "FALSE")</f>
        <v>TRUE</v>
      </c>
      <c r="G1734" s="7">
        <v>2643</v>
      </c>
      <c r="H1734" s="7">
        <f>IF(TicketTotals[[#This Row],[New Tickets]]&gt;499, TicketTotals[[#This Row],[New Tickets]], 0)</f>
        <v>2643</v>
      </c>
      <c r="I1734" s="16">
        <f>ROUND((TicketTotals[[#This Row],[Billed Tickets]]/$E$5)*$E$6, 2)</f>
        <v>1633.45</v>
      </c>
      <c r="J1734" s="20">
        <f>TicketTotals[[#This Row],[Billed Tickets]]/$E$5</f>
        <v>3.2669098740774967E-4</v>
      </c>
    </row>
    <row r="1735" spans="1:10" x14ac:dyDescent="0.3">
      <c r="A1735" s="6" t="s">
        <v>3288</v>
      </c>
      <c r="B1735" s="6" t="s">
        <v>2</v>
      </c>
      <c r="C1735" s="12">
        <v>153406</v>
      </c>
      <c r="E1735" s="1" t="s">
        <v>2781</v>
      </c>
      <c r="F1735" s="11" t="str">
        <f>IF(TicketTotals[[#This Row],[New Tickets]]&gt;499, "TRUE", "FALSE")</f>
        <v>TRUE</v>
      </c>
      <c r="G1735" s="7">
        <v>4594</v>
      </c>
      <c r="H1735" s="7">
        <f>IF(TicketTotals[[#This Row],[New Tickets]]&gt;499, TicketTotals[[#This Row],[New Tickets]], 0)</f>
        <v>4594</v>
      </c>
      <c r="I1735" s="16">
        <f>ROUND((TicketTotals[[#This Row],[Billed Tickets]]/$E$5)*$E$6, 2)</f>
        <v>2839.23</v>
      </c>
      <c r="J1735" s="20">
        <f>TicketTotals[[#This Row],[Billed Tickets]]/$E$5</f>
        <v>5.6784653656874841E-4</v>
      </c>
    </row>
    <row r="1736" spans="1:10" x14ac:dyDescent="0.3">
      <c r="A1736" s="6" t="s">
        <v>3288</v>
      </c>
      <c r="B1736" s="6" t="s">
        <v>2</v>
      </c>
      <c r="C1736" s="12">
        <v>153397</v>
      </c>
      <c r="E1736" s="12" t="s">
        <v>2782</v>
      </c>
      <c r="F1736" s="11" t="str">
        <f>IF(TicketTotals[[#This Row],[New Tickets]]&gt;499, "TRUE", "FALSE")</f>
        <v>FALSE</v>
      </c>
      <c r="G1736" s="7">
        <v>24</v>
      </c>
      <c r="H1736" s="7">
        <f>IF(TicketTotals[[#This Row],[New Tickets]]&gt;499, TicketTotals[[#This Row],[New Tickets]], 0)</f>
        <v>0</v>
      </c>
      <c r="I1736" s="16">
        <f>ROUND((TicketTotals[[#This Row],[Billed Tickets]]/$E$5)*$E$6, 2)</f>
        <v>0</v>
      </c>
      <c r="J1736" s="20">
        <f>TicketTotals[[#This Row],[Billed Tickets]]/$E$5</f>
        <v>0</v>
      </c>
    </row>
    <row r="1737" spans="1:10" x14ac:dyDescent="0.3">
      <c r="A1737" s="6" t="s">
        <v>3288</v>
      </c>
      <c r="B1737" s="6" t="s">
        <v>2</v>
      </c>
      <c r="C1737" s="12">
        <v>153398</v>
      </c>
      <c r="E1737" s="12" t="s">
        <v>2783</v>
      </c>
      <c r="F1737" s="11" t="str">
        <f>IF(TicketTotals[[#This Row],[New Tickets]]&gt;499, "TRUE", "FALSE")</f>
        <v>FALSE</v>
      </c>
      <c r="G1737" s="7">
        <v>36</v>
      </c>
      <c r="H1737" s="7">
        <f>IF(TicketTotals[[#This Row],[New Tickets]]&gt;499, TicketTotals[[#This Row],[New Tickets]], 0)</f>
        <v>0</v>
      </c>
      <c r="I1737" s="16">
        <f>ROUND((TicketTotals[[#This Row],[Billed Tickets]]/$E$5)*$E$6, 2)</f>
        <v>0</v>
      </c>
      <c r="J1737" s="20">
        <f>TicketTotals[[#This Row],[Billed Tickets]]/$E$5</f>
        <v>0</v>
      </c>
    </row>
    <row r="1738" spans="1:10" x14ac:dyDescent="0.3">
      <c r="A1738" s="6" t="s">
        <v>3288</v>
      </c>
      <c r="B1738" s="6" t="s">
        <v>2</v>
      </c>
      <c r="C1738" s="12">
        <v>153402</v>
      </c>
      <c r="E1738" s="12" t="s">
        <v>2784</v>
      </c>
      <c r="F1738" s="11" t="str">
        <f>IF(TicketTotals[[#This Row],[New Tickets]]&gt;499, "TRUE", "FALSE")</f>
        <v>FALSE</v>
      </c>
      <c r="G1738" s="7">
        <v>5</v>
      </c>
      <c r="H1738" s="7">
        <f>IF(TicketTotals[[#This Row],[New Tickets]]&gt;499, TicketTotals[[#This Row],[New Tickets]], 0)</f>
        <v>0</v>
      </c>
      <c r="I1738" s="16">
        <f>ROUND((TicketTotals[[#This Row],[Billed Tickets]]/$E$5)*$E$6, 2)</f>
        <v>0</v>
      </c>
      <c r="J1738" s="20">
        <f>TicketTotals[[#This Row],[Billed Tickets]]/$E$5</f>
        <v>0</v>
      </c>
    </row>
    <row r="1739" spans="1:10" x14ac:dyDescent="0.3">
      <c r="A1739" s="6" t="s">
        <v>3288</v>
      </c>
      <c r="B1739" s="6" t="s">
        <v>2</v>
      </c>
      <c r="C1739" s="12">
        <v>153405</v>
      </c>
      <c r="E1739" s="12" t="s">
        <v>2785</v>
      </c>
      <c r="F1739" s="11" t="str">
        <f>IF(TicketTotals[[#This Row],[New Tickets]]&gt;499, "TRUE", "FALSE")</f>
        <v>FALSE</v>
      </c>
      <c r="G1739" s="7">
        <v>6</v>
      </c>
      <c r="H1739" s="7">
        <f>IF(TicketTotals[[#This Row],[New Tickets]]&gt;499, TicketTotals[[#This Row],[New Tickets]], 0)</f>
        <v>0</v>
      </c>
      <c r="I1739" s="16">
        <f>ROUND((TicketTotals[[#This Row],[Billed Tickets]]/$E$5)*$E$6, 2)</f>
        <v>0</v>
      </c>
      <c r="J1739" s="20">
        <f>TicketTotals[[#This Row],[Billed Tickets]]/$E$5</f>
        <v>0</v>
      </c>
    </row>
    <row r="1740" spans="1:10" x14ac:dyDescent="0.3">
      <c r="A1740" s="6" t="s">
        <v>3288</v>
      </c>
      <c r="B1740" s="6" t="s">
        <v>2</v>
      </c>
      <c r="C1740" s="12">
        <v>153407</v>
      </c>
      <c r="E1740" s="12" t="s">
        <v>2786</v>
      </c>
      <c r="F1740" s="11" t="str">
        <f>IF(TicketTotals[[#This Row],[New Tickets]]&gt;499, "TRUE", "FALSE")</f>
        <v>FALSE</v>
      </c>
      <c r="G1740" s="7">
        <v>0</v>
      </c>
      <c r="H1740" s="7">
        <f>IF(TicketTotals[[#This Row],[New Tickets]]&gt;499, TicketTotals[[#This Row],[New Tickets]], 0)</f>
        <v>0</v>
      </c>
      <c r="I1740" s="16">
        <f>ROUND((TicketTotals[[#This Row],[Billed Tickets]]/$E$5)*$E$6, 2)</f>
        <v>0</v>
      </c>
      <c r="J1740" s="20">
        <f>TicketTotals[[#This Row],[Billed Tickets]]/$E$5</f>
        <v>0</v>
      </c>
    </row>
    <row r="1741" spans="1:10" x14ac:dyDescent="0.3">
      <c r="A1741" s="6" t="s">
        <v>3288</v>
      </c>
      <c r="B1741" s="6" t="s">
        <v>2</v>
      </c>
      <c r="C1741" s="12">
        <v>153411</v>
      </c>
      <c r="E1741" s="1" t="s">
        <v>2787</v>
      </c>
      <c r="F1741" s="11" t="str">
        <f>IF(TicketTotals[[#This Row],[New Tickets]]&gt;499, "TRUE", "FALSE")</f>
        <v>TRUE</v>
      </c>
      <c r="G1741" s="7">
        <v>1867</v>
      </c>
      <c r="H1741" s="7">
        <f>IF(TicketTotals[[#This Row],[New Tickets]]&gt;499, TicketTotals[[#This Row],[New Tickets]], 0)</f>
        <v>1867</v>
      </c>
      <c r="I1741" s="16">
        <f>ROUND((TicketTotals[[#This Row],[Billed Tickets]]/$E$5)*$E$6, 2)</f>
        <v>1153.8599999999999</v>
      </c>
      <c r="J1741" s="20">
        <f>TicketTotals[[#This Row],[Billed Tickets]]/$E$5</f>
        <v>2.3077263469173991E-4</v>
      </c>
    </row>
    <row r="1742" spans="1:10" x14ac:dyDescent="0.3">
      <c r="A1742" s="6" t="s">
        <v>3288</v>
      </c>
      <c r="B1742" s="6" t="s">
        <v>2</v>
      </c>
      <c r="C1742" s="12">
        <v>153415</v>
      </c>
      <c r="E1742" s="12" t="s">
        <v>2788</v>
      </c>
      <c r="F1742" s="11" t="str">
        <f>IF(TicketTotals[[#This Row],[New Tickets]]&gt;499, "TRUE", "FALSE")</f>
        <v>FALSE</v>
      </c>
      <c r="G1742" s="7">
        <v>58</v>
      </c>
      <c r="H1742" s="7">
        <f>IF(TicketTotals[[#This Row],[New Tickets]]&gt;499, TicketTotals[[#This Row],[New Tickets]], 0)</f>
        <v>0</v>
      </c>
      <c r="I1742" s="16">
        <f>ROUND((TicketTotals[[#This Row],[Billed Tickets]]/$E$5)*$E$6, 2)</f>
        <v>0</v>
      </c>
      <c r="J1742" s="20">
        <f>TicketTotals[[#This Row],[Billed Tickets]]/$E$5</f>
        <v>0</v>
      </c>
    </row>
    <row r="1743" spans="1:10" x14ac:dyDescent="0.3">
      <c r="A1743" s="6" t="s">
        <v>3288</v>
      </c>
      <c r="B1743" s="6" t="s">
        <v>2</v>
      </c>
      <c r="C1743" s="12">
        <v>153419</v>
      </c>
      <c r="E1743" s="12" t="s">
        <v>2789</v>
      </c>
      <c r="F1743" s="11" t="str">
        <f>IF(TicketTotals[[#This Row],[New Tickets]]&gt;499, "TRUE", "FALSE")</f>
        <v>FALSE</v>
      </c>
      <c r="G1743" s="7">
        <v>80</v>
      </c>
      <c r="H1743" s="7">
        <f>IF(TicketTotals[[#This Row],[New Tickets]]&gt;499, TicketTotals[[#This Row],[New Tickets]], 0)</f>
        <v>0</v>
      </c>
      <c r="I1743" s="16">
        <f>ROUND((TicketTotals[[#This Row],[Billed Tickets]]/$E$5)*$E$6, 2)</f>
        <v>0</v>
      </c>
      <c r="J1743" s="20">
        <f>TicketTotals[[#This Row],[Billed Tickets]]/$E$5</f>
        <v>0</v>
      </c>
    </row>
    <row r="1744" spans="1:10" x14ac:dyDescent="0.3">
      <c r="A1744" s="6" t="s">
        <v>3288</v>
      </c>
      <c r="B1744" s="6" t="s">
        <v>2</v>
      </c>
      <c r="C1744" s="12">
        <v>153410</v>
      </c>
      <c r="E1744" s="12" t="s">
        <v>2790</v>
      </c>
      <c r="F1744" s="11" t="str">
        <f>IF(TicketTotals[[#This Row],[New Tickets]]&gt;499, "TRUE", "FALSE")</f>
        <v>FALSE</v>
      </c>
      <c r="G1744" s="7">
        <v>123</v>
      </c>
      <c r="H1744" s="7">
        <f>IF(TicketTotals[[#This Row],[New Tickets]]&gt;499, TicketTotals[[#This Row],[New Tickets]], 0)</f>
        <v>0</v>
      </c>
      <c r="I1744" s="16">
        <f>ROUND((TicketTotals[[#This Row],[Billed Tickets]]/$E$5)*$E$6, 2)</f>
        <v>0</v>
      </c>
      <c r="J1744" s="20">
        <f>TicketTotals[[#This Row],[Billed Tickets]]/$E$5</f>
        <v>0</v>
      </c>
    </row>
    <row r="1745" spans="1:10" x14ac:dyDescent="0.3">
      <c r="A1745" s="6" t="s">
        <v>3288</v>
      </c>
      <c r="B1745" s="6" t="s">
        <v>2</v>
      </c>
      <c r="C1745" s="12">
        <v>153412</v>
      </c>
      <c r="E1745" s="12" t="s">
        <v>2791</v>
      </c>
      <c r="F1745" s="11" t="str">
        <f>IF(TicketTotals[[#This Row],[New Tickets]]&gt;499, "TRUE", "FALSE")</f>
        <v>FALSE</v>
      </c>
      <c r="G1745" s="7">
        <v>253</v>
      </c>
      <c r="H1745" s="7">
        <f>IF(TicketTotals[[#This Row],[New Tickets]]&gt;499, TicketTotals[[#This Row],[New Tickets]], 0)</f>
        <v>0</v>
      </c>
      <c r="I1745" s="16">
        <f>ROUND((TicketTotals[[#This Row],[Billed Tickets]]/$E$5)*$E$6, 2)</f>
        <v>0</v>
      </c>
      <c r="J1745" s="20">
        <f>TicketTotals[[#This Row],[Billed Tickets]]/$E$5</f>
        <v>0</v>
      </c>
    </row>
    <row r="1746" spans="1:10" x14ac:dyDescent="0.3">
      <c r="A1746" s="6" t="s">
        <v>3288</v>
      </c>
      <c r="B1746" s="6" t="s">
        <v>2</v>
      </c>
      <c r="C1746" s="12">
        <v>153413</v>
      </c>
      <c r="E1746" s="12" t="s">
        <v>2792</v>
      </c>
      <c r="F1746" s="11" t="str">
        <f>IF(TicketTotals[[#This Row],[New Tickets]]&gt;499, "TRUE", "FALSE")</f>
        <v>FALSE</v>
      </c>
      <c r="G1746" s="7">
        <v>216</v>
      </c>
      <c r="H1746" s="7">
        <f>IF(TicketTotals[[#This Row],[New Tickets]]&gt;499, TicketTotals[[#This Row],[New Tickets]], 0)</f>
        <v>0</v>
      </c>
      <c r="I1746" s="16">
        <f>ROUND((TicketTotals[[#This Row],[Billed Tickets]]/$E$5)*$E$6, 2)</f>
        <v>0</v>
      </c>
      <c r="J1746" s="20">
        <f>TicketTotals[[#This Row],[Billed Tickets]]/$E$5</f>
        <v>0</v>
      </c>
    </row>
    <row r="1747" spans="1:10" x14ac:dyDescent="0.3">
      <c r="A1747" s="6" t="s">
        <v>3288</v>
      </c>
      <c r="B1747" s="6" t="s">
        <v>2</v>
      </c>
      <c r="C1747" s="12">
        <v>153414</v>
      </c>
      <c r="E1747" s="12" t="s">
        <v>2793</v>
      </c>
      <c r="F1747" s="11" t="str">
        <f>IF(TicketTotals[[#This Row],[New Tickets]]&gt;499, "TRUE", "FALSE")</f>
        <v>FALSE</v>
      </c>
      <c r="G1747" s="7">
        <v>67</v>
      </c>
      <c r="H1747" s="7">
        <f>IF(TicketTotals[[#This Row],[New Tickets]]&gt;499, TicketTotals[[#This Row],[New Tickets]], 0)</f>
        <v>0</v>
      </c>
      <c r="I1747" s="16">
        <f>ROUND((TicketTotals[[#This Row],[Billed Tickets]]/$E$5)*$E$6, 2)</f>
        <v>0</v>
      </c>
      <c r="J1747" s="20">
        <f>TicketTotals[[#This Row],[Billed Tickets]]/$E$5</f>
        <v>0</v>
      </c>
    </row>
    <row r="1748" spans="1:10" x14ac:dyDescent="0.3">
      <c r="A1748" s="6" t="s">
        <v>3288</v>
      </c>
      <c r="B1748" s="6" t="s">
        <v>2</v>
      </c>
      <c r="C1748" s="12">
        <v>153416</v>
      </c>
      <c r="E1748" s="12" t="s">
        <v>2794</v>
      </c>
      <c r="F1748" s="11" t="str">
        <f>IF(TicketTotals[[#This Row],[New Tickets]]&gt;499, "TRUE", "FALSE")</f>
        <v>FALSE</v>
      </c>
      <c r="G1748" s="7">
        <v>89</v>
      </c>
      <c r="H1748" s="7">
        <f>IF(TicketTotals[[#This Row],[New Tickets]]&gt;499, TicketTotals[[#This Row],[New Tickets]], 0)</f>
        <v>0</v>
      </c>
      <c r="I1748" s="16">
        <f>ROUND((TicketTotals[[#This Row],[Billed Tickets]]/$E$5)*$E$6, 2)</f>
        <v>0</v>
      </c>
      <c r="J1748" s="20">
        <f>TicketTotals[[#This Row],[Billed Tickets]]/$E$5</f>
        <v>0</v>
      </c>
    </row>
    <row r="1749" spans="1:10" x14ac:dyDescent="0.3">
      <c r="A1749" s="6" t="s">
        <v>3288</v>
      </c>
      <c r="B1749" s="6" t="s">
        <v>2</v>
      </c>
      <c r="C1749" s="12">
        <v>153423</v>
      </c>
      <c r="E1749" s="12" t="s">
        <v>2795</v>
      </c>
      <c r="F1749" s="11" t="str">
        <f>IF(TicketTotals[[#This Row],[New Tickets]]&gt;499, "TRUE", "FALSE")</f>
        <v>FALSE</v>
      </c>
      <c r="G1749" s="7">
        <v>250</v>
      </c>
      <c r="H1749" s="7">
        <f>IF(TicketTotals[[#This Row],[New Tickets]]&gt;499, TicketTotals[[#This Row],[New Tickets]], 0)</f>
        <v>0</v>
      </c>
      <c r="I1749" s="16">
        <f>ROUND((TicketTotals[[#This Row],[Billed Tickets]]/$E$5)*$E$6, 2)</f>
        <v>0</v>
      </c>
      <c r="J1749" s="20">
        <f>TicketTotals[[#This Row],[Billed Tickets]]/$E$5</f>
        <v>0</v>
      </c>
    </row>
    <row r="1750" spans="1:10" x14ac:dyDescent="0.3">
      <c r="A1750" s="6" t="s">
        <v>3288</v>
      </c>
      <c r="B1750" s="6" t="s">
        <v>2</v>
      </c>
      <c r="C1750" s="12">
        <v>153466</v>
      </c>
      <c r="E1750" s="12" t="s">
        <v>2796</v>
      </c>
      <c r="F1750" s="11" t="str">
        <f>IF(TicketTotals[[#This Row],[New Tickets]]&gt;499, "TRUE", "FALSE")</f>
        <v>FALSE</v>
      </c>
      <c r="G1750" s="7">
        <v>8</v>
      </c>
      <c r="H1750" s="7">
        <f>IF(TicketTotals[[#This Row],[New Tickets]]&gt;499, TicketTotals[[#This Row],[New Tickets]], 0)</f>
        <v>0</v>
      </c>
      <c r="I1750" s="16">
        <f>ROUND((TicketTotals[[#This Row],[Billed Tickets]]/$E$5)*$E$6, 2)</f>
        <v>0</v>
      </c>
      <c r="J1750" s="20">
        <f>TicketTotals[[#This Row],[Billed Tickets]]/$E$5</f>
        <v>0</v>
      </c>
    </row>
    <row r="1751" spans="1:10" x14ac:dyDescent="0.3">
      <c r="A1751" s="6" t="s">
        <v>3288</v>
      </c>
      <c r="B1751" s="6" t="s">
        <v>2</v>
      </c>
      <c r="C1751" s="12">
        <v>153530</v>
      </c>
      <c r="E1751" s="12" t="s">
        <v>2797</v>
      </c>
      <c r="F1751" s="11" t="str">
        <f>IF(TicketTotals[[#This Row],[New Tickets]]&gt;499, "TRUE", "FALSE")</f>
        <v>FALSE</v>
      </c>
      <c r="G1751" s="7">
        <v>6</v>
      </c>
      <c r="H1751" s="7">
        <f>IF(TicketTotals[[#This Row],[New Tickets]]&gt;499, TicketTotals[[#This Row],[New Tickets]], 0)</f>
        <v>0</v>
      </c>
      <c r="I1751" s="16">
        <f>ROUND((TicketTotals[[#This Row],[Billed Tickets]]/$E$5)*$E$6, 2)</f>
        <v>0</v>
      </c>
      <c r="J1751" s="20">
        <f>TicketTotals[[#This Row],[Billed Tickets]]/$E$5</f>
        <v>0</v>
      </c>
    </row>
    <row r="1752" spans="1:10" x14ac:dyDescent="0.3">
      <c r="A1752" s="6" t="s">
        <v>3288</v>
      </c>
      <c r="B1752" s="6" t="s">
        <v>2</v>
      </c>
      <c r="C1752" s="12">
        <v>153911</v>
      </c>
      <c r="E1752" s="1" t="s">
        <v>2798</v>
      </c>
      <c r="F1752" s="11" t="str">
        <f>IF(TicketTotals[[#This Row],[New Tickets]]&gt;499, "TRUE", "FALSE")</f>
        <v>TRUE</v>
      </c>
      <c r="G1752" s="7">
        <v>1386</v>
      </c>
      <c r="H1752" s="7">
        <f>IF(TicketTotals[[#This Row],[New Tickets]]&gt;499, TicketTotals[[#This Row],[New Tickets]], 0)</f>
        <v>1386</v>
      </c>
      <c r="I1752" s="16">
        <f>ROUND((TicketTotals[[#This Row],[Billed Tickets]]/$E$5)*$E$6, 2)</f>
        <v>856.59</v>
      </c>
      <c r="J1752" s="20">
        <f>TicketTotals[[#This Row],[Billed Tickets]]/$E$5</f>
        <v>1.7131808874276997E-4</v>
      </c>
    </row>
    <row r="1753" spans="1:10" x14ac:dyDescent="0.3">
      <c r="A1753" s="6" t="s">
        <v>3288</v>
      </c>
      <c r="B1753" s="6" t="s">
        <v>2</v>
      </c>
      <c r="C1753" s="12">
        <v>154016</v>
      </c>
      <c r="E1753" s="1" t="s">
        <v>2799</v>
      </c>
      <c r="F1753" s="11" t="str">
        <f>IF(TicketTotals[[#This Row],[New Tickets]]&gt;499, "TRUE", "FALSE")</f>
        <v>TRUE</v>
      </c>
      <c r="G1753" s="7">
        <v>12462</v>
      </c>
      <c r="H1753" s="7">
        <f>IF(TicketTotals[[#This Row],[New Tickets]]&gt;499, TicketTotals[[#This Row],[New Tickets]], 0)</f>
        <v>12462</v>
      </c>
      <c r="I1753" s="16">
        <f>ROUND((TicketTotals[[#This Row],[Billed Tickets]]/$E$5)*$E$6, 2)</f>
        <v>7701.9</v>
      </c>
      <c r="J1753" s="20">
        <f>TicketTotals[[#This Row],[Billed Tickets]]/$E$5</f>
        <v>1.5403795251893214E-3</v>
      </c>
    </row>
    <row r="1754" spans="1:10" x14ac:dyDescent="0.3">
      <c r="A1754" s="6" t="s">
        <v>3288</v>
      </c>
      <c r="B1754" s="6" t="s">
        <v>2</v>
      </c>
      <c r="C1754" s="12">
        <v>154068</v>
      </c>
      <c r="E1754" s="12" t="s">
        <v>2800</v>
      </c>
      <c r="F1754" s="11" t="str">
        <f>IF(TicketTotals[[#This Row],[New Tickets]]&gt;499, "TRUE", "FALSE")</f>
        <v>FALSE</v>
      </c>
      <c r="G1754" s="7">
        <v>69</v>
      </c>
      <c r="H1754" s="7">
        <f>IF(TicketTotals[[#This Row],[New Tickets]]&gt;499, TicketTotals[[#This Row],[New Tickets]], 0)</f>
        <v>0</v>
      </c>
      <c r="I1754" s="16">
        <f>ROUND((TicketTotals[[#This Row],[Billed Tickets]]/$E$5)*$E$6, 2)</f>
        <v>0</v>
      </c>
      <c r="J1754" s="20">
        <f>TicketTotals[[#This Row],[Billed Tickets]]/$E$5</f>
        <v>0</v>
      </c>
    </row>
    <row r="1755" spans="1:10" x14ac:dyDescent="0.3">
      <c r="A1755" s="6" t="s">
        <v>3288</v>
      </c>
      <c r="B1755" s="6" t="s">
        <v>2</v>
      </c>
      <c r="C1755" s="12">
        <v>154121</v>
      </c>
      <c r="E1755" s="1" t="s">
        <v>2801</v>
      </c>
      <c r="F1755" s="11" t="str">
        <f>IF(TicketTotals[[#This Row],[New Tickets]]&gt;499, "TRUE", "FALSE")</f>
        <v>TRUE</v>
      </c>
      <c r="G1755" s="7">
        <v>593</v>
      </c>
      <c r="H1755" s="7">
        <f>IF(TicketTotals[[#This Row],[New Tickets]]&gt;499, TicketTotals[[#This Row],[New Tickets]], 0)</f>
        <v>593</v>
      </c>
      <c r="I1755" s="16">
        <f>ROUND((TicketTotals[[#This Row],[Billed Tickets]]/$E$5)*$E$6, 2)</f>
        <v>366.49</v>
      </c>
      <c r="J1755" s="20">
        <f>TicketTotals[[#This Row],[Billed Tickets]]/$E$5</f>
        <v>7.3298431907981671E-5</v>
      </c>
    </row>
    <row r="1756" spans="1:10" x14ac:dyDescent="0.3">
      <c r="A1756" s="6" t="s">
        <v>3288</v>
      </c>
      <c r="B1756" s="6" t="s">
        <v>2</v>
      </c>
      <c r="C1756" s="12">
        <v>154227</v>
      </c>
      <c r="E1756" s="12" t="s">
        <v>2802</v>
      </c>
      <c r="F1756" s="11" t="str">
        <f>IF(TicketTotals[[#This Row],[New Tickets]]&gt;499, "TRUE", "FALSE")</f>
        <v>FALSE</v>
      </c>
      <c r="G1756" s="7">
        <v>362</v>
      </c>
      <c r="H1756" s="7">
        <f>IF(TicketTotals[[#This Row],[New Tickets]]&gt;499, TicketTotals[[#This Row],[New Tickets]], 0)</f>
        <v>0</v>
      </c>
      <c r="I1756" s="16">
        <f>ROUND((TicketTotals[[#This Row],[Billed Tickets]]/$E$5)*$E$6, 2)</f>
        <v>0</v>
      </c>
      <c r="J1756" s="20">
        <f>TicketTotals[[#This Row],[Billed Tickets]]/$E$5</f>
        <v>0</v>
      </c>
    </row>
    <row r="1757" spans="1:10" x14ac:dyDescent="0.3">
      <c r="A1757" s="6" t="s">
        <v>3288</v>
      </c>
      <c r="B1757" s="6" t="s">
        <v>2</v>
      </c>
      <c r="C1757" s="12">
        <v>154281</v>
      </c>
      <c r="E1757" s="12" t="s">
        <v>2803</v>
      </c>
      <c r="F1757" s="11" t="str">
        <f>IF(TicketTotals[[#This Row],[New Tickets]]&gt;499, "TRUE", "FALSE")</f>
        <v>FALSE</v>
      </c>
      <c r="G1757" s="7">
        <v>47</v>
      </c>
      <c r="H1757" s="7">
        <f>IF(TicketTotals[[#This Row],[New Tickets]]&gt;499, TicketTotals[[#This Row],[New Tickets]], 0)</f>
        <v>0</v>
      </c>
      <c r="I1757" s="16">
        <f>ROUND((TicketTotals[[#This Row],[Billed Tickets]]/$E$5)*$E$6, 2)</f>
        <v>0</v>
      </c>
      <c r="J1757" s="20">
        <f>TicketTotals[[#This Row],[Billed Tickets]]/$E$5</f>
        <v>0</v>
      </c>
    </row>
    <row r="1758" spans="1:10" x14ac:dyDescent="0.3">
      <c r="A1758" s="6" t="s">
        <v>3288</v>
      </c>
      <c r="B1758" s="6" t="s">
        <v>2</v>
      </c>
      <c r="C1758" s="12">
        <v>154347</v>
      </c>
      <c r="E1758" s="12" t="s">
        <v>2804</v>
      </c>
      <c r="F1758" s="11" t="str">
        <f>IF(TicketTotals[[#This Row],[New Tickets]]&gt;499, "TRUE", "FALSE")</f>
        <v>FALSE</v>
      </c>
      <c r="G1758" s="7">
        <v>407</v>
      </c>
      <c r="H1758" s="7">
        <f>IF(TicketTotals[[#This Row],[New Tickets]]&gt;499, TicketTotals[[#This Row],[New Tickets]], 0)</f>
        <v>0</v>
      </c>
      <c r="I1758" s="16">
        <f>ROUND((TicketTotals[[#This Row],[Billed Tickets]]/$E$5)*$E$6, 2)</f>
        <v>0</v>
      </c>
      <c r="J1758" s="20">
        <f>TicketTotals[[#This Row],[Billed Tickets]]/$E$5</f>
        <v>0</v>
      </c>
    </row>
    <row r="1759" spans="1:10" x14ac:dyDescent="0.3">
      <c r="A1759" s="6" t="s">
        <v>3288</v>
      </c>
      <c r="B1759" s="6" t="s">
        <v>2</v>
      </c>
      <c r="C1759" s="12">
        <v>154360</v>
      </c>
      <c r="E1759" s="12" t="s">
        <v>2805</v>
      </c>
      <c r="F1759" s="11" t="str">
        <f>IF(TicketTotals[[#This Row],[New Tickets]]&gt;499, "TRUE", "FALSE")</f>
        <v>FALSE</v>
      </c>
      <c r="G1759" s="7">
        <v>446</v>
      </c>
      <c r="H1759" s="7">
        <f>IF(TicketTotals[[#This Row],[New Tickets]]&gt;499, TicketTotals[[#This Row],[New Tickets]], 0)</f>
        <v>0</v>
      </c>
      <c r="I1759" s="16">
        <f>ROUND((TicketTotals[[#This Row],[Billed Tickets]]/$E$5)*$E$6, 2)</f>
        <v>0</v>
      </c>
      <c r="J1759" s="20">
        <f>TicketTotals[[#This Row],[Billed Tickets]]/$E$5</f>
        <v>0</v>
      </c>
    </row>
    <row r="1760" spans="1:10" x14ac:dyDescent="0.3">
      <c r="A1760" s="6" t="s">
        <v>3288</v>
      </c>
      <c r="B1760" s="6" t="s">
        <v>2</v>
      </c>
      <c r="C1760" s="12">
        <v>154373</v>
      </c>
      <c r="E1760" s="1" t="s">
        <v>2806</v>
      </c>
      <c r="F1760" s="11" t="str">
        <f>IF(TicketTotals[[#This Row],[New Tickets]]&gt;499, "TRUE", "FALSE")</f>
        <v>TRUE</v>
      </c>
      <c r="G1760" s="7">
        <v>550</v>
      </c>
      <c r="H1760" s="7">
        <f>IF(TicketTotals[[#This Row],[New Tickets]]&gt;499, TicketTotals[[#This Row],[New Tickets]], 0)</f>
        <v>550</v>
      </c>
      <c r="I1760" s="16">
        <f>ROUND((TicketTotals[[#This Row],[Billed Tickets]]/$E$5)*$E$6, 2)</f>
        <v>339.92</v>
      </c>
      <c r="J1760" s="20">
        <f>TicketTotals[[#This Row],[Billed Tickets]]/$E$5</f>
        <v>6.7983368548718239E-5</v>
      </c>
    </row>
    <row r="1761" spans="1:10" x14ac:dyDescent="0.3">
      <c r="A1761" s="6" t="s">
        <v>3288</v>
      </c>
      <c r="B1761" s="6" t="s">
        <v>2</v>
      </c>
      <c r="C1761" s="12">
        <v>154386</v>
      </c>
      <c r="E1761" s="12" t="s">
        <v>2807</v>
      </c>
      <c r="F1761" s="11" t="str">
        <f>IF(TicketTotals[[#This Row],[New Tickets]]&gt;499, "TRUE", "FALSE")</f>
        <v>FALSE</v>
      </c>
      <c r="G1761" s="7">
        <v>86</v>
      </c>
      <c r="H1761" s="7">
        <f>IF(TicketTotals[[#This Row],[New Tickets]]&gt;499, TicketTotals[[#This Row],[New Tickets]], 0)</f>
        <v>0</v>
      </c>
      <c r="I1761" s="16">
        <f>ROUND((TicketTotals[[#This Row],[Billed Tickets]]/$E$5)*$E$6, 2)</f>
        <v>0</v>
      </c>
      <c r="J1761" s="20">
        <f>TicketTotals[[#This Row],[Billed Tickets]]/$E$5</f>
        <v>0</v>
      </c>
    </row>
    <row r="1762" spans="1:10" x14ac:dyDescent="0.3">
      <c r="A1762" s="6" t="s">
        <v>3288</v>
      </c>
      <c r="B1762" s="6" t="s">
        <v>2</v>
      </c>
      <c r="C1762" s="12">
        <v>154491</v>
      </c>
      <c r="E1762" s="12" t="s">
        <v>2808</v>
      </c>
      <c r="F1762" s="11" t="str">
        <f>IF(TicketTotals[[#This Row],[New Tickets]]&gt;499, "TRUE", "FALSE")</f>
        <v>FALSE</v>
      </c>
      <c r="G1762" s="7">
        <v>409</v>
      </c>
      <c r="H1762" s="7">
        <f>IF(TicketTotals[[#This Row],[New Tickets]]&gt;499, TicketTotals[[#This Row],[New Tickets]], 0)</f>
        <v>0</v>
      </c>
      <c r="I1762" s="16">
        <f>ROUND((TicketTotals[[#This Row],[Billed Tickets]]/$E$5)*$E$6, 2)</f>
        <v>0</v>
      </c>
      <c r="J1762" s="20">
        <f>TicketTotals[[#This Row],[Billed Tickets]]/$E$5</f>
        <v>0</v>
      </c>
    </row>
    <row r="1763" spans="1:10" x14ac:dyDescent="0.3">
      <c r="A1763" s="6" t="s">
        <v>3288</v>
      </c>
      <c r="B1763" s="6" t="s">
        <v>2</v>
      </c>
      <c r="C1763" s="12">
        <v>154508</v>
      </c>
      <c r="E1763" s="12" t="s">
        <v>2809</v>
      </c>
      <c r="F1763" s="11" t="str">
        <f>IF(TicketTotals[[#This Row],[New Tickets]]&gt;499, "TRUE", "FALSE")</f>
        <v>FALSE</v>
      </c>
      <c r="G1763" s="7">
        <v>24</v>
      </c>
      <c r="H1763" s="7">
        <f>IF(TicketTotals[[#This Row],[New Tickets]]&gt;499, TicketTotals[[#This Row],[New Tickets]], 0)</f>
        <v>0</v>
      </c>
      <c r="I1763" s="16">
        <f>ROUND((TicketTotals[[#This Row],[Billed Tickets]]/$E$5)*$E$6, 2)</f>
        <v>0</v>
      </c>
      <c r="J1763" s="20">
        <f>TicketTotals[[#This Row],[Billed Tickets]]/$E$5</f>
        <v>0</v>
      </c>
    </row>
    <row r="1764" spans="1:10" x14ac:dyDescent="0.3">
      <c r="A1764" s="6" t="s">
        <v>3288</v>
      </c>
      <c r="B1764" s="6" t="s">
        <v>2</v>
      </c>
      <c r="C1764" s="12">
        <v>154514</v>
      </c>
      <c r="E1764" s="1" t="s">
        <v>2810</v>
      </c>
      <c r="F1764" s="11" t="str">
        <f>IF(TicketTotals[[#This Row],[New Tickets]]&gt;499, "TRUE", "FALSE")</f>
        <v>TRUE</v>
      </c>
      <c r="G1764" s="7">
        <v>771</v>
      </c>
      <c r="H1764" s="7">
        <f>IF(TicketTotals[[#This Row],[New Tickets]]&gt;499, TicketTotals[[#This Row],[New Tickets]], 0)</f>
        <v>771</v>
      </c>
      <c r="I1764" s="16">
        <f>ROUND((TicketTotals[[#This Row],[Billed Tickets]]/$E$5)*$E$6, 2)</f>
        <v>476.5</v>
      </c>
      <c r="J1764" s="20">
        <f>TicketTotals[[#This Row],[Billed Tickets]]/$E$5</f>
        <v>9.5300322092839568E-5</v>
      </c>
    </row>
    <row r="1765" spans="1:10" x14ac:dyDescent="0.3">
      <c r="A1765" s="6" t="s">
        <v>3288</v>
      </c>
      <c r="B1765" s="6" t="s">
        <v>2</v>
      </c>
      <c r="C1765" s="12">
        <v>154515</v>
      </c>
      <c r="E1765" s="12" t="s">
        <v>2811</v>
      </c>
      <c r="F1765" s="11" t="str">
        <f>IF(TicketTotals[[#This Row],[New Tickets]]&gt;499, "TRUE", "FALSE")</f>
        <v>FALSE</v>
      </c>
      <c r="G1765" s="7">
        <v>66</v>
      </c>
      <c r="H1765" s="7">
        <f>IF(TicketTotals[[#This Row],[New Tickets]]&gt;499, TicketTotals[[#This Row],[New Tickets]], 0)</f>
        <v>0</v>
      </c>
      <c r="I1765" s="16">
        <f>ROUND((TicketTotals[[#This Row],[Billed Tickets]]/$E$5)*$E$6, 2)</f>
        <v>0</v>
      </c>
      <c r="J1765" s="20">
        <f>TicketTotals[[#This Row],[Billed Tickets]]/$E$5</f>
        <v>0</v>
      </c>
    </row>
    <row r="1766" spans="1:10" x14ac:dyDescent="0.3">
      <c r="A1766" s="6" t="s">
        <v>3288</v>
      </c>
      <c r="B1766" s="6" t="s">
        <v>2</v>
      </c>
      <c r="C1766" s="12">
        <v>154516</v>
      </c>
      <c r="E1766" s="1" t="s">
        <v>2812</v>
      </c>
      <c r="F1766" s="11" t="str">
        <f>IF(TicketTotals[[#This Row],[New Tickets]]&gt;499, "TRUE", "FALSE")</f>
        <v>TRUE</v>
      </c>
      <c r="G1766" s="7">
        <v>1473</v>
      </c>
      <c r="H1766" s="7">
        <f>IF(TicketTotals[[#This Row],[New Tickets]]&gt;499, TicketTotals[[#This Row],[New Tickets]], 0)</f>
        <v>1473</v>
      </c>
      <c r="I1766" s="16">
        <f>ROUND((TicketTotals[[#This Row],[Billed Tickets]]/$E$5)*$E$6, 2)</f>
        <v>910.36</v>
      </c>
      <c r="J1766" s="20">
        <f>TicketTotals[[#This Row],[Billed Tickets]]/$E$5</f>
        <v>1.8207182158593087E-4</v>
      </c>
    </row>
    <row r="1767" spans="1:10" x14ac:dyDescent="0.3">
      <c r="A1767" s="6" t="s">
        <v>3288</v>
      </c>
      <c r="B1767" s="6" t="s">
        <v>2</v>
      </c>
      <c r="C1767" s="12">
        <v>154520</v>
      </c>
      <c r="E1767" s="1" t="s">
        <v>2813</v>
      </c>
      <c r="F1767" s="11" t="str">
        <f>IF(TicketTotals[[#This Row],[New Tickets]]&gt;499, "TRUE", "FALSE")</f>
        <v>TRUE</v>
      </c>
      <c r="G1767" s="7">
        <v>533</v>
      </c>
      <c r="H1767" s="7">
        <f>IF(TicketTotals[[#This Row],[New Tickets]]&gt;499, TicketTotals[[#This Row],[New Tickets]], 0)</f>
        <v>533</v>
      </c>
      <c r="I1767" s="16">
        <f>ROUND((TicketTotals[[#This Row],[Billed Tickets]]/$E$5)*$E$6, 2)</f>
        <v>329.41</v>
      </c>
      <c r="J1767" s="20">
        <f>TicketTotals[[#This Row],[Billed Tickets]]/$E$5</f>
        <v>6.5882064429939672E-5</v>
      </c>
    </row>
    <row r="1768" spans="1:10" x14ac:dyDescent="0.3">
      <c r="A1768" s="6" t="s">
        <v>3288</v>
      </c>
      <c r="B1768" s="6" t="s">
        <v>2</v>
      </c>
      <c r="C1768" s="12">
        <v>154521</v>
      </c>
      <c r="E1768" s="12" t="s">
        <v>2814</v>
      </c>
      <c r="F1768" s="11" t="str">
        <f>IF(TicketTotals[[#This Row],[New Tickets]]&gt;499, "TRUE", "FALSE")</f>
        <v>FALSE</v>
      </c>
      <c r="G1768" s="7">
        <v>15</v>
      </c>
      <c r="H1768" s="7">
        <f>IF(TicketTotals[[#This Row],[New Tickets]]&gt;499, TicketTotals[[#This Row],[New Tickets]], 0)</f>
        <v>0</v>
      </c>
      <c r="I1768" s="16">
        <f>ROUND((TicketTotals[[#This Row],[Billed Tickets]]/$E$5)*$E$6, 2)</f>
        <v>0</v>
      </c>
      <c r="J1768" s="20">
        <f>TicketTotals[[#This Row],[Billed Tickets]]/$E$5</f>
        <v>0</v>
      </c>
    </row>
    <row r="1769" spans="1:10" x14ac:dyDescent="0.3">
      <c r="A1769" s="6" t="s">
        <v>3288</v>
      </c>
      <c r="B1769" s="6" t="s">
        <v>2</v>
      </c>
      <c r="C1769" s="12">
        <v>154522</v>
      </c>
      <c r="E1769" s="12" t="s">
        <v>2815</v>
      </c>
      <c r="F1769" s="11" t="str">
        <f>IF(TicketTotals[[#This Row],[New Tickets]]&gt;499, "TRUE", "FALSE")</f>
        <v>FALSE</v>
      </c>
      <c r="G1769" s="7">
        <v>0</v>
      </c>
      <c r="H1769" s="7">
        <f>IF(TicketTotals[[#This Row],[New Tickets]]&gt;499, TicketTotals[[#This Row],[New Tickets]], 0)</f>
        <v>0</v>
      </c>
      <c r="I1769" s="16">
        <f>ROUND((TicketTotals[[#This Row],[Billed Tickets]]/$E$5)*$E$6, 2)</f>
        <v>0</v>
      </c>
      <c r="J1769" s="20">
        <f>TicketTotals[[#This Row],[Billed Tickets]]/$E$5</f>
        <v>0</v>
      </c>
    </row>
    <row r="1770" spans="1:10" x14ac:dyDescent="0.3">
      <c r="A1770" s="6" t="s">
        <v>3288</v>
      </c>
      <c r="B1770" s="6" t="s">
        <v>2</v>
      </c>
      <c r="C1770" s="12">
        <v>154518</v>
      </c>
      <c r="E1770" s="1" t="s">
        <v>2816</v>
      </c>
      <c r="F1770" s="11" t="str">
        <f>IF(TicketTotals[[#This Row],[New Tickets]]&gt;499, "TRUE", "FALSE")</f>
        <v>TRUE</v>
      </c>
      <c r="G1770" s="7">
        <v>1137</v>
      </c>
      <c r="H1770" s="7">
        <f>IF(TicketTotals[[#This Row],[New Tickets]]&gt;499, TicketTotals[[#This Row],[New Tickets]], 0)</f>
        <v>1137</v>
      </c>
      <c r="I1770" s="16">
        <f>ROUND((TicketTotals[[#This Row],[Billed Tickets]]/$E$5)*$E$6, 2)</f>
        <v>702.7</v>
      </c>
      <c r="J1770" s="20">
        <f>TicketTotals[[#This Row],[Billed Tickets]]/$E$5</f>
        <v>1.405401637088957E-4</v>
      </c>
    </row>
    <row r="1771" spans="1:10" x14ac:dyDescent="0.3">
      <c r="A1771" s="6" t="s">
        <v>3288</v>
      </c>
      <c r="B1771" s="6" t="s">
        <v>2</v>
      </c>
      <c r="C1771" s="12">
        <v>154527</v>
      </c>
      <c r="E1771" s="12" t="s">
        <v>2817</v>
      </c>
      <c r="F1771" s="11" t="str">
        <f>IF(TicketTotals[[#This Row],[New Tickets]]&gt;499, "TRUE", "FALSE")</f>
        <v>FALSE</v>
      </c>
      <c r="G1771" s="7">
        <v>40</v>
      </c>
      <c r="H1771" s="7">
        <f>IF(TicketTotals[[#This Row],[New Tickets]]&gt;499, TicketTotals[[#This Row],[New Tickets]], 0)</f>
        <v>0</v>
      </c>
      <c r="I1771" s="16">
        <f>ROUND((TicketTotals[[#This Row],[Billed Tickets]]/$E$5)*$E$6, 2)</f>
        <v>0</v>
      </c>
      <c r="J1771" s="20">
        <f>TicketTotals[[#This Row],[Billed Tickets]]/$E$5</f>
        <v>0</v>
      </c>
    </row>
    <row r="1772" spans="1:10" x14ac:dyDescent="0.3">
      <c r="A1772" s="6" t="s">
        <v>3288</v>
      </c>
      <c r="B1772" s="6" t="s">
        <v>2</v>
      </c>
      <c r="C1772" s="12">
        <v>154517</v>
      </c>
      <c r="E1772" s="12" t="s">
        <v>2818</v>
      </c>
      <c r="F1772" s="11" t="str">
        <f>IF(TicketTotals[[#This Row],[New Tickets]]&gt;499, "TRUE", "FALSE")</f>
        <v>FALSE</v>
      </c>
      <c r="G1772" s="7">
        <v>62</v>
      </c>
      <c r="H1772" s="7">
        <f>IF(TicketTotals[[#This Row],[New Tickets]]&gt;499, TicketTotals[[#This Row],[New Tickets]], 0)</f>
        <v>0</v>
      </c>
      <c r="I1772" s="16">
        <f>ROUND((TicketTotals[[#This Row],[Billed Tickets]]/$E$5)*$E$6, 2)</f>
        <v>0</v>
      </c>
      <c r="J1772" s="20">
        <f>TicketTotals[[#This Row],[Billed Tickets]]/$E$5</f>
        <v>0</v>
      </c>
    </row>
    <row r="1773" spans="1:10" x14ac:dyDescent="0.3">
      <c r="A1773" s="6" t="s">
        <v>3288</v>
      </c>
      <c r="B1773" s="6" t="s">
        <v>2</v>
      </c>
      <c r="C1773" s="12">
        <v>154528</v>
      </c>
      <c r="E1773" s="1" t="s">
        <v>2819</v>
      </c>
      <c r="F1773" s="11" t="str">
        <f>IF(TicketTotals[[#This Row],[New Tickets]]&gt;499, "TRUE", "FALSE")</f>
        <v>TRUE</v>
      </c>
      <c r="G1773" s="7">
        <v>15748</v>
      </c>
      <c r="H1773" s="7">
        <f>IF(TicketTotals[[#This Row],[New Tickets]]&gt;499, TicketTotals[[#This Row],[New Tickets]], 0)</f>
        <v>15748</v>
      </c>
      <c r="I1773" s="16">
        <f>ROUND((TicketTotals[[#This Row],[Billed Tickets]]/$E$5)*$E$6, 2)</f>
        <v>9732.75</v>
      </c>
      <c r="J1773" s="20">
        <f>TicketTotals[[#This Row],[Billed Tickets]]/$E$5</f>
        <v>1.9465492507367544E-3</v>
      </c>
    </row>
    <row r="1774" spans="1:10" x14ac:dyDescent="0.3">
      <c r="A1774" s="6" t="s">
        <v>3288</v>
      </c>
      <c r="B1774" s="6" t="s">
        <v>2</v>
      </c>
      <c r="C1774" s="12">
        <v>154530</v>
      </c>
      <c r="E1774" s="12" t="s">
        <v>2820</v>
      </c>
      <c r="F1774" s="11" t="str">
        <f>IF(TicketTotals[[#This Row],[New Tickets]]&gt;499, "TRUE", "FALSE")</f>
        <v>FALSE</v>
      </c>
      <c r="G1774" s="7">
        <v>225</v>
      </c>
      <c r="H1774" s="7">
        <f>IF(TicketTotals[[#This Row],[New Tickets]]&gt;499, TicketTotals[[#This Row],[New Tickets]], 0)</f>
        <v>0</v>
      </c>
      <c r="I1774" s="16">
        <f>ROUND((TicketTotals[[#This Row],[Billed Tickets]]/$E$5)*$E$6, 2)</f>
        <v>0</v>
      </c>
      <c r="J1774" s="20">
        <f>TicketTotals[[#This Row],[Billed Tickets]]/$E$5</f>
        <v>0</v>
      </c>
    </row>
    <row r="1775" spans="1:10" x14ac:dyDescent="0.3">
      <c r="A1775" s="6" t="s">
        <v>3288</v>
      </c>
      <c r="B1775" s="6" t="s">
        <v>2</v>
      </c>
      <c r="C1775" s="12">
        <v>154532</v>
      </c>
      <c r="E1775" s="12" t="s">
        <v>2821</v>
      </c>
      <c r="F1775" s="11" t="str">
        <f>IF(TicketTotals[[#This Row],[New Tickets]]&gt;499, "TRUE", "FALSE")</f>
        <v>FALSE</v>
      </c>
      <c r="G1775" s="7">
        <v>3</v>
      </c>
      <c r="H1775" s="7">
        <f>IF(TicketTotals[[#This Row],[New Tickets]]&gt;499, TicketTotals[[#This Row],[New Tickets]], 0)</f>
        <v>0</v>
      </c>
      <c r="I1775" s="16">
        <f>ROUND((TicketTotals[[#This Row],[Billed Tickets]]/$E$5)*$E$6, 2)</f>
        <v>0</v>
      </c>
      <c r="J1775" s="20">
        <f>TicketTotals[[#This Row],[Billed Tickets]]/$E$5</f>
        <v>0</v>
      </c>
    </row>
    <row r="1776" spans="1:10" x14ac:dyDescent="0.3">
      <c r="A1776" s="6" t="s">
        <v>3288</v>
      </c>
      <c r="B1776" s="6" t="s">
        <v>2</v>
      </c>
      <c r="C1776" s="12">
        <v>154539</v>
      </c>
      <c r="E1776" s="12" t="s">
        <v>2822</v>
      </c>
      <c r="F1776" s="11" t="str">
        <f>IF(TicketTotals[[#This Row],[New Tickets]]&gt;499, "TRUE", "FALSE")</f>
        <v>FALSE</v>
      </c>
      <c r="G1776" s="7">
        <v>21</v>
      </c>
      <c r="H1776" s="7">
        <f>IF(TicketTotals[[#This Row],[New Tickets]]&gt;499, TicketTotals[[#This Row],[New Tickets]], 0)</f>
        <v>0</v>
      </c>
      <c r="I1776" s="16">
        <f>ROUND((TicketTotals[[#This Row],[Billed Tickets]]/$E$5)*$E$6, 2)</f>
        <v>0</v>
      </c>
      <c r="J1776" s="20">
        <f>TicketTotals[[#This Row],[Billed Tickets]]/$E$5</f>
        <v>0</v>
      </c>
    </row>
    <row r="1777" spans="1:10" x14ac:dyDescent="0.3">
      <c r="A1777" s="6" t="s">
        <v>3288</v>
      </c>
      <c r="B1777" s="6" t="s">
        <v>2</v>
      </c>
      <c r="C1777" s="12">
        <v>154531</v>
      </c>
      <c r="E1777" s="12" t="s">
        <v>2823</v>
      </c>
      <c r="F1777" s="11" t="str">
        <f>IF(TicketTotals[[#This Row],[New Tickets]]&gt;499, "TRUE", "FALSE")</f>
        <v>FALSE</v>
      </c>
      <c r="G1777" s="7">
        <v>47</v>
      </c>
      <c r="H1777" s="7">
        <f>IF(TicketTotals[[#This Row],[New Tickets]]&gt;499, TicketTotals[[#This Row],[New Tickets]], 0)</f>
        <v>0</v>
      </c>
      <c r="I1777" s="16">
        <f>ROUND((TicketTotals[[#This Row],[Billed Tickets]]/$E$5)*$E$6, 2)</f>
        <v>0</v>
      </c>
      <c r="J1777" s="20">
        <f>TicketTotals[[#This Row],[Billed Tickets]]/$E$5</f>
        <v>0</v>
      </c>
    </row>
    <row r="1778" spans="1:10" x14ac:dyDescent="0.3">
      <c r="A1778" s="6" t="s">
        <v>3288</v>
      </c>
      <c r="B1778" s="6" t="s">
        <v>2</v>
      </c>
      <c r="C1778" s="12">
        <v>154544</v>
      </c>
      <c r="E1778" s="1" t="s">
        <v>2824</v>
      </c>
      <c r="F1778" s="11" t="str">
        <f>IF(TicketTotals[[#This Row],[New Tickets]]&gt;499, "TRUE", "FALSE")</f>
        <v>TRUE</v>
      </c>
      <c r="G1778" s="7">
        <v>3361</v>
      </c>
      <c r="H1778" s="7">
        <f>IF(TicketTotals[[#This Row],[New Tickets]]&gt;499, TicketTotals[[#This Row],[New Tickets]], 0)</f>
        <v>3361</v>
      </c>
      <c r="I1778" s="16">
        <f>ROUND((TicketTotals[[#This Row],[Billed Tickets]]/$E$5)*$E$6, 2)</f>
        <v>2077.1999999999998</v>
      </c>
      <c r="J1778" s="20">
        <f>TicketTotals[[#This Row],[Billed Tickets]]/$E$5</f>
        <v>4.1544018489498549E-4</v>
      </c>
    </row>
    <row r="1779" spans="1:10" x14ac:dyDescent="0.3">
      <c r="A1779" s="6" t="s">
        <v>3288</v>
      </c>
      <c r="B1779" s="6" t="s">
        <v>2</v>
      </c>
      <c r="C1779" s="12">
        <v>154701</v>
      </c>
      <c r="E1779" s="12" t="s">
        <v>2825</v>
      </c>
      <c r="F1779" s="11" t="str">
        <f>IF(TicketTotals[[#This Row],[New Tickets]]&gt;499, "TRUE", "FALSE")</f>
        <v>FALSE</v>
      </c>
      <c r="G1779" s="7">
        <v>1</v>
      </c>
      <c r="H1779" s="7">
        <f>IF(TicketTotals[[#This Row],[New Tickets]]&gt;499, TicketTotals[[#This Row],[New Tickets]], 0)</f>
        <v>0</v>
      </c>
      <c r="I1779" s="16">
        <f>ROUND((TicketTotals[[#This Row],[Billed Tickets]]/$E$5)*$E$6, 2)</f>
        <v>0</v>
      </c>
      <c r="J1779" s="20">
        <f>TicketTotals[[#This Row],[Billed Tickets]]/$E$5</f>
        <v>0</v>
      </c>
    </row>
    <row r="1780" spans="1:10" x14ac:dyDescent="0.3">
      <c r="A1780" s="6" t="s">
        <v>3288</v>
      </c>
      <c r="B1780" s="6" t="s">
        <v>2</v>
      </c>
      <c r="C1780" s="12">
        <v>154860</v>
      </c>
      <c r="E1780" s="1" t="s">
        <v>2826</v>
      </c>
      <c r="F1780" s="11" t="str">
        <f>IF(TicketTotals[[#This Row],[New Tickets]]&gt;499, "TRUE", "FALSE")</f>
        <v>TRUE</v>
      </c>
      <c r="G1780" s="7">
        <v>5474</v>
      </c>
      <c r="H1780" s="7">
        <f>IF(TicketTotals[[#This Row],[New Tickets]]&gt;499, TicketTotals[[#This Row],[New Tickets]], 0)</f>
        <v>5474</v>
      </c>
      <c r="I1780" s="16">
        <f>ROUND((TicketTotals[[#This Row],[Billed Tickets]]/$E$5)*$E$6, 2)</f>
        <v>3383.1</v>
      </c>
      <c r="J1780" s="20">
        <f>TicketTotals[[#This Row],[Billed Tickets]]/$E$5</f>
        <v>6.7661992624669755E-4</v>
      </c>
    </row>
    <row r="1781" spans="1:10" x14ac:dyDescent="0.3">
      <c r="A1781" s="6" t="s">
        <v>3288</v>
      </c>
      <c r="B1781" s="6" t="s">
        <v>2</v>
      </c>
      <c r="C1781" s="12">
        <v>155174</v>
      </c>
      <c r="E1781" s="12" t="s">
        <v>2827</v>
      </c>
      <c r="F1781" s="11" t="str">
        <f>IF(TicketTotals[[#This Row],[New Tickets]]&gt;499, "TRUE", "FALSE")</f>
        <v>FALSE</v>
      </c>
      <c r="G1781" s="7">
        <v>0</v>
      </c>
      <c r="H1781" s="7">
        <f>IF(TicketTotals[[#This Row],[New Tickets]]&gt;499, TicketTotals[[#This Row],[New Tickets]], 0)</f>
        <v>0</v>
      </c>
      <c r="I1781" s="16">
        <f>ROUND((TicketTotals[[#This Row],[Billed Tickets]]/$E$5)*$E$6, 2)</f>
        <v>0</v>
      </c>
      <c r="J1781" s="20">
        <f>TicketTotals[[#This Row],[Billed Tickets]]/$E$5</f>
        <v>0</v>
      </c>
    </row>
    <row r="1782" spans="1:10" x14ac:dyDescent="0.3">
      <c r="A1782" s="6" t="s">
        <v>3288</v>
      </c>
      <c r="B1782" s="6" t="s">
        <v>2</v>
      </c>
      <c r="C1782" s="12">
        <v>155173</v>
      </c>
      <c r="E1782" s="12" t="s">
        <v>2828</v>
      </c>
      <c r="F1782" s="11" t="str">
        <f>IF(TicketTotals[[#This Row],[New Tickets]]&gt;499, "TRUE", "FALSE")</f>
        <v>FALSE</v>
      </c>
      <c r="G1782" s="7">
        <v>0</v>
      </c>
      <c r="H1782" s="7">
        <f>IF(TicketTotals[[#This Row],[New Tickets]]&gt;499, TicketTotals[[#This Row],[New Tickets]], 0)</f>
        <v>0</v>
      </c>
      <c r="I1782" s="16">
        <f>ROUND((TicketTotals[[#This Row],[Billed Tickets]]/$E$5)*$E$6, 2)</f>
        <v>0</v>
      </c>
      <c r="J1782" s="20">
        <f>TicketTotals[[#This Row],[Billed Tickets]]/$E$5</f>
        <v>0</v>
      </c>
    </row>
    <row r="1783" spans="1:10" x14ac:dyDescent="0.3">
      <c r="A1783" s="6" t="s">
        <v>3288</v>
      </c>
      <c r="B1783" s="6" t="s">
        <v>2</v>
      </c>
      <c r="C1783" s="12">
        <v>155175</v>
      </c>
      <c r="E1783" s="12" t="s">
        <v>2829</v>
      </c>
      <c r="F1783" s="11" t="str">
        <f>IF(TicketTotals[[#This Row],[New Tickets]]&gt;499, "TRUE", "FALSE")</f>
        <v>FALSE</v>
      </c>
      <c r="G1783" s="7">
        <v>8</v>
      </c>
      <c r="H1783" s="7">
        <f>IF(TicketTotals[[#This Row],[New Tickets]]&gt;499, TicketTotals[[#This Row],[New Tickets]], 0)</f>
        <v>0</v>
      </c>
      <c r="I1783" s="16">
        <f>ROUND((TicketTotals[[#This Row],[Billed Tickets]]/$E$5)*$E$6, 2)</f>
        <v>0</v>
      </c>
      <c r="J1783" s="20">
        <f>TicketTotals[[#This Row],[Billed Tickets]]/$E$5</f>
        <v>0</v>
      </c>
    </row>
    <row r="1784" spans="1:10" x14ac:dyDescent="0.3">
      <c r="A1784" s="6" t="s">
        <v>3288</v>
      </c>
      <c r="B1784" s="6" t="s">
        <v>2</v>
      </c>
      <c r="C1784" s="12">
        <v>155172</v>
      </c>
      <c r="E1784" s="12" t="s">
        <v>2830</v>
      </c>
      <c r="F1784" s="11" t="str">
        <f>IF(TicketTotals[[#This Row],[New Tickets]]&gt;499, "TRUE", "FALSE")</f>
        <v>FALSE</v>
      </c>
      <c r="G1784" s="7">
        <v>29</v>
      </c>
      <c r="H1784" s="7">
        <f>IF(TicketTotals[[#This Row],[New Tickets]]&gt;499, TicketTotals[[#This Row],[New Tickets]], 0)</f>
        <v>0</v>
      </c>
      <c r="I1784" s="16">
        <f>ROUND((TicketTotals[[#This Row],[Billed Tickets]]/$E$5)*$E$6, 2)</f>
        <v>0</v>
      </c>
      <c r="J1784" s="20">
        <f>TicketTotals[[#This Row],[Billed Tickets]]/$E$5</f>
        <v>0</v>
      </c>
    </row>
    <row r="1785" spans="1:10" x14ac:dyDescent="0.3">
      <c r="A1785" s="6" t="s">
        <v>3288</v>
      </c>
      <c r="B1785" s="6" t="s">
        <v>2</v>
      </c>
      <c r="C1785" s="12">
        <v>155176</v>
      </c>
      <c r="E1785" s="12" t="s">
        <v>2831</v>
      </c>
      <c r="F1785" s="11" t="str">
        <f>IF(TicketTotals[[#This Row],[New Tickets]]&gt;499, "TRUE", "FALSE")</f>
        <v>FALSE</v>
      </c>
      <c r="G1785" s="7">
        <v>67</v>
      </c>
      <c r="H1785" s="7">
        <f>IF(TicketTotals[[#This Row],[New Tickets]]&gt;499, TicketTotals[[#This Row],[New Tickets]], 0)</f>
        <v>0</v>
      </c>
      <c r="I1785" s="16">
        <f>ROUND((TicketTotals[[#This Row],[Billed Tickets]]/$E$5)*$E$6, 2)</f>
        <v>0</v>
      </c>
      <c r="J1785" s="20">
        <f>TicketTotals[[#This Row],[Billed Tickets]]/$E$5</f>
        <v>0</v>
      </c>
    </row>
    <row r="1786" spans="1:10" x14ac:dyDescent="0.3">
      <c r="A1786" s="6" t="s">
        <v>3288</v>
      </c>
      <c r="B1786" s="6" t="s">
        <v>2</v>
      </c>
      <c r="C1786" s="12">
        <v>155229</v>
      </c>
      <c r="E1786" s="12" t="s">
        <v>2832</v>
      </c>
      <c r="F1786" s="11" t="str">
        <f>IF(TicketTotals[[#This Row],[New Tickets]]&gt;499, "TRUE", "FALSE")</f>
        <v>FALSE</v>
      </c>
      <c r="G1786" s="7">
        <v>15</v>
      </c>
      <c r="H1786" s="7">
        <f>IF(TicketTotals[[#This Row],[New Tickets]]&gt;499, TicketTotals[[#This Row],[New Tickets]], 0)</f>
        <v>0</v>
      </c>
      <c r="I1786" s="16">
        <f>ROUND((TicketTotals[[#This Row],[Billed Tickets]]/$E$5)*$E$6, 2)</f>
        <v>0</v>
      </c>
      <c r="J1786" s="20">
        <f>TicketTotals[[#This Row],[Billed Tickets]]/$E$5</f>
        <v>0</v>
      </c>
    </row>
    <row r="1787" spans="1:10" x14ac:dyDescent="0.3">
      <c r="A1787" s="6" t="s">
        <v>3288</v>
      </c>
      <c r="B1787" s="6" t="s">
        <v>2</v>
      </c>
      <c r="C1787" s="12">
        <v>155282</v>
      </c>
      <c r="E1787" s="1" t="s">
        <v>2833</v>
      </c>
      <c r="F1787" s="11" t="str">
        <f>IF(TicketTotals[[#This Row],[New Tickets]]&gt;499, "TRUE", "FALSE")</f>
        <v>TRUE</v>
      </c>
      <c r="G1787" s="7">
        <v>646</v>
      </c>
      <c r="H1787" s="7">
        <f>IF(TicketTotals[[#This Row],[New Tickets]]&gt;499, TicketTotals[[#This Row],[New Tickets]], 0)</f>
        <v>646</v>
      </c>
      <c r="I1787" s="16">
        <f>ROUND((TicketTotals[[#This Row],[Billed Tickets]]/$E$5)*$E$6, 2)</f>
        <v>399.25</v>
      </c>
      <c r="J1787" s="20">
        <f>TicketTotals[[#This Row],[Billed Tickets]]/$E$5</f>
        <v>7.9849556513585419E-5</v>
      </c>
    </row>
    <row r="1788" spans="1:10" x14ac:dyDescent="0.3">
      <c r="A1788" s="6" t="s">
        <v>3288</v>
      </c>
      <c r="B1788" s="6" t="s">
        <v>2</v>
      </c>
      <c r="C1788" s="12">
        <v>155704</v>
      </c>
      <c r="E1788" s="1" t="s">
        <v>2834</v>
      </c>
      <c r="F1788" s="11" t="str">
        <f>IF(TicketTotals[[#This Row],[New Tickets]]&gt;499, "TRUE", "FALSE")</f>
        <v>TRUE</v>
      </c>
      <c r="G1788" s="7">
        <v>1235</v>
      </c>
      <c r="H1788" s="7">
        <f>IF(TicketTotals[[#This Row],[New Tickets]]&gt;499, TicketTotals[[#This Row],[New Tickets]], 0)</f>
        <v>1235</v>
      </c>
      <c r="I1788" s="16">
        <f>ROUND((TicketTotals[[#This Row],[Billed Tickets]]/$E$5)*$E$6, 2)</f>
        <v>763.27</v>
      </c>
      <c r="J1788" s="20">
        <f>TicketTotals[[#This Row],[Billed Tickets]]/$E$5</f>
        <v>1.5265356392303096E-4</v>
      </c>
    </row>
    <row r="1789" spans="1:10" x14ac:dyDescent="0.3">
      <c r="A1789" s="6" t="s">
        <v>3288</v>
      </c>
      <c r="B1789" s="6" t="s">
        <v>2</v>
      </c>
      <c r="C1789" s="12">
        <v>155757</v>
      </c>
      <c r="E1789" s="12" t="s">
        <v>2835</v>
      </c>
      <c r="F1789" s="11" t="str">
        <f>IF(TicketTotals[[#This Row],[New Tickets]]&gt;499, "TRUE", "FALSE")</f>
        <v>FALSE</v>
      </c>
      <c r="G1789" s="7">
        <v>59</v>
      </c>
      <c r="H1789" s="7">
        <f>IF(TicketTotals[[#This Row],[New Tickets]]&gt;499, TicketTotals[[#This Row],[New Tickets]], 0)</f>
        <v>0</v>
      </c>
      <c r="I1789" s="16">
        <f>ROUND((TicketTotals[[#This Row],[Billed Tickets]]/$E$5)*$E$6, 2)</f>
        <v>0</v>
      </c>
      <c r="J1789" s="20">
        <f>TicketTotals[[#This Row],[Billed Tickets]]/$E$5</f>
        <v>0</v>
      </c>
    </row>
    <row r="1790" spans="1:10" x14ac:dyDescent="0.3">
      <c r="A1790" s="6" t="s">
        <v>3288</v>
      </c>
      <c r="B1790" s="6" t="s">
        <v>2</v>
      </c>
      <c r="C1790" s="12">
        <v>155810</v>
      </c>
      <c r="E1790" s="12" t="s">
        <v>2836</v>
      </c>
      <c r="F1790" s="11" t="str">
        <f>IF(TicketTotals[[#This Row],[New Tickets]]&gt;499, "TRUE", "FALSE")</f>
        <v>FALSE</v>
      </c>
      <c r="G1790" s="7">
        <v>34</v>
      </c>
      <c r="H1790" s="7">
        <f>IF(TicketTotals[[#This Row],[New Tickets]]&gt;499, TicketTotals[[#This Row],[New Tickets]], 0)</f>
        <v>0</v>
      </c>
      <c r="I1790" s="16">
        <f>ROUND((TicketTotals[[#This Row],[Billed Tickets]]/$E$5)*$E$6, 2)</f>
        <v>0</v>
      </c>
      <c r="J1790" s="20">
        <f>TicketTotals[[#This Row],[Billed Tickets]]/$E$5</f>
        <v>0</v>
      </c>
    </row>
    <row r="1791" spans="1:10" x14ac:dyDescent="0.3">
      <c r="A1791" s="6" t="s">
        <v>3288</v>
      </c>
      <c r="B1791" s="6" t="s">
        <v>2</v>
      </c>
      <c r="C1791" s="12">
        <v>155837</v>
      </c>
      <c r="E1791" s="12" t="s">
        <v>2837</v>
      </c>
      <c r="F1791" s="11" t="str">
        <f>IF(TicketTotals[[#This Row],[New Tickets]]&gt;499, "TRUE", "FALSE")</f>
        <v>FALSE</v>
      </c>
      <c r="G1791" s="7">
        <v>10</v>
      </c>
      <c r="H1791" s="7">
        <f>IF(TicketTotals[[#This Row],[New Tickets]]&gt;499, TicketTotals[[#This Row],[New Tickets]], 0)</f>
        <v>0</v>
      </c>
      <c r="I1791" s="16">
        <f>ROUND((TicketTotals[[#This Row],[Billed Tickets]]/$E$5)*$E$6, 2)</f>
        <v>0</v>
      </c>
      <c r="J1791" s="20">
        <f>TicketTotals[[#This Row],[Billed Tickets]]/$E$5</f>
        <v>0</v>
      </c>
    </row>
    <row r="1792" spans="1:10" x14ac:dyDescent="0.3">
      <c r="A1792" s="6" t="s">
        <v>3288</v>
      </c>
      <c r="B1792" s="6" t="s">
        <v>2</v>
      </c>
      <c r="C1792" s="12">
        <v>155863</v>
      </c>
      <c r="E1792" s="12" t="s">
        <v>2838</v>
      </c>
      <c r="F1792" s="11" t="str">
        <f>IF(TicketTotals[[#This Row],[New Tickets]]&gt;499, "TRUE", "FALSE")</f>
        <v>FALSE</v>
      </c>
      <c r="G1792" s="7">
        <v>91</v>
      </c>
      <c r="H1792" s="7">
        <f>IF(TicketTotals[[#This Row],[New Tickets]]&gt;499, TicketTotals[[#This Row],[New Tickets]], 0)</f>
        <v>0</v>
      </c>
      <c r="I1792" s="16">
        <f>ROUND((TicketTotals[[#This Row],[Billed Tickets]]/$E$5)*$E$6, 2)</f>
        <v>0</v>
      </c>
      <c r="J1792" s="20">
        <f>TicketTotals[[#This Row],[Billed Tickets]]/$E$5</f>
        <v>0</v>
      </c>
    </row>
    <row r="1793" spans="1:10" x14ac:dyDescent="0.3">
      <c r="A1793" s="6" t="s">
        <v>3288</v>
      </c>
      <c r="B1793" s="6" t="s">
        <v>2</v>
      </c>
      <c r="C1793" s="12">
        <v>155889</v>
      </c>
      <c r="E1793" s="12" t="s">
        <v>2839</v>
      </c>
      <c r="F1793" s="11" t="str">
        <f>IF(TicketTotals[[#This Row],[New Tickets]]&gt;499, "TRUE", "FALSE")</f>
        <v>FALSE</v>
      </c>
      <c r="G1793" s="7">
        <v>12</v>
      </c>
      <c r="H1793" s="7">
        <f>IF(TicketTotals[[#This Row],[New Tickets]]&gt;499, TicketTotals[[#This Row],[New Tickets]], 0)</f>
        <v>0</v>
      </c>
      <c r="I1793" s="16">
        <f>ROUND((TicketTotals[[#This Row],[Billed Tickets]]/$E$5)*$E$6, 2)</f>
        <v>0</v>
      </c>
      <c r="J1793" s="20">
        <f>TicketTotals[[#This Row],[Billed Tickets]]/$E$5</f>
        <v>0</v>
      </c>
    </row>
    <row r="1794" spans="1:10" x14ac:dyDescent="0.3">
      <c r="A1794" s="6" t="s">
        <v>3288</v>
      </c>
      <c r="B1794" s="6" t="s">
        <v>2</v>
      </c>
      <c r="C1794" s="12">
        <v>155903</v>
      </c>
      <c r="E1794" s="12" t="s">
        <v>2840</v>
      </c>
      <c r="F1794" s="11" t="str">
        <f>IF(TicketTotals[[#This Row],[New Tickets]]&gt;499, "TRUE", "FALSE")</f>
        <v>FALSE</v>
      </c>
      <c r="G1794" s="7">
        <v>344</v>
      </c>
      <c r="H1794" s="7">
        <f>IF(TicketTotals[[#This Row],[New Tickets]]&gt;499, TicketTotals[[#This Row],[New Tickets]], 0)</f>
        <v>0</v>
      </c>
      <c r="I1794" s="16">
        <f>ROUND((TicketTotals[[#This Row],[Billed Tickets]]/$E$5)*$E$6, 2)</f>
        <v>0</v>
      </c>
      <c r="J1794" s="20">
        <f>TicketTotals[[#This Row],[Billed Tickets]]/$E$5</f>
        <v>0</v>
      </c>
    </row>
    <row r="1795" spans="1:10" x14ac:dyDescent="0.3">
      <c r="A1795" s="6" t="s">
        <v>3288</v>
      </c>
      <c r="B1795" s="6" t="s">
        <v>2</v>
      </c>
      <c r="C1795" s="12">
        <v>155916</v>
      </c>
      <c r="E1795" s="1" t="s">
        <v>2841</v>
      </c>
      <c r="F1795" s="11" t="str">
        <f>IF(TicketTotals[[#This Row],[New Tickets]]&gt;499, "TRUE", "FALSE")</f>
        <v>TRUE</v>
      </c>
      <c r="G1795" s="7">
        <v>2941</v>
      </c>
      <c r="H1795" s="7">
        <f>IF(TicketTotals[[#This Row],[New Tickets]]&gt;499, TicketTotals[[#This Row],[New Tickets]], 0)</f>
        <v>2941</v>
      </c>
      <c r="I1795" s="16">
        <f>ROUND((TicketTotals[[#This Row],[Billed Tickets]]/$E$5)*$E$6, 2)</f>
        <v>1817.63</v>
      </c>
      <c r="J1795" s="20">
        <f>TicketTotals[[#This Row],[Billed Tickets]]/$E$5</f>
        <v>3.6352561254869153E-4</v>
      </c>
    </row>
    <row r="1796" spans="1:10" x14ac:dyDescent="0.3">
      <c r="A1796" s="6" t="s">
        <v>3288</v>
      </c>
      <c r="B1796" s="6" t="s">
        <v>2</v>
      </c>
      <c r="C1796" s="12">
        <v>156127</v>
      </c>
      <c r="E1796" s="1" t="s">
        <v>2842</v>
      </c>
      <c r="F1796" s="11" t="str">
        <f>IF(TicketTotals[[#This Row],[New Tickets]]&gt;499, "TRUE", "FALSE")</f>
        <v>TRUE</v>
      </c>
      <c r="G1796" s="7">
        <v>2208</v>
      </c>
      <c r="H1796" s="7">
        <f>IF(TicketTotals[[#This Row],[New Tickets]]&gt;499, TicketTotals[[#This Row],[New Tickets]], 0)</f>
        <v>2208</v>
      </c>
      <c r="I1796" s="16">
        <f>ROUND((TicketTotals[[#This Row],[Billed Tickets]]/$E$5)*$E$6, 2)</f>
        <v>1364.61</v>
      </c>
      <c r="J1796" s="20">
        <f>TicketTotals[[#This Row],[Billed Tickets]]/$E$5</f>
        <v>2.7292232319194525E-4</v>
      </c>
    </row>
    <row r="1797" spans="1:10" x14ac:dyDescent="0.3">
      <c r="A1797" s="6" t="s">
        <v>3288</v>
      </c>
      <c r="B1797" s="6" t="s">
        <v>2</v>
      </c>
      <c r="C1797" s="12">
        <v>156495</v>
      </c>
      <c r="E1797" s="12" t="s">
        <v>2843</v>
      </c>
      <c r="F1797" s="11" t="str">
        <f>IF(TicketTotals[[#This Row],[New Tickets]]&gt;499, "TRUE", "FALSE")</f>
        <v>FALSE</v>
      </c>
      <c r="G1797" s="7">
        <v>345</v>
      </c>
      <c r="H1797" s="7">
        <f>IF(TicketTotals[[#This Row],[New Tickets]]&gt;499, TicketTotals[[#This Row],[New Tickets]], 0)</f>
        <v>0</v>
      </c>
      <c r="I1797" s="16">
        <f>ROUND((TicketTotals[[#This Row],[Billed Tickets]]/$E$5)*$E$6, 2)</f>
        <v>0</v>
      </c>
      <c r="J1797" s="20">
        <f>TicketTotals[[#This Row],[Billed Tickets]]/$E$5</f>
        <v>0</v>
      </c>
    </row>
    <row r="1798" spans="1:10" x14ac:dyDescent="0.3">
      <c r="A1798" s="6" t="s">
        <v>3288</v>
      </c>
      <c r="B1798" s="6" t="s">
        <v>2</v>
      </c>
      <c r="C1798" s="12">
        <v>156548</v>
      </c>
      <c r="E1798" s="1" t="s">
        <v>2844</v>
      </c>
      <c r="F1798" s="11" t="str">
        <f>IF(TicketTotals[[#This Row],[New Tickets]]&gt;499, "TRUE", "FALSE")</f>
        <v>TRUE</v>
      </c>
      <c r="G1798" s="7">
        <v>676</v>
      </c>
      <c r="H1798" s="7">
        <f>IF(TicketTotals[[#This Row],[New Tickets]]&gt;499, TicketTotals[[#This Row],[New Tickets]], 0)</f>
        <v>676</v>
      </c>
      <c r="I1798" s="16">
        <f>ROUND((TicketTotals[[#This Row],[Billed Tickets]]/$E$5)*$E$6, 2)</f>
        <v>417.79</v>
      </c>
      <c r="J1798" s="20">
        <f>TicketTotals[[#This Row],[Billed Tickets]]/$E$5</f>
        <v>8.3557740252606418E-5</v>
      </c>
    </row>
    <row r="1799" spans="1:10" x14ac:dyDescent="0.3">
      <c r="A1799" s="6" t="s">
        <v>3288</v>
      </c>
      <c r="B1799" s="6" t="s">
        <v>2</v>
      </c>
      <c r="C1799" s="12">
        <v>156370</v>
      </c>
      <c r="E1799" s="1" t="s">
        <v>2845</v>
      </c>
      <c r="F1799" s="11" t="str">
        <f>IF(TicketTotals[[#This Row],[New Tickets]]&gt;499, "TRUE", "FALSE")</f>
        <v>TRUE</v>
      </c>
      <c r="G1799" s="7">
        <v>982</v>
      </c>
      <c r="H1799" s="7">
        <f>IF(TicketTotals[[#This Row],[New Tickets]]&gt;499, TicketTotals[[#This Row],[New Tickets]], 0)</f>
        <v>982</v>
      </c>
      <c r="I1799" s="16">
        <f>ROUND((TicketTotals[[#This Row],[Billed Tickets]]/$E$5)*$E$6, 2)</f>
        <v>606.91</v>
      </c>
      <c r="J1799" s="20">
        <f>TicketTotals[[#This Row],[Billed Tickets]]/$E$5</f>
        <v>1.2138121439062057E-4</v>
      </c>
    </row>
    <row r="1800" spans="1:10" x14ac:dyDescent="0.3">
      <c r="A1800" s="6" t="s">
        <v>3288</v>
      </c>
      <c r="B1800" s="6" t="s">
        <v>2</v>
      </c>
      <c r="C1800" s="12">
        <v>156378</v>
      </c>
      <c r="E1800" s="12" t="s">
        <v>2846</v>
      </c>
      <c r="F1800" s="11" t="str">
        <f>IF(TicketTotals[[#This Row],[New Tickets]]&gt;499, "TRUE", "FALSE")</f>
        <v>FALSE</v>
      </c>
      <c r="G1800" s="7">
        <v>3</v>
      </c>
      <c r="H1800" s="7">
        <f>IF(TicketTotals[[#This Row],[New Tickets]]&gt;499, TicketTotals[[#This Row],[New Tickets]], 0)</f>
        <v>0</v>
      </c>
      <c r="I1800" s="16">
        <f>ROUND((TicketTotals[[#This Row],[Billed Tickets]]/$E$5)*$E$6, 2)</f>
        <v>0</v>
      </c>
      <c r="J1800" s="20">
        <f>TicketTotals[[#This Row],[Billed Tickets]]/$E$5</f>
        <v>0</v>
      </c>
    </row>
    <row r="1801" spans="1:10" x14ac:dyDescent="0.3">
      <c r="A1801" s="6" t="s">
        <v>3288</v>
      </c>
      <c r="B1801" s="6" t="s">
        <v>2</v>
      </c>
      <c r="C1801" s="12">
        <v>156403</v>
      </c>
      <c r="E1801" s="1" t="s">
        <v>2847</v>
      </c>
      <c r="F1801" s="11" t="str">
        <f>IF(TicketTotals[[#This Row],[New Tickets]]&gt;499, "TRUE", "FALSE")</f>
        <v>TRUE</v>
      </c>
      <c r="G1801" s="7">
        <v>1282</v>
      </c>
      <c r="H1801" s="7">
        <f>IF(TicketTotals[[#This Row],[New Tickets]]&gt;499, TicketTotals[[#This Row],[New Tickets]], 0)</f>
        <v>1282</v>
      </c>
      <c r="I1801" s="16">
        <f>ROUND((TicketTotals[[#This Row],[Billed Tickets]]/$E$5)*$E$6, 2)</f>
        <v>792.32</v>
      </c>
      <c r="J1801" s="20">
        <f>TicketTotals[[#This Row],[Billed Tickets]]/$E$5</f>
        <v>1.5846305178083051E-4</v>
      </c>
    </row>
    <row r="1802" spans="1:10" x14ac:dyDescent="0.3">
      <c r="A1802" s="6" t="s">
        <v>3288</v>
      </c>
      <c r="B1802" s="6" t="s">
        <v>2</v>
      </c>
      <c r="C1802" s="12">
        <v>156416</v>
      </c>
      <c r="E1802" s="1" t="s">
        <v>2848</v>
      </c>
      <c r="F1802" s="11" t="str">
        <f>IF(TicketTotals[[#This Row],[New Tickets]]&gt;499, "TRUE", "FALSE")</f>
        <v>TRUE</v>
      </c>
      <c r="G1802" s="7">
        <v>1867</v>
      </c>
      <c r="H1802" s="7">
        <f>IF(TicketTotals[[#This Row],[New Tickets]]&gt;499, TicketTotals[[#This Row],[New Tickets]], 0)</f>
        <v>1867</v>
      </c>
      <c r="I1802" s="16">
        <f>ROUND((TicketTotals[[#This Row],[Billed Tickets]]/$E$5)*$E$6, 2)</f>
        <v>1153.8599999999999</v>
      </c>
      <c r="J1802" s="20">
        <f>TicketTotals[[#This Row],[Billed Tickets]]/$E$5</f>
        <v>2.3077263469173991E-4</v>
      </c>
    </row>
    <row r="1803" spans="1:10" x14ac:dyDescent="0.3">
      <c r="A1803" s="6" t="s">
        <v>3288</v>
      </c>
      <c r="B1803" s="6" t="s">
        <v>2</v>
      </c>
      <c r="C1803" s="12">
        <v>156430</v>
      </c>
      <c r="E1803" s="1" t="s">
        <v>2849</v>
      </c>
      <c r="F1803" s="11" t="str">
        <f>IF(TicketTotals[[#This Row],[New Tickets]]&gt;499, "TRUE", "FALSE")</f>
        <v>FALSE</v>
      </c>
      <c r="G1803" s="7">
        <v>498</v>
      </c>
      <c r="H1803" s="7">
        <f>IF(TicketTotals[[#This Row],[New Tickets]]&gt;499, TicketTotals[[#This Row],[New Tickets]], 0)</f>
        <v>0</v>
      </c>
      <c r="I1803" s="16">
        <f>ROUND((TicketTotals[[#This Row],[Billed Tickets]]/$E$5)*$E$6, 2)</f>
        <v>0</v>
      </c>
      <c r="J1803" s="20">
        <f>TicketTotals[[#This Row],[Billed Tickets]]/$E$5</f>
        <v>0</v>
      </c>
    </row>
    <row r="1804" spans="1:10" x14ac:dyDescent="0.3">
      <c r="A1804" s="6" t="s">
        <v>3288</v>
      </c>
      <c r="B1804" s="6" t="s">
        <v>2</v>
      </c>
      <c r="C1804" s="12">
        <v>156653</v>
      </c>
      <c r="E1804" s="12" t="s">
        <v>2850</v>
      </c>
      <c r="F1804" s="11" t="str">
        <f>IF(TicketTotals[[#This Row],[New Tickets]]&gt;499, "TRUE", "FALSE")</f>
        <v>FALSE</v>
      </c>
      <c r="G1804" s="7">
        <v>432</v>
      </c>
      <c r="H1804" s="7">
        <f>IF(TicketTotals[[#This Row],[New Tickets]]&gt;499, TicketTotals[[#This Row],[New Tickets]], 0)</f>
        <v>0</v>
      </c>
      <c r="I1804" s="16">
        <f>ROUND((TicketTotals[[#This Row],[Billed Tickets]]/$E$5)*$E$6, 2)</f>
        <v>0</v>
      </c>
      <c r="J1804" s="20">
        <f>TicketTotals[[#This Row],[Billed Tickets]]/$E$5</f>
        <v>0</v>
      </c>
    </row>
    <row r="1805" spans="1:10" x14ac:dyDescent="0.3">
      <c r="A1805" s="6" t="s">
        <v>3288</v>
      </c>
      <c r="B1805" s="6" t="s">
        <v>2</v>
      </c>
      <c r="C1805" s="12">
        <v>156706</v>
      </c>
      <c r="E1805" s="12" t="s">
        <v>2851</v>
      </c>
      <c r="F1805" s="11" t="str">
        <f>IF(TicketTotals[[#This Row],[New Tickets]]&gt;499, "TRUE", "FALSE")</f>
        <v>FALSE</v>
      </c>
      <c r="G1805" s="7">
        <v>35</v>
      </c>
      <c r="H1805" s="7">
        <f>IF(TicketTotals[[#This Row],[New Tickets]]&gt;499, TicketTotals[[#This Row],[New Tickets]], 0)</f>
        <v>0</v>
      </c>
      <c r="I1805" s="16">
        <f>ROUND((TicketTotals[[#This Row],[Billed Tickets]]/$E$5)*$E$6, 2)</f>
        <v>0</v>
      </c>
      <c r="J1805" s="20">
        <f>TicketTotals[[#This Row],[Billed Tickets]]/$E$5</f>
        <v>0</v>
      </c>
    </row>
    <row r="1806" spans="1:10" x14ac:dyDescent="0.3">
      <c r="A1806" s="6" t="s">
        <v>3288</v>
      </c>
      <c r="B1806" s="6" t="s">
        <v>2</v>
      </c>
      <c r="C1806" s="12">
        <v>153732</v>
      </c>
      <c r="E1806" s="12" t="s">
        <v>2852</v>
      </c>
      <c r="F1806" s="11" t="str">
        <f>IF(TicketTotals[[#This Row],[New Tickets]]&gt;499, "TRUE", "FALSE")</f>
        <v>FALSE</v>
      </c>
      <c r="G1806" s="7">
        <v>5</v>
      </c>
      <c r="H1806" s="7">
        <f>IF(TicketTotals[[#This Row],[New Tickets]]&gt;499, TicketTotals[[#This Row],[New Tickets]], 0)</f>
        <v>0</v>
      </c>
      <c r="I1806" s="16">
        <f>ROUND((TicketTotals[[#This Row],[Billed Tickets]]/$E$5)*$E$6, 2)</f>
        <v>0</v>
      </c>
      <c r="J1806" s="20">
        <f>TicketTotals[[#This Row],[Billed Tickets]]/$E$5</f>
        <v>0</v>
      </c>
    </row>
    <row r="1807" spans="1:10" x14ac:dyDescent="0.3">
      <c r="A1807" s="6" t="s">
        <v>3288</v>
      </c>
      <c r="B1807" s="6" t="s">
        <v>2</v>
      </c>
      <c r="C1807" s="12">
        <v>156759</v>
      </c>
      <c r="E1807" s="1" t="s">
        <v>2853</v>
      </c>
      <c r="F1807" s="11" t="str">
        <f>IF(TicketTotals[[#This Row],[New Tickets]]&gt;499, "TRUE", "FALSE")</f>
        <v>TRUE</v>
      </c>
      <c r="G1807" s="7">
        <v>2664</v>
      </c>
      <c r="H1807" s="7">
        <f>IF(TicketTotals[[#This Row],[New Tickets]]&gt;499, TicketTotals[[#This Row],[New Tickets]], 0)</f>
        <v>2664</v>
      </c>
      <c r="I1807" s="16">
        <f>ROUND((TicketTotals[[#This Row],[Billed Tickets]]/$E$5)*$E$6, 2)</f>
        <v>1646.43</v>
      </c>
      <c r="J1807" s="20">
        <f>TicketTotals[[#This Row],[Billed Tickets]]/$E$5</f>
        <v>3.2928671602506436E-4</v>
      </c>
    </row>
    <row r="1808" spans="1:10" x14ac:dyDescent="0.3">
      <c r="A1808" s="6" t="s">
        <v>3288</v>
      </c>
      <c r="B1808" s="6" t="s">
        <v>2</v>
      </c>
      <c r="C1808" s="12">
        <v>156779</v>
      </c>
      <c r="E1808" s="1" t="s">
        <v>2854</v>
      </c>
      <c r="F1808" s="11" t="str">
        <f>IF(TicketTotals[[#This Row],[New Tickets]]&gt;499, "TRUE", "FALSE")</f>
        <v>TRUE</v>
      </c>
      <c r="G1808" s="7">
        <v>651</v>
      </c>
      <c r="H1808" s="7">
        <f>IF(TicketTotals[[#This Row],[New Tickets]]&gt;499, TicketTotals[[#This Row],[New Tickets]], 0)</f>
        <v>651</v>
      </c>
      <c r="I1808" s="16">
        <f>ROUND((TicketTotals[[#This Row],[Billed Tickets]]/$E$5)*$E$6, 2)</f>
        <v>402.34</v>
      </c>
      <c r="J1808" s="20">
        <f>TicketTotals[[#This Row],[Billed Tickets]]/$E$5</f>
        <v>8.0467587136755597E-5</v>
      </c>
    </row>
    <row r="1809" spans="1:10" x14ac:dyDescent="0.3">
      <c r="A1809" s="6" t="s">
        <v>3288</v>
      </c>
      <c r="B1809" s="6" t="s">
        <v>2</v>
      </c>
      <c r="C1809" s="12">
        <v>156805</v>
      </c>
      <c r="E1809" s="12" t="s">
        <v>2855</v>
      </c>
      <c r="F1809" s="11" t="str">
        <f>IF(TicketTotals[[#This Row],[New Tickets]]&gt;499, "TRUE", "FALSE")</f>
        <v>FALSE</v>
      </c>
      <c r="G1809" s="7">
        <v>23</v>
      </c>
      <c r="H1809" s="7">
        <f>IF(TicketTotals[[#This Row],[New Tickets]]&gt;499, TicketTotals[[#This Row],[New Tickets]], 0)</f>
        <v>0</v>
      </c>
      <c r="I1809" s="16">
        <f>ROUND((TicketTotals[[#This Row],[Billed Tickets]]/$E$5)*$E$6, 2)</f>
        <v>0</v>
      </c>
      <c r="J1809" s="20">
        <f>TicketTotals[[#This Row],[Billed Tickets]]/$E$5</f>
        <v>0</v>
      </c>
    </row>
    <row r="1810" spans="1:10" x14ac:dyDescent="0.3">
      <c r="A1810" s="6" t="s">
        <v>3288</v>
      </c>
      <c r="B1810" s="6" t="s">
        <v>2</v>
      </c>
      <c r="C1810" s="12">
        <v>156835</v>
      </c>
      <c r="E1810" s="12" t="s">
        <v>2856</v>
      </c>
      <c r="F1810" s="11" t="str">
        <f>IF(TicketTotals[[#This Row],[New Tickets]]&gt;499, "TRUE", "FALSE")</f>
        <v>FALSE</v>
      </c>
      <c r="G1810" s="7">
        <v>186</v>
      </c>
      <c r="H1810" s="7">
        <f>IF(TicketTotals[[#This Row],[New Tickets]]&gt;499, TicketTotals[[#This Row],[New Tickets]], 0)</f>
        <v>0</v>
      </c>
      <c r="I1810" s="16">
        <f>ROUND((TicketTotals[[#This Row],[Billed Tickets]]/$E$5)*$E$6, 2)</f>
        <v>0</v>
      </c>
      <c r="J1810" s="20">
        <f>TicketTotals[[#This Row],[Billed Tickets]]/$E$5</f>
        <v>0</v>
      </c>
    </row>
    <row r="1811" spans="1:10" x14ac:dyDescent="0.3">
      <c r="A1811" s="6" t="s">
        <v>3288</v>
      </c>
      <c r="B1811" s="6" t="s">
        <v>2</v>
      </c>
      <c r="C1811" s="12">
        <v>156865</v>
      </c>
      <c r="E1811" s="1" t="s">
        <v>2857</v>
      </c>
      <c r="F1811" s="11" t="str">
        <f>IF(TicketTotals[[#This Row],[New Tickets]]&gt;499, "TRUE", "FALSE")</f>
        <v>TRUE</v>
      </c>
      <c r="G1811" s="7">
        <v>1745</v>
      </c>
      <c r="H1811" s="7">
        <f>IF(TicketTotals[[#This Row],[New Tickets]]&gt;499, TicketTotals[[#This Row],[New Tickets]], 0)</f>
        <v>1745</v>
      </c>
      <c r="I1811" s="16">
        <f>ROUND((TicketTotals[[#This Row],[Billed Tickets]]/$E$5)*$E$6, 2)</f>
        <v>1078.46</v>
      </c>
      <c r="J1811" s="20">
        <f>TicketTotals[[#This Row],[Billed Tickets]]/$E$5</f>
        <v>2.1569268748638788E-4</v>
      </c>
    </row>
    <row r="1812" spans="1:10" x14ac:dyDescent="0.3">
      <c r="A1812" s="6" t="s">
        <v>3288</v>
      </c>
      <c r="B1812" s="6" t="s">
        <v>2</v>
      </c>
      <c r="C1812" s="12">
        <v>156918</v>
      </c>
      <c r="E1812" s="12" t="s">
        <v>2858</v>
      </c>
      <c r="F1812" s="11" t="str">
        <f>IF(TicketTotals[[#This Row],[New Tickets]]&gt;499, "TRUE", "FALSE")</f>
        <v>FALSE</v>
      </c>
      <c r="G1812" s="7">
        <v>298</v>
      </c>
      <c r="H1812" s="7">
        <f>IF(TicketTotals[[#This Row],[New Tickets]]&gt;499, TicketTotals[[#This Row],[New Tickets]], 0)</f>
        <v>0</v>
      </c>
      <c r="I1812" s="16">
        <f>ROUND((TicketTotals[[#This Row],[Billed Tickets]]/$E$5)*$E$6, 2)</f>
        <v>0</v>
      </c>
      <c r="J1812" s="20">
        <f>TicketTotals[[#This Row],[Billed Tickets]]/$E$5</f>
        <v>0</v>
      </c>
    </row>
    <row r="1813" spans="1:10" x14ac:dyDescent="0.3">
      <c r="A1813" s="6" t="s">
        <v>3288</v>
      </c>
      <c r="B1813" s="6" t="s">
        <v>2</v>
      </c>
      <c r="C1813" s="12">
        <v>157234</v>
      </c>
      <c r="E1813" s="12" t="s">
        <v>2859</v>
      </c>
      <c r="F1813" s="11" t="str">
        <f>IF(TicketTotals[[#This Row],[New Tickets]]&gt;499, "TRUE", "FALSE")</f>
        <v>FALSE</v>
      </c>
      <c r="G1813" s="7">
        <v>13</v>
      </c>
      <c r="H1813" s="7">
        <f>IF(TicketTotals[[#This Row],[New Tickets]]&gt;499, TicketTotals[[#This Row],[New Tickets]], 0)</f>
        <v>0</v>
      </c>
      <c r="I1813" s="16">
        <f>ROUND((TicketTotals[[#This Row],[Billed Tickets]]/$E$5)*$E$6, 2)</f>
        <v>0</v>
      </c>
      <c r="J1813" s="20">
        <f>TicketTotals[[#This Row],[Billed Tickets]]/$E$5</f>
        <v>0</v>
      </c>
    </row>
    <row r="1814" spans="1:10" x14ac:dyDescent="0.3">
      <c r="A1814" s="6" t="s">
        <v>3288</v>
      </c>
      <c r="B1814" s="6" t="s">
        <v>2</v>
      </c>
      <c r="C1814" s="12">
        <v>157260</v>
      </c>
      <c r="E1814" s="12" t="s">
        <v>2860</v>
      </c>
      <c r="F1814" s="11" t="str">
        <f>IF(TicketTotals[[#This Row],[New Tickets]]&gt;499, "TRUE", "FALSE")</f>
        <v>FALSE</v>
      </c>
      <c r="G1814" s="7">
        <v>14</v>
      </c>
      <c r="H1814" s="7">
        <f>IF(TicketTotals[[#This Row],[New Tickets]]&gt;499, TicketTotals[[#This Row],[New Tickets]], 0)</f>
        <v>0</v>
      </c>
      <c r="I1814" s="16">
        <f>ROUND((TicketTotals[[#This Row],[Billed Tickets]]/$E$5)*$E$6, 2)</f>
        <v>0</v>
      </c>
      <c r="J1814" s="20">
        <f>TicketTotals[[#This Row],[Billed Tickets]]/$E$5</f>
        <v>0</v>
      </c>
    </row>
    <row r="1815" spans="1:10" x14ac:dyDescent="0.3">
      <c r="A1815" s="6" t="s">
        <v>3288</v>
      </c>
      <c r="B1815" s="6" t="s">
        <v>2</v>
      </c>
      <c r="C1815" s="12">
        <v>157287</v>
      </c>
      <c r="E1815" s="12" t="s">
        <v>2861</v>
      </c>
      <c r="F1815" s="11" t="str">
        <f>IF(TicketTotals[[#This Row],[New Tickets]]&gt;499, "TRUE", "FALSE")</f>
        <v>FALSE</v>
      </c>
      <c r="G1815" s="7">
        <v>19</v>
      </c>
      <c r="H1815" s="7">
        <f>IF(TicketTotals[[#This Row],[New Tickets]]&gt;499, TicketTotals[[#This Row],[New Tickets]], 0)</f>
        <v>0</v>
      </c>
      <c r="I1815" s="16">
        <f>ROUND((TicketTotals[[#This Row],[Billed Tickets]]/$E$5)*$E$6, 2)</f>
        <v>0</v>
      </c>
      <c r="J1815" s="20">
        <f>TicketTotals[[#This Row],[Billed Tickets]]/$E$5</f>
        <v>0</v>
      </c>
    </row>
    <row r="1816" spans="1:10" x14ac:dyDescent="0.3">
      <c r="A1816" s="6" t="s">
        <v>3288</v>
      </c>
      <c r="B1816" s="6" t="s">
        <v>2</v>
      </c>
      <c r="C1816" s="12">
        <v>157392</v>
      </c>
      <c r="E1816" s="1" t="s">
        <v>2862</v>
      </c>
      <c r="F1816" s="11" t="str">
        <f>IF(TicketTotals[[#This Row],[New Tickets]]&gt;499, "TRUE", "FALSE")</f>
        <v>TRUE</v>
      </c>
      <c r="G1816" s="7">
        <v>613</v>
      </c>
      <c r="H1816" s="7">
        <f>IF(TicketTotals[[#This Row],[New Tickets]]&gt;499, TicketTotals[[#This Row],[New Tickets]], 0)</f>
        <v>613</v>
      </c>
      <c r="I1816" s="16">
        <f>ROUND((TicketTotals[[#This Row],[Billed Tickets]]/$E$5)*$E$6, 2)</f>
        <v>378.85</v>
      </c>
      <c r="J1816" s="20">
        <f>TicketTotals[[#This Row],[Billed Tickets]]/$E$5</f>
        <v>7.5770554400662329E-5</v>
      </c>
    </row>
    <row r="1817" spans="1:10" x14ac:dyDescent="0.3">
      <c r="A1817" s="6" t="s">
        <v>3288</v>
      </c>
      <c r="B1817" s="6" t="s">
        <v>2</v>
      </c>
      <c r="C1817" s="12">
        <v>156799</v>
      </c>
      <c r="E1817" s="12" t="s">
        <v>2863</v>
      </c>
      <c r="F1817" s="11" t="str">
        <f>IF(TicketTotals[[#This Row],[New Tickets]]&gt;499, "TRUE", "FALSE")</f>
        <v>FALSE</v>
      </c>
      <c r="G1817" s="7">
        <v>239</v>
      </c>
      <c r="H1817" s="7">
        <f>IF(TicketTotals[[#This Row],[New Tickets]]&gt;499, TicketTotals[[#This Row],[New Tickets]], 0)</f>
        <v>0</v>
      </c>
      <c r="I1817" s="16">
        <f>ROUND((TicketTotals[[#This Row],[Billed Tickets]]/$E$5)*$E$6, 2)</f>
        <v>0</v>
      </c>
      <c r="J1817" s="20">
        <f>TicketTotals[[#This Row],[Billed Tickets]]/$E$5</f>
        <v>0</v>
      </c>
    </row>
    <row r="1818" spans="1:10" x14ac:dyDescent="0.3">
      <c r="A1818" s="6" t="s">
        <v>3288</v>
      </c>
      <c r="B1818" s="6" t="s">
        <v>2</v>
      </c>
      <c r="C1818" s="12">
        <v>157497</v>
      </c>
      <c r="E1818" s="12" t="s">
        <v>2864</v>
      </c>
      <c r="F1818" s="11" t="str">
        <f>IF(TicketTotals[[#This Row],[New Tickets]]&gt;499, "TRUE", "FALSE")</f>
        <v>FALSE</v>
      </c>
      <c r="G1818" s="7">
        <v>244</v>
      </c>
      <c r="H1818" s="7">
        <f>IF(TicketTotals[[#This Row],[New Tickets]]&gt;499, TicketTotals[[#This Row],[New Tickets]], 0)</f>
        <v>0</v>
      </c>
      <c r="I1818" s="16">
        <f>ROUND((TicketTotals[[#This Row],[Billed Tickets]]/$E$5)*$E$6, 2)</f>
        <v>0</v>
      </c>
      <c r="J1818" s="20">
        <f>TicketTotals[[#This Row],[Billed Tickets]]/$E$5</f>
        <v>0</v>
      </c>
    </row>
    <row r="1819" spans="1:10" x14ac:dyDescent="0.3">
      <c r="A1819" s="6" t="s">
        <v>3288</v>
      </c>
      <c r="B1819" s="6" t="s">
        <v>2</v>
      </c>
      <c r="C1819" s="12">
        <v>157603</v>
      </c>
      <c r="E1819" s="1" t="s">
        <v>2865</v>
      </c>
      <c r="F1819" s="11" t="str">
        <f>IF(TicketTotals[[#This Row],[New Tickets]]&gt;499, "TRUE", "FALSE")</f>
        <v>TRUE</v>
      </c>
      <c r="G1819" s="7">
        <v>1530</v>
      </c>
      <c r="H1819" s="7">
        <f>IF(TicketTotals[[#This Row],[New Tickets]]&gt;499, TicketTotals[[#This Row],[New Tickets]], 0)</f>
        <v>1530</v>
      </c>
      <c r="I1819" s="16">
        <f>ROUND((TicketTotals[[#This Row],[Billed Tickets]]/$E$5)*$E$6, 2)</f>
        <v>945.59</v>
      </c>
      <c r="J1819" s="20">
        <f>TicketTotals[[#This Row],[Billed Tickets]]/$E$5</f>
        <v>1.8911737069007075E-4</v>
      </c>
    </row>
    <row r="1820" spans="1:10" x14ac:dyDescent="0.3">
      <c r="A1820" s="6" t="s">
        <v>3288</v>
      </c>
      <c r="B1820" s="6" t="s">
        <v>2</v>
      </c>
      <c r="C1820" s="12">
        <v>157635</v>
      </c>
      <c r="E1820" s="12" t="s">
        <v>2866</v>
      </c>
      <c r="F1820" s="11" t="str">
        <f>IF(TicketTotals[[#This Row],[New Tickets]]&gt;499, "TRUE", "FALSE")</f>
        <v>FALSE</v>
      </c>
      <c r="G1820" s="7">
        <v>5</v>
      </c>
      <c r="H1820" s="7">
        <f>IF(TicketTotals[[#This Row],[New Tickets]]&gt;499, TicketTotals[[#This Row],[New Tickets]], 0)</f>
        <v>0</v>
      </c>
      <c r="I1820" s="16">
        <f>ROUND((TicketTotals[[#This Row],[Billed Tickets]]/$E$5)*$E$6, 2)</f>
        <v>0</v>
      </c>
      <c r="J1820" s="20">
        <f>TicketTotals[[#This Row],[Billed Tickets]]/$E$5</f>
        <v>0</v>
      </c>
    </row>
    <row r="1821" spans="1:10" x14ac:dyDescent="0.3">
      <c r="A1821" s="6" t="s">
        <v>3288</v>
      </c>
      <c r="B1821" s="6" t="s">
        <v>2</v>
      </c>
      <c r="C1821" s="12">
        <v>157642</v>
      </c>
      <c r="E1821" s="12" t="s">
        <v>2867</v>
      </c>
      <c r="F1821" s="11" t="str">
        <f>IF(TicketTotals[[#This Row],[New Tickets]]&gt;499, "TRUE", "FALSE")</f>
        <v>FALSE</v>
      </c>
      <c r="G1821" s="7">
        <v>20</v>
      </c>
      <c r="H1821" s="7">
        <f>IF(TicketTotals[[#This Row],[New Tickets]]&gt;499, TicketTotals[[#This Row],[New Tickets]], 0)</f>
        <v>0</v>
      </c>
      <c r="I1821" s="16">
        <f>ROUND((TicketTotals[[#This Row],[Billed Tickets]]/$E$5)*$E$6, 2)</f>
        <v>0</v>
      </c>
      <c r="J1821" s="20">
        <f>TicketTotals[[#This Row],[Billed Tickets]]/$E$5</f>
        <v>0</v>
      </c>
    </row>
    <row r="1822" spans="1:10" x14ac:dyDescent="0.3">
      <c r="A1822" s="6" t="s">
        <v>3288</v>
      </c>
      <c r="B1822" s="6" t="s">
        <v>2</v>
      </c>
      <c r="C1822" s="12">
        <v>157656</v>
      </c>
      <c r="E1822" s="1" t="s">
        <v>2868</v>
      </c>
      <c r="F1822" s="11" t="str">
        <f>IF(TicketTotals[[#This Row],[New Tickets]]&gt;499, "TRUE", "FALSE")</f>
        <v>TRUE</v>
      </c>
      <c r="G1822" s="7">
        <v>1680</v>
      </c>
      <c r="H1822" s="7">
        <f>IF(TicketTotals[[#This Row],[New Tickets]]&gt;499, TicketTotals[[#This Row],[New Tickets]], 0)</f>
        <v>1680</v>
      </c>
      <c r="I1822" s="16">
        <f>ROUND((TicketTotals[[#This Row],[Billed Tickets]]/$E$5)*$E$6, 2)</f>
        <v>1038.29</v>
      </c>
      <c r="J1822" s="20">
        <f>TicketTotals[[#This Row],[Billed Tickets]]/$E$5</f>
        <v>2.0765828938517573E-4</v>
      </c>
    </row>
    <row r="1823" spans="1:10" x14ac:dyDescent="0.3">
      <c r="A1823" s="6" t="s">
        <v>3288</v>
      </c>
      <c r="B1823" s="6" t="s">
        <v>2</v>
      </c>
      <c r="C1823" s="12">
        <v>170857</v>
      </c>
      <c r="E1823" s="12" t="s">
        <v>2869</v>
      </c>
      <c r="F1823" s="11" t="str">
        <f>IF(TicketTotals[[#This Row],[New Tickets]]&gt;499, "TRUE", "FALSE")</f>
        <v>FALSE</v>
      </c>
      <c r="G1823" s="7">
        <v>142</v>
      </c>
      <c r="H1823" s="7">
        <f>IF(TicketTotals[[#This Row],[New Tickets]]&gt;499, TicketTotals[[#This Row],[New Tickets]], 0)</f>
        <v>0</v>
      </c>
      <c r="I1823" s="16">
        <f>ROUND((TicketTotals[[#This Row],[Billed Tickets]]/$E$5)*$E$6, 2)</f>
        <v>0</v>
      </c>
      <c r="J1823" s="20">
        <f>TicketTotals[[#This Row],[Billed Tickets]]/$E$5</f>
        <v>0</v>
      </c>
    </row>
    <row r="1824" spans="1:10" x14ac:dyDescent="0.3">
      <c r="A1824" s="6" t="s">
        <v>3288</v>
      </c>
      <c r="B1824" s="6" t="s">
        <v>2</v>
      </c>
      <c r="C1824" s="12">
        <v>157709</v>
      </c>
      <c r="E1824" s="1" t="s">
        <v>2870</v>
      </c>
      <c r="F1824" s="11" t="str">
        <f>IF(TicketTotals[[#This Row],[New Tickets]]&gt;499, "TRUE", "FALSE")</f>
        <v>TRUE</v>
      </c>
      <c r="G1824" s="7">
        <v>623</v>
      </c>
      <c r="H1824" s="7">
        <f>IF(TicketTotals[[#This Row],[New Tickets]]&gt;499, TicketTotals[[#This Row],[New Tickets]], 0)</f>
        <v>623</v>
      </c>
      <c r="I1824" s="16">
        <f>ROUND((TicketTotals[[#This Row],[Billed Tickets]]/$E$5)*$E$6, 2)</f>
        <v>385.03</v>
      </c>
      <c r="J1824" s="20">
        <f>TicketTotals[[#This Row],[Billed Tickets]]/$E$5</f>
        <v>7.7006615647002657E-5</v>
      </c>
    </row>
    <row r="1825" spans="1:10" x14ac:dyDescent="0.3">
      <c r="A1825" s="6" t="s">
        <v>3288</v>
      </c>
      <c r="B1825" s="6" t="s">
        <v>2</v>
      </c>
      <c r="C1825" s="12">
        <v>157814</v>
      </c>
      <c r="E1825" s="1" t="s">
        <v>2871</v>
      </c>
      <c r="F1825" s="11" t="str">
        <f>IF(TicketTotals[[#This Row],[New Tickets]]&gt;499, "TRUE", "FALSE")</f>
        <v>TRUE</v>
      </c>
      <c r="G1825" s="7">
        <v>832</v>
      </c>
      <c r="H1825" s="7">
        <f>IF(TicketTotals[[#This Row],[New Tickets]]&gt;499, TicketTotals[[#This Row],[New Tickets]], 0)</f>
        <v>832</v>
      </c>
      <c r="I1825" s="16">
        <f>ROUND((TicketTotals[[#This Row],[Billed Tickets]]/$E$5)*$E$6, 2)</f>
        <v>514.20000000000005</v>
      </c>
      <c r="J1825" s="20">
        <f>TicketTotals[[#This Row],[Billed Tickets]]/$E$5</f>
        <v>1.028402956955156E-4</v>
      </c>
    </row>
    <row r="1826" spans="1:10" x14ac:dyDescent="0.3">
      <c r="A1826" s="6" t="s">
        <v>3288</v>
      </c>
      <c r="B1826" s="6" t="s">
        <v>2</v>
      </c>
      <c r="C1826" s="12">
        <v>157841</v>
      </c>
      <c r="E1826" s="12" t="s">
        <v>2872</v>
      </c>
      <c r="F1826" s="11" t="str">
        <f>IF(TicketTotals[[#This Row],[New Tickets]]&gt;499, "TRUE", "FALSE")</f>
        <v>FALSE</v>
      </c>
      <c r="G1826" s="7">
        <v>247</v>
      </c>
      <c r="H1826" s="7">
        <f>IF(TicketTotals[[#This Row],[New Tickets]]&gt;499, TicketTotals[[#This Row],[New Tickets]], 0)</f>
        <v>0</v>
      </c>
      <c r="I1826" s="16">
        <f>ROUND((TicketTotals[[#This Row],[Billed Tickets]]/$E$5)*$E$6, 2)</f>
        <v>0</v>
      </c>
      <c r="J1826" s="20">
        <f>TicketTotals[[#This Row],[Billed Tickets]]/$E$5</f>
        <v>0</v>
      </c>
    </row>
    <row r="1827" spans="1:10" x14ac:dyDescent="0.3">
      <c r="A1827" s="6" t="s">
        <v>3288</v>
      </c>
      <c r="B1827" s="6" t="s">
        <v>2</v>
      </c>
      <c r="C1827" s="12">
        <v>157854</v>
      </c>
      <c r="E1827" s="1" t="s">
        <v>2873</v>
      </c>
      <c r="F1827" s="11" t="str">
        <f>IF(TicketTotals[[#This Row],[New Tickets]]&gt;499, "TRUE", "FALSE")</f>
        <v>TRUE</v>
      </c>
      <c r="G1827" s="7">
        <v>3310</v>
      </c>
      <c r="H1827" s="7">
        <f>IF(TicketTotals[[#This Row],[New Tickets]]&gt;499, TicketTotals[[#This Row],[New Tickets]], 0)</f>
        <v>3310</v>
      </c>
      <c r="I1827" s="16">
        <f>ROUND((TicketTotals[[#This Row],[Billed Tickets]]/$E$5)*$E$6, 2)</f>
        <v>2045.68</v>
      </c>
      <c r="J1827" s="20">
        <f>TicketTotals[[#This Row],[Billed Tickets]]/$E$5</f>
        <v>4.0913627253864979E-4</v>
      </c>
    </row>
    <row r="1828" spans="1:10" x14ac:dyDescent="0.3">
      <c r="A1828" s="6" t="s">
        <v>3288</v>
      </c>
      <c r="B1828" s="6" t="s">
        <v>2</v>
      </c>
      <c r="C1828" s="12">
        <v>157867</v>
      </c>
      <c r="E1828" s="12" t="s">
        <v>2874</v>
      </c>
      <c r="F1828" s="11" t="str">
        <f>IF(TicketTotals[[#This Row],[New Tickets]]&gt;499, "TRUE", "FALSE")</f>
        <v>FALSE</v>
      </c>
      <c r="G1828" s="7">
        <v>182</v>
      </c>
      <c r="H1828" s="7">
        <f>IF(TicketTotals[[#This Row],[New Tickets]]&gt;499, TicketTotals[[#This Row],[New Tickets]], 0)</f>
        <v>0</v>
      </c>
      <c r="I1828" s="16">
        <f>ROUND((TicketTotals[[#This Row],[Billed Tickets]]/$E$5)*$E$6, 2)</f>
        <v>0</v>
      </c>
      <c r="J1828" s="20">
        <f>TicketTotals[[#This Row],[Billed Tickets]]/$E$5</f>
        <v>0</v>
      </c>
    </row>
    <row r="1829" spans="1:10" x14ac:dyDescent="0.3">
      <c r="A1829" s="6" t="s">
        <v>3288</v>
      </c>
      <c r="B1829" s="6" t="s">
        <v>2</v>
      </c>
      <c r="C1829" s="12">
        <v>158658</v>
      </c>
      <c r="E1829" s="1" t="s">
        <v>2875</v>
      </c>
      <c r="F1829" s="11" t="str">
        <f>IF(TicketTotals[[#This Row],[New Tickets]]&gt;499, "TRUE", "FALSE")</f>
        <v>TRUE</v>
      </c>
      <c r="G1829" s="7">
        <v>568</v>
      </c>
      <c r="H1829" s="7">
        <f>IF(TicketTotals[[#This Row],[New Tickets]]&gt;499, TicketTotals[[#This Row],[New Tickets]], 0)</f>
        <v>568</v>
      </c>
      <c r="I1829" s="16">
        <f>ROUND((TicketTotals[[#This Row],[Billed Tickets]]/$E$5)*$E$6, 2)</f>
        <v>351.04</v>
      </c>
      <c r="J1829" s="20">
        <f>TicketTotals[[#This Row],[Billed Tickets]]/$E$5</f>
        <v>7.0208278792130836E-5</v>
      </c>
    </row>
    <row r="1830" spans="1:10" x14ac:dyDescent="0.3">
      <c r="A1830" s="6" t="s">
        <v>3288</v>
      </c>
      <c r="B1830" s="6" t="s">
        <v>2</v>
      </c>
      <c r="C1830" s="12">
        <v>158236</v>
      </c>
      <c r="E1830" s="1" t="s">
        <v>2876</v>
      </c>
      <c r="F1830" s="11" t="str">
        <f>IF(TicketTotals[[#This Row],[New Tickets]]&gt;499, "TRUE", "FALSE")</f>
        <v>TRUE</v>
      </c>
      <c r="G1830" s="7">
        <v>751172</v>
      </c>
      <c r="H1830" s="7">
        <f>IF(TicketTotals[[#This Row],[New Tickets]]&gt;499, TicketTotals[[#This Row],[New Tickets]], 0)</f>
        <v>751172</v>
      </c>
      <c r="I1830" s="16">
        <f>ROUND((TicketTotals[[#This Row],[Billed Tickets]]/$E$5)*$E$6, 2)</f>
        <v>464247.3</v>
      </c>
      <c r="J1830" s="20">
        <f>TicketTotals[[#This Row],[Billed Tickets]]/$E$5</f>
        <v>9.2849459853595967E-2</v>
      </c>
    </row>
    <row r="1831" spans="1:10" x14ac:dyDescent="0.3">
      <c r="A1831" s="6" t="s">
        <v>3288</v>
      </c>
      <c r="B1831" s="6" t="s">
        <v>2</v>
      </c>
      <c r="C1831" s="12">
        <v>158974</v>
      </c>
      <c r="E1831" s="12" t="s">
        <v>2877</v>
      </c>
      <c r="F1831" s="11" t="str">
        <f>IF(TicketTotals[[#This Row],[New Tickets]]&gt;499, "TRUE", "FALSE")</f>
        <v>FALSE</v>
      </c>
      <c r="G1831" s="7">
        <v>127</v>
      </c>
      <c r="H1831" s="7">
        <f>IF(TicketTotals[[#This Row],[New Tickets]]&gt;499, TicketTotals[[#This Row],[New Tickets]], 0)</f>
        <v>0</v>
      </c>
      <c r="I1831" s="16">
        <f>ROUND((TicketTotals[[#This Row],[Billed Tickets]]/$E$5)*$E$6, 2)</f>
        <v>0</v>
      </c>
      <c r="J1831" s="20">
        <f>TicketTotals[[#This Row],[Billed Tickets]]/$E$5</f>
        <v>0</v>
      </c>
    </row>
    <row r="1832" spans="1:10" x14ac:dyDescent="0.3">
      <c r="A1832" s="6" t="s">
        <v>3288</v>
      </c>
      <c r="B1832" s="6" t="s">
        <v>2</v>
      </c>
      <c r="C1832" s="12">
        <v>159080</v>
      </c>
      <c r="E1832" s="12" t="s">
        <v>2878</v>
      </c>
      <c r="F1832" s="11" t="str">
        <f>IF(TicketTotals[[#This Row],[New Tickets]]&gt;499, "TRUE", "FALSE")</f>
        <v>FALSE</v>
      </c>
      <c r="G1832" s="7">
        <v>108</v>
      </c>
      <c r="H1832" s="7">
        <f>IF(TicketTotals[[#This Row],[New Tickets]]&gt;499, TicketTotals[[#This Row],[New Tickets]], 0)</f>
        <v>0</v>
      </c>
      <c r="I1832" s="16">
        <f>ROUND((TicketTotals[[#This Row],[Billed Tickets]]/$E$5)*$E$6, 2)</f>
        <v>0</v>
      </c>
      <c r="J1832" s="20">
        <f>TicketTotals[[#This Row],[Billed Tickets]]/$E$5</f>
        <v>0</v>
      </c>
    </row>
    <row r="1833" spans="1:10" x14ac:dyDescent="0.3">
      <c r="A1833" s="6" t="s">
        <v>3288</v>
      </c>
      <c r="B1833" s="6" t="s">
        <v>2</v>
      </c>
      <c r="C1833" s="12">
        <v>158025</v>
      </c>
      <c r="E1833" s="1" t="s">
        <v>2879</v>
      </c>
      <c r="F1833" s="11" t="str">
        <f>IF(TicketTotals[[#This Row],[New Tickets]]&gt;499, "TRUE", "FALSE")</f>
        <v>TRUE</v>
      </c>
      <c r="G1833" s="7">
        <v>585</v>
      </c>
      <c r="H1833" s="7">
        <f>IF(TicketTotals[[#This Row],[New Tickets]]&gt;499, TicketTotals[[#This Row],[New Tickets]], 0)</f>
        <v>585</v>
      </c>
      <c r="I1833" s="16">
        <f>ROUND((TicketTotals[[#This Row],[Billed Tickets]]/$E$5)*$E$6, 2)</f>
        <v>361.55</v>
      </c>
      <c r="J1833" s="20">
        <f>TicketTotals[[#This Row],[Billed Tickets]]/$E$5</f>
        <v>7.2309582910909403E-5</v>
      </c>
    </row>
    <row r="1834" spans="1:10" x14ac:dyDescent="0.3">
      <c r="A1834" s="6" t="s">
        <v>3288</v>
      </c>
      <c r="B1834" s="6" t="s">
        <v>2</v>
      </c>
      <c r="C1834" s="12">
        <v>159291</v>
      </c>
      <c r="E1834" s="1" t="s">
        <v>2880</v>
      </c>
      <c r="F1834" s="11" t="str">
        <f>IF(TicketTotals[[#This Row],[New Tickets]]&gt;499, "TRUE", "FALSE")</f>
        <v>TRUE</v>
      </c>
      <c r="G1834" s="7">
        <v>3131</v>
      </c>
      <c r="H1834" s="7">
        <f>IF(TicketTotals[[#This Row],[New Tickets]]&gt;499, TicketTotals[[#This Row],[New Tickets]], 0)</f>
        <v>3131</v>
      </c>
      <c r="I1834" s="16">
        <f>ROUND((TicketTotals[[#This Row],[Billed Tickets]]/$E$5)*$E$6, 2)</f>
        <v>1935.05</v>
      </c>
      <c r="J1834" s="20">
        <f>TicketTotals[[#This Row],[Billed Tickets]]/$E$5</f>
        <v>3.8701077622915785E-4</v>
      </c>
    </row>
    <row r="1835" spans="1:10" x14ac:dyDescent="0.3">
      <c r="A1835" s="6" t="s">
        <v>3288</v>
      </c>
      <c r="B1835" s="6" t="s">
        <v>2</v>
      </c>
      <c r="C1835" s="12">
        <v>159562</v>
      </c>
      <c r="E1835" s="12" t="s">
        <v>2881</v>
      </c>
      <c r="F1835" s="11" t="str">
        <f>IF(TicketTotals[[#This Row],[New Tickets]]&gt;499, "TRUE", "FALSE")</f>
        <v>FALSE</v>
      </c>
      <c r="G1835" s="7">
        <v>52</v>
      </c>
      <c r="H1835" s="7">
        <f>IF(TicketTotals[[#This Row],[New Tickets]]&gt;499, TicketTotals[[#This Row],[New Tickets]], 0)</f>
        <v>0</v>
      </c>
      <c r="I1835" s="16">
        <f>ROUND((TicketTotals[[#This Row],[Billed Tickets]]/$E$5)*$E$6, 2)</f>
        <v>0</v>
      </c>
      <c r="J1835" s="20">
        <f>TicketTotals[[#This Row],[Billed Tickets]]/$E$5</f>
        <v>0</v>
      </c>
    </row>
    <row r="1836" spans="1:10" x14ac:dyDescent="0.3">
      <c r="A1836" s="6" t="s">
        <v>3288</v>
      </c>
      <c r="B1836" s="6" t="s">
        <v>2</v>
      </c>
      <c r="C1836" s="12">
        <v>159577</v>
      </c>
      <c r="E1836" s="12" t="s">
        <v>2882</v>
      </c>
      <c r="F1836" s="11" t="str">
        <f>IF(TicketTotals[[#This Row],[New Tickets]]&gt;499, "TRUE", "FALSE")</f>
        <v>FALSE</v>
      </c>
      <c r="G1836" s="7">
        <v>24</v>
      </c>
      <c r="H1836" s="7">
        <f>IF(TicketTotals[[#This Row],[New Tickets]]&gt;499, TicketTotals[[#This Row],[New Tickets]], 0)</f>
        <v>0</v>
      </c>
      <c r="I1836" s="16">
        <f>ROUND((TicketTotals[[#This Row],[Billed Tickets]]/$E$5)*$E$6, 2)</f>
        <v>0</v>
      </c>
      <c r="J1836" s="20">
        <f>TicketTotals[[#This Row],[Billed Tickets]]/$E$5</f>
        <v>0</v>
      </c>
    </row>
    <row r="1837" spans="1:10" x14ac:dyDescent="0.3">
      <c r="A1837" s="6" t="s">
        <v>3288</v>
      </c>
      <c r="B1837" s="6" t="s">
        <v>2</v>
      </c>
      <c r="C1837" s="12">
        <v>159631</v>
      </c>
      <c r="E1837" s="12" t="s">
        <v>2883</v>
      </c>
      <c r="F1837" s="11" t="str">
        <f>IF(TicketTotals[[#This Row],[New Tickets]]&gt;499, "TRUE", "FALSE")</f>
        <v>FALSE</v>
      </c>
      <c r="G1837" s="7">
        <v>23</v>
      </c>
      <c r="H1837" s="7">
        <f>IF(TicketTotals[[#This Row],[New Tickets]]&gt;499, TicketTotals[[#This Row],[New Tickets]], 0)</f>
        <v>0</v>
      </c>
      <c r="I1837" s="16">
        <f>ROUND((TicketTotals[[#This Row],[Billed Tickets]]/$E$5)*$E$6, 2)</f>
        <v>0</v>
      </c>
      <c r="J1837" s="20">
        <f>TicketTotals[[#This Row],[Billed Tickets]]/$E$5</f>
        <v>0</v>
      </c>
    </row>
    <row r="1838" spans="1:10" x14ac:dyDescent="0.3">
      <c r="A1838" s="6" t="s">
        <v>3288</v>
      </c>
      <c r="B1838" s="6" t="s">
        <v>2</v>
      </c>
      <c r="C1838" s="12">
        <v>159628</v>
      </c>
      <c r="E1838" s="12" t="s">
        <v>2884</v>
      </c>
      <c r="F1838" s="11" t="str">
        <f>IF(TicketTotals[[#This Row],[New Tickets]]&gt;499, "TRUE", "FALSE")</f>
        <v>FALSE</v>
      </c>
      <c r="G1838" s="7">
        <v>430</v>
      </c>
      <c r="H1838" s="7">
        <f>IF(TicketTotals[[#This Row],[New Tickets]]&gt;499, TicketTotals[[#This Row],[New Tickets]], 0)</f>
        <v>0</v>
      </c>
      <c r="I1838" s="16">
        <f>ROUND((TicketTotals[[#This Row],[Billed Tickets]]/$E$5)*$E$6, 2)</f>
        <v>0</v>
      </c>
      <c r="J1838" s="20">
        <f>TicketTotals[[#This Row],[Billed Tickets]]/$E$5</f>
        <v>0</v>
      </c>
    </row>
    <row r="1839" spans="1:10" x14ac:dyDescent="0.3">
      <c r="A1839" s="6" t="s">
        <v>3288</v>
      </c>
      <c r="B1839" s="6" t="s">
        <v>2</v>
      </c>
      <c r="C1839" s="12">
        <v>159635</v>
      </c>
      <c r="E1839" s="12" t="s">
        <v>2885</v>
      </c>
      <c r="F1839" s="11" t="str">
        <f>IF(TicketTotals[[#This Row],[New Tickets]]&gt;499, "TRUE", "FALSE")</f>
        <v>FALSE</v>
      </c>
      <c r="G1839" s="7">
        <v>48</v>
      </c>
      <c r="H1839" s="7">
        <f>IF(TicketTotals[[#This Row],[New Tickets]]&gt;499, TicketTotals[[#This Row],[New Tickets]], 0)</f>
        <v>0</v>
      </c>
      <c r="I1839" s="16">
        <f>ROUND((TicketTotals[[#This Row],[Billed Tickets]]/$E$5)*$E$6, 2)</f>
        <v>0</v>
      </c>
      <c r="J1839" s="20">
        <f>TicketTotals[[#This Row],[Billed Tickets]]/$E$5</f>
        <v>0</v>
      </c>
    </row>
    <row r="1840" spans="1:10" x14ac:dyDescent="0.3">
      <c r="A1840" s="6" t="s">
        <v>3288</v>
      </c>
      <c r="B1840" s="6" t="s">
        <v>2</v>
      </c>
      <c r="C1840" s="12">
        <v>159661</v>
      </c>
      <c r="E1840" s="1" t="s">
        <v>2886</v>
      </c>
      <c r="F1840" s="11" t="str">
        <f>IF(TicketTotals[[#This Row],[New Tickets]]&gt;499, "TRUE", "FALSE")</f>
        <v>FALSE</v>
      </c>
      <c r="G1840" s="7">
        <v>498</v>
      </c>
      <c r="H1840" s="7">
        <f>IF(TicketTotals[[#This Row],[New Tickets]]&gt;499, TicketTotals[[#This Row],[New Tickets]], 0)</f>
        <v>0</v>
      </c>
      <c r="I1840" s="16">
        <f>ROUND((TicketTotals[[#This Row],[Billed Tickets]]/$E$5)*$E$6, 2)</f>
        <v>0</v>
      </c>
      <c r="J1840" s="20">
        <f>TicketTotals[[#This Row],[Billed Tickets]]/$E$5</f>
        <v>0</v>
      </c>
    </row>
    <row r="1841" spans="1:10" x14ac:dyDescent="0.3">
      <c r="A1841" s="6" t="s">
        <v>3288</v>
      </c>
      <c r="B1841" s="6" t="s">
        <v>2</v>
      </c>
      <c r="C1841" s="12">
        <v>159688</v>
      </c>
      <c r="E1841" s="1" t="s">
        <v>2887</v>
      </c>
      <c r="F1841" s="11" t="str">
        <f>IF(TicketTotals[[#This Row],[New Tickets]]&gt;499, "TRUE", "FALSE")</f>
        <v>TRUE</v>
      </c>
      <c r="G1841" s="7">
        <v>789</v>
      </c>
      <c r="H1841" s="7">
        <f>IF(TicketTotals[[#This Row],[New Tickets]]&gt;499, TicketTotals[[#This Row],[New Tickets]], 0)</f>
        <v>789</v>
      </c>
      <c r="I1841" s="16">
        <f>ROUND((TicketTotals[[#This Row],[Billed Tickets]]/$E$5)*$E$6, 2)</f>
        <v>487.63</v>
      </c>
      <c r="J1841" s="20">
        <f>TicketTotals[[#This Row],[Billed Tickets]]/$E$5</f>
        <v>9.7525232336252165E-5</v>
      </c>
    </row>
    <row r="1842" spans="1:10" x14ac:dyDescent="0.3">
      <c r="A1842" s="6" t="s">
        <v>3288</v>
      </c>
      <c r="B1842" s="6" t="s">
        <v>2</v>
      </c>
      <c r="C1842" s="12">
        <v>159697</v>
      </c>
      <c r="E1842" s="12" t="s">
        <v>2888</v>
      </c>
      <c r="F1842" s="11" t="str">
        <f>IF(TicketTotals[[#This Row],[New Tickets]]&gt;499, "TRUE", "FALSE")</f>
        <v>FALSE</v>
      </c>
      <c r="G1842" s="7">
        <v>19</v>
      </c>
      <c r="H1842" s="7">
        <f>IF(TicketTotals[[#This Row],[New Tickets]]&gt;499, TicketTotals[[#This Row],[New Tickets]], 0)</f>
        <v>0</v>
      </c>
      <c r="I1842" s="16">
        <f>ROUND((TicketTotals[[#This Row],[Billed Tickets]]/$E$5)*$E$6, 2)</f>
        <v>0</v>
      </c>
      <c r="J1842" s="20">
        <f>TicketTotals[[#This Row],[Billed Tickets]]/$E$5</f>
        <v>0</v>
      </c>
    </row>
    <row r="1843" spans="1:10" x14ac:dyDescent="0.3">
      <c r="A1843" s="6" t="s">
        <v>3288</v>
      </c>
      <c r="B1843" s="6" t="s">
        <v>2</v>
      </c>
      <c r="C1843" s="12">
        <v>159708</v>
      </c>
      <c r="E1843" s="12" t="s">
        <v>2889</v>
      </c>
      <c r="F1843" s="11" t="str">
        <f>IF(TicketTotals[[#This Row],[New Tickets]]&gt;499, "TRUE", "FALSE")</f>
        <v>FALSE</v>
      </c>
      <c r="G1843" s="7">
        <v>2</v>
      </c>
      <c r="H1843" s="7">
        <f>IF(TicketTotals[[#This Row],[New Tickets]]&gt;499, TicketTotals[[#This Row],[New Tickets]], 0)</f>
        <v>0</v>
      </c>
      <c r="I1843" s="16">
        <f>ROUND((TicketTotals[[#This Row],[Billed Tickets]]/$E$5)*$E$6, 2)</f>
        <v>0</v>
      </c>
      <c r="J1843" s="20">
        <f>TicketTotals[[#This Row],[Billed Tickets]]/$E$5</f>
        <v>0</v>
      </c>
    </row>
    <row r="1844" spans="1:10" x14ac:dyDescent="0.3">
      <c r="A1844" s="6" t="s">
        <v>3288</v>
      </c>
      <c r="B1844" s="6" t="s">
        <v>2</v>
      </c>
      <c r="C1844" s="12">
        <v>159713</v>
      </c>
      <c r="E1844" s="1" t="s">
        <v>2890</v>
      </c>
      <c r="F1844" s="11" t="str">
        <f>IF(TicketTotals[[#This Row],[New Tickets]]&gt;499, "TRUE", "FALSE")</f>
        <v>TRUE</v>
      </c>
      <c r="G1844" s="7">
        <v>7350</v>
      </c>
      <c r="H1844" s="7">
        <f>IF(TicketTotals[[#This Row],[New Tickets]]&gt;499, TicketTotals[[#This Row],[New Tickets]], 0)</f>
        <v>7350</v>
      </c>
      <c r="I1844" s="16">
        <f>ROUND((TicketTotals[[#This Row],[Billed Tickets]]/$E$5)*$E$6, 2)</f>
        <v>4542.53</v>
      </c>
      <c r="J1844" s="20">
        <f>TicketTotals[[#This Row],[Billed Tickets]]/$E$5</f>
        <v>9.0850501606014376E-4</v>
      </c>
    </row>
    <row r="1845" spans="1:10" x14ac:dyDescent="0.3">
      <c r="A1845" s="6" t="s">
        <v>3288</v>
      </c>
      <c r="B1845" s="6" t="s">
        <v>2</v>
      </c>
      <c r="C1845" s="12">
        <v>159740</v>
      </c>
      <c r="E1845" s="12" t="s">
        <v>2891</v>
      </c>
      <c r="F1845" s="11" t="str">
        <f>IF(TicketTotals[[#This Row],[New Tickets]]&gt;499, "TRUE", "FALSE")</f>
        <v>FALSE</v>
      </c>
      <c r="G1845" s="7">
        <v>34</v>
      </c>
      <c r="H1845" s="7">
        <f>IF(TicketTotals[[#This Row],[New Tickets]]&gt;499, TicketTotals[[#This Row],[New Tickets]], 0)</f>
        <v>0</v>
      </c>
      <c r="I1845" s="16">
        <f>ROUND((TicketTotals[[#This Row],[Billed Tickets]]/$E$5)*$E$6, 2)</f>
        <v>0</v>
      </c>
      <c r="J1845" s="20">
        <f>TicketTotals[[#This Row],[Billed Tickets]]/$E$5</f>
        <v>0</v>
      </c>
    </row>
    <row r="1846" spans="1:10" x14ac:dyDescent="0.3">
      <c r="A1846" s="6" t="s">
        <v>3288</v>
      </c>
      <c r="B1846" s="6" t="s">
        <v>2</v>
      </c>
      <c r="C1846" s="12">
        <v>159766</v>
      </c>
      <c r="E1846" s="12" t="s">
        <v>2892</v>
      </c>
      <c r="F1846" s="11" t="str">
        <f>IF(TicketTotals[[#This Row],[New Tickets]]&gt;499, "TRUE", "FALSE")</f>
        <v>FALSE</v>
      </c>
      <c r="G1846" s="7">
        <v>25</v>
      </c>
      <c r="H1846" s="7">
        <f>IF(TicketTotals[[#This Row],[New Tickets]]&gt;499, TicketTotals[[#This Row],[New Tickets]], 0)</f>
        <v>0</v>
      </c>
      <c r="I1846" s="16">
        <f>ROUND((TicketTotals[[#This Row],[Billed Tickets]]/$E$5)*$E$6, 2)</f>
        <v>0</v>
      </c>
      <c r="J1846" s="20">
        <f>TicketTotals[[#This Row],[Billed Tickets]]/$E$5</f>
        <v>0</v>
      </c>
    </row>
    <row r="1847" spans="1:10" x14ac:dyDescent="0.3">
      <c r="A1847" s="6" t="s">
        <v>3288</v>
      </c>
      <c r="B1847" s="6" t="s">
        <v>2</v>
      </c>
      <c r="C1847" s="12">
        <v>160009</v>
      </c>
      <c r="E1847" s="1" t="s">
        <v>2893</v>
      </c>
      <c r="F1847" s="11" t="str">
        <f>IF(TicketTotals[[#This Row],[New Tickets]]&gt;499, "TRUE", "FALSE")</f>
        <v>TRUE</v>
      </c>
      <c r="G1847" s="7">
        <v>502</v>
      </c>
      <c r="H1847" s="7">
        <f>IF(TicketTotals[[#This Row],[New Tickets]]&gt;499, TicketTotals[[#This Row],[New Tickets]], 0)</f>
        <v>502</v>
      </c>
      <c r="I1847" s="16">
        <f>ROUND((TicketTotals[[#This Row],[Billed Tickets]]/$E$5)*$E$6, 2)</f>
        <v>310.25</v>
      </c>
      <c r="J1847" s="20">
        <f>TicketTotals[[#This Row],[Billed Tickets]]/$E$5</f>
        <v>6.2050274566284656E-5</v>
      </c>
    </row>
    <row r="1848" spans="1:10" x14ac:dyDescent="0.3">
      <c r="A1848" s="6" t="s">
        <v>3288</v>
      </c>
      <c r="B1848" s="6" t="s">
        <v>2</v>
      </c>
      <c r="C1848" s="12">
        <v>159818</v>
      </c>
      <c r="E1848" s="1" t="s">
        <v>2894</v>
      </c>
      <c r="F1848" s="11" t="str">
        <f>IF(TicketTotals[[#This Row],[New Tickets]]&gt;499, "TRUE", "FALSE")</f>
        <v>TRUE</v>
      </c>
      <c r="G1848" s="7">
        <v>1222</v>
      </c>
      <c r="H1848" s="7">
        <f>IF(TicketTotals[[#This Row],[New Tickets]]&gt;499, TicketTotals[[#This Row],[New Tickets]], 0)</f>
        <v>1222</v>
      </c>
      <c r="I1848" s="16">
        <f>ROUND((TicketTotals[[#This Row],[Billed Tickets]]/$E$5)*$E$6, 2)</f>
        <v>755.23</v>
      </c>
      <c r="J1848" s="20">
        <f>TicketTotals[[#This Row],[Billed Tickets]]/$E$5</f>
        <v>1.5104668430278854E-4</v>
      </c>
    </row>
    <row r="1849" spans="1:10" x14ac:dyDescent="0.3">
      <c r="A1849" s="6" t="s">
        <v>3288</v>
      </c>
      <c r="B1849" s="6" t="s">
        <v>2</v>
      </c>
      <c r="C1849" s="12">
        <v>158011</v>
      </c>
      <c r="E1849" s="1" t="s">
        <v>2895</v>
      </c>
      <c r="F1849" s="11" t="str">
        <f>IF(TicketTotals[[#This Row],[New Tickets]]&gt;499, "TRUE", "FALSE")</f>
        <v>TRUE</v>
      </c>
      <c r="G1849" s="7">
        <v>612</v>
      </c>
      <c r="H1849" s="7">
        <f>IF(TicketTotals[[#This Row],[New Tickets]]&gt;499, TicketTotals[[#This Row],[New Tickets]], 0)</f>
        <v>612</v>
      </c>
      <c r="I1849" s="16">
        <f>ROUND((TicketTotals[[#This Row],[Billed Tickets]]/$E$5)*$E$6, 2)</f>
        <v>378.23</v>
      </c>
      <c r="J1849" s="20">
        <f>TicketTotals[[#This Row],[Billed Tickets]]/$E$5</f>
        <v>7.5646948276028299E-5</v>
      </c>
    </row>
    <row r="1850" spans="1:10" x14ac:dyDescent="0.3">
      <c r="A1850" s="6" t="s">
        <v>3288</v>
      </c>
      <c r="B1850" s="6" t="s">
        <v>2</v>
      </c>
      <c r="C1850" s="12">
        <v>159963</v>
      </c>
      <c r="E1850" s="1" t="s">
        <v>2896</v>
      </c>
      <c r="F1850" s="11" t="str">
        <f>IF(TicketTotals[[#This Row],[New Tickets]]&gt;499, "TRUE", "FALSE")</f>
        <v>TRUE</v>
      </c>
      <c r="G1850" s="7">
        <v>801</v>
      </c>
      <c r="H1850" s="7">
        <f>IF(TicketTotals[[#This Row],[New Tickets]]&gt;499, TicketTotals[[#This Row],[New Tickets]], 0)</f>
        <v>801</v>
      </c>
      <c r="I1850" s="16">
        <f>ROUND((TicketTotals[[#This Row],[Billed Tickets]]/$E$5)*$E$6, 2)</f>
        <v>495.04</v>
      </c>
      <c r="J1850" s="20">
        <f>TicketTotals[[#This Row],[Billed Tickets]]/$E$5</f>
        <v>9.9008505831860567E-5</v>
      </c>
    </row>
    <row r="1851" spans="1:10" x14ac:dyDescent="0.3">
      <c r="A1851" s="6" t="s">
        <v>3288</v>
      </c>
      <c r="B1851" s="6" t="s">
        <v>2</v>
      </c>
      <c r="C1851" s="12">
        <v>160241</v>
      </c>
      <c r="E1851" s="12" t="s">
        <v>2897</v>
      </c>
      <c r="F1851" s="11" t="str">
        <f>IF(TicketTotals[[#This Row],[New Tickets]]&gt;499, "TRUE", "FALSE")</f>
        <v>FALSE</v>
      </c>
      <c r="G1851" s="7">
        <v>237</v>
      </c>
      <c r="H1851" s="7">
        <f>IF(TicketTotals[[#This Row],[New Tickets]]&gt;499, TicketTotals[[#This Row],[New Tickets]], 0)</f>
        <v>0</v>
      </c>
      <c r="I1851" s="16">
        <f>ROUND((TicketTotals[[#This Row],[Billed Tickets]]/$E$5)*$E$6, 2)</f>
        <v>0</v>
      </c>
      <c r="J1851" s="20">
        <f>TicketTotals[[#This Row],[Billed Tickets]]/$E$5</f>
        <v>0</v>
      </c>
    </row>
    <row r="1852" spans="1:10" x14ac:dyDescent="0.3">
      <c r="A1852" s="6" t="s">
        <v>3288</v>
      </c>
      <c r="B1852" s="6" t="s">
        <v>2</v>
      </c>
      <c r="C1852" s="12">
        <v>160126</v>
      </c>
      <c r="E1852" s="12" t="s">
        <v>2898</v>
      </c>
      <c r="F1852" s="11" t="str">
        <f>IF(TicketTotals[[#This Row],[New Tickets]]&gt;499, "TRUE", "FALSE")</f>
        <v>FALSE</v>
      </c>
      <c r="G1852" s="7">
        <v>32</v>
      </c>
      <c r="H1852" s="7">
        <f>IF(TicketTotals[[#This Row],[New Tickets]]&gt;499, TicketTotals[[#This Row],[New Tickets]], 0)</f>
        <v>0</v>
      </c>
      <c r="I1852" s="16">
        <f>ROUND((TicketTotals[[#This Row],[Billed Tickets]]/$E$5)*$E$6, 2)</f>
        <v>0</v>
      </c>
      <c r="J1852" s="20">
        <f>TicketTotals[[#This Row],[Billed Tickets]]/$E$5</f>
        <v>0</v>
      </c>
    </row>
    <row r="1853" spans="1:10" x14ac:dyDescent="0.3">
      <c r="A1853" s="6" t="s">
        <v>3288</v>
      </c>
      <c r="B1853" s="6" t="s">
        <v>2</v>
      </c>
      <c r="C1853" s="12">
        <v>158869</v>
      </c>
      <c r="E1853" s="1" t="s">
        <v>2899</v>
      </c>
      <c r="F1853" s="11" t="str">
        <f>IF(TicketTotals[[#This Row],[New Tickets]]&gt;499, "TRUE", "FALSE")</f>
        <v>TRUE</v>
      </c>
      <c r="G1853" s="7">
        <v>821790</v>
      </c>
      <c r="H1853" s="7">
        <f>IF(TicketTotals[[#This Row],[New Tickets]]&gt;499, TicketTotals[[#This Row],[New Tickets]], 0)</f>
        <v>821790</v>
      </c>
      <c r="I1853" s="16">
        <f>ROUND((TicketTotals[[#This Row],[Billed Tickets]]/$E$5)*$E$6, 2)</f>
        <v>507891.39</v>
      </c>
      <c r="J1853" s="20">
        <f>TicketTotals[[#This Row],[Billed Tickets]]/$E$5</f>
        <v>0.10157827716300212</v>
      </c>
    </row>
    <row r="1854" spans="1:10" x14ac:dyDescent="0.3">
      <c r="A1854" s="6" t="s">
        <v>3288</v>
      </c>
      <c r="B1854" s="6" t="s">
        <v>2</v>
      </c>
      <c r="C1854" s="12">
        <v>160333</v>
      </c>
      <c r="E1854" s="12" t="s">
        <v>2900</v>
      </c>
      <c r="F1854" s="11" t="str">
        <f>IF(TicketTotals[[#This Row],[New Tickets]]&gt;499, "TRUE", "FALSE")</f>
        <v>FALSE</v>
      </c>
      <c r="G1854" s="7">
        <v>99</v>
      </c>
      <c r="H1854" s="7">
        <f>IF(TicketTotals[[#This Row],[New Tickets]]&gt;499, TicketTotals[[#This Row],[New Tickets]], 0)</f>
        <v>0</v>
      </c>
      <c r="I1854" s="16">
        <f>ROUND((TicketTotals[[#This Row],[Billed Tickets]]/$E$5)*$E$6, 2)</f>
        <v>0</v>
      </c>
      <c r="J1854" s="20">
        <f>TicketTotals[[#This Row],[Billed Tickets]]/$E$5</f>
        <v>0</v>
      </c>
    </row>
    <row r="1855" spans="1:10" x14ac:dyDescent="0.3">
      <c r="A1855" s="6" t="s">
        <v>3288</v>
      </c>
      <c r="B1855" s="6" t="s">
        <v>2</v>
      </c>
      <c r="C1855" s="12">
        <v>161315</v>
      </c>
      <c r="E1855" s="12" t="s">
        <v>2901</v>
      </c>
      <c r="F1855" s="11" t="str">
        <f>IF(TicketTotals[[#This Row],[New Tickets]]&gt;499, "TRUE", "FALSE")</f>
        <v>FALSE</v>
      </c>
      <c r="G1855" s="7">
        <v>60</v>
      </c>
      <c r="H1855" s="7">
        <f>IF(TicketTotals[[#This Row],[New Tickets]]&gt;499, TicketTotals[[#This Row],[New Tickets]], 0)</f>
        <v>0</v>
      </c>
      <c r="I1855" s="16">
        <f>ROUND((TicketTotals[[#This Row],[Billed Tickets]]/$E$5)*$E$6, 2)</f>
        <v>0</v>
      </c>
      <c r="J1855" s="20">
        <f>TicketTotals[[#This Row],[Billed Tickets]]/$E$5</f>
        <v>0</v>
      </c>
    </row>
    <row r="1856" spans="1:10" x14ac:dyDescent="0.3">
      <c r="A1856" s="6" t="s">
        <v>3288</v>
      </c>
      <c r="B1856" s="6" t="s">
        <v>2</v>
      </c>
      <c r="C1856" s="12">
        <v>160331</v>
      </c>
      <c r="E1856" s="1" t="s">
        <v>2902</v>
      </c>
      <c r="F1856" s="11" t="str">
        <f>IF(TicketTotals[[#This Row],[New Tickets]]&gt;499, "TRUE", "FALSE")</f>
        <v>TRUE</v>
      </c>
      <c r="G1856" s="7">
        <v>7770</v>
      </c>
      <c r="H1856" s="7">
        <f>IF(TicketTotals[[#This Row],[New Tickets]]&gt;499, TicketTotals[[#This Row],[New Tickets]], 0)</f>
        <v>7770</v>
      </c>
      <c r="I1856" s="16">
        <f>ROUND((TicketTotals[[#This Row],[Billed Tickets]]/$E$5)*$E$6, 2)</f>
        <v>4802.1000000000004</v>
      </c>
      <c r="J1856" s="20">
        <f>TicketTotals[[#This Row],[Billed Tickets]]/$E$5</f>
        <v>9.6041958840643773E-4</v>
      </c>
    </row>
    <row r="1857" spans="1:10" x14ac:dyDescent="0.3">
      <c r="A1857" s="6" t="s">
        <v>3288</v>
      </c>
      <c r="B1857" s="6" t="s">
        <v>2</v>
      </c>
      <c r="C1857" s="12">
        <v>160353</v>
      </c>
      <c r="E1857" s="12" t="s">
        <v>2903</v>
      </c>
      <c r="F1857" s="11" t="str">
        <f>IF(TicketTotals[[#This Row],[New Tickets]]&gt;499, "TRUE", "FALSE")</f>
        <v>FALSE</v>
      </c>
      <c r="G1857" s="7">
        <v>7</v>
      </c>
      <c r="H1857" s="7">
        <f>IF(TicketTotals[[#This Row],[New Tickets]]&gt;499, TicketTotals[[#This Row],[New Tickets]], 0)</f>
        <v>0</v>
      </c>
      <c r="I1857" s="16">
        <f>ROUND((TicketTotals[[#This Row],[Billed Tickets]]/$E$5)*$E$6, 2)</f>
        <v>0</v>
      </c>
      <c r="J1857" s="20">
        <f>TicketTotals[[#This Row],[Billed Tickets]]/$E$5</f>
        <v>0</v>
      </c>
    </row>
    <row r="1858" spans="1:10" x14ac:dyDescent="0.3">
      <c r="A1858" s="6" t="s">
        <v>3288</v>
      </c>
      <c r="B1858" s="6" t="s">
        <v>2</v>
      </c>
      <c r="C1858" s="12">
        <v>160496</v>
      </c>
      <c r="E1858" s="12" t="s">
        <v>2904</v>
      </c>
      <c r="F1858" s="11" t="str">
        <f>IF(TicketTotals[[#This Row],[New Tickets]]&gt;499, "TRUE", "FALSE")</f>
        <v>FALSE</v>
      </c>
      <c r="G1858" s="7">
        <v>206</v>
      </c>
      <c r="H1858" s="7">
        <f>IF(TicketTotals[[#This Row],[New Tickets]]&gt;499, TicketTotals[[#This Row],[New Tickets]], 0)</f>
        <v>0</v>
      </c>
      <c r="I1858" s="16">
        <f>ROUND((TicketTotals[[#This Row],[Billed Tickets]]/$E$5)*$E$6, 2)</f>
        <v>0</v>
      </c>
      <c r="J1858" s="20">
        <f>TicketTotals[[#This Row],[Billed Tickets]]/$E$5</f>
        <v>0</v>
      </c>
    </row>
    <row r="1859" spans="1:10" x14ac:dyDescent="0.3">
      <c r="A1859" s="6" t="s">
        <v>3288</v>
      </c>
      <c r="B1859" s="6" t="s">
        <v>2</v>
      </c>
      <c r="C1859" s="12">
        <v>160374</v>
      </c>
      <c r="E1859" s="12" t="s">
        <v>2905</v>
      </c>
      <c r="F1859" s="11" t="str">
        <f>IF(TicketTotals[[#This Row],[New Tickets]]&gt;499, "TRUE", "FALSE")</f>
        <v>FALSE</v>
      </c>
      <c r="G1859" s="7">
        <v>16</v>
      </c>
      <c r="H1859" s="7">
        <f>IF(TicketTotals[[#This Row],[New Tickets]]&gt;499, TicketTotals[[#This Row],[New Tickets]], 0)</f>
        <v>0</v>
      </c>
      <c r="I1859" s="16">
        <f>ROUND((TicketTotals[[#This Row],[Billed Tickets]]/$E$5)*$E$6, 2)</f>
        <v>0</v>
      </c>
      <c r="J1859" s="20">
        <f>TicketTotals[[#This Row],[Billed Tickets]]/$E$5</f>
        <v>0</v>
      </c>
    </row>
    <row r="1860" spans="1:10" x14ac:dyDescent="0.3">
      <c r="A1860" s="6" t="s">
        <v>3288</v>
      </c>
      <c r="B1860" s="6" t="s">
        <v>2</v>
      </c>
      <c r="C1860" s="12">
        <v>160415</v>
      </c>
      <c r="E1860" s="1" t="s">
        <v>2906</v>
      </c>
      <c r="F1860" s="11" t="str">
        <f>IF(TicketTotals[[#This Row],[New Tickets]]&gt;499, "TRUE", "FALSE")</f>
        <v>TRUE</v>
      </c>
      <c r="G1860" s="7">
        <v>1034</v>
      </c>
      <c r="H1860" s="7">
        <f>IF(TicketTotals[[#This Row],[New Tickets]]&gt;499, TicketTotals[[#This Row],[New Tickets]], 0)</f>
        <v>1034</v>
      </c>
      <c r="I1860" s="16">
        <f>ROUND((TicketTotals[[#This Row],[Billed Tickets]]/$E$5)*$E$6, 2)</f>
        <v>639.04</v>
      </c>
      <c r="J1860" s="20">
        <f>TicketTotals[[#This Row],[Billed Tickets]]/$E$5</f>
        <v>1.278087328715903E-4</v>
      </c>
    </row>
    <row r="1861" spans="1:10" x14ac:dyDescent="0.3">
      <c r="A1861" s="6" t="s">
        <v>3288</v>
      </c>
      <c r="B1861" s="6" t="s">
        <v>2</v>
      </c>
      <c r="C1861" s="12">
        <v>160527</v>
      </c>
      <c r="E1861" s="12" t="s">
        <v>2907</v>
      </c>
      <c r="F1861" s="11" t="str">
        <f>IF(TicketTotals[[#This Row],[New Tickets]]&gt;499, "TRUE", "FALSE")</f>
        <v>FALSE</v>
      </c>
      <c r="G1861" s="7">
        <v>58</v>
      </c>
      <c r="H1861" s="7">
        <f>IF(TicketTotals[[#This Row],[New Tickets]]&gt;499, TicketTotals[[#This Row],[New Tickets]], 0)</f>
        <v>0</v>
      </c>
      <c r="I1861" s="16">
        <f>ROUND((TicketTotals[[#This Row],[Billed Tickets]]/$E$5)*$E$6, 2)</f>
        <v>0</v>
      </c>
      <c r="J1861" s="20">
        <f>TicketTotals[[#This Row],[Billed Tickets]]/$E$5</f>
        <v>0</v>
      </c>
    </row>
    <row r="1862" spans="1:10" x14ac:dyDescent="0.3">
      <c r="A1862" s="6" t="s">
        <v>3288</v>
      </c>
      <c r="B1862" s="6" t="s">
        <v>2</v>
      </c>
      <c r="C1862" s="12">
        <v>160528</v>
      </c>
      <c r="E1862" s="12" t="s">
        <v>2908</v>
      </c>
      <c r="F1862" s="11" t="str">
        <f>IF(TicketTotals[[#This Row],[New Tickets]]&gt;499, "TRUE", "FALSE")</f>
        <v>FALSE</v>
      </c>
      <c r="G1862" s="7">
        <v>85</v>
      </c>
      <c r="H1862" s="7">
        <f>IF(TicketTotals[[#This Row],[New Tickets]]&gt;499, TicketTotals[[#This Row],[New Tickets]], 0)</f>
        <v>0</v>
      </c>
      <c r="I1862" s="16">
        <f>ROUND((TicketTotals[[#This Row],[Billed Tickets]]/$E$5)*$E$6, 2)</f>
        <v>0</v>
      </c>
      <c r="J1862" s="20">
        <f>TicketTotals[[#This Row],[Billed Tickets]]/$E$5</f>
        <v>0</v>
      </c>
    </row>
    <row r="1863" spans="1:10" x14ac:dyDescent="0.3">
      <c r="A1863" s="6" t="s">
        <v>3288</v>
      </c>
      <c r="B1863" s="6" t="s">
        <v>2</v>
      </c>
      <c r="C1863" s="12">
        <v>160530</v>
      </c>
      <c r="E1863" s="12" t="s">
        <v>2909</v>
      </c>
      <c r="F1863" s="11" t="str">
        <f>IF(TicketTotals[[#This Row],[New Tickets]]&gt;499, "TRUE", "FALSE")</f>
        <v>FALSE</v>
      </c>
      <c r="G1863" s="7">
        <v>19</v>
      </c>
      <c r="H1863" s="7">
        <f>IF(TicketTotals[[#This Row],[New Tickets]]&gt;499, TicketTotals[[#This Row],[New Tickets]], 0)</f>
        <v>0</v>
      </c>
      <c r="I1863" s="16">
        <f>ROUND((TicketTotals[[#This Row],[Billed Tickets]]/$E$5)*$E$6, 2)</f>
        <v>0</v>
      </c>
      <c r="J1863" s="20">
        <f>TicketTotals[[#This Row],[Billed Tickets]]/$E$5</f>
        <v>0</v>
      </c>
    </row>
    <row r="1864" spans="1:10" x14ac:dyDescent="0.3">
      <c r="A1864" s="6" t="s">
        <v>3288</v>
      </c>
      <c r="B1864" s="6" t="s">
        <v>2</v>
      </c>
      <c r="C1864" s="12">
        <v>160542</v>
      </c>
      <c r="E1864" s="12" t="s">
        <v>2910</v>
      </c>
      <c r="F1864" s="11" t="str">
        <f>IF(TicketTotals[[#This Row],[New Tickets]]&gt;499, "TRUE", "FALSE")</f>
        <v>FALSE</v>
      </c>
      <c r="G1864" s="7">
        <v>30</v>
      </c>
      <c r="H1864" s="7">
        <f>IF(TicketTotals[[#This Row],[New Tickets]]&gt;499, TicketTotals[[#This Row],[New Tickets]], 0)</f>
        <v>0</v>
      </c>
      <c r="I1864" s="16">
        <f>ROUND((TicketTotals[[#This Row],[Billed Tickets]]/$E$5)*$E$6, 2)</f>
        <v>0</v>
      </c>
      <c r="J1864" s="20">
        <f>TicketTotals[[#This Row],[Billed Tickets]]/$E$5</f>
        <v>0</v>
      </c>
    </row>
    <row r="1865" spans="1:10" x14ac:dyDescent="0.3">
      <c r="A1865" s="6" t="s">
        <v>3288</v>
      </c>
      <c r="B1865" s="6" t="s">
        <v>2</v>
      </c>
      <c r="C1865" s="12">
        <v>160550</v>
      </c>
      <c r="E1865" s="12" t="s">
        <v>2911</v>
      </c>
      <c r="F1865" s="11" t="str">
        <f>IF(TicketTotals[[#This Row],[New Tickets]]&gt;499, "TRUE", "FALSE")</f>
        <v>FALSE</v>
      </c>
      <c r="G1865" s="7">
        <v>87</v>
      </c>
      <c r="H1865" s="7">
        <f>IF(TicketTotals[[#This Row],[New Tickets]]&gt;499, TicketTotals[[#This Row],[New Tickets]], 0)</f>
        <v>0</v>
      </c>
      <c r="I1865" s="16">
        <f>ROUND((TicketTotals[[#This Row],[Billed Tickets]]/$E$5)*$E$6, 2)</f>
        <v>0</v>
      </c>
      <c r="J1865" s="20">
        <f>TicketTotals[[#This Row],[Billed Tickets]]/$E$5</f>
        <v>0</v>
      </c>
    </row>
    <row r="1866" spans="1:10" x14ac:dyDescent="0.3">
      <c r="A1866" s="6" t="s">
        <v>3288</v>
      </c>
      <c r="B1866" s="6" t="s">
        <v>2</v>
      </c>
      <c r="C1866" s="12">
        <v>160557</v>
      </c>
      <c r="E1866" s="1" t="s">
        <v>2912</v>
      </c>
      <c r="F1866" s="11" t="str">
        <f>IF(TicketTotals[[#This Row],[New Tickets]]&gt;499, "TRUE", "FALSE")</f>
        <v>TRUE</v>
      </c>
      <c r="G1866" s="7">
        <v>6013</v>
      </c>
      <c r="H1866" s="7">
        <f>IF(TicketTotals[[#This Row],[New Tickets]]&gt;499, TicketTotals[[#This Row],[New Tickets]], 0)</f>
        <v>6013</v>
      </c>
      <c r="I1866" s="16">
        <f>ROUND((TicketTotals[[#This Row],[Billed Tickets]]/$E$5)*$E$6, 2)</f>
        <v>3716.22</v>
      </c>
      <c r="J1866" s="20">
        <f>TicketTotals[[#This Row],[Billed Tickets]]/$E$5</f>
        <v>7.4324362742444138E-4</v>
      </c>
    </row>
    <row r="1867" spans="1:10" x14ac:dyDescent="0.3">
      <c r="A1867" s="6" t="s">
        <v>3288</v>
      </c>
      <c r="B1867" s="6" t="s">
        <v>2</v>
      </c>
      <c r="C1867" s="12">
        <v>160597</v>
      </c>
      <c r="E1867" s="1" t="s">
        <v>2913</v>
      </c>
      <c r="F1867" s="11" t="str">
        <f>IF(TicketTotals[[#This Row],[New Tickets]]&gt;499, "TRUE", "FALSE")</f>
        <v>TRUE</v>
      </c>
      <c r="G1867" s="7">
        <v>1534</v>
      </c>
      <c r="H1867" s="7">
        <f>IF(TicketTotals[[#This Row],[New Tickets]]&gt;499, TicketTotals[[#This Row],[New Tickets]], 0)</f>
        <v>1534</v>
      </c>
      <c r="I1867" s="16">
        <f>ROUND((TicketTotals[[#This Row],[Billed Tickets]]/$E$5)*$E$6, 2)</f>
        <v>948.06</v>
      </c>
      <c r="J1867" s="20">
        <f>TicketTotals[[#This Row],[Billed Tickets]]/$E$5</f>
        <v>1.8961179518860687E-4</v>
      </c>
    </row>
    <row r="1868" spans="1:10" x14ac:dyDescent="0.3">
      <c r="A1868" s="6" t="s">
        <v>3288</v>
      </c>
      <c r="B1868" s="6" t="s">
        <v>2</v>
      </c>
      <c r="C1868" s="12">
        <v>160584</v>
      </c>
      <c r="E1868" s="12" t="s">
        <v>2914</v>
      </c>
      <c r="F1868" s="11" t="str">
        <f>IF(TicketTotals[[#This Row],[New Tickets]]&gt;499, "TRUE", "FALSE")</f>
        <v>FALSE</v>
      </c>
      <c r="G1868" s="7">
        <v>87</v>
      </c>
      <c r="H1868" s="7">
        <f>IF(TicketTotals[[#This Row],[New Tickets]]&gt;499, TicketTotals[[#This Row],[New Tickets]], 0)</f>
        <v>0</v>
      </c>
      <c r="I1868" s="16">
        <f>ROUND((TicketTotals[[#This Row],[Billed Tickets]]/$E$5)*$E$6, 2)</f>
        <v>0</v>
      </c>
      <c r="J1868" s="20">
        <f>TicketTotals[[#This Row],[Billed Tickets]]/$E$5</f>
        <v>0</v>
      </c>
    </row>
    <row r="1869" spans="1:10" x14ac:dyDescent="0.3">
      <c r="A1869" s="6" t="s">
        <v>3288</v>
      </c>
      <c r="B1869" s="6" t="s">
        <v>2</v>
      </c>
      <c r="C1869" s="12">
        <v>160703</v>
      </c>
      <c r="E1869" s="12" t="s">
        <v>2915</v>
      </c>
      <c r="F1869" s="11" t="str">
        <f>IF(TicketTotals[[#This Row],[New Tickets]]&gt;499, "TRUE", "FALSE")</f>
        <v>FALSE</v>
      </c>
      <c r="G1869" s="7">
        <v>30</v>
      </c>
      <c r="H1869" s="7">
        <f>IF(TicketTotals[[#This Row],[New Tickets]]&gt;499, TicketTotals[[#This Row],[New Tickets]], 0)</f>
        <v>0</v>
      </c>
      <c r="I1869" s="16">
        <f>ROUND((TicketTotals[[#This Row],[Billed Tickets]]/$E$5)*$E$6, 2)</f>
        <v>0</v>
      </c>
      <c r="J1869" s="20">
        <f>TicketTotals[[#This Row],[Billed Tickets]]/$E$5</f>
        <v>0</v>
      </c>
    </row>
    <row r="1870" spans="1:10" x14ac:dyDescent="0.3">
      <c r="A1870" s="6" t="s">
        <v>3288</v>
      </c>
      <c r="B1870" s="6" t="s">
        <v>2</v>
      </c>
      <c r="C1870" s="12">
        <v>160716</v>
      </c>
      <c r="E1870" s="12" t="s">
        <v>2916</v>
      </c>
      <c r="F1870" s="11" t="str">
        <f>IF(TicketTotals[[#This Row],[New Tickets]]&gt;499, "TRUE", "FALSE")</f>
        <v>FALSE</v>
      </c>
      <c r="G1870" s="7">
        <v>23</v>
      </c>
      <c r="H1870" s="7">
        <f>IF(TicketTotals[[#This Row],[New Tickets]]&gt;499, TicketTotals[[#This Row],[New Tickets]], 0)</f>
        <v>0</v>
      </c>
      <c r="I1870" s="16">
        <f>ROUND((TicketTotals[[#This Row],[Billed Tickets]]/$E$5)*$E$6, 2)</f>
        <v>0</v>
      </c>
      <c r="J1870" s="20">
        <f>TicketTotals[[#This Row],[Billed Tickets]]/$E$5</f>
        <v>0</v>
      </c>
    </row>
    <row r="1871" spans="1:10" x14ac:dyDescent="0.3">
      <c r="A1871" s="6" t="s">
        <v>3288</v>
      </c>
      <c r="B1871" s="6" t="s">
        <v>2</v>
      </c>
      <c r="C1871" s="12">
        <v>160768</v>
      </c>
      <c r="E1871" s="1" t="s">
        <v>2917</v>
      </c>
      <c r="F1871" s="11" t="str">
        <f>IF(TicketTotals[[#This Row],[New Tickets]]&gt;499, "TRUE", "FALSE")</f>
        <v>TRUE</v>
      </c>
      <c r="G1871" s="7">
        <v>969</v>
      </c>
      <c r="H1871" s="7">
        <f>IF(TicketTotals[[#This Row],[New Tickets]]&gt;499, TicketTotals[[#This Row],[New Tickets]], 0)</f>
        <v>969</v>
      </c>
      <c r="I1871" s="16">
        <f>ROUND((TicketTotals[[#This Row],[Billed Tickets]]/$E$5)*$E$6, 2)</f>
        <v>598.87</v>
      </c>
      <c r="J1871" s="20">
        <f>TicketTotals[[#This Row],[Billed Tickets]]/$E$5</f>
        <v>1.1977433477037813E-4</v>
      </c>
    </row>
    <row r="1872" spans="1:10" x14ac:dyDescent="0.3">
      <c r="A1872" s="6" t="s">
        <v>3288</v>
      </c>
      <c r="B1872" s="6" t="s">
        <v>2</v>
      </c>
      <c r="C1872" s="12">
        <v>160794</v>
      </c>
      <c r="E1872" s="12" t="s">
        <v>2918</v>
      </c>
      <c r="F1872" s="11" t="str">
        <f>IF(TicketTotals[[#This Row],[New Tickets]]&gt;499, "TRUE", "FALSE")</f>
        <v>FALSE</v>
      </c>
      <c r="G1872" s="7">
        <v>150</v>
      </c>
      <c r="H1872" s="7">
        <f>IF(TicketTotals[[#This Row],[New Tickets]]&gt;499, TicketTotals[[#This Row],[New Tickets]], 0)</f>
        <v>0</v>
      </c>
      <c r="I1872" s="16">
        <f>ROUND((TicketTotals[[#This Row],[Billed Tickets]]/$E$5)*$E$6, 2)</f>
        <v>0</v>
      </c>
      <c r="J1872" s="20">
        <f>TicketTotals[[#This Row],[Billed Tickets]]/$E$5</f>
        <v>0</v>
      </c>
    </row>
    <row r="1873" spans="1:10" x14ac:dyDescent="0.3">
      <c r="A1873" s="6" t="s">
        <v>3288</v>
      </c>
      <c r="B1873" s="6" t="s">
        <v>2</v>
      </c>
      <c r="C1873" s="12">
        <v>160821</v>
      </c>
      <c r="E1873" s="1" t="s">
        <v>2919</v>
      </c>
      <c r="F1873" s="11" t="str">
        <f>IF(TicketTotals[[#This Row],[New Tickets]]&gt;499, "TRUE", "FALSE")</f>
        <v>TRUE</v>
      </c>
      <c r="G1873" s="7">
        <v>1334</v>
      </c>
      <c r="H1873" s="7">
        <f>IF(TicketTotals[[#This Row],[New Tickets]]&gt;499, TicketTotals[[#This Row],[New Tickets]], 0)</f>
        <v>1334</v>
      </c>
      <c r="I1873" s="16">
        <f>ROUND((TicketTotals[[#This Row],[Billed Tickets]]/$E$5)*$E$6, 2)</f>
        <v>824.45</v>
      </c>
      <c r="J1873" s="20">
        <f>TicketTotals[[#This Row],[Billed Tickets]]/$E$5</f>
        <v>1.6489057026180024E-4</v>
      </c>
    </row>
    <row r="1874" spans="1:10" x14ac:dyDescent="0.3">
      <c r="A1874" s="6" t="s">
        <v>3288</v>
      </c>
      <c r="B1874" s="6" t="s">
        <v>2</v>
      </c>
      <c r="C1874" s="12">
        <v>160979</v>
      </c>
      <c r="E1874" s="1" t="s">
        <v>2920</v>
      </c>
      <c r="F1874" s="11" t="str">
        <f>IF(TicketTotals[[#This Row],[New Tickets]]&gt;499, "TRUE", "FALSE")</f>
        <v>TRUE</v>
      </c>
      <c r="G1874" s="7">
        <v>7679</v>
      </c>
      <c r="H1874" s="7">
        <f>IF(TicketTotals[[#This Row],[New Tickets]]&gt;499, TicketTotals[[#This Row],[New Tickets]], 0)</f>
        <v>7679</v>
      </c>
      <c r="I1874" s="16">
        <f>ROUND((TicketTotals[[#This Row],[Billed Tickets]]/$E$5)*$E$6, 2)</f>
        <v>4745.8599999999997</v>
      </c>
      <c r="J1874" s="20">
        <f>TicketTotals[[#This Row],[Billed Tickets]]/$E$5</f>
        <v>9.4917143106474072E-4</v>
      </c>
    </row>
    <row r="1875" spans="1:10" x14ac:dyDescent="0.3">
      <c r="A1875" s="6" t="s">
        <v>3288</v>
      </c>
      <c r="B1875" s="6" t="s">
        <v>2</v>
      </c>
      <c r="C1875" s="12">
        <v>161085</v>
      </c>
      <c r="E1875" s="12" t="s">
        <v>2921</v>
      </c>
      <c r="F1875" s="11" t="str">
        <f>IF(TicketTotals[[#This Row],[New Tickets]]&gt;499, "TRUE", "FALSE")</f>
        <v>FALSE</v>
      </c>
      <c r="G1875" s="7">
        <v>43</v>
      </c>
      <c r="H1875" s="7">
        <f>IF(TicketTotals[[#This Row],[New Tickets]]&gt;499, TicketTotals[[#This Row],[New Tickets]], 0)</f>
        <v>0</v>
      </c>
      <c r="I1875" s="16">
        <f>ROUND((TicketTotals[[#This Row],[Billed Tickets]]/$E$5)*$E$6, 2)</f>
        <v>0</v>
      </c>
      <c r="J1875" s="20">
        <f>TicketTotals[[#This Row],[Billed Tickets]]/$E$5</f>
        <v>0</v>
      </c>
    </row>
    <row r="1876" spans="1:10" x14ac:dyDescent="0.3">
      <c r="A1876" s="6" t="s">
        <v>3288</v>
      </c>
      <c r="B1876" s="6" t="s">
        <v>2</v>
      </c>
      <c r="C1876" s="12">
        <v>161138</v>
      </c>
      <c r="E1876" s="12" t="s">
        <v>2922</v>
      </c>
      <c r="F1876" s="11" t="str">
        <f>IF(TicketTotals[[#This Row],[New Tickets]]&gt;499, "TRUE", "FALSE")</f>
        <v>FALSE</v>
      </c>
      <c r="G1876" s="7">
        <v>120</v>
      </c>
      <c r="H1876" s="7">
        <f>IF(TicketTotals[[#This Row],[New Tickets]]&gt;499, TicketTotals[[#This Row],[New Tickets]], 0)</f>
        <v>0</v>
      </c>
      <c r="I1876" s="16">
        <f>ROUND((TicketTotals[[#This Row],[Billed Tickets]]/$E$5)*$E$6, 2)</f>
        <v>0</v>
      </c>
      <c r="J1876" s="20">
        <f>TicketTotals[[#This Row],[Billed Tickets]]/$E$5</f>
        <v>0</v>
      </c>
    </row>
    <row r="1877" spans="1:10" x14ac:dyDescent="0.3">
      <c r="A1877" s="6" t="s">
        <v>3288</v>
      </c>
      <c r="B1877" s="6" t="s">
        <v>2</v>
      </c>
      <c r="C1877" s="12">
        <v>161190</v>
      </c>
      <c r="E1877" s="12" t="s">
        <v>2923</v>
      </c>
      <c r="F1877" s="11" t="str">
        <f>IF(TicketTotals[[#This Row],[New Tickets]]&gt;499, "TRUE", "FALSE")</f>
        <v>FALSE</v>
      </c>
      <c r="G1877" s="7">
        <v>264</v>
      </c>
      <c r="H1877" s="7">
        <f>IF(TicketTotals[[#This Row],[New Tickets]]&gt;499, TicketTotals[[#This Row],[New Tickets]], 0)</f>
        <v>0</v>
      </c>
      <c r="I1877" s="16">
        <f>ROUND((TicketTotals[[#This Row],[Billed Tickets]]/$E$5)*$E$6, 2)</f>
        <v>0</v>
      </c>
      <c r="J1877" s="20">
        <f>TicketTotals[[#This Row],[Billed Tickets]]/$E$5</f>
        <v>0</v>
      </c>
    </row>
    <row r="1878" spans="1:10" x14ac:dyDescent="0.3">
      <c r="A1878" s="6" t="s">
        <v>3288</v>
      </c>
      <c r="B1878" s="6" t="s">
        <v>2</v>
      </c>
      <c r="C1878" s="12">
        <v>161440</v>
      </c>
      <c r="E1878" s="12" t="s">
        <v>2924</v>
      </c>
      <c r="F1878" s="11" t="str">
        <f>IF(TicketTotals[[#This Row],[New Tickets]]&gt;499, "TRUE", "FALSE")</f>
        <v>FALSE</v>
      </c>
      <c r="G1878" s="7">
        <v>434</v>
      </c>
      <c r="H1878" s="7">
        <f>IF(TicketTotals[[#This Row],[New Tickets]]&gt;499, TicketTotals[[#This Row],[New Tickets]], 0)</f>
        <v>0</v>
      </c>
      <c r="I1878" s="16">
        <f>ROUND((TicketTotals[[#This Row],[Billed Tickets]]/$E$5)*$E$6, 2)</f>
        <v>0</v>
      </c>
      <c r="J1878" s="20">
        <f>TicketTotals[[#This Row],[Billed Tickets]]/$E$5</f>
        <v>0</v>
      </c>
    </row>
    <row r="1879" spans="1:10" x14ac:dyDescent="0.3">
      <c r="A1879" s="6" t="s">
        <v>3288</v>
      </c>
      <c r="B1879" s="6" t="s">
        <v>2</v>
      </c>
      <c r="C1879" s="12">
        <v>161444</v>
      </c>
      <c r="E1879" s="12" t="s">
        <v>2925</v>
      </c>
      <c r="F1879" s="11" t="str">
        <f>IF(TicketTotals[[#This Row],[New Tickets]]&gt;499, "TRUE", "FALSE")</f>
        <v>FALSE</v>
      </c>
      <c r="G1879" s="7">
        <v>162</v>
      </c>
      <c r="H1879" s="7">
        <f>IF(TicketTotals[[#This Row],[New Tickets]]&gt;499, TicketTotals[[#This Row],[New Tickets]], 0)</f>
        <v>0</v>
      </c>
      <c r="I1879" s="16">
        <f>ROUND((TicketTotals[[#This Row],[Billed Tickets]]/$E$5)*$E$6, 2)</f>
        <v>0</v>
      </c>
      <c r="J1879" s="20">
        <f>TicketTotals[[#This Row],[Billed Tickets]]/$E$5</f>
        <v>0</v>
      </c>
    </row>
    <row r="1880" spans="1:10" x14ac:dyDescent="0.3">
      <c r="A1880" s="6" t="s">
        <v>3288</v>
      </c>
      <c r="B1880" s="6" t="s">
        <v>2</v>
      </c>
      <c r="C1880" s="12">
        <v>161513</v>
      </c>
      <c r="E1880" s="12" t="s">
        <v>2926</v>
      </c>
      <c r="F1880" s="11" t="str">
        <f>IF(TicketTotals[[#This Row],[New Tickets]]&gt;499, "TRUE", "FALSE")</f>
        <v>FALSE</v>
      </c>
      <c r="G1880" s="7">
        <v>14</v>
      </c>
      <c r="H1880" s="7">
        <f>IF(TicketTotals[[#This Row],[New Tickets]]&gt;499, TicketTotals[[#This Row],[New Tickets]], 0)</f>
        <v>0</v>
      </c>
      <c r="I1880" s="16">
        <f>ROUND((TicketTotals[[#This Row],[Billed Tickets]]/$E$5)*$E$6, 2)</f>
        <v>0</v>
      </c>
      <c r="J1880" s="20">
        <f>TicketTotals[[#This Row],[Billed Tickets]]/$E$5</f>
        <v>0</v>
      </c>
    </row>
    <row r="1881" spans="1:10" x14ac:dyDescent="0.3">
      <c r="A1881" s="6" t="s">
        <v>3288</v>
      </c>
      <c r="B1881" s="6" t="s">
        <v>2</v>
      </c>
      <c r="C1881" s="12">
        <v>161582</v>
      </c>
      <c r="E1881" s="12" t="s">
        <v>2927</v>
      </c>
      <c r="F1881" s="11" t="str">
        <f>IF(TicketTotals[[#This Row],[New Tickets]]&gt;499, "TRUE", "FALSE")</f>
        <v>FALSE</v>
      </c>
      <c r="G1881" s="7">
        <v>79</v>
      </c>
      <c r="H1881" s="7">
        <f>IF(TicketTotals[[#This Row],[New Tickets]]&gt;499, TicketTotals[[#This Row],[New Tickets]], 0)</f>
        <v>0</v>
      </c>
      <c r="I1881" s="16">
        <f>ROUND((TicketTotals[[#This Row],[Billed Tickets]]/$E$5)*$E$6, 2)</f>
        <v>0</v>
      </c>
      <c r="J1881" s="20">
        <f>TicketTotals[[#This Row],[Billed Tickets]]/$E$5</f>
        <v>0</v>
      </c>
    </row>
    <row r="1882" spans="1:10" x14ac:dyDescent="0.3">
      <c r="A1882" s="6" t="s">
        <v>3288</v>
      </c>
      <c r="B1882" s="6" t="s">
        <v>2</v>
      </c>
      <c r="C1882" s="12">
        <v>161612</v>
      </c>
      <c r="E1882" s="12" t="s">
        <v>2928</v>
      </c>
      <c r="F1882" s="11" t="str">
        <f>IF(TicketTotals[[#This Row],[New Tickets]]&gt;499, "TRUE", "FALSE")</f>
        <v>FALSE</v>
      </c>
      <c r="G1882" s="7">
        <v>21</v>
      </c>
      <c r="H1882" s="7">
        <f>IF(TicketTotals[[#This Row],[New Tickets]]&gt;499, TicketTotals[[#This Row],[New Tickets]], 0)</f>
        <v>0</v>
      </c>
      <c r="I1882" s="16">
        <f>ROUND((TicketTotals[[#This Row],[Billed Tickets]]/$E$5)*$E$6, 2)</f>
        <v>0</v>
      </c>
      <c r="J1882" s="20">
        <f>TicketTotals[[#This Row],[Billed Tickets]]/$E$5</f>
        <v>0</v>
      </c>
    </row>
    <row r="1883" spans="1:10" x14ac:dyDescent="0.3">
      <c r="A1883" s="6" t="s">
        <v>3288</v>
      </c>
      <c r="B1883" s="6" t="s">
        <v>2</v>
      </c>
      <c r="C1883" s="12">
        <v>161770</v>
      </c>
      <c r="E1883" s="12" t="s">
        <v>2929</v>
      </c>
      <c r="F1883" s="11" t="str">
        <f>IF(TicketTotals[[#This Row],[New Tickets]]&gt;499, "TRUE", "FALSE")</f>
        <v>FALSE</v>
      </c>
      <c r="G1883" s="7">
        <v>6</v>
      </c>
      <c r="H1883" s="7">
        <f>IF(TicketTotals[[#This Row],[New Tickets]]&gt;499, TicketTotals[[#This Row],[New Tickets]], 0)</f>
        <v>0</v>
      </c>
      <c r="I1883" s="16">
        <f>ROUND((TicketTotals[[#This Row],[Billed Tickets]]/$E$5)*$E$6, 2)</f>
        <v>0</v>
      </c>
      <c r="J1883" s="20">
        <f>TicketTotals[[#This Row],[Billed Tickets]]/$E$5</f>
        <v>0</v>
      </c>
    </row>
    <row r="1884" spans="1:10" x14ac:dyDescent="0.3">
      <c r="A1884" s="6" t="s">
        <v>3288</v>
      </c>
      <c r="B1884" s="6" t="s">
        <v>2</v>
      </c>
      <c r="C1884" s="12">
        <v>161823</v>
      </c>
      <c r="E1884" s="1" t="s">
        <v>2930</v>
      </c>
      <c r="F1884" s="11" t="str">
        <f>IF(TicketTotals[[#This Row],[New Tickets]]&gt;499, "TRUE", "FALSE")</f>
        <v>TRUE</v>
      </c>
      <c r="G1884" s="7">
        <v>1007</v>
      </c>
      <c r="H1884" s="7">
        <f>IF(TicketTotals[[#This Row],[New Tickets]]&gt;499, TicketTotals[[#This Row],[New Tickets]], 0)</f>
        <v>1007</v>
      </c>
      <c r="I1884" s="16">
        <f>ROUND((TicketTotals[[#This Row],[Billed Tickets]]/$E$5)*$E$6, 2)</f>
        <v>622.36</v>
      </c>
      <c r="J1884" s="20">
        <f>TicketTotals[[#This Row],[Billed Tickets]]/$E$5</f>
        <v>1.244713675064714E-4</v>
      </c>
    </row>
    <row r="1885" spans="1:10" x14ac:dyDescent="0.3">
      <c r="A1885" s="6" t="s">
        <v>3288</v>
      </c>
      <c r="B1885" s="6" t="s">
        <v>2</v>
      </c>
      <c r="C1885" s="12">
        <v>146778</v>
      </c>
      <c r="E1885" s="12" t="s">
        <v>2931</v>
      </c>
      <c r="F1885" s="11" t="str">
        <f>IF(TicketTotals[[#This Row],[New Tickets]]&gt;499, "TRUE", "FALSE")</f>
        <v>FALSE</v>
      </c>
      <c r="G1885" s="7">
        <v>111</v>
      </c>
      <c r="H1885" s="7">
        <f>IF(TicketTotals[[#This Row],[New Tickets]]&gt;499, TicketTotals[[#This Row],[New Tickets]], 0)</f>
        <v>0</v>
      </c>
      <c r="I1885" s="16">
        <f>ROUND((TicketTotals[[#This Row],[Billed Tickets]]/$E$5)*$E$6, 2)</f>
        <v>0</v>
      </c>
      <c r="J1885" s="20">
        <f>TicketTotals[[#This Row],[Billed Tickets]]/$E$5</f>
        <v>0</v>
      </c>
    </row>
    <row r="1886" spans="1:10" x14ac:dyDescent="0.3">
      <c r="A1886" s="6" t="s">
        <v>3288</v>
      </c>
      <c r="B1886" s="6" t="s">
        <v>2</v>
      </c>
      <c r="C1886" s="12">
        <v>161929</v>
      </c>
      <c r="E1886" s="12" t="s">
        <v>2932</v>
      </c>
      <c r="F1886" s="11" t="str">
        <f>IF(TicketTotals[[#This Row],[New Tickets]]&gt;499, "TRUE", "FALSE")</f>
        <v>FALSE</v>
      </c>
      <c r="G1886" s="7">
        <v>12</v>
      </c>
      <c r="H1886" s="7">
        <f>IF(TicketTotals[[#This Row],[New Tickets]]&gt;499, TicketTotals[[#This Row],[New Tickets]], 0)</f>
        <v>0</v>
      </c>
      <c r="I1886" s="16">
        <f>ROUND((TicketTotals[[#This Row],[Billed Tickets]]/$E$5)*$E$6, 2)</f>
        <v>0</v>
      </c>
      <c r="J1886" s="20">
        <f>TicketTotals[[#This Row],[Billed Tickets]]/$E$5</f>
        <v>0</v>
      </c>
    </row>
    <row r="1887" spans="1:10" x14ac:dyDescent="0.3">
      <c r="A1887" s="6" t="s">
        <v>3288</v>
      </c>
      <c r="B1887" s="6" t="s">
        <v>2</v>
      </c>
      <c r="C1887" s="12">
        <v>162033</v>
      </c>
      <c r="E1887" s="12" t="s">
        <v>2933</v>
      </c>
      <c r="F1887" s="11" t="str">
        <f>IF(TicketTotals[[#This Row],[New Tickets]]&gt;499, "TRUE", "FALSE")</f>
        <v>FALSE</v>
      </c>
      <c r="G1887" s="7">
        <v>61</v>
      </c>
      <c r="H1887" s="7">
        <f>IF(TicketTotals[[#This Row],[New Tickets]]&gt;499, TicketTotals[[#This Row],[New Tickets]], 0)</f>
        <v>0</v>
      </c>
      <c r="I1887" s="16">
        <f>ROUND((TicketTotals[[#This Row],[Billed Tickets]]/$E$5)*$E$6, 2)</f>
        <v>0</v>
      </c>
      <c r="J1887" s="20">
        <f>TicketTotals[[#This Row],[Billed Tickets]]/$E$5</f>
        <v>0</v>
      </c>
    </row>
    <row r="1888" spans="1:10" x14ac:dyDescent="0.3">
      <c r="A1888" s="6" t="s">
        <v>3288</v>
      </c>
      <c r="B1888" s="6" t="s">
        <v>2</v>
      </c>
      <c r="C1888" s="12">
        <v>162175</v>
      </c>
      <c r="E1888" s="1" t="s">
        <v>2934</v>
      </c>
      <c r="F1888" s="11" t="str">
        <f>IF(TicketTotals[[#This Row],[New Tickets]]&gt;499, "TRUE", "FALSE")</f>
        <v>TRUE</v>
      </c>
      <c r="G1888" s="7">
        <v>7914</v>
      </c>
      <c r="H1888" s="7">
        <f>IF(TicketTotals[[#This Row],[New Tickets]]&gt;499, TicketTotals[[#This Row],[New Tickets]], 0)</f>
        <v>7914</v>
      </c>
      <c r="I1888" s="16">
        <f>ROUND((TicketTotals[[#This Row],[Billed Tickets]]/$E$5)*$E$6, 2)</f>
        <v>4891.09</v>
      </c>
      <c r="J1888" s="20">
        <f>TicketTotals[[#This Row],[Billed Tickets]]/$E$5</f>
        <v>9.782188703537384E-4</v>
      </c>
    </row>
    <row r="1889" spans="1:10" x14ac:dyDescent="0.3">
      <c r="A1889" s="6" t="s">
        <v>3288</v>
      </c>
      <c r="B1889" s="6" t="s">
        <v>2</v>
      </c>
      <c r="C1889" s="12">
        <v>162187</v>
      </c>
      <c r="E1889" s="12" t="s">
        <v>2935</v>
      </c>
      <c r="F1889" s="11" t="str">
        <f>IF(TicketTotals[[#This Row],[New Tickets]]&gt;499, "TRUE", "FALSE")</f>
        <v>FALSE</v>
      </c>
      <c r="G1889" s="7">
        <v>26</v>
      </c>
      <c r="H1889" s="7">
        <f>IF(TicketTotals[[#This Row],[New Tickets]]&gt;499, TicketTotals[[#This Row],[New Tickets]], 0)</f>
        <v>0</v>
      </c>
      <c r="I1889" s="16">
        <f>ROUND((TicketTotals[[#This Row],[Billed Tickets]]/$E$5)*$E$6, 2)</f>
        <v>0</v>
      </c>
      <c r="J1889" s="20">
        <f>TicketTotals[[#This Row],[Billed Tickets]]/$E$5</f>
        <v>0</v>
      </c>
    </row>
    <row r="1890" spans="1:10" x14ac:dyDescent="0.3">
      <c r="A1890" s="6" t="s">
        <v>3288</v>
      </c>
      <c r="B1890" s="6" t="s">
        <v>2</v>
      </c>
      <c r="C1890" s="12">
        <v>162193</v>
      </c>
      <c r="E1890" s="12" t="s">
        <v>2936</v>
      </c>
      <c r="F1890" s="11" t="str">
        <f>IF(TicketTotals[[#This Row],[New Tickets]]&gt;499, "TRUE", "FALSE")</f>
        <v>FALSE</v>
      </c>
      <c r="G1890" s="7">
        <v>279</v>
      </c>
      <c r="H1890" s="7">
        <f>IF(TicketTotals[[#This Row],[New Tickets]]&gt;499, TicketTotals[[#This Row],[New Tickets]], 0)</f>
        <v>0</v>
      </c>
      <c r="I1890" s="16">
        <f>ROUND((TicketTotals[[#This Row],[Billed Tickets]]/$E$5)*$E$6, 2)</f>
        <v>0</v>
      </c>
      <c r="J1890" s="20">
        <f>TicketTotals[[#This Row],[Billed Tickets]]/$E$5</f>
        <v>0</v>
      </c>
    </row>
    <row r="1891" spans="1:10" x14ac:dyDescent="0.3">
      <c r="A1891" s="6" t="s">
        <v>3288</v>
      </c>
      <c r="B1891" s="6" t="s">
        <v>2</v>
      </c>
      <c r="C1891" s="12">
        <v>162245</v>
      </c>
      <c r="E1891" s="12" t="s">
        <v>2937</v>
      </c>
      <c r="F1891" s="11" t="str">
        <f>IF(TicketTotals[[#This Row],[New Tickets]]&gt;499, "TRUE", "FALSE")</f>
        <v>FALSE</v>
      </c>
      <c r="G1891" s="7">
        <v>266</v>
      </c>
      <c r="H1891" s="7">
        <f>IF(TicketTotals[[#This Row],[New Tickets]]&gt;499, TicketTotals[[#This Row],[New Tickets]], 0)</f>
        <v>0</v>
      </c>
      <c r="I1891" s="16">
        <f>ROUND((TicketTotals[[#This Row],[Billed Tickets]]/$E$5)*$E$6, 2)</f>
        <v>0</v>
      </c>
      <c r="J1891" s="20">
        <f>TicketTotals[[#This Row],[Billed Tickets]]/$E$5</f>
        <v>0</v>
      </c>
    </row>
    <row r="1892" spans="1:10" x14ac:dyDescent="0.3">
      <c r="A1892" s="6" t="s">
        <v>3288</v>
      </c>
      <c r="B1892" s="6" t="s">
        <v>2</v>
      </c>
      <c r="C1892" s="12">
        <v>162271</v>
      </c>
      <c r="E1892" s="12" t="s">
        <v>2938</v>
      </c>
      <c r="F1892" s="11" t="str">
        <f>IF(TicketTotals[[#This Row],[New Tickets]]&gt;499, "TRUE", "FALSE")</f>
        <v>FALSE</v>
      </c>
      <c r="G1892" s="7">
        <v>4</v>
      </c>
      <c r="H1892" s="7">
        <f>IF(TicketTotals[[#This Row],[New Tickets]]&gt;499, TicketTotals[[#This Row],[New Tickets]], 0)</f>
        <v>0</v>
      </c>
      <c r="I1892" s="16">
        <f>ROUND((TicketTotals[[#This Row],[Billed Tickets]]/$E$5)*$E$6, 2)</f>
        <v>0</v>
      </c>
      <c r="J1892" s="20">
        <f>TicketTotals[[#This Row],[Billed Tickets]]/$E$5</f>
        <v>0</v>
      </c>
    </row>
    <row r="1893" spans="1:10" x14ac:dyDescent="0.3">
      <c r="A1893" s="6" t="s">
        <v>3288</v>
      </c>
      <c r="B1893" s="6" t="s">
        <v>2</v>
      </c>
      <c r="C1893" s="12">
        <v>162328</v>
      </c>
      <c r="E1893" s="12" t="s">
        <v>2939</v>
      </c>
      <c r="F1893" s="11" t="str">
        <f>IF(TicketTotals[[#This Row],[New Tickets]]&gt;499, "TRUE", "FALSE")</f>
        <v>FALSE</v>
      </c>
      <c r="G1893" s="7">
        <v>1</v>
      </c>
      <c r="H1893" s="7">
        <f>IF(TicketTotals[[#This Row],[New Tickets]]&gt;499, TicketTotals[[#This Row],[New Tickets]], 0)</f>
        <v>0</v>
      </c>
      <c r="I1893" s="16">
        <f>ROUND((TicketTotals[[#This Row],[Billed Tickets]]/$E$5)*$E$6, 2)</f>
        <v>0</v>
      </c>
      <c r="J1893" s="20">
        <f>TicketTotals[[#This Row],[Billed Tickets]]/$E$5</f>
        <v>0</v>
      </c>
    </row>
    <row r="1894" spans="1:10" x14ac:dyDescent="0.3">
      <c r="A1894" s="6" t="s">
        <v>3288</v>
      </c>
      <c r="B1894" s="6" t="s">
        <v>2</v>
      </c>
      <c r="C1894" s="12">
        <v>162330</v>
      </c>
      <c r="E1894" s="12" t="s">
        <v>2940</v>
      </c>
      <c r="F1894" s="11" t="str">
        <f>IF(TicketTotals[[#This Row],[New Tickets]]&gt;499, "TRUE", "FALSE")</f>
        <v>FALSE</v>
      </c>
      <c r="G1894" s="7">
        <v>53</v>
      </c>
      <c r="H1894" s="7">
        <f>IF(TicketTotals[[#This Row],[New Tickets]]&gt;499, TicketTotals[[#This Row],[New Tickets]], 0)</f>
        <v>0</v>
      </c>
      <c r="I1894" s="16">
        <f>ROUND((TicketTotals[[#This Row],[Billed Tickets]]/$E$5)*$E$6, 2)</f>
        <v>0</v>
      </c>
      <c r="J1894" s="20">
        <f>TicketTotals[[#This Row],[Billed Tickets]]/$E$5</f>
        <v>0</v>
      </c>
    </row>
    <row r="1895" spans="1:10" x14ac:dyDescent="0.3">
      <c r="A1895" s="6" t="s">
        <v>3288</v>
      </c>
      <c r="B1895" s="6" t="s">
        <v>2</v>
      </c>
      <c r="C1895" s="12">
        <v>162335</v>
      </c>
      <c r="E1895" s="12" t="s">
        <v>2941</v>
      </c>
      <c r="F1895" s="11" t="str">
        <f>IF(TicketTotals[[#This Row],[New Tickets]]&gt;499, "TRUE", "FALSE")</f>
        <v>FALSE</v>
      </c>
      <c r="G1895" s="7">
        <v>5</v>
      </c>
      <c r="H1895" s="7">
        <f>IF(TicketTotals[[#This Row],[New Tickets]]&gt;499, TicketTotals[[#This Row],[New Tickets]], 0)</f>
        <v>0</v>
      </c>
      <c r="I1895" s="16">
        <f>ROUND((TicketTotals[[#This Row],[Billed Tickets]]/$E$5)*$E$6, 2)</f>
        <v>0</v>
      </c>
      <c r="J1895" s="20">
        <f>TicketTotals[[#This Row],[Billed Tickets]]/$E$5</f>
        <v>0</v>
      </c>
    </row>
    <row r="1896" spans="1:10" x14ac:dyDescent="0.3">
      <c r="A1896" s="6" t="s">
        <v>3288</v>
      </c>
      <c r="B1896" s="6" t="s">
        <v>2</v>
      </c>
      <c r="C1896" s="12">
        <v>162340</v>
      </c>
      <c r="E1896" s="12" t="s">
        <v>2942</v>
      </c>
      <c r="F1896" s="11" t="str">
        <f>IF(TicketTotals[[#This Row],[New Tickets]]&gt;499, "TRUE", "FALSE")</f>
        <v>FALSE</v>
      </c>
      <c r="G1896" s="7">
        <v>3</v>
      </c>
      <c r="H1896" s="7">
        <f>IF(TicketTotals[[#This Row],[New Tickets]]&gt;499, TicketTotals[[#This Row],[New Tickets]], 0)</f>
        <v>0</v>
      </c>
      <c r="I1896" s="16">
        <f>ROUND((TicketTotals[[#This Row],[Billed Tickets]]/$E$5)*$E$6, 2)</f>
        <v>0</v>
      </c>
      <c r="J1896" s="20">
        <f>TicketTotals[[#This Row],[Billed Tickets]]/$E$5</f>
        <v>0</v>
      </c>
    </row>
    <row r="1897" spans="1:10" x14ac:dyDescent="0.3">
      <c r="A1897" s="6" t="s">
        <v>3288</v>
      </c>
      <c r="B1897" s="6" t="s">
        <v>2</v>
      </c>
      <c r="C1897" s="12">
        <v>162351</v>
      </c>
      <c r="E1897" s="12" t="s">
        <v>2943</v>
      </c>
      <c r="F1897" s="11" t="str">
        <f>IF(TicketTotals[[#This Row],[New Tickets]]&gt;499, "TRUE", "FALSE")</f>
        <v>FALSE</v>
      </c>
      <c r="G1897" s="7">
        <v>31</v>
      </c>
      <c r="H1897" s="7">
        <f>IF(TicketTotals[[#This Row],[New Tickets]]&gt;499, TicketTotals[[#This Row],[New Tickets]], 0)</f>
        <v>0</v>
      </c>
      <c r="I1897" s="16">
        <f>ROUND((TicketTotals[[#This Row],[Billed Tickets]]/$E$5)*$E$6, 2)</f>
        <v>0</v>
      </c>
      <c r="J1897" s="20">
        <f>TicketTotals[[#This Row],[Billed Tickets]]/$E$5</f>
        <v>0</v>
      </c>
    </row>
    <row r="1898" spans="1:10" x14ac:dyDescent="0.3">
      <c r="A1898" s="6" t="s">
        <v>3288</v>
      </c>
      <c r="B1898" s="6" t="s">
        <v>2</v>
      </c>
      <c r="C1898" s="12">
        <v>162456</v>
      </c>
      <c r="E1898" s="12" t="s">
        <v>2944</v>
      </c>
      <c r="F1898" s="11" t="str">
        <f>IF(TicketTotals[[#This Row],[New Tickets]]&gt;499, "TRUE", "FALSE")</f>
        <v>FALSE</v>
      </c>
      <c r="G1898" s="7">
        <v>229</v>
      </c>
      <c r="H1898" s="7">
        <f>IF(TicketTotals[[#This Row],[New Tickets]]&gt;499, TicketTotals[[#This Row],[New Tickets]], 0)</f>
        <v>0</v>
      </c>
      <c r="I1898" s="16">
        <f>ROUND((TicketTotals[[#This Row],[Billed Tickets]]/$E$5)*$E$6, 2)</f>
        <v>0</v>
      </c>
      <c r="J1898" s="20">
        <f>TicketTotals[[#This Row],[Billed Tickets]]/$E$5</f>
        <v>0</v>
      </c>
    </row>
    <row r="1899" spans="1:10" x14ac:dyDescent="0.3">
      <c r="A1899" s="6" t="s">
        <v>3288</v>
      </c>
      <c r="B1899" s="6" t="s">
        <v>2</v>
      </c>
      <c r="C1899" s="12">
        <v>162582</v>
      </c>
      <c r="E1899" s="12" t="s">
        <v>2945</v>
      </c>
      <c r="F1899" s="11" t="str">
        <f>IF(TicketTotals[[#This Row],[New Tickets]]&gt;499, "TRUE", "FALSE")</f>
        <v>FALSE</v>
      </c>
      <c r="G1899" s="7">
        <v>30</v>
      </c>
      <c r="H1899" s="7">
        <f>IF(TicketTotals[[#This Row],[New Tickets]]&gt;499, TicketTotals[[#This Row],[New Tickets]], 0)</f>
        <v>0</v>
      </c>
      <c r="I1899" s="16">
        <f>ROUND((TicketTotals[[#This Row],[Billed Tickets]]/$E$5)*$E$6, 2)</f>
        <v>0</v>
      </c>
      <c r="J1899" s="20">
        <f>TicketTotals[[#This Row],[Billed Tickets]]/$E$5</f>
        <v>0</v>
      </c>
    </row>
    <row r="1900" spans="1:10" x14ac:dyDescent="0.3">
      <c r="A1900" s="6" t="s">
        <v>3288</v>
      </c>
      <c r="B1900" s="6" t="s">
        <v>2</v>
      </c>
      <c r="C1900" s="12">
        <v>162614</v>
      </c>
      <c r="E1900" s="12" t="s">
        <v>2946</v>
      </c>
      <c r="F1900" s="11" t="str">
        <f>IF(TicketTotals[[#This Row],[New Tickets]]&gt;499, "TRUE", "FALSE")</f>
        <v>FALSE</v>
      </c>
      <c r="G1900" s="7">
        <v>62</v>
      </c>
      <c r="H1900" s="7">
        <f>IF(TicketTotals[[#This Row],[New Tickets]]&gt;499, TicketTotals[[#This Row],[New Tickets]], 0)</f>
        <v>0</v>
      </c>
      <c r="I1900" s="16">
        <f>ROUND((TicketTotals[[#This Row],[Billed Tickets]]/$E$5)*$E$6, 2)</f>
        <v>0</v>
      </c>
      <c r="J1900" s="20">
        <f>TicketTotals[[#This Row],[Billed Tickets]]/$E$5</f>
        <v>0</v>
      </c>
    </row>
    <row r="1901" spans="1:10" x14ac:dyDescent="0.3">
      <c r="A1901" s="6" t="s">
        <v>3288</v>
      </c>
      <c r="B1901" s="6" t="s">
        <v>2</v>
      </c>
      <c r="C1901" s="12">
        <v>162667</v>
      </c>
      <c r="E1901" s="1" t="s">
        <v>2947</v>
      </c>
      <c r="F1901" s="11" t="str">
        <f>IF(TicketTotals[[#This Row],[New Tickets]]&gt;499, "TRUE", "FALSE")</f>
        <v>TRUE</v>
      </c>
      <c r="G1901" s="7">
        <v>569</v>
      </c>
      <c r="H1901" s="7">
        <f>IF(TicketTotals[[#This Row],[New Tickets]]&gt;499, TicketTotals[[#This Row],[New Tickets]], 0)</f>
        <v>569</v>
      </c>
      <c r="I1901" s="16">
        <f>ROUND((TicketTotals[[#This Row],[Billed Tickets]]/$E$5)*$E$6, 2)</f>
        <v>351.66</v>
      </c>
      <c r="J1901" s="20">
        <f>TicketTotals[[#This Row],[Billed Tickets]]/$E$5</f>
        <v>7.0331884916764866E-5</v>
      </c>
    </row>
    <row r="1902" spans="1:10" x14ac:dyDescent="0.3">
      <c r="A1902" s="6" t="s">
        <v>3288</v>
      </c>
      <c r="B1902" s="6" t="s">
        <v>2</v>
      </c>
      <c r="C1902" s="12">
        <v>162746</v>
      </c>
      <c r="E1902" s="1" t="s">
        <v>2948</v>
      </c>
      <c r="F1902" s="11" t="str">
        <f>IF(TicketTotals[[#This Row],[New Tickets]]&gt;499, "TRUE", "FALSE")</f>
        <v>FALSE</v>
      </c>
      <c r="G1902" s="7">
        <v>468</v>
      </c>
      <c r="H1902" s="7">
        <f>IF(TicketTotals[[#This Row],[New Tickets]]&gt;499, TicketTotals[[#This Row],[New Tickets]], 0)</f>
        <v>0</v>
      </c>
      <c r="I1902" s="16">
        <f>ROUND((TicketTotals[[#This Row],[Billed Tickets]]/$E$5)*$E$6, 2)</f>
        <v>0</v>
      </c>
      <c r="J1902" s="20">
        <f>TicketTotals[[#This Row],[Billed Tickets]]/$E$5</f>
        <v>0</v>
      </c>
    </row>
    <row r="1903" spans="1:10" x14ac:dyDescent="0.3">
      <c r="A1903" s="6" t="s">
        <v>3288</v>
      </c>
      <c r="B1903" s="6" t="s">
        <v>2</v>
      </c>
      <c r="C1903" s="12">
        <v>162826</v>
      </c>
      <c r="E1903" s="1" t="s">
        <v>2949</v>
      </c>
      <c r="F1903" s="11" t="str">
        <f>IF(TicketTotals[[#This Row],[New Tickets]]&gt;499, "TRUE", "FALSE")</f>
        <v>TRUE</v>
      </c>
      <c r="G1903" s="7">
        <v>938</v>
      </c>
      <c r="H1903" s="7">
        <f>IF(TicketTotals[[#This Row],[New Tickets]]&gt;499, TicketTotals[[#This Row],[New Tickets]], 0)</f>
        <v>938</v>
      </c>
      <c r="I1903" s="16">
        <f>ROUND((TicketTotals[[#This Row],[Billed Tickets]]/$E$5)*$E$6, 2)</f>
        <v>579.71</v>
      </c>
      <c r="J1903" s="20">
        <f>TicketTotals[[#This Row],[Billed Tickets]]/$E$5</f>
        <v>1.1594254490672311E-4</v>
      </c>
    </row>
    <row r="1904" spans="1:10" x14ac:dyDescent="0.3">
      <c r="A1904" s="6" t="s">
        <v>3288</v>
      </c>
      <c r="B1904" s="6" t="s">
        <v>2</v>
      </c>
      <c r="C1904" s="12">
        <v>162944</v>
      </c>
      <c r="E1904" s="12" t="s">
        <v>2950</v>
      </c>
      <c r="F1904" s="11" t="str">
        <f>IF(TicketTotals[[#This Row],[New Tickets]]&gt;499, "TRUE", "FALSE")</f>
        <v>FALSE</v>
      </c>
      <c r="G1904" s="7">
        <v>0</v>
      </c>
      <c r="H1904" s="7">
        <f>IF(TicketTotals[[#This Row],[New Tickets]]&gt;499, TicketTotals[[#This Row],[New Tickets]], 0)</f>
        <v>0</v>
      </c>
      <c r="I1904" s="16">
        <f>ROUND((TicketTotals[[#This Row],[Billed Tickets]]/$E$5)*$E$6, 2)</f>
        <v>0</v>
      </c>
      <c r="J1904" s="20">
        <f>TicketTotals[[#This Row],[Billed Tickets]]/$E$5</f>
        <v>0</v>
      </c>
    </row>
    <row r="1905" spans="1:10" x14ac:dyDescent="0.3">
      <c r="A1905" s="6" t="s">
        <v>3288</v>
      </c>
      <c r="B1905" s="6" t="s">
        <v>2</v>
      </c>
      <c r="C1905" s="12">
        <v>162950</v>
      </c>
      <c r="E1905" s="12" t="s">
        <v>2951</v>
      </c>
      <c r="F1905" s="11" t="str">
        <f>IF(TicketTotals[[#This Row],[New Tickets]]&gt;499, "TRUE", "FALSE")</f>
        <v>FALSE</v>
      </c>
      <c r="G1905" s="7">
        <v>14</v>
      </c>
      <c r="H1905" s="7">
        <f>IF(TicketTotals[[#This Row],[New Tickets]]&gt;499, TicketTotals[[#This Row],[New Tickets]], 0)</f>
        <v>0</v>
      </c>
      <c r="I1905" s="16">
        <f>ROUND((TicketTotals[[#This Row],[Billed Tickets]]/$E$5)*$E$6, 2)</f>
        <v>0</v>
      </c>
      <c r="J1905" s="20">
        <f>TicketTotals[[#This Row],[Billed Tickets]]/$E$5</f>
        <v>0</v>
      </c>
    </row>
    <row r="1906" spans="1:10" x14ac:dyDescent="0.3">
      <c r="A1906" s="6" t="s">
        <v>3288</v>
      </c>
      <c r="B1906" s="6" t="s">
        <v>2</v>
      </c>
      <c r="C1906" s="12">
        <v>162957</v>
      </c>
      <c r="E1906" s="12" t="s">
        <v>2952</v>
      </c>
      <c r="F1906" s="11" t="str">
        <f>IF(TicketTotals[[#This Row],[New Tickets]]&gt;499, "TRUE", "FALSE")</f>
        <v>FALSE</v>
      </c>
      <c r="G1906" s="7">
        <v>340</v>
      </c>
      <c r="H1906" s="7">
        <f>IF(TicketTotals[[#This Row],[New Tickets]]&gt;499, TicketTotals[[#This Row],[New Tickets]], 0)</f>
        <v>0</v>
      </c>
      <c r="I1906" s="16">
        <f>ROUND((TicketTotals[[#This Row],[Billed Tickets]]/$E$5)*$E$6, 2)</f>
        <v>0</v>
      </c>
      <c r="J1906" s="20">
        <f>TicketTotals[[#This Row],[Billed Tickets]]/$E$5</f>
        <v>0</v>
      </c>
    </row>
    <row r="1907" spans="1:10" x14ac:dyDescent="0.3">
      <c r="A1907" s="6" t="s">
        <v>3288</v>
      </c>
      <c r="B1907" s="6" t="s">
        <v>2</v>
      </c>
      <c r="C1907" s="12">
        <v>162983</v>
      </c>
      <c r="E1907" s="12" t="s">
        <v>2953</v>
      </c>
      <c r="F1907" s="11" t="str">
        <f>IF(TicketTotals[[#This Row],[New Tickets]]&gt;499, "TRUE", "FALSE")</f>
        <v>FALSE</v>
      </c>
      <c r="G1907" s="7">
        <v>121</v>
      </c>
      <c r="H1907" s="7">
        <f>IF(TicketTotals[[#This Row],[New Tickets]]&gt;499, TicketTotals[[#This Row],[New Tickets]], 0)</f>
        <v>0</v>
      </c>
      <c r="I1907" s="16">
        <f>ROUND((TicketTotals[[#This Row],[Billed Tickets]]/$E$5)*$E$6, 2)</f>
        <v>0</v>
      </c>
      <c r="J1907" s="20">
        <f>TicketTotals[[#This Row],[Billed Tickets]]/$E$5</f>
        <v>0</v>
      </c>
    </row>
    <row r="1908" spans="1:10" x14ac:dyDescent="0.3">
      <c r="A1908" s="6" t="s">
        <v>3288</v>
      </c>
      <c r="B1908" s="6" t="s">
        <v>2</v>
      </c>
      <c r="C1908" s="12">
        <v>163035</v>
      </c>
      <c r="E1908" s="12" t="s">
        <v>2954</v>
      </c>
      <c r="F1908" s="11" t="str">
        <f>IF(TicketTotals[[#This Row],[New Tickets]]&gt;499, "TRUE", "FALSE")</f>
        <v>FALSE</v>
      </c>
      <c r="G1908" s="7">
        <v>11</v>
      </c>
      <c r="H1908" s="7">
        <f>IF(TicketTotals[[#This Row],[New Tickets]]&gt;499, TicketTotals[[#This Row],[New Tickets]], 0)</f>
        <v>0</v>
      </c>
      <c r="I1908" s="16">
        <f>ROUND((TicketTotals[[#This Row],[Billed Tickets]]/$E$5)*$E$6, 2)</f>
        <v>0</v>
      </c>
      <c r="J1908" s="20">
        <f>TicketTotals[[#This Row],[Billed Tickets]]/$E$5</f>
        <v>0</v>
      </c>
    </row>
    <row r="1909" spans="1:10" x14ac:dyDescent="0.3">
      <c r="A1909" s="6" t="s">
        <v>3288</v>
      </c>
      <c r="B1909" s="6" t="s">
        <v>2</v>
      </c>
      <c r="C1909" s="12">
        <v>163122</v>
      </c>
      <c r="E1909" s="12" t="s">
        <v>2955</v>
      </c>
      <c r="F1909" s="11" t="str">
        <f>IF(TicketTotals[[#This Row],[New Tickets]]&gt;499, "TRUE", "FALSE")</f>
        <v>FALSE</v>
      </c>
      <c r="G1909" s="7">
        <v>0</v>
      </c>
      <c r="H1909" s="7">
        <f>IF(TicketTotals[[#This Row],[New Tickets]]&gt;499, TicketTotals[[#This Row],[New Tickets]], 0)</f>
        <v>0</v>
      </c>
      <c r="I1909" s="16">
        <f>ROUND((TicketTotals[[#This Row],[Billed Tickets]]/$E$5)*$E$6, 2)</f>
        <v>0</v>
      </c>
      <c r="J1909" s="20">
        <f>TicketTotals[[#This Row],[Billed Tickets]]/$E$5</f>
        <v>0</v>
      </c>
    </row>
    <row r="1910" spans="1:10" x14ac:dyDescent="0.3">
      <c r="A1910" s="6" t="s">
        <v>3288</v>
      </c>
      <c r="B1910" s="6" t="s">
        <v>2</v>
      </c>
      <c r="C1910" s="12">
        <v>163167</v>
      </c>
      <c r="E1910" s="1" t="s">
        <v>2956</v>
      </c>
      <c r="F1910" s="11" t="str">
        <f>IF(TicketTotals[[#This Row],[New Tickets]]&gt;499, "TRUE", "FALSE")</f>
        <v>TRUE</v>
      </c>
      <c r="G1910" s="7">
        <v>742</v>
      </c>
      <c r="H1910" s="7">
        <f>IF(TicketTotals[[#This Row],[New Tickets]]&gt;499, TicketTotals[[#This Row],[New Tickets]], 0)</f>
        <v>742</v>
      </c>
      <c r="I1910" s="16">
        <f>ROUND((TicketTotals[[#This Row],[Billed Tickets]]/$E$5)*$E$6, 2)</f>
        <v>458.58</v>
      </c>
      <c r="J1910" s="20">
        <f>TicketTotals[[#This Row],[Billed Tickets]]/$E$5</f>
        <v>9.1715744478452612E-5</v>
      </c>
    </row>
    <row r="1911" spans="1:10" x14ac:dyDescent="0.3">
      <c r="A1911" s="6" t="s">
        <v>3288</v>
      </c>
      <c r="B1911" s="6" t="s">
        <v>2</v>
      </c>
      <c r="C1911" s="12">
        <v>163194</v>
      </c>
      <c r="E1911" s="12" t="s">
        <v>2957</v>
      </c>
      <c r="F1911" s="11" t="str">
        <f>IF(TicketTotals[[#This Row],[New Tickets]]&gt;499, "TRUE", "FALSE")</f>
        <v>FALSE</v>
      </c>
      <c r="G1911" s="7">
        <v>59</v>
      </c>
      <c r="H1911" s="7">
        <f>IF(TicketTotals[[#This Row],[New Tickets]]&gt;499, TicketTotals[[#This Row],[New Tickets]], 0)</f>
        <v>0</v>
      </c>
      <c r="I1911" s="16">
        <f>ROUND((TicketTotals[[#This Row],[Billed Tickets]]/$E$5)*$E$6, 2)</f>
        <v>0</v>
      </c>
      <c r="J1911" s="20">
        <f>TicketTotals[[#This Row],[Billed Tickets]]/$E$5</f>
        <v>0</v>
      </c>
    </row>
    <row r="1912" spans="1:10" x14ac:dyDescent="0.3">
      <c r="A1912" s="6" t="s">
        <v>3288</v>
      </c>
      <c r="B1912" s="6" t="s">
        <v>2</v>
      </c>
      <c r="C1912" s="12">
        <v>163247</v>
      </c>
      <c r="E1912" s="12" t="s">
        <v>2958</v>
      </c>
      <c r="F1912" s="11" t="str">
        <f>IF(TicketTotals[[#This Row],[New Tickets]]&gt;499, "TRUE", "FALSE")</f>
        <v>FALSE</v>
      </c>
      <c r="G1912" s="7">
        <v>143</v>
      </c>
      <c r="H1912" s="7">
        <f>IF(TicketTotals[[#This Row],[New Tickets]]&gt;499, TicketTotals[[#This Row],[New Tickets]], 0)</f>
        <v>0</v>
      </c>
      <c r="I1912" s="16">
        <f>ROUND((TicketTotals[[#This Row],[Billed Tickets]]/$E$5)*$E$6, 2)</f>
        <v>0</v>
      </c>
      <c r="J1912" s="20">
        <f>TicketTotals[[#This Row],[Billed Tickets]]/$E$5</f>
        <v>0</v>
      </c>
    </row>
    <row r="1913" spans="1:10" x14ac:dyDescent="0.3">
      <c r="A1913" s="6" t="s">
        <v>3288</v>
      </c>
      <c r="B1913" s="6" t="s">
        <v>2</v>
      </c>
      <c r="C1913" s="12">
        <v>163300</v>
      </c>
      <c r="E1913" s="12" t="s">
        <v>2959</v>
      </c>
      <c r="F1913" s="11" t="str">
        <f>IF(TicketTotals[[#This Row],[New Tickets]]&gt;499, "TRUE", "FALSE")</f>
        <v>FALSE</v>
      </c>
      <c r="G1913" s="7">
        <v>328</v>
      </c>
      <c r="H1913" s="7">
        <f>IF(TicketTotals[[#This Row],[New Tickets]]&gt;499, TicketTotals[[#This Row],[New Tickets]], 0)</f>
        <v>0</v>
      </c>
      <c r="I1913" s="16">
        <f>ROUND((TicketTotals[[#This Row],[Billed Tickets]]/$E$5)*$E$6, 2)</f>
        <v>0</v>
      </c>
      <c r="J1913" s="20">
        <f>TicketTotals[[#This Row],[Billed Tickets]]/$E$5</f>
        <v>0</v>
      </c>
    </row>
    <row r="1914" spans="1:10" x14ac:dyDescent="0.3">
      <c r="A1914" s="6" t="s">
        <v>3288</v>
      </c>
      <c r="B1914" s="6" t="s">
        <v>2</v>
      </c>
      <c r="C1914" s="12">
        <v>163463</v>
      </c>
      <c r="E1914" s="12" t="s">
        <v>2960</v>
      </c>
      <c r="F1914" s="11" t="str">
        <f>IF(TicketTotals[[#This Row],[New Tickets]]&gt;499, "TRUE", "FALSE")</f>
        <v>FALSE</v>
      </c>
      <c r="G1914" s="7">
        <v>83</v>
      </c>
      <c r="H1914" s="7">
        <f>IF(TicketTotals[[#This Row],[New Tickets]]&gt;499, TicketTotals[[#This Row],[New Tickets]], 0)</f>
        <v>0</v>
      </c>
      <c r="I1914" s="16">
        <f>ROUND((TicketTotals[[#This Row],[Billed Tickets]]/$E$5)*$E$6, 2)</f>
        <v>0</v>
      </c>
      <c r="J1914" s="20">
        <f>TicketTotals[[#This Row],[Billed Tickets]]/$E$5</f>
        <v>0</v>
      </c>
    </row>
    <row r="1915" spans="1:10" x14ac:dyDescent="0.3">
      <c r="A1915" s="6" t="s">
        <v>3288</v>
      </c>
      <c r="B1915" s="6" t="s">
        <v>2</v>
      </c>
      <c r="C1915" s="12">
        <v>163626</v>
      </c>
      <c r="E1915" s="12" t="s">
        <v>2961</v>
      </c>
      <c r="F1915" s="11" t="str">
        <f>IF(TicketTotals[[#This Row],[New Tickets]]&gt;499, "TRUE", "FALSE")</f>
        <v>FALSE</v>
      </c>
      <c r="G1915" s="7">
        <v>18</v>
      </c>
      <c r="H1915" s="7">
        <f>IF(TicketTotals[[#This Row],[New Tickets]]&gt;499, TicketTotals[[#This Row],[New Tickets]], 0)</f>
        <v>0</v>
      </c>
      <c r="I1915" s="16">
        <f>ROUND((TicketTotals[[#This Row],[Billed Tickets]]/$E$5)*$E$6, 2)</f>
        <v>0</v>
      </c>
      <c r="J1915" s="20">
        <f>TicketTotals[[#This Row],[Billed Tickets]]/$E$5</f>
        <v>0</v>
      </c>
    </row>
    <row r="1916" spans="1:10" x14ac:dyDescent="0.3">
      <c r="A1916" s="6" t="s">
        <v>3288</v>
      </c>
      <c r="B1916" s="6" t="s">
        <v>2</v>
      </c>
      <c r="C1916" s="12">
        <v>163743</v>
      </c>
      <c r="E1916" s="12" t="s">
        <v>2962</v>
      </c>
      <c r="F1916" s="11" t="str">
        <f>IF(TicketTotals[[#This Row],[New Tickets]]&gt;499, "TRUE", "FALSE")</f>
        <v>FALSE</v>
      </c>
      <c r="G1916" s="7">
        <v>4</v>
      </c>
      <c r="H1916" s="7">
        <f>IF(TicketTotals[[#This Row],[New Tickets]]&gt;499, TicketTotals[[#This Row],[New Tickets]], 0)</f>
        <v>0</v>
      </c>
      <c r="I1916" s="16">
        <f>ROUND((TicketTotals[[#This Row],[Billed Tickets]]/$E$5)*$E$6, 2)</f>
        <v>0</v>
      </c>
      <c r="J1916" s="20">
        <f>TicketTotals[[#This Row],[Billed Tickets]]/$E$5</f>
        <v>0</v>
      </c>
    </row>
    <row r="1917" spans="1:10" x14ac:dyDescent="0.3">
      <c r="A1917" s="6" t="s">
        <v>3288</v>
      </c>
      <c r="B1917" s="6" t="s">
        <v>2</v>
      </c>
      <c r="C1917" s="12">
        <v>163746</v>
      </c>
      <c r="E1917" s="12" t="s">
        <v>2963</v>
      </c>
      <c r="F1917" s="11" t="str">
        <f>IF(TicketTotals[[#This Row],[New Tickets]]&gt;499, "TRUE", "FALSE")</f>
        <v>FALSE</v>
      </c>
      <c r="G1917" s="7">
        <v>61</v>
      </c>
      <c r="H1917" s="7">
        <f>IF(TicketTotals[[#This Row],[New Tickets]]&gt;499, TicketTotals[[#This Row],[New Tickets]], 0)</f>
        <v>0</v>
      </c>
      <c r="I1917" s="16">
        <f>ROUND((TicketTotals[[#This Row],[Billed Tickets]]/$E$5)*$E$6, 2)</f>
        <v>0</v>
      </c>
      <c r="J1917" s="20">
        <f>TicketTotals[[#This Row],[Billed Tickets]]/$E$5</f>
        <v>0</v>
      </c>
    </row>
    <row r="1918" spans="1:10" x14ac:dyDescent="0.3">
      <c r="A1918" s="6" t="s">
        <v>3288</v>
      </c>
      <c r="B1918" s="6" t="s">
        <v>2</v>
      </c>
      <c r="C1918" s="12">
        <v>163755</v>
      </c>
      <c r="E1918" s="12" t="s">
        <v>2964</v>
      </c>
      <c r="F1918" s="11" t="str">
        <f>IF(TicketTotals[[#This Row],[New Tickets]]&gt;499, "TRUE", "FALSE")</f>
        <v>FALSE</v>
      </c>
      <c r="G1918" s="7">
        <v>27</v>
      </c>
      <c r="H1918" s="7">
        <f>IF(TicketTotals[[#This Row],[New Tickets]]&gt;499, TicketTotals[[#This Row],[New Tickets]], 0)</f>
        <v>0</v>
      </c>
      <c r="I1918" s="16">
        <f>ROUND((TicketTotals[[#This Row],[Billed Tickets]]/$E$5)*$E$6, 2)</f>
        <v>0</v>
      </c>
      <c r="J1918" s="20">
        <f>TicketTotals[[#This Row],[Billed Tickets]]/$E$5</f>
        <v>0</v>
      </c>
    </row>
    <row r="1919" spans="1:10" x14ac:dyDescent="0.3">
      <c r="A1919" s="6" t="s">
        <v>3288</v>
      </c>
      <c r="B1919" s="6" t="s">
        <v>2</v>
      </c>
      <c r="C1919" s="12">
        <v>163760</v>
      </c>
      <c r="E1919" s="12" t="s">
        <v>2965</v>
      </c>
      <c r="F1919" s="11" t="str">
        <f>IF(TicketTotals[[#This Row],[New Tickets]]&gt;499, "TRUE", "FALSE")</f>
        <v>FALSE</v>
      </c>
      <c r="G1919" s="7">
        <v>106</v>
      </c>
      <c r="H1919" s="7">
        <f>IF(TicketTotals[[#This Row],[New Tickets]]&gt;499, TicketTotals[[#This Row],[New Tickets]], 0)</f>
        <v>0</v>
      </c>
      <c r="I1919" s="16">
        <f>ROUND((TicketTotals[[#This Row],[Billed Tickets]]/$E$5)*$E$6, 2)</f>
        <v>0</v>
      </c>
      <c r="J1919" s="20">
        <f>TicketTotals[[#This Row],[Billed Tickets]]/$E$5</f>
        <v>0</v>
      </c>
    </row>
    <row r="1920" spans="1:10" x14ac:dyDescent="0.3">
      <c r="A1920" s="6" t="s">
        <v>3288</v>
      </c>
      <c r="B1920" s="6" t="s">
        <v>2</v>
      </c>
      <c r="C1920" s="12">
        <v>163828</v>
      </c>
      <c r="E1920" s="12" t="s">
        <v>2966</v>
      </c>
      <c r="F1920" s="11" t="str">
        <f>IF(TicketTotals[[#This Row],[New Tickets]]&gt;499, "TRUE", "FALSE")</f>
        <v>FALSE</v>
      </c>
      <c r="G1920" s="7">
        <v>95</v>
      </c>
      <c r="H1920" s="7">
        <f>IF(TicketTotals[[#This Row],[New Tickets]]&gt;499, TicketTotals[[#This Row],[New Tickets]], 0)</f>
        <v>0</v>
      </c>
      <c r="I1920" s="16">
        <f>ROUND((TicketTotals[[#This Row],[Billed Tickets]]/$E$5)*$E$6, 2)</f>
        <v>0</v>
      </c>
      <c r="J1920" s="20">
        <f>TicketTotals[[#This Row],[Billed Tickets]]/$E$5</f>
        <v>0</v>
      </c>
    </row>
    <row r="1921" spans="1:10" x14ac:dyDescent="0.3">
      <c r="A1921" s="6" t="s">
        <v>3288</v>
      </c>
      <c r="B1921" s="6" t="s">
        <v>2</v>
      </c>
      <c r="C1921" s="12">
        <v>163910</v>
      </c>
      <c r="E1921" s="12" t="s">
        <v>2967</v>
      </c>
      <c r="F1921" s="11" t="str">
        <f>IF(TicketTotals[[#This Row],[New Tickets]]&gt;499, "TRUE", "FALSE")</f>
        <v>FALSE</v>
      </c>
      <c r="G1921" s="7">
        <v>24</v>
      </c>
      <c r="H1921" s="7">
        <f>IF(TicketTotals[[#This Row],[New Tickets]]&gt;499, TicketTotals[[#This Row],[New Tickets]], 0)</f>
        <v>0</v>
      </c>
      <c r="I1921" s="16">
        <f>ROUND((TicketTotals[[#This Row],[Billed Tickets]]/$E$5)*$E$6, 2)</f>
        <v>0</v>
      </c>
      <c r="J1921" s="20">
        <f>TicketTotals[[#This Row],[Billed Tickets]]/$E$5</f>
        <v>0</v>
      </c>
    </row>
    <row r="1922" spans="1:10" x14ac:dyDescent="0.3">
      <c r="A1922" s="6" t="s">
        <v>3288</v>
      </c>
      <c r="B1922" s="6" t="s">
        <v>2</v>
      </c>
      <c r="C1922" s="12">
        <v>163997</v>
      </c>
      <c r="E1922" s="12" t="s">
        <v>2968</v>
      </c>
      <c r="F1922" s="11" t="str">
        <f>IF(TicketTotals[[#This Row],[New Tickets]]&gt;499, "TRUE", "FALSE")</f>
        <v>FALSE</v>
      </c>
      <c r="G1922" s="7">
        <v>57</v>
      </c>
      <c r="H1922" s="7">
        <f>IF(TicketTotals[[#This Row],[New Tickets]]&gt;499, TicketTotals[[#This Row],[New Tickets]], 0)</f>
        <v>0</v>
      </c>
      <c r="I1922" s="16">
        <f>ROUND((TicketTotals[[#This Row],[Billed Tickets]]/$E$5)*$E$6, 2)</f>
        <v>0</v>
      </c>
      <c r="J1922" s="20">
        <f>TicketTotals[[#This Row],[Billed Tickets]]/$E$5</f>
        <v>0</v>
      </c>
    </row>
    <row r="1923" spans="1:10" x14ac:dyDescent="0.3">
      <c r="A1923" s="6" t="s">
        <v>3288</v>
      </c>
      <c r="B1923" s="6" t="s">
        <v>2</v>
      </c>
      <c r="C1923" s="12">
        <v>164027</v>
      </c>
      <c r="E1923" s="12" t="s">
        <v>2969</v>
      </c>
      <c r="F1923" s="11" t="str">
        <f>IF(TicketTotals[[#This Row],[New Tickets]]&gt;499, "TRUE", "FALSE")</f>
        <v>FALSE</v>
      </c>
      <c r="G1923" s="7">
        <v>42</v>
      </c>
      <c r="H1923" s="7">
        <f>IF(TicketTotals[[#This Row],[New Tickets]]&gt;499, TicketTotals[[#This Row],[New Tickets]], 0)</f>
        <v>0</v>
      </c>
      <c r="I1923" s="16">
        <f>ROUND((TicketTotals[[#This Row],[Billed Tickets]]/$E$5)*$E$6, 2)</f>
        <v>0</v>
      </c>
      <c r="J1923" s="20">
        <f>TicketTotals[[#This Row],[Billed Tickets]]/$E$5</f>
        <v>0</v>
      </c>
    </row>
    <row r="1924" spans="1:10" x14ac:dyDescent="0.3">
      <c r="A1924" s="6" t="s">
        <v>3288</v>
      </c>
      <c r="B1924" s="6" t="s">
        <v>2</v>
      </c>
      <c r="C1924" s="12">
        <v>164056</v>
      </c>
      <c r="E1924" s="12" t="s">
        <v>2970</v>
      </c>
      <c r="F1924" s="11" t="str">
        <f>IF(TicketTotals[[#This Row],[New Tickets]]&gt;499, "TRUE", "FALSE")</f>
        <v>FALSE</v>
      </c>
      <c r="G1924" s="7">
        <v>0</v>
      </c>
      <c r="H1924" s="7">
        <f>IF(TicketTotals[[#This Row],[New Tickets]]&gt;499, TicketTotals[[#This Row],[New Tickets]], 0)</f>
        <v>0</v>
      </c>
      <c r="I1924" s="16">
        <f>ROUND((TicketTotals[[#This Row],[Billed Tickets]]/$E$5)*$E$6, 2)</f>
        <v>0</v>
      </c>
      <c r="J1924" s="20">
        <f>TicketTotals[[#This Row],[Billed Tickets]]/$E$5</f>
        <v>0</v>
      </c>
    </row>
    <row r="1925" spans="1:10" x14ac:dyDescent="0.3">
      <c r="A1925" s="6" t="s">
        <v>3288</v>
      </c>
      <c r="B1925" s="6" t="s">
        <v>2</v>
      </c>
      <c r="C1925" s="12">
        <v>164085</v>
      </c>
      <c r="E1925" s="1" t="s">
        <v>2971</v>
      </c>
      <c r="F1925" s="11" t="str">
        <f>IF(TicketTotals[[#This Row],[New Tickets]]&gt;499, "TRUE", "FALSE")</f>
        <v>TRUE</v>
      </c>
      <c r="G1925" s="7">
        <v>9403</v>
      </c>
      <c r="H1925" s="7">
        <f>IF(TicketTotals[[#This Row],[New Tickets]]&gt;499, TicketTotals[[#This Row],[New Tickets]], 0)</f>
        <v>9403</v>
      </c>
      <c r="I1925" s="16">
        <f>ROUND((TicketTotals[[#This Row],[Billed Tickets]]/$E$5)*$E$6, 2)</f>
        <v>5811.34</v>
      </c>
      <c r="J1925" s="20">
        <f>TicketTotals[[#This Row],[Billed Tickets]]/$E$5</f>
        <v>1.1622683899338139E-3</v>
      </c>
    </row>
    <row r="1926" spans="1:10" x14ac:dyDescent="0.3">
      <c r="A1926" s="6" t="s">
        <v>3288</v>
      </c>
      <c r="B1926" s="6" t="s">
        <v>2</v>
      </c>
      <c r="C1926" s="12">
        <v>164144</v>
      </c>
      <c r="E1926" s="1" t="s">
        <v>2972</v>
      </c>
      <c r="F1926" s="11" t="str">
        <f>IF(TicketTotals[[#This Row],[New Tickets]]&gt;499, "TRUE", "FALSE")</f>
        <v>TRUE</v>
      </c>
      <c r="G1926" s="7">
        <v>63547</v>
      </c>
      <c r="H1926" s="7">
        <f>IF(TicketTotals[[#This Row],[New Tickets]]&gt;499, TicketTotals[[#This Row],[New Tickets]], 0)</f>
        <v>63547</v>
      </c>
      <c r="I1926" s="16">
        <f>ROUND((TicketTotals[[#This Row],[Billed Tickets]]/$E$5)*$E$6, 2)</f>
        <v>39273.99</v>
      </c>
      <c r="J1926" s="20">
        <f>TicketTotals[[#This Row],[Billed Tickets]]/$E$5</f>
        <v>7.8547984021189055E-3</v>
      </c>
    </row>
    <row r="1927" spans="1:10" x14ac:dyDescent="0.3">
      <c r="A1927" s="6" t="s">
        <v>3288</v>
      </c>
      <c r="B1927" s="6" t="s">
        <v>2</v>
      </c>
      <c r="C1927" s="12">
        <v>164250</v>
      </c>
      <c r="E1927" s="1" t="s">
        <v>2973</v>
      </c>
      <c r="F1927" s="11" t="str">
        <f>IF(TicketTotals[[#This Row],[New Tickets]]&gt;499, "TRUE", "FALSE")</f>
        <v>TRUE</v>
      </c>
      <c r="G1927" s="7">
        <v>1032</v>
      </c>
      <c r="H1927" s="7">
        <f>IF(TicketTotals[[#This Row],[New Tickets]]&gt;499, TicketTotals[[#This Row],[New Tickets]], 0)</f>
        <v>1032</v>
      </c>
      <c r="I1927" s="16">
        <f>ROUND((TicketTotals[[#This Row],[Billed Tickets]]/$E$5)*$E$6, 2)</f>
        <v>637.80999999999995</v>
      </c>
      <c r="J1927" s="20">
        <f>TicketTotals[[#This Row],[Billed Tickets]]/$E$5</f>
        <v>1.2756152062232224E-4</v>
      </c>
    </row>
    <row r="1928" spans="1:10" x14ac:dyDescent="0.3">
      <c r="A1928" s="6" t="s">
        <v>3288</v>
      </c>
      <c r="B1928" s="6" t="s">
        <v>2</v>
      </c>
      <c r="C1928" s="12">
        <v>164277</v>
      </c>
      <c r="E1928" s="1" t="s">
        <v>2974</v>
      </c>
      <c r="F1928" s="11" t="str">
        <f>IF(TicketTotals[[#This Row],[New Tickets]]&gt;499, "TRUE", "FALSE")</f>
        <v>TRUE</v>
      </c>
      <c r="G1928" s="7">
        <v>10244</v>
      </c>
      <c r="H1928" s="7">
        <f>IF(TicketTotals[[#This Row],[New Tickets]]&gt;499, TicketTotals[[#This Row],[New Tickets]], 0)</f>
        <v>10244</v>
      </c>
      <c r="I1928" s="16">
        <f>ROUND((TicketTotals[[#This Row],[Billed Tickets]]/$E$5)*$E$6, 2)</f>
        <v>6331.11</v>
      </c>
      <c r="J1928" s="20">
        <f>TicketTotals[[#This Row],[Billed Tickets]]/$E$5</f>
        <v>1.2662211407510357E-3</v>
      </c>
    </row>
    <row r="1929" spans="1:10" x14ac:dyDescent="0.3">
      <c r="A1929" s="6" t="s">
        <v>3288</v>
      </c>
      <c r="B1929" s="6" t="s">
        <v>2</v>
      </c>
      <c r="C1929" s="12">
        <v>164287</v>
      </c>
      <c r="E1929" s="12" t="s">
        <v>2975</v>
      </c>
      <c r="F1929" s="11" t="str">
        <f>IF(TicketTotals[[#This Row],[New Tickets]]&gt;499, "TRUE", "FALSE")</f>
        <v>FALSE</v>
      </c>
      <c r="G1929" s="7">
        <v>19</v>
      </c>
      <c r="H1929" s="7">
        <f>IF(TicketTotals[[#This Row],[New Tickets]]&gt;499, TicketTotals[[#This Row],[New Tickets]], 0)</f>
        <v>0</v>
      </c>
      <c r="I1929" s="16">
        <f>ROUND((TicketTotals[[#This Row],[Billed Tickets]]/$E$5)*$E$6, 2)</f>
        <v>0</v>
      </c>
      <c r="J1929" s="20">
        <f>TicketTotals[[#This Row],[Billed Tickets]]/$E$5</f>
        <v>0</v>
      </c>
    </row>
    <row r="1930" spans="1:10" x14ac:dyDescent="0.3">
      <c r="A1930" s="6" t="s">
        <v>3288</v>
      </c>
      <c r="B1930" s="6" t="s">
        <v>2</v>
      </c>
      <c r="C1930" s="12">
        <v>164316</v>
      </c>
      <c r="E1930" s="12" t="s">
        <v>2976</v>
      </c>
      <c r="F1930" s="11" t="str">
        <f>IF(TicketTotals[[#This Row],[New Tickets]]&gt;499, "TRUE", "FALSE")</f>
        <v>FALSE</v>
      </c>
      <c r="G1930" s="7">
        <v>336</v>
      </c>
      <c r="H1930" s="7">
        <f>IF(TicketTotals[[#This Row],[New Tickets]]&gt;499, TicketTotals[[#This Row],[New Tickets]], 0)</f>
        <v>0</v>
      </c>
      <c r="I1930" s="16">
        <f>ROUND((TicketTotals[[#This Row],[Billed Tickets]]/$E$5)*$E$6, 2)</f>
        <v>0</v>
      </c>
      <c r="J1930" s="20">
        <f>TicketTotals[[#This Row],[Billed Tickets]]/$E$5</f>
        <v>0</v>
      </c>
    </row>
    <row r="1931" spans="1:10" x14ac:dyDescent="0.3">
      <c r="A1931" s="6" t="s">
        <v>3288</v>
      </c>
      <c r="B1931" s="6" t="s">
        <v>2</v>
      </c>
      <c r="C1931" s="12">
        <v>164330</v>
      </c>
      <c r="E1931" s="12" t="s">
        <v>2977</v>
      </c>
      <c r="F1931" s="11" t="str">
        <f>IF(TicketTotals[[#This Row],[New Tickets]]&gt;499, "TRUE", "FALSE")</f>
        <v>FALSE</v>
      </c>
      <c r="G1931" s="7">
        <v>5</v>
      </c>
      <c r="H1931" s="7">
        <f>IF(TicketTotals[[#This Row],[New Tickets]]&gt;499, TicketTotals[[#This Row],[New Tickets]], 0)</f>
        <v>0</v>
      </c>
      <c r="I1931" s="16">
        <f>ROUND((TicketTotals[[#This Row],[Billed Tickets]]/$E$5)*$E$6, 2)</f>
        <v>0</v>
      </c>
      <c r="J1931" s="20">
        <f>TicketTotals[[#This Row],[Billed Tickets]]/$E$5</f>
        <v>0</v>
      </c>
    </row>
    <row r="1932" spans="1:10" x14ac:dyDescent="0.3">
      <c r="A1932" s="6" t="s">
        <v>3288</v>
      </c>
      <c r="B1932" s="6" t="s">
        <v>2</v>
      </c>
      <c r="C1932" s="12">
        <v>164343</v>
      </c>
      <c r="E1932" s="12" t="s">
        <v>2978</v>
      </c>
      <c r="F1932" s="11" t="str">
        <f>IF(TicketTotals[[#This Row],[New Tickets]]&gt;499, "TRUE", "FALSE")</f>
        <v>FALSE</v>
      </c>
      <c r="G1932" s="7">
        <v>112</v>
      </c>
      <c r="H1932" s="7">
        <f>IF(TicketTotals[[#This Row],[New Tickets]]&gt;499, TicketTotals[[#This Row],[New Tickets]], 0)</f>
        <v>0</v>
      </c>
      <c r="I1932" s="16">
        <f>ROUND((TicketTotals[[#This Row],[Billed Tickets]]/$E$5)*$E$6, 2)</f>
        <v>0</v>
      </c>
      <c r="J1932" s="20">
        <f>TicketTotals[[#This Row],[Billed Tickets]]/$E$5</f>
        <v>0</v>
      </c>
    </row>
    <row r="1933" spans="1:10" x14ac:dyDescent="0.3">
      <c r="A1933" s="6" t="s">
        <v>3288</v>
      </c>
      <c r="B1933" s="6" t="s">
        <v>2</v>
      </c>
      <c r="C1933" s="12">
        <v>164409</v>
      </c>
      <c r="E1933" s="12" t="s">
        <v>2979</v>
      </c>
      <c r="F1933" s="11" t="str">
        <f>IF(TicketTotals[[#This Row],[New Tickets]]&gt;499, "TRUE", "FALSE")</f>
        <v>FALSE</v>
      </c>
      <c r="G1933" s="7">
        <v>17</v>
      </c>
      <c r="H1933" s="7">
        <f>IF(TicketTotals[[#This Row],[New Tickets]]&gt;499, TicketTotals[[#This Row],[New Tickets]], 0)</f>
        <v>0</v>
      </c>
      <c r="I1933" s="16">
        <f>ROUND((TicketTotals[[#This Row],[Billed Tickets]]/$E$5)*$E$6, 2)</f>
        <v>0</v>
      </c>
      <c r="J1933" s="20">
        <f>TicketTotals[[#This Row],[Billed Tickets]]/$E$5</f>
        <v>0</v>
      </c>
    </row>
    <row r="1934" spans="1:10" x14ac:dyDescent="0.3">
      <c r="A1934" s="6" t="s">
        <v>3288</v>
      </c>
      <c r="B1934" s="6" t="s">
        <v>2</v>
      </c>
      <c r="C1934" s="12">
        <v>164461</v>
      </c>
      <c r="E1934" s="12" t="s">
        <v>2980</v>
      </c>
      <c r="F1934" s="11" t="str">
        <f>IF(TicketTotals[[#This Row],[New Tickets]]&gt;499, "TRUE", "FALSE")</f>
        <v>FALSE</v>
      </c>
      <c r="G1934" s="7">
        <v>218</v>
      </c>
      <c r="H1934" s="7">
        <f>IF(TicketTotals[[#This Row],[New Tickets]]&gt;499, TicketTotals[[#This Row],[New Tickets]], 0)</f>
        <v>0</v>
      </c>
      <c r="I1934" s="16">
        <f>ROUND((TicketTotals[[#This Row],[Billed Tickets]]/$E$5)*$E$6, 2)</f>
        <v>0</v>
      </c>
      <c r="J1934" s="20">
        <f>TicketTotals[[#This Row],[Billed Tickets]]/$E$5</f>
        <v>0</v>
      </c>
    </row>
    <row r="1935" spans="1:10" x14ac:dyDescent="0.3">
      <c r="A1935" s="6" t="s">
        <v>3288</v>
      </c>
      <c r="B1935" s="6" t="s">
        <v>2</v>
      </c>
      <c r="C1935" s="12">
        <v>164566</v>
      </c>
      <c r="E1935" s="1" t="s">
        <v>2981</v>
      </c>
      <c r="F1935" s="11" t="str">
        <f>IF(TicketTotals[[#This Row],[New Tickets]]&gt;499, "TRUE", "FALSE")</f>
        <v>TRUE</v>
      </c>
      <c r="G1935" s="7">
        <v>613</v>
      </c>
      <c r="H1935" s="7">
        <f>IF(TicketTotals[[#This Row],[New Tickets]]&gt;499, TicketTotals[[#This Row],[New Tickets]], 0)</f>
        <v>613</v>
      </c>
      <c r="I1935" s="16">
        <f>ROUND((TicketTotals[[#This Row],[Billed Tickets]]/$E$5)*$E$6, 2)</f>
        <v>378.85</v>
      </c>
      <c r="J1935" s="20">
        <f>TicketTotals[[#This Row],[Billed Tickets]]/$E$5</f>
        <v>7.5770554400662329E-5</v>
      </c>
    </row>
    <row r="1936" spans="1:10" x14ac:dyDescent="0.3">
      <c r="A1936" s="6" t="s">
        <v>3288</v>
      </c>
      <c r="B1936" s="6" t="s">
        <v>2</v>
      </c>
      <c r="C1936" s="12">
        <v>164579</v>
      </c>
      <c r="E1936" s="12" t="s">
        <v>2982</v>
      </c>
      <c r="F1936" s="11" t="str">
        <f>IF(TicketTotals[[#This Row],[New Tickets]]&gt;499, "TRUE", "FALSE")</f>
        <v>FALSE</v>
      </c>
      <c r="G1936" s="7">
        <v>350</v>
      </c>
      <c r="H1936" s="7">
        <f>IF(TicketTotals[[#This Row],[New Tickets]]&gt;499, TicketTotals[[#This Row],[New Tickets]], 0)</f>
        <v>0</v>
      </c>
      <c r="I1936" s="16">
        <f>ROUND((TicketTotals[[#This Row],[Billed Tickets]]/$E$5)*$E$6, 2)</f>
        <v>0</v>
      </c>
      <c r="J1936" s="20">
        <f>TicketTotals[[#This Row],[Billed Tickets]]/$E$5</f>
        <v>0</v>
      </c>
    </row>
    <row r="1937" spans="1:10" x14ac:dyDescent="0.3">
      <c r="A1937" s="6" t="s">
        <v>3288</v>
      </c>
      <c r="B1937" s="6" t="s">
        <v>2</v>
      </c>
      <c r="C1937" s="12">
        <v>164582</v>
      </c>
      <c r="E1937" s="1" t="s">
        <v>2983</v>
      </c>
      <c r="F1937" s="11" t="str">
        <f>IF(TicketTotals[[#This Row],[New Tickets]]&gt;499, "TRUE", "FALSE")</f>
        <v>TRUE</v>
      </c>
      <c r="G1937" s="7">
        <v>3670</v>
      </c>
      <c r="H1937" s="7">
        <f>IF(TicketTotals[[#This Row],[New Tickets]]&gt;499, TicketTotals[[#This Row],[New Tickets]], 0)</f>
        <v>3670</v>
      </c>
      <c r="I1937" s="16">
        <f>ROUND((TicketTotals[[#This Row],[Billed Tickets]]/$E$5)*$E$6, 2)</f>
        <v>2268.17</v>
      </c>
      <c r="J1937" s="20">
        <f>TicketTotals[[#This Row],[Billed Tickets]]/$E$5</f>
        <v>4.5363447740690173E-4</v>
      </c>
    </row>
    <row r="1938" spans="1:10" x14ac:dyDescent="0.3">
      <c r="A1938" s="6" t="s">
        <v>3288</v>
      </c>
      <c r="B1938" s="6" t="s">
        <v>2</v>
      </c>
      <c r="C1938" s="12">
        <v>164585</v>
      </c>
      <c r="E1938" s="12" t="s">
        <v>2984</v>
      </c>
      <c r="F1938" s="11" t="str">
        <f>IF(TicketTotals[[#This Row],[New Tickets]]&gt;499, "TRUE", "FALSE")</f>
        <v>FALSE</v>
      </c>
      <c r="G1938" s="7">
        <v>42</v>
      </c>
      <c r="H1938" s="7">
        <f>IF(TicketTotals[[#This Row],[New Tickets]]&gt;499, TicketTotals[[#This Row],[New Tickets]], 0)</f>
        <v>0</v>
      </c>
      <c r="I1938" s="16">
        <f>ROUND((TicketTotals[[#This Row],[Billed Tickets]]/$E$5)*$E$6, 2)</f>
        <v>0</v>
      </c>
      <c r="J1938" s="20">
        <f>TicketTotals[[#This Row],[Billed Tickets]]/$E$5</f>
        <v>0</v>
      </c>
    </row>
    <row r="1939" spans="1:10" x14ac:dyDescent="0.3">
      <c r="A1939" s="6" t="s">
        <v>3288</v>
      </c>
      <c r="B1939" s="6" t="s">
        <v>2</v>
      </c>
      <c r="C1939" s="12">
        <v>163968</v>
      </c>
      <c r="E1939" s="1" t="s">
        <v>2985</v>
      </c>
      <c r="F1939" s="11" t="str">
        <f>IF(TicketTotals[[#This Row],[New Tickets]]&gt;499, "TRUE", "FALSE")</f>
        <v>TRUE</v>
      </c>
      <c r="G1939" s="7">
        <v>3978</v>
      </c>
      <c r="H1939" s="7">
        <f>IF(TicketTotals[[#This Row],[New Tickets]]&gt;499, TicketTotals[[#This Row],[New Tickets]], 0)</f>
        <v>3978</v>
      </c>
      <c r="I1939" s="16">
        <f>ROUND((TicketTotals[[#This Row],[Billed Tickets]]/$E$5)*$E$6, 2)</f>
        <v>2458.5300000000002</v>
      </c>
      <c r="J1939" s="20">
        <f>TicketTotals[[#This Row],[Billed Tickets]]/$E$5</f>
        <v>4.9170516379418389E-4</v>
      </c>
    </row>
    <row r="1940" spans="1:10" x14ac:dyDescent="0.3">
      <c r="A1940" s="6" t="s">
        <v>3288</v>
      </c>
      <c r="B1940" s="6" t="s">
        <v>2</v>
      </c>
      <c r="C1940" s="12">
        <v>164725</v>
      </c>
      <c r="E1940" s="1" t="s">
        <v>2986</v>
      </c>
      <c r="F1940" s="11" t="str">
        <f>IF(TicketTotals[[#This Row],[New Tickets]]&gt;499, "TRUE", "FALSE")</f>
        <v>TRUE</v>
      </c>
      <c r="G1940" s="7">
        <v>785</v>
      </c>
      <c r="H1940" s="7">
        <f>IF(TicketTotals[[#This Row],[New Tickets]]&gt;499, TicketTotals[[#This Row],[New Tickets]], 0)</f>
        <v>785</v>
      </c>
      <c r="I1940" s="16">
        <f>ROUND((TicketTotals[[#This Row],[Billed Tickets]]/$E$5)*$E$6, 2)</f>
        <v>485.15</v>
      </c>
      <c r="J1940" s="20">
        <f>TicketTotals[[#This Row],[Billed Tickets]]/$E$5</f>
        <v>9.7030807837716031E-5</v>
      </c>
    </row>
    <row r="1941" spans="1:10" x14ac:dyDescent="0.3">
      <c r="A1941" s="6" t="s">
        <v>3288</v>
      </c>
      <c r="B1941" s="6" t="s">
        <v>2</v>
      </c>
      <c r="C1941" s="12">
        <v>164777</v>
      </c>
      <c r="E1941" s="1" t="s">
        <v>2987</v>
      </c>
      <c r="F1941" s="11" t="str">
        <f>IF(TicketTotals[[#This Row],[New Tickets]]&gt;499, "TRUE", "FALSE")</f>
        <v>TRUE</v>
      </c>
      <c r="G1941" s="7">
        <v>40175</v>
      </c>
      <c r="H1941" s="7">
        <f>IF(TicketTotals[[#This Row],[New Tickets]]&gt;499, TicketTotals[[#This Row],[New Tickets]], 0)</f>
        <v>40175</v>
      </c>
      <c r="I1941" s="16">
        <f>ROUND((TicketTotals[[#This Row],[Billed Tickets]]/$E$5)*$E$6, 2)</f>
        <v>24829.38</v>
      </c>
      <c r="J1941" s="20">
        <f>TicketTotals[[#This Row],[Billed Tickets]]/$E$5</f>
        <v>4.9658760571722827E-3</v>
      </c>
    </row>
    <row r="1942" spans="1:10" x14ac:dyDescent="0.3">
      <c r="A1942" s="6" t="s">
        <v>3288</v>
      </c>
      <c r="B1942" s="6" t="s">
        <v>2</v>
      </c>
      <c r="C1942" s="12">
        <v>164829</v>
      </c>
      <c r="E1942" s="12" t="s">
        <v>2988</v>
      </c>
      <c r="F1942" s="11" t="str">
        <f>IF(TicketTotals[[#This Row],[New Tickets]]&gt;499, "TRUE", "FALSE")</f>
        <v>FALSE</v>
      </c>
      <c r="G1942" s="7">
        <v>191</v>
      </c>
      <c r="H1942" s="7">
        <f>IF(TicketTotals[[#This Row],[New Tickets]]&gt;499, TicketTotals[[#This Row],[New Tickets]], 0)</f>
        <v>0</v>
      </c>
      <c r="I1942" s="16">
        <f>ROUND((TicketTotals[[#This Row],[Billed Tickets]]/$E$5)*$E$6, 2)</f>
        <v>0</v>
      </c>
      <c r="J1942" s="20">
        <f>TicketTotals[[#This Row],[Billed Tickets]]/$E$5</f>
        <v>0</v>
      </c>
    </row>
    <row r="1943" spans="1:10" x14ac:dyDescent="0.3">
      <c r="A1943" s="6" t="s">
        <v>3288</v>
      </c>
      <c r="B1943" s="6" t="s">
        <v>2</v>
      </c>
      <c r="C1943" s="12">
        <v>164988</v>
      </c>
      <c r="E1943" s="1" t="s">
        <v>2989</v>
      </c>
      <c r="F1943" s="11" t="str">
        <f>IF(TicketTotals[[#This Row],[New Tickets]]&gt;499, "TRUE", "FALSE")</f>
        <v>TRUE</v>
      </c>
      <c r="G1943" s="7">
        <v>2971</v>
      </c>
      <c r="H1943" s="7">
        <f>IF(TicketTotals[[#This Row],[New Tickets]]&gt;499, TicketTotals[[#This Row],[New Tickets]], 0)</f>
        <v>2971</v>
      </c>
      <c r="I1943" s="16">
        <f>ROUND((TicketTotals[[#This Row],[Billed Tickets]]/$E$5)*$E$6, 2)</f>
        <v>1836.17</v>
      </c>
      <c r="J1943" s="20">
        <f>TicketTotals[[#This Row],[Billed Tickets]]/$E$5</f>
        <v>3.6723379628771254E-4</v>
      </c>
    </row>
    <row r="1944" spans="1:10" x14ac:dyDescent="0.3">
      <c r="A1944" s="6" t="s">
        <v>3288</v>
      </c>
      <c r="B1944" s="6" t="s">
        <v>2</v>
      </c>
      <c r="C1944" s="12">
        <v>165041</v>
      </c>
      <c r="E1944" s="12" t="s">
        <v>2990</v>
      </c>
      <c r="F1944" s="11" t="str">
        <f>IF(TicketTotals[[#This Row],[New Tickets]]&gt;499, "TRUE", "FALSE")</f>
        <v>FALSE</v>
      </c>
      <c r="G1944" s="7">
        <v>288</v>
      </c>
      <c r="H1944" s="7">
        <f>IF(TicketTotals[[#This Row],[New Tickets]]&gt;499, TicketTotals[[#This Row],[New Tickets]], 0)</f>
        <v>0</v>
      </c>
      <c r="I1944" s="16">
        <f>ROUND((TicketTotals[[#This Row],[Billed Tickets]]/$E$5)*$E$6, 2)</f>
        <v>0</v>
      </c>
      <c r="J1944" s="20">
        <f>TicketTotals[[#This Row],[Billed Tickets]]/$E$5</f>
        <v>0</v>
      </c>
    </row>
    <row r="1945" spans="1:10" x14ac:dyDescent="0.3">
      <c r="A1945" s="6" t="s">
        <v>3288</v>
      </c>
      <c r="B1945" s="6" t="s">
        <v>2</v>
      </c>
      <c r="C1945" s="12">
        <v>165094</v>
      </c>
      <c r="E1945" s="1" t="s">
        <v>2991</v>
      </c>
      <c r="F1945" s="11" t="str">
        <f>IF(TicketTotals[[#This Row],[New Tickets]]&gt;499, "TRUE", "FALSE")</f>
        <v>TRUE</v>
      </c>
      <c r="G1945" s="7">
        <v>1568</v>
      </c>
      <c r="H1945" s="7">
        <f>IF(TicketTotals[[#This Row],[New Tickets]]&gt;499, TicketTotals[[#This Row],[New Tickets]], 0)</f>
        <v>1568</v>
      </c>
      <c r="I1945" s="16">
        <f>ROUND((TicketTotals[[#This Row],[Billed Tickets]]/$E$5)*$E$6, 2)</f>
        <v>969.07</v>
      </c>
      <c r="J1945" s="20">
        <f>TicketTotals[[#This Row],[Billed Tickets]]/$E$5</f>
        <v>1.93814403426164E-4</v>
      </c>
    </row>
    <row r="1946" spans="1:10" x14ac:dyDescent="0.3">
      <c r="A1946" s="6" t="s">
        <v>3288</v>
      </c>
      <c r="B1946" s="6" t="s">
        <v>2</v>
      </c>
      <c r="C1946" s="12">
        <v>165121</v>
      </c>
      <c r="E1946" s="12" t="s">
        <v>2992</v>
      </c>
      <c r="F1946" s="11" t="str">
        <f>IF(TicketTotals[[#This Row],[New Tickets]]&gt;499, "TRUE", "FALSE")</f>
        <v>FALSE</v>
      </c>
      <c r="G1946" s="7">
        <v>40</v>
      </c>
      <c r="H1946" s="7">
        <f>IF(TicketTotals[[#This Row],[New Tickets]]&gt;499, TicketTotals[[#This Row],[New Tickets]], 0)</f>
        <v>0</v>
      </c>
      <c r="I1946" s="16">
        <f>ROUND((TicketTotals[[#This Row],[Billed Tickets]]/$E$5)*$E$6, 2)</f>
        <v>0</v>
      </c>
      <c r="J1946" s="20">
        <f>TicketTotals[[#This Row],[Billed Tickets]]/$E$5</f>
        <v>0</v>
      </c>
    </row>
    <row r="1947" spans="1:10" x14ac:dyDescent="0.3">
      <c r="A1947" s="6" t="s">
        <v>3288</v>
      </c>
      <c r="B1947" s="6" t="s">
        <v>2</v>
      </c>
      <c r="C1947" s="12">
        <v>165134</v>
      </c>
      <c r="E1947" s="1" t="s">
        <v>2993</v>
      </c>
      <c r="F1947" s="11" t="str">
        <f>IF(TicketTotals[[#This Row],[New Tickets]]&gt;499, "TRUE", "FALSE")</f>
        <v>TRUE</v>
      </c>
      <c r="G1947" s="7">
        <v>4011</v>
      </c>
      <c r="H1947" s="7">
        <f>IF(TicketTotals[[#This Row],[New Tickets]]&gt;499, TicketTotals[[#This Row],[New Tickets]], 0)</f>
        <v>4011</v>
      </c>
      <c r="I1947" s="16">
        <f>ROUND((TicketTotals[[#This Row],[Billed Tickets]]/$E$5)*$E$6, 2)</f>
        <v>2478.92</v>
      </c>
      <c r="J1947" s="20">
        <f>TicketTotals[[#This Row],[Billed Tickets]]/$E$5</f>
        <v>4.9578416590710704E-4</v>
      </c>
    </row>
    <row r="1948" spans="1:10" x14ac:dyDescent="0.3">
      <c r="A1948" s="6" t="s">
        <v>3288</v>
      </c>
      <c r="B1948" s="6" t="s">
        <v>2</v>
      </c>
      <c r="C1948" s="12">
        <v>165147</v>
      </c>
      <c r="E1948" s="12" t="s">
        <v>2994</v>
      </c>
      <c r="F1948" s="11" t="str">
        <f>IF(TicketTotals[[#This Row],[New Tickets]]&gt;499, "TRUE", "FALSE")</f>
        <v>FALSE</v>
      </c>
      <c r="G1948" s="7">
        <v>279</v>
      </c>
      <c r="H1948" s="7">
        <f>IF(TicketTotals[[#This Row],[New Tickets]]&gt;499, TicketTotals[[#This Row],[New Tickets]], 0)</f>
        <v>0</v>
      </c>
      <c r="I1948" s="16">
        <f>ROUND((TicketTotals[[#This Row],[Billed Tickets]]/$E$5)*$E$6, 2)</f>
        <v>0</v>
      </c>
      <c r="J1948" s="20">
        <f>TicketTotals[[#This Row],[Billed Tickets]]/$E$5</f>
        <v>0</v>
      </c>
    </row>
    <row r="1949" spans="1:10" x14ac:dyDescent="0.3">
      <c r="A1949" s="6" t="s">
        <v>3288</v>
      </c>
      <c r="B1949" s="6" t="s">
        <v>2</v>
      </c>
      <c r="C1949" s="12">
        <v>165199</v>
      </c>
      <c r="E1949" s="12" t="s">
        <v>2995</v>
      </c>
      <c r="F1949" s="11" t="str">
        <f>IF(TicketTotals[[#This Row],[New Tickets]]&gt;499, "TRUE", "FALSE")</f>
        <v>FALSE</v>
      </c>
      <c r="G1949" s="7">
        <v>82</v>
      </c>
      <c r="H1949" s="7">
        <f>IF(TicketTotals[[#This Row],[New Tickets]]&gt;499, TicketTotals[[#This Row],[New Tickets]], 0)</f>
        <v>0</v>
      </c>
      <c r="I1949" s="16">
        <f>ROUND((TicketTotals[[#This Row],[Billed Tickets]]/$E$5)*$E$6, 2)</f>
        <v>0</v>
      </c>
      <c r="J1949" s="20">
        <f>TicketTotals[[#This Row],[Billed Tickets]]/$E$5</f>
        <v>0</v>
      </c>
    </row>
    <row r="1950" spans="1:10" x14ac:dyDescent="0.3">
      <c r="A1950" s="6" t="s">
        <v>3288</v>
      </c>
      <c r="B1950" s="6" t="s">
        <v>2</v>
      </c>
      <c r="C1950" s="12">
        <v>165226</v>
      </c>
      <c r="E1950" s="12" t="s">
        <v>2996</v>
      </c>
      <c r="F1950" s="11" t="str">
        <f>IF(TicketTotals[[#This Row],[New Tickets]]&gt;499, "TRUE", "FALSE")</f>
        <v>FALSE</v>
      </c>
      <c r="G1950" s="7">
        <v>131</v>
      </c>
      <c r="H1950" s="7">
        <f>IF(TicketTotals[[#This Row],[New Tickets]]&gt;499, TicketTotals[[#This Row],[New Tickets]], 0)</f>
        <v>0</v>
      </c>
      <c r="I1950" s="16">
        <f>ROUND((TicketTotals[[#This Row],[Billed Tickets]]/$E$5)*$E$6, 2)</f>
        <v>0</v>
      </c>
      <c r="J1950" s="20">
        <f>TicketTotals[[#This Row],[Billed Tickets]]/$E$5</f>
        <v>0</v>
      </c>
    </row>
    <row r="1951" spans="1:10" x14ac:dyDescent="0.3">
      <c r="A1951" s="6" t="s">
        <v>3288</v>
      </c>
      <c r="B1951" s="6" t="s">
        <v>2</v>
      </c>
      <c r="C1951" s="12">
        <v>165252</v>
      </c>
      <c r="E1951" s="12" t="s">
        <v>2997</v>
      </c>
      <c r="F1951" s="11" t="str">
        <f>IF(TicketTotals[[#This Row],[New Tickets]]&gt;499, "TRUE", "FALSE")</f>
        <v>FALSE</v>
      </c>
      <c r="G1951" s="7">
        <v>168</v>
      </c>
      <c r="H1951" s="7">
        <f>IF(TicketTotals[[#This Row],[New Tickets]]&gt;499, TicketTotals[[#This Row],[New Tickets]], 0)</f>
        <v>0</v>
      </c>
      <c r="I1951" s="16">
        <f>ROUND((TicketTotals[[#This Row],[Billed Tickets]]/$E$5)*$E$6, 2)</f>
        <v>0</v>
      </c>
      <c r="J1951" s="20">
        <f>TicketTotals[[#This Row],[Billed Tickets]]/$E$5</f>
        <v>0</v>
      </c>
    </row>
    <row r="1952" spans="1:10" x14ac:dyDescent="0.3">
      <c r="A1952" s="6" t="s">
        <v>3288</v>
      </c>
      <c r="B1952" s="6" t="s">
        <v>2</v>
      </c>
      <c r="C1952" s="12">
        <v>165357</v>
      </c>
      <c r="E1952" s="12" t="s">
        <v>2998</v>
      </c>
      <c r="F1952" s="11" t="str">
        <f>IF(TicketTotals[[#This Row],[New Tickets]]&gt;499, "TRUE", "FALSE")</f>
        <v>FALSE</v>
      </c>
      <c r="G1952" s="7">
        <v>160</v>
      </c>
      <c r="H1952" s="7">
        <f>IF(TicketTotals[[#This Row],[New Tickets]]&gt;499, TicketTotals[[#This Row],[New Tickets]], 0)</f>
        <v>0</v>
      </c>
      <c r="I1952" s="16">
        <f>ROUND((TicketTotals[[#This Row],[Billed Tickets]]/$E$5)*$E$6, 2)</f>
        <v>0</v>
      </c>
      <c r="J1952" s="20">
        <f>TicketTotals[[#This Row],[Billed Tickets]]/$E$5</f>
        <v>0</v>
      </c>
    </row>
    <row r="1953" spans="1:10" x14ac:dyDescent="0.3">
      <c r="A1953" s="6" t="s">
        <v>3288</v>
      </c>
      <c r="B1953" s="6" t="s">
        <v>2</v>
      </c>
      <c r="C1953" s="12">
        <v>165384</v>
      </c>
      <c r="E1953" s="12" t="s">
        <v>2999</v>
      </c>
      <c r="F1953" s="11" t="str">
        <f>IF(TicketTotals[[#This Row],[New Tickets]]&gt;499, "TRUE", "FALSE")</f>
        <v>FALSE</v>
      </c>
      <c r="G1953" s="7">
        <v>8</v>
      </c>
      <c r="H1953" s="7">
        <f>IF(TicketTotals[[#This Row],[New Tickets]]&gt;499, TicketTotals[[#This Row],[New Tickets]], 0)</f>
        <v>0</v>
      </c>
      <c r="I1953" s="16">
        <f>ROUND((TicketTotals[[#This Row],[Billed Tickets]]/$E$5)*$E$6, 2)</f>
        <v>0</v>
      </c>
      <c r="J1953" s="20">
        <f>TicketTotals[[#This Row],[Billed Tickets]]/$E$5</f>
        <v>0</v>
      </c>
    </row>
    <row r="1954" spans="1:10" x14ac:dyDescent="0.3">
      <c r="A1954" s="6" t="s">
        <v>3288</v>
      </c>
      <c r="B1954" s="6" t="s">
        <v>2</v>
      </c>
      <c r="C1954" s="12">
        <v>165397</v>
      </c>
      <c r="E1954" s="12" t="s">
        <v>3000</v>
      </c>
      <c r="F1954" s="11" t="str">
        <f>IF(TicketTotals[[#This Row],[New Tickets]]&gt;499, "TRUE", "FALSE")</f>
        <v>FALSE</v>
      </c>
      <c r="G1954" s="7">
        <v>29</v>
      </c>
      <c r="H1954" s="7">
        <f>IF(TicketTotals[[#This Row],[New Tickets]]&gt;499, TicketTotals[[#This Row],[New Tickets]], 0)</f>
        <v>0</v>
      </c>
      <c r="I1954" s="16">
        <f>ROUND((TicketTotals[[#This Row],[Billed Tickets]]/$E$5)*$E$6, 2)</f>
        <v>0</v>
      </c>
      <c r="J1954" s="20">
        <f>TicketTotals[[#This Row],[Billed Tickets]]/$E$5</f>
        <v>0</v>
      </c>
    </row>
    <row r="1955" spans="1:10" x14ac:dyDescent="0.3">
      <c r="A1955" s="6" t="s">
        <v>3288</v>
      </c>
      <c r="B1955" s="6" t="s">
        <v>2</v>
      </c>
      <c r="C1955" s="12">
        <v>164672</v>
      </c>
      <c r="E1955" s="1" t="s">
        <v>3001</v>
      </c>
      <c r="F1955" s="11" t="str">
        <f>IF(TicketTotals[[#This Row],[New Tickets]]&gt;499, "TRUE", "FALSE")</f>
        <v>TRUE</v>
      </c>
      <c r="G1955" s="7">
        <v>3382</v>
      </c>
      <c r="H1955" s="7">
        <f>IF(TicketTotals[[#This Row],[New Tickets]]&gt;499, TicketTotals[[#This Row],[New Tickets]], 0)</f>
        <v>3382</v>
      </c>
      <c r="I1955" s="16">
        <f>ROUND((TicketTotals[[#This Row],[Billed Tickets]]/$E$5)*$E$6, 2)</f>
        <v>2090.1799999999998</v>
      </c>
      <c r="J1955" s="20">
        <f>TicketTotals[[#This Row],[Billed Tickets]]/$E$5</f>
        <v>4.1803591351230018E-4</v>
      </c>
    </row>
    <row r="1956" spans="1:10" x14ac:dyDescent="0.3">
      <c r="A1956" s="6" t="s">
        <v>3288</v>
      </c>
      <c r="B1956" s="6" t="s">
        <v>2</v>
      </c>
      <c r="C1956" s="12">
        <v>165410</v>
      </c>
      <c r="E1956" s="1" t="s">
        <v>3002</v>
      </c>
      <c r="F1956" s="11" t="str">
        <f>IF(TicketTotals[[#This Row],[New Tickets]]&gt;499, "TRUE", "FALSE")</f>
        <v>TRUE</v>
      </c>
      <c r="G1956" s="7">
        <v>510</v>
      </c>
      <c r="H1956" s="7">
        <f>IF(TicketTotals[[#This Row],[New Tickets]]&gt;499, TicketTotals[[#This Row],[New Tickets]], 0)</f>
        <v>510</v>
      </c>
      <c r="I1956" s="16">
        <f>ROUND((TicketTotals[[#This Row],[Billed Tickets]]/$E$5)*$E$6, 2)</f>
        <v>315.2</v>
      </c>
      <c r="J1956" s="20">
        <f>TicketTotals[[#This Row],[Billed Tickets]]/$E$5</f>
        <v>6.3039123563356911E-5</v>
      </c>
    </row>
    <row r="1957" spans="1:10" x14ac:dyDescent="0.3">
      <c r="A1957" s="6" t="s">
        <v>3288</v>
      </c>
      <c r="B1957" s="6" t="s">
        <v>2</v>
      </c>
      <c r="C1957" s="12">
        <v>165569</v>
      </c>
      <c r="E1957" s="12" t="s">
        <v>3003</v>
      </c>
      <c r="F1957" s="11" t="str">
        <f>IF(TicketTotals[[#This Row],[New Tickets]]&gt;499, "TRUE", "FALSE")</f>
        <v>FALSE</v>
      </c>
      <c r="G1957" s="7">
        <v>41</v>
      </c>
      <c r="H1957" s="7">
        <f>IF(TicketTotals[[#This Row],[New Tickets]]&gt;499, TicketTotals[[#This Row],[New Tickets]], 0)</f>
        <v>0</v>
      </c>
      <c r="I1957" s="16">
        <f>ROUND((TicketTotals[[#This Row],[Billed Tickets]]/$E$5)*$E$6, 2)</f>
        <v>0</v>
      </c>
      <c r="J1957" s="20">
        <f>TicketTotals[[#This Row],[Billed Tickets]]/$E$5</f>
        <v>0</v>
      </c>
    </row>
    <row r="1958" spans="1:10" x14ac:dyDescent="0.3">
      <c r="A1958" s="6" t="s">
        <v>3288</v>
      </c>
      <c r="B1958" s="6" t="s">
        <v>2</v>
      </c>
      <c r="C1958" s="12">
        <v>165622</v>
      </c>
      <c r="E1958" s="1" t="s">
        <v>3004</v>
      </c>
      <c r="F1958" s="11" t="str">
        <f>IF(TicketTotals[[#This Row],[New Tickets]]&gt;499, "TRUE", "FALSE")</f>
        <v>TRUE</v>
      </c>
      <c r="G1958" s="7">
        <v>2544</v>
      </c>
      <c r="H1958" s="7">
        <f>IF(TicketTotals[[#This Row],[New Tickets]]&gt;499, TicketTotals[[#This Row],[New Tickets]], 0)</f>
        <v>2544</v>
      </c>
      <c r="I1958" s="16">
        <f>ROUND((TicketTotals[[#This Row],[Billed Tickets]]/$E$5)*$E$6, 2)</f>
        <v>1572.27</v>
      </c>
      <c r="J1958" s="20">
        <f>TicketTotals[[#This Row],[Billed Tickets]]/$E$5</f>
        <v>3.1445398106898036E-4</v>
      </c>
    </row>
    <row r="1959" spans="1:10" x14ac:dyDescent="0.3">
      <c r="A1959" s="6" t="s">
        <v>3288</v>
      </c>
      <c r="B1959" s="6" t="s">
        <v>2</v>
      </c>
      <c r="C1959" s="12">
        <v>165675</v>
      </c>
      <c r="E1959" s="12" t="s">
        <v>3005</v>
      </c>
      <c r="F1959" s="11" t="str">
        <f>IF(TicketTotals[[#This Row],[New Tickets]]&gt;499, "TRUE", "FALSE")</f>
        <v>FALSE</v>
      </c>
      <c r="G1959" s="7">
        <v>206</v>
      </c>
      <c r="H1959" s="7">
        <f>IF(TicketTotals[[#This Row],[New Tickets]]&gt;499, TicketTotals[[#This Row],[New Tickets]], 0)</f>
        <v>0</v>
      </c>
      <c r="I1959" s="16">
        <f>ROUND((TicketTotals[[#This Row],[Billed Tickets]]/$E$5)*$E$6, 2)</f>
        <v>0</v>
      </c>
      <c r="J1959" s="20">
        <f>TicketTotals[[#This Row],[Billed Tickets]]/$E$5</f>
        <v>0</v>
      </c>
    </row>
    <row r="1960" spans="1:10" x14ac:dyDescent="0.3">
      <c r="A1960" s="6" t="s">
        <v>3288</v>
      </c>
      <c r="B1960" s="6" t="s">
        <v>2</v>
      </c>
      <c r="C1960" s="12">
        <v>165736</v>
      </c>
      <c r="E1960" s="12" t="s">
        <v>3006</v>
      </c>
      <c r="F1960" s="11" t="str">
        <f>IF(TicketTotals[[#This Row],[New Tickets]]&gt;499, "TRUE", "FALSE")</f>
        <v>FALSE</v>
      </c>
      <c r="G1960" s="7">
        <v>188</v>
      </c>
      <c r="H1960" s="7">
        <f>IF(TicketTotals[[#This Row],[New Tickets]]&gt;499, TicketTotals[[#This Row],[New Tickets]], 0)</f>
        <v>0</v>
      </c>
      <c r="I1960" s="16">
        <f>ROUND((TicketTotals[[#This Row],[Billed Tickets]]/$E$5)*$E$6, 2)</f>
        <v>0</v>
      </c>
      <c r="J1960" s="20">
        <f>TicketTotals[[#This Row],[Billed Tickets]]/$E$5</f>
        <v>0</v>
      </c>
    </row>
    <row r="1961" spans="1:10" x14ac:dyDescent="0.3">
      <c r="A1961" s="6" t="s">
        <v>3288</v>
      </c>
      <c r="B1961" s="6" t="s">
        <v>2</v>
      </c>
      <c r="C1961" s="12">
        <v>165798</v>
      </c>
      <c r="E1961" s="12" t="s">
        <v>3007</v>
      </c>
      <c r="F1961" s="11" t="str">
        <f>IF(TicketTotals[[#This Row],[New Tickets]]&gt;499, "TRUE", "FALSE")</f>
        <v>FALSE</v>
      </c>
      <c r="G1961" s="7">
        <v>28</v>
      </c>
      <c r="H1961" s="7">
        <f>IF(TicketTotals[[#This Row],[New Tickets]]&gt;499, TicketTotals[[#This Row],[New Tickets]], 0)</f>
        <v>0</v>
      </c>
      <c r="I1961" s="16">
        <f>ROUND((TicketTotals[[#This Row],[Billed Tickets]]/$E$5)*$E$6, 2)</f>
        <v>0</v>
      </c>
      <c r="J1961" s="20">
        <f>TicketTotals[[#This Row],[Billed Tickets]]/$E$5</f>
        <v>0</v>
      </c>
    </row>
    <row r="1962" spans="1:10" x14ac:dyDescent="0.3">
      <c r="A1962" s="6" t="s">
        <v>3288</v>
      </c>
      <c r="B1962" s="6" t="s">
        <v>2</v>
      </c>
      <c r="C1962" s="12">
        <v>165818</v>
      </c>
      <c r="E1962" s="12" t="s">
        <v>3008</v>
      </c>
      <c r="F1962" s="11" t="str">
        <f>IF(TicketTotals[[#This Row],[New Tickets]]&gt;499, "TRUE", "FALSE")</f>
        <v>FALSE</v>
      </c>
      <c r="G1962" s="7">
        <v>311</v>
      </c>
      <c r="H1962" s="7">
        <f>IF(TicketTotals[[#This Row],[New Tickets]]&gt;499, TicketTotals[[#This Row],[New Tickets]], 0)</f>
        <v>0</v>
      </c>
      <c r="I1962" s="16">
        <f>ROUND((TicketTotals[[#This Row],[Billed Tickets]]/$E$5)*$E$6, 2)</f>
        <v>0</v>
      </c>
      <c r="J1962" s="20">
        <f>TicketTotals[[#This Row],[Billed Tickets]]/$E$5</f>
        <v>0</v>
      </c>
    </row>
    <row r="1963" spans="1:10" x14ac:dyDescent="0.3">
      <c r="A1963" s="6" t="s">
        <v>3288</v>
      </c>
      <c r="B1963" s="6" t="s">
        <v>2</v>
      </c>
      <c r="C1963" s="12">
        <v>165825</v>
      </c>
      <c r="E1963" s="12" t="s">
        <v>3009</v>
      </c>
      <c r="F1963" s="11" t="str">
        <f>IF(TicketTotals[[#This Row],[New Tickets]]&gt;499, "TRUE", "FALSE")</f>
        <v>FALSE</v>
      </c>
      <c r="G1963" s="7">
        <v>288</v>
      </c>
      <c r="H1963" s="7">
        <f>IF(TicketTotals[[#This Row],[New Tickets]]&gt;499, TicketTotals[[#This Row],[New Tickets]], 0)</f>
        <v>0</v>
      </c>
      <c r="I1963" s="16">
        <f>ROUND((TicketTotals[[#This Row],[Billed Tickets]]/$E$5)*$E$6, 2)</f>
        <v>0</v>
      </c>
      <c r="J1963" s="20">
        <f>TicketTotals[[#This Row],[Billed Tickets]]/$E$5</f>
        <v>0</v>
      </c>
    </row>
    <row r="1964" spans="1:10" x14ac:dyDescent="0.3">
      <c r="A1964" s="6" t="s">
        <v>3288</v>
      </c>
      <c r="B1964" s="6" t="s">
        <v>2</v>
      </c>
      <c r="C1964" s="12">
        <v>165829</v>
      </c>
      <c r="E1964" s="12" t="s">
        <v>3010</v>
      </c>
      <c r="F1964" s="11" t="str">
        <f>IF(TicketTotals[[#This Row],[New Tickets]]&gt;499, "TRUE", "FALSE")</f>
        <v>FALSE</v>
      </c>
      <c r="G1964" s="7">
        <v>198</v>
      </c>
      <c r="H1964" s="7">
        <f>IF(TicketTotals[[#This Row],[New Tickets]]&gt;499, TicketTotals[[#This Row],[New Tickets]], 0)</f>
        <v>0</v>
      </c>
      <c r="I1964" s="16">
        <f>ROUND((TicketTotals[[#This Row],[Billed Tickets]]/$E$5)*$E$6, 2)</f>
        <v>0</v>
      </c>
      <c r="J1964" s="20">
        <f>TicketTotals[[#This Row],[Billed Tickets]]/$E$5</f>
        <v>0</v>
      </c>
    </row>
    <row r="1965" spans="1:10" x14ac:dyDescent="0.3">
      <c r="A1965" s="6" t="s">
        <v>3288</v>
      </c>
      <c r="B1965" s="6" t="s">
        <v>2</v>
      </c>
      <c r="C1965" s="12">
        <v>167912</v>
      </c>
      <c r="E1965" s="12" t="s">
        <v>3011</v>
      </c>
      <c r="F1965" s="11" t="str">
        <f>IF(TicketTotals[[#This Row],[New Tickets]]&gt;499, "TRUE", "FALSE")</f>
        <v>FALSE</v>
      </c>
      <c r="G1965" s="7">
        <v>26</v>
      </c>
      <c r="H1965" s="7">
        <f>IF(TicketTotals[[#This Row],[New Tickets]]&gt;499, TicketTotals[[#This Row],[New Tickets]], 0)</f>
        <v>0</v>
      </c>
      <c r="I1965" s="16">
        <f>ROUND((TicketTotals[[#This Row],[Billed Tickets]]/$E$5)*$E$6, 2)</f>
        <v>0</v>
      </c>
      <c r="J1965" s="20">
        <f>TicketTotals[[#This Row],[Billed Tickets]]/$E$5</f>
        <v>0</v>
      </c>
    </row>
    <row r="1966" spans="1:10" x14ac:dyDescent="0.3">
      <c r="A1966" s="6" t="s">
        <v>3288</v>
      </c>
      <c r="B1966" s="6" t="s">
        <v>2</v>
      </c>
      <c r="C1966" s="12">
        <v>165832</v>
      </c>
      <c r="E1966" s="12" t="s">
        <v>3012</v>
      </c>
      <c r="F1966" s="11" t="str">
        <f>IF(TicketTotals[[#This Row],[New Tickets]]&gt;499, "TRUE", "FALSE")</f>
        <v>FALSE</v>
      </c>
      <c r="G1966" s="7">
        <v>448</v>
      </c>
      <c r="H1966" s="7">
        <f>IF(TicketTotals[[#This Row],[New Tickets]]&gt;499, TicketTotals[[#This Row],[New Tickets]], 0)</f>
        <v>0</v>
      </c>
      <c r="I1966" s="16">
        <f>ROUND((TicketTotals[[#This Row],[Billed Tickets]]/$E$5)*$E$6, 2)</f>
        <v>0</v>
      </c>
      <c r="J1966" s="20">
        <f>TicketTotals[[#This Row],[Billed Tickets]]/$E$5</f>
        <v>0</v>
      </c>
    </row>
    <row r="1967" spans="1:10" x14ac:dyDescent="0.3">
      <c r="A1967" s="6" t="s">
        <v>3288</v>
      </c>
      <c r="B1967" s="6" t="s">
        <v>2</v>
      </c>
      <c r="C1967" s="12">
        <v>165840</v>
      </c>
      <c r="E1967" s="12" t="s">
        <v>3013</v>
      </c>
      <c r="F1967" s="11" t="str">
        <f>IF(TicketTotals[[#This Row],[New Tickets]]&gt;499, "TRUE", "FALSE")</f>
        <v>FALSE</v>
      </c>
      <c r="G1967" s="7">
        <v>175</v>
      </c>
      <c r="H1967" s="7">
        <f>IF(TicketTotals[[#This Row],[New Tickets]]&gt;499, TicketTotals[[#This Row],[New Tickets]], 0)</f>
        <v>0</v>
      </c>
      <c r="I1967" s="16">
        <f>ROUND((TicketTotals[[#This Row],[Billed Tickets]]/$E$5)*$E$6, 2)</f>
        <v>0</v>
      </c>
      <c r="J1967" s="20">
        <f>TicketTotals[[#This Row],[Billed Tickets]]/$E$5</f>
        <v>0</v>
      </c>
    </row>
    <row r="1968" spans="1:10" x14ac:dyDescent="0.3">
      <c r="A1968" s="6" t="s">
        <v>3288</v>
      </c>
      <c r="B1968" s="6" t="s">
        <v>2</v>
      </c>
      <c r="C1968" s="12">
        <v>165846</v>
      </c>
      <c r="E1968" s="1" t="s">
        <v>3014</v>
      </c>
      <c r="F1968" s="11" t="str">
        <f>IF(TicketTotals[[#This Row],[New Tickets]]&gt;499, "TRUE", "FALSE")</f>
        <v>TRUE</v>
      </c>
      <c r="G1968" s="7">
        <v>1426</v>
      </c>
      <c r="H1968" s="7">
        <f>IF(TicketTotals[[#This Row],[New Tickets]]&gt;499, TicketTotals[[#This Row],[New Tickets]], 0)</f>
        <v>1426</v>
      </c>
      <c r="I1968" s="16">
        <f>ROUND((TicketTotals[[#This Row],[Billed Tickets]]/$E$5)*$E$6, 2)</f>
        <v>881.31</v>
      </c>
      <c r="J1968" s="20">
        <f>TicketTotals[[#This Row],[Billed Tickets]]/$E$5</f>
        <v>1.7626233372813129E-4</v>
      </c>
    </row>
    <row r="1969" spans="1:10" x14ac:dyDescent="0.3">
      <c r="A1969" s="6" t="s">
        <v>3288</v>
      </c>
      <c r="B1969" s="6" t="s">
        <v>2</v>
      </c>
      <c r="C1969" s="12">
        <v>165852</v>
      </c>
      <c r="E1969" s="1" t="s">
        <v>3015</v>
      </c>
      <c r="F1969" s="11" t="str">
        <f>IF(TicketTotals[[#This Row],[New Tickets]]&gt;499, "TRUE", "FALSE")</f>
        <v>TRUE</v>
      </c>
      <c r="G1969" s="7">
        <v>702</v>
      </c>
      <c r="H1969" s="7">
        <f>IF(TicketTotals[[#This Row],[New Tickets]]&gt;499, TicketTotals[[#This Row],[New Tickets]], 0)</f>
        <v>702</v>
      </c>
      <c r="I1969" s="16">
        <f>ROUND((TicketTotals[[#This Row],[Billed Tickets]]/$E$5)*$E$6, 2)</f>
        <v>433.86</v>
      </c>
      <c r="J1969" s="20">
        <f>TicketTotals[[#This Row],[Billed Tickets]]/$E$5</f>
        <v>8.6771499493091284E-5</v>
      </c>
    </row>
    <row r="1970" spans="1:10" x14ac:dyDescent="0.3">
      <c r="A1970" s="6" t="s">
        <v>3288</v>
      </c>
      <c r="B1970" s="6" t="s">
        <v>2</v>
      </c>
      <c r="C1970" s="12">
        <v>165938</v>
      </c>
      <c r="E1970" s="1" t="s">
        <v>3016</v>
      </c>
      <c r="F1970" s="11" t="str">
        <f>IF(TicketTotals[[#This Row],[New Tickets]]&gt;499, "TRUE", "FALSE")</f>
        <v>TRUE</v>
      </c>
      <c r="G1970" s="7">
        <v>1883</v>
      </c>
      <c r="H1970" s="7">
        <f>IF(TicketTotals[[#This Row],[New Tickets]]&gt;499, TicketTotals[[#This Row],[New Tickets]], 0)</f>
        <v>1883</v>
      </c>
      <c r="I1970" s="16">
        <f>ROUND((TicketTotals[[#This Row],[Billed Tickets]]/$E$5)*$E$6, 2)</f>
        <v>1163.75</v>
      </c>
      <c r="J1970" s="20">
        <f>TicketTotals[[#This Row],[Billed Tickets]]/$E$5</f>
        <v>2.3275033268588445E-4</v>
      </c>
    </row>
    <row r="1971" spans="1:10" x14ac:dyDescent="0.3">
      <c r="A1971" s="6" t="s">
        <v>3288</v>
      </c>
      <c r="B1971" s="6" t="s">
        <v>2</v>
      </c>
      <c r="C1971" s="12">
        <v>166043</v>
      </c>
      <c r="E1971" s="1" t="s">
        <v>3017</v>
      </c>
      <c r="F1971" s="11" t="str">
        <f>IF(TicketTotals[[#This Row],[New Tickets]]&gt;499, "TRUE", "FALSE")</f>
        <v>TRUE</v>
      </c>
      <c r="G1971" s="7">
        <v>839</v>
      </c>
      <c r="H1971" s="7">
        <f>IF(TicketTotals[[#This Row],[New Tickets]]&gt;499, TicketTotals[[#This Row],[New Tickets]], 0)</f>
        <v>839</v>
      </c>
      <c r="I1971" s="16">
        <f>ROUND((TicketTotals[[#This Row],[Billed Tickets]]/$E$5)*$E$6, 2)</f>
        <v>518.53</v>
      </c>
      <c r="J1971" s="20">
        <f>TicketTotals[[#This Row],[Billed Tickets]]/$E$5</f>
        <v>1.0370553856795382E-4</v>
      </c>
    </row>
    <row r="1972" spans="1:10" x14ac:dyDescent="0.3">
      <c r="A1972" s="6" t="s">
        <v>3288</v>
      </c>
      <c r="B1972" s="6" t="s">
        <v>2</v>
      </c>
      <c r="C1972" s="12">
        <v>166116</v>
      </c>
      <c r="E1972" s="1" t="s">
        <v>3018</v>
      </c>
      <c r="F1972" s="11" t="str">
        <f>IF(TicketTotals[[#This Row],[New Tickets]]&gt;499, "TRUE", "FALSE")</f>
        <v>TRUE</v>
      </c>
      <c r="G1972" s="7">
        <v>1537</v>
      </c>
      <c r="H1972" s="7">
        <f>IF(TicketTotals[[#This Row],[New Tickets]]&gt;499, TicketTotals[[#This Row],[New Tickets]], 0)</f>
        <v>1537</v>
      </c>
      <c r="I1972" s="16">
        <f>ROUND((TicketTotals[[#This Row],[Billed Tickets]]/$E$5)*$E$6, 2)</f>
        <v>949.91</v>
      </c>
      <c r="J1972" s="20">
        <f>TicketTotals[[#This Row],[Billed Tickets]]/$E$5</f>
        <v>1.8998261356250898E-4</v>
      </c>
    </row>
    <row r="1973" spans="1:10" x14ac:dyDescent="0.3">
      <c r="A1973" s="6" t="s">
        <v>3288</v>
      </c>
      <c r="B1973" s="6" t="s">
        <v>2</v>
      </c>
      <c r="C1973" s="12">
        <v>166136</v>
      </c>
      <c r="E1973" s="12" t="s">
        <v>3019</v>
      </c>
      <c r="F1973" s="11" t="str">
        <f>IF(TicketTotals[[#This Row],[New Tickets]]&gt;499, "TRUE", "FALSE")</f>
        <v>FALSE</v>
      </c>
      <c r="G1973" s="7">
        <v>43</v>
      </c>
      <c r="H1973" s="7">
        <f>IF(TicketTotals[[#This Row],[New Tickets]]&gt;499, TicketTotals[[#This Row],[New Tickets]], 0)</f>
        <v>0</v>
      </c>
      <c r="I1973" s="16">
        <f>ROUND((TicketTotals[[#This Row],[Billed Tickets]]/$E$5)*$E$6, 2)</f>
        <v>0</v>
      </c>
      <c r="J1973" s="20">
        <f>TicketTotals[[#This Row],[Billed Tickets]]/$E$5</f>
        <v>0</v>
      </c>
    </row>
    <row r="1974" spans="1:10" x14ac:dyDescent="0.3">
      <c r="A1974" s="6" t="s">
        <v>3288</v>
      </c>
      <c r="B1974" s="6" t="s">
        <v>2</v>
      </c>
      <c r="C1974" s="12">
        <v>166149</v>
      </c>
      <c r="E1974" s="12" t="s">
        <v>3020</v>
      </c>
      <c r="F1974" s="11" t="str">
        <f>IF(TicketTotals[[#This Row],[New Tickets]]&gt;499, "TRUE", "FALSE")</f>
        <v>FALSE</v>
      </c>
      <c r="G1974" s="7">
        <v>21</v>
      </c>
      <c r="H1974" s="7">
        <f>IF(TicketTotals[[#This Row],[New Tickets]]&gt;499, TicketTotals[[#This Row],[New Tickets]], 0)</f>
        <v>0</v>
      </c>
      <c r="I1974" s="16">
        <f>ROUND((TicketTotals[[#This Row],[Billed Tickets]]/$E$5)*$E$6, 2)</f>
        <v>0</v>
      </c>
      <c r="J1974" s="20">
        <f>TicketTotals[[#This Row],[Billed Tickets]]/$E$5</f>
        <v>0</v>
      </c>
    </row>
    <row r="1975" spans="1:10" x14ac:dyDescent="0.3">
      <c r="A1975" s="6" t="s">
        <v>3288</v>
      </c>
      <c r="B1975" s="6" t="s">
        <v>2</v>
      </c>
      <c r="C1975" s="12">
        <v>166571</v>
      </c>
      <c r="E1975" s="1" t="s">
        <v>3021</v>
      </c>
      <c r="F1975" s="11" t="str">
        <f>IF(TicketTotals[[#This Row],[New Tickets]]&gt;499, "TRUE", "FALSE")</f>
        <v>TRUE</v>
      </c>
      <c r="G1975" s="7">
        <v>926</v>
      </c>
      <c r="H1975" s="7">
        <f>IF(TicketTotals[[#This Row],[New Tickets]]&gt;499, TicketTotals[[#This Row],[New Tickets]], 0)</f>
        <v>926</v>
      </c>
      <c r="I1975" s="16">
        <f>ROUND((TicketTotals[[#This Row],[Billed Tickets]]/$E$5)*$E$6, 2)</f>
        <v>572.29999999999995</v>
      </c>
      <c r="J1975" s="20">
        <f>TicketTotals[[#This Row],[Billed Tickets]]/$E$5</f>
        <v>1.1445927141111472E-4</v>
      </c>
    </row>
    <row r="1976" spans="1:10" x14ac:dyDescent="0.3">
      <c r="A1976" s="6" t="s">
        <v>3288</v>
      </c>
      <c r="B1976" s="6" t="s">
        <v>2</v>
      </c>
      <c r="C1976" s="12">
        <v>166254</v>
      </c>
      <c r="E1976" s="12" t="s">
        <v>3022</v>
      </c>
      <c r="F1976" s="11" t="str">
        <f>IF(TicketTotals[[#This Row],[New Tickets]]&gt;499, "TRUE", "FALSE")</f>
        <v>FALSE</v>
      </c>
      <c r="G1976" s="7">
        <v>204</v>
      </c>
      <c r="H1976" s="7">
        <f>IF(TicketTotals[[#This Row],[New Tickets]]&gt;499, TicketTotals[[#This Row],[New Tickets]], 0)</f>
        <v>0</v>
      </c>
      <c r="I1976" s="16">
        <f>ROUND((TicketTotals[[#This Row],[Billed Tickets]]/$E$5)*$E$6, 2)</f>
        <v>0</v>
      </c>
      <c r="J1976" s="20">
        <f>TicketTotals[[#This Row],[Billed Tickets]]/$E$5</f>
        <v>0</v>
      </c>
    </row>
    <row r="1977" spans="1:10" x14ac:dyDescent="0.3">
      <c r="A1977" s="6" t="s">
        <v>3288</v>
      </c>
      <c r="B1977" s="6" t="s">
        <v>2</v>
      </c>
      <c r="C1977" s="12">
        <v>166465</v>
      </c>
      <c r="E1977" s="12" t="s">
        <v>3023</v>
      </c>
      <c r="F1977" s="11" t="str">
        <f>IF(TicketTotals[[#This Row],[New Tickets]]&gt;499, "TRUE", "FALSE")</f>
        <v>FALSE</v>
      </c>
      <c r="G1977" s="7">
        <v>211</v>
      </c>
      <c r="H1977" s="7">
        <f>IF(TicketTotals[[#This Row],[New Tickets]]&gt;499, TicketTotals[[#This Row],[New Tickets]], 0)</f>
        <v>0</v>
      </c>
      <c r="I1977" s="16">
        <f>ROUND((TicketTotals[[#This Row],[Billed Tickets]]/$E$5)*$E$6, 2)</f>
        <v>0</v>
      </c>
      <c r="J1977" s="20">
        <f>TicketTotals[[#This Row],[Billed Tickets]]/$E$5</f>
        <v>0</v>
      </c>
    </row>
    <row r="1978" spans="1:10" x14ac:dyDescent="0.3">
      <c r="A1978" s="6" t="s">
        <v>3288</v>
      </c>
      <c r="B1978" s="6" t="s">
        <v>2</v>
      </c>
      <c r="C1978" s="12">
        <v>166622</v>
      </c>
      <c r="E1978" s="12" t="s">
        <v>3024</v>
      </c>
      <c r="F1978" s="11" t="str">
        <f>IF(TicketTotals[[#This Row],[New Tickets]]&gt;499, "TRUE", "FALSE")</f>
        <v>FALSE</v>
      </c>
      <c r="G1978" s="7">
        <v>18</v>
      </c>
      <c r="H1978" s="7">
        <f>IF(TicketTotals[[#This Row],[New Tickets]]&gt;499, TicketTotals[[#This Row],[New Tickets]], 0)</f>
        <v>0</v>
      </c>
      <c r="I1978" s="16">
        <f>ROUND((TicketTotals[[#This Row],[Billed Tickets]]/$E$5)*$E$6, 2)</f>
        <v>0</v>
      </c>
      <c r="J1978" s="20">
        <f>TicketTotals[[#This Row],[Billed Tickets]]/$E$5</f>
        <v>0</v>
      </c>
    </row>
    <row r="1979" spans="1:10" x14ac:dyDescent="0.3">
      <c r="A1979" s="6" t="s">
        <v>3288</v>
      </c>
      <c r="B1979" s="6" t="s">
        <v>2</v>
      </c>
      <c r="C1979" s="12">
        <v>166676</v>
      </c>
      <c r="E1979" s="1" t="s">
        <v>3025</v>
      </c>
      <c r="F1979" s="11" t="str">
        <f>IF(TicketTotals[[#This Row],[New Tickets]]&gt;499, "TRUE", "FALSE")</f>
        <v>TRUE</v>
      </c>
      <c r="G1979" s="7">
        <v>1293</v>
      </c>
      <c r="H1979" s="7">
        <f>IF(TicketTotals[[#This Row],[New Tickets]]&gt;499, TicketTotals[[#This Row],[New Tickets]], 0)</f>
        <v>1293</v>
      </c>
      <c r="I1979" s="16">
        <f>ROUND((TicketTotals[[#This Row],[Billed Tickets]]/$E$5)*$E$6, 2)</f>
        <v>799.11</v>
      </c>
      <c r="J1979" s="20">
        <f>TicketTotals[[#This Row],[Billed Tickets]]/$E$5</f>
        <v>1.5982271915180489E-4</v>
      </c>
    </row>
    <row r="1980" spans="1:10" x14ac:dyDescent="0.3">
      <c r="A1980" s="6" t="s">
        <v>3288</v>
      </c>
      <c r="B1980" s="6" t="s">
        <v>2</v>
      </c>
      <c r="C1980" s="12">
        <v>166782</v>
      </c>
      <c r="E1980" s="12" t="s">
        <v>3026</v>
      </c>
      <c r="F1980" s="11" t="str">
        <f>IF(TicketTotals[[#This Row],[New Tickets]]&gt;499, "TRUE", "FALSE")</f>
        <v>FALSE</v>
      </c>
      <c r="G1980" s="7">
        <v>271</v>
      </c>
      <c r="H1980" s="7">
        <f>IF(TicketTotals[[#This Row],[New Tickets]]&gt;499, TicketTotals[[#This Row],[New Tickets]], 0)</f>
        <v>0</v>
      </c>
      <c r="I1980" s="16">
        <f>ROUND((TicketTotals[[#This Row],[Billed Tickets]]/$E$5)*$E$6, 2)</f>
        <v>0</v>
      </c>
      <c r="J1980" s="20">
        <f>TicketTotals[[#This Row],[Billed Tickets]]/$E$5</f>
        <v>0</v>
      </c>
    </row>
    <row r="1981" spans="1:10" x14ac:dyDescent="0.3">
      <c r="A1981" s="6" t="s">
        <v>3288</v>
      </c>
      <c r="B1981" s="6" t="s">
        <v>2</v>
      </c>
      <c r="C1981" s="12">
        <v>138033</v>
      </c>
      <c r="E1981" s="12" t="s">
        <v>3027</v>
      </c>
      <c r="F1981" s="11" t="str">
        <f>IF(TicketTotals[[#This Row],[New Tickets]]&gt;499, "TRUE", "FALSE")</f>
        <v>FALSE</v>
      </c>
      <c r="G1981" s="7">
        <v>12</v>
      </c>
      <c r="H1981" s="7">
        <f>IF(TicketTotals[[#This Row],[New Tickets]]&gt;499, TicketTotals[[#This Row],[New Tickets]], 0)</f>
        <v>0</v>
      </c>
      <c r="I1981" s="16">
        <f>ROUND((TicketTotals[[#This Row],[Billed Tickets]]/$E$5)*$E$6, 2)</f>
        <v>0</v>
      </c>
      <c r="J1981" s="20">
        <f>TicketTotals[[#This Row],[Billed Tickets]]/$E$5</f>
        <v>0</v>
      </c>
    </row>
    <row r="1982" spans="1:10" x14ac:dyDescent="0.3">
      <c r="A1982" s="6" t="s">
        <v>3288</v>
      </c>
      <c r="B1982" s="6" t="s">
        <v>2</v>
      </c>
      <c r="C1982" s="12">
        <v>166992</v>
      </c>
      <c r="E1982" s="12" t="s">
        <v>3028</v>
      </c>
      <c r="F1982" s="11" t="str">
        <f>IF(TicketTotals[[#This Row],[New Tickets]]&gt;499, "TRUE", "FALSE")</f>
        <v>FALSE</v>
      </c>
      <c r="G1982" s="7">
        <v>332</v>
      </c>
      <c r="H1982" s="7">
        <f>IF(TicketTotals[[#This Row],[New Tickets]]&gt;499, TicketTotals[[#This Row],[New Tickets]], 0)</f>
        <v>0</v>
      </c>
      <c r="I1982" s="16">
        <f>ROUND((TicketTotals[[#This Row],[Billed Tickets]]/$E$5)*$E$6, 2)</f>
        <v>0</v>
      </c>
      <c r="J1982" s="20">
        <f>TicketTotals[[#This Row],[Billed Tickets]]/$E$5</f>
        <v>0</v>
      </c>
    </row>
    <row r="1983" spans="1:10" x14ac:dyDescent="0.3">
      <c r="A1983" s="6" t="s">
        <v>3288</v>
      </c>
      <c r="B1983" s="6" t="s">
        <v>2</v>
      </c>
      <c r="C1983" s="12">
        <v>167006</v>
      </c>
      <c r="E1983" s="12" t="s">
        <v>3029</v>
      </c>
      <c r="F1983" s="11" t="str">
        <f>IF(TicketTotals[[#This Row],[New Tickets]]&gt;499, "TRUE", "FALSE")</f>
        <v>FALSE</v>
      </c>
      <c r="G1983" s="7">
        <v>31</v>
      </c>
      <c r="H1983" s="7">
        <f>IF(TicketTotals[[#This Row],[New Tickets]]&gt;499, TicketTotals[[#This Row],[New Tickets]], 0)</f>
        <v>0</v>
      </c>
      <c r="I1983" s="16">
        <f>ROUND((TicketTotals[[#This Row],[Billed Tickets]]/$E$5)*$E$6, 2)</f>
        <v>0</v>
      </c>
      <c r="J1983" s="20">
        <f>TicketTotals[[#This Row],[Billed Tickets]]/$E$5</f>
        <v>0</v>
      </c>
    </row>
    <row r="1984" spans="1:10" x14ac:dyDescent="0.3">
      <c r="A1984" s="6" t="s">
        <v>3288</v>
      </c>
      <c r="B1984" s="6" t="s">
        <v>2</v>
      </c>
      <c r="C1984" s="12">
        <v>167019</v>
      </c>
      <c r="E1984" s="12" t="s">
        <v>3030</v>
      </c>
      <c r="F1984" s="11" t="str">
        <f>IF(TicketTotals[[#This Row],[New Tickets]]&gt;499, "TRUE", "FALSE")</f>
        <v>FALSE</v>
      </c>
      <c r="G1984" s="7">
        <v>35</v>
      </c>
      <c r="H1984" s="7">
        <f>IF(TicketTotals[[#This Row],[New Tickets]]&gt;499, TicketTotals[[#This Row],[New Tickets]], 0)</f>
        <v>0</v>
      </c>
      <c r="I1984" s="16">
        <f>ROUND((TicketTotals[[#This Row],[Billed Tickets]]/$E$5)*$E$6, 2)</f>
        <v>0</v>
      </c>
      <c r="J1984" s="20">
        <f>TicketTotals[[#This Row],[Billed Tickets]]/$E$5</f>
        <v>0</v>
      </c>
    </row>
    <row r="1985" spans="1:10" x14ac:dyDescent="0.3">
      <c r="A1985" s="6" t="s">
        <v>3288</v>
      </c>
      <c r="B1985" s="6" t="s">
        <v>2</v>
      </c>
      <c r="C1985" s="12">
        <v>166993</v>
      </c>
      <c r="E1985" s="12" t="s">
        <v>3031</v>
      </c>
      <c r="F1985" s="11" t="str">
        <f>IF(TicketTotals[[#This Row],[New Tickets]]&gt;499, "TRUE", "FALSE")</f>
        <v>FALSE</v>
      </c>
      <c r="G1985" s="7">
        <v>383</v>
      </c>
      <c r="H1985" s="7">
        <f>IF(TicketTotals[[#This Row],[New Tickets]]&gt;499, TicketTotals[[#This Row],[New Tickets]], 0)</f>
        <v>0</v>
      </c>
      <c r="I1985" s="16">
        <f>ROUND((TicketTotals[[#This Row],[Billed Tickets]]/$E$5)*$E$6, 2)</f>
        <v>0</v>
      </c>
      <c r="J1985" s="20">
        <f>TicketTotals[[#This Row],[Billed Tickets]]/$E$5</f>
        <v>0</v>
      </c>
    </row>
    <row r="1986" spans="1:10" x14ac:dyDescent="0.3">
      <c r="A1986" s="6" t="s">
        <v>3288</v>
      </c>
      <c r="B1986" s="6" t="s">
        <v>2</v>
      </c>
      <c r="C1986" s="12">
        <v>167046</v>
      </c>
      <c r="E1986" s="12" t="s">
        <v>3032</v>
      </c>
      <c r="F1986" s="11" t="str">
        <f>IF(TicketTotals[[#This Row],[New Tickets]]&gt;499, "TRUE", "FALSE")</f>
        <v>FALSE</v>
      </c>
      <c r="G1986" s="7">
        <v>114</v>
      </c>
      <c r="H1986" s="7">
        <f>IF(TicketTotals[[#This Row],[New Tickets]]&gt;499, TicketTotals[[#This Row],[New Tickets]], 0)</f>
        <v>0</v>
      </c>
      <c r="I1986" s="16">
        <f>ROUND((TicketTotals[[#This Row],[Billed Tickets]]/$E$5)*$E$6, 2)</f>
        <v>0</v>
      </c>
      <c r="J1986" s="20">
        <f>TicketTotals[[#This Row],[Billed Tickets]]/$E$5</f>
        <v>0</v>
      </c>
    </row>
    <row r="1987" spans="1:10" x14ac:dyDescent="0.3">
      <c r="A1987" s="6" t="s">
        <v>3288</v>
      </c>
      <c r="B1987" s="6" t="s">
        <v>2</v>
      </c>
      <c r="C1987" s="12">
        <v>167141</v>
      </c>
      <c r="E1987" s="1" t="s">
        <v>3033</v>
      </c>
      <c r="F1987" s="11" t="str">
        <f>IF(TicketTotals[[#This Row],[New Tickets]]&gt;499, "TRUE", "FALSE")</f>
        <v>TRUE</v>
      </c>
      <c r="G1987" s="7">
        <v>2382</v>
      </c>
      <c r="H1987" s="7">
        <f>IF(TicketTotals[[#This Row],[New Tickets]]&gt;499, TicketTotals[[#This Row],[New Tickets]], 0)</f>
        <v>2382</v>
      </c>
      <c r="I1987" s="16">
        <f>ROUND((TicketTotals[[#This Row],[Billed Tickets]]/$E$5)*$E$6, 2)</f>
        <v>1472.15</v>
      </c>
      <c r="J1987" s="20">
        <f>TicketTotals[[#This Row],[Billed Tickets]]/$E$5</f>
        <v>2.9442978887826699E-4</v>
      </c>
    </row>
    <row r="1988" spans="1:10" x14ac:dyDescent="0.3">
      <c r="A1988" s="6" t="s">
        <v>3288</v>
      </c>
      <c r="B1988" s="6" t="s">
        <v>2</v>
      </c>
      <c r="C1988" s="12">
        <v>167153</v>
      </c>
      <c r="E1988" s="12" t="s">
        <v>3034</v>
      </c>
      <c r="F1988" s="11" t="str">
        <f>IF(TicketTotals[[#This Row],[New Tickets]]&gt;499, "TRUE", "FALSE")</f>
        <v>FALSE</v>
      </c>
      <c r="G1988" s="7">
        <v>9</v>
      </c>
      <c r="H1988" s="7">
        <f>IF(TicketTotals[[#This Row],[New Tickets]]&gt;499, TicketTotals[[#This Row],[New Tickets]], 0)</f>
        <v>0</v>
      </c>
      <c r="I1988" s="16">
        <f>ROUND((TicketTotals[[#This Row],[Billed Tickets]]/$E$5)*$E$6, 2)</f>
        <v>0</v>
      </c>
      <c r="J1988" s="20">
        <f>TicketTotals[[#This Row],[Billed Tickets]]/$E$5</f>
        <v>0</v>
      </c>
    </row>
    <row r="1989" spans="1:10" x14ac:dyDescent="0.3">
      <c r="A1989" s="6" t="s">
        <v>3288</v>
      </c>
      <c r="B1989" s="6" t="s">
        <v>2</v>
      </c>
      <c r="C1989" s="12">
        <v>167159</v>
      </c>
      <c r="E1989" s="12" t="s">
        <v>3035</v>
      </c>
      <c r="F1989" s="11" t="str">
        <f>IF(TicketTotals[[#This Row],[New Tickets]]&gt;499, "TRUE", "FALSE")</f>
        <v>FALSE</v>
      </c>
      <c r="G1989" s="7">
        <v>20</v>
      </c>
      <c r="H1989" s="7">
        <f>IF(TicketTotals[[#This Row],[New Tickets]]&gt;499, TicketTotals[[#This Row],[New Tickets]], 0)</f>
        <v>0</v>
      </c>
      <c r="I1989" s="16">
        <f>ROUND((TicketTotals[[#This Row],[Billed Tickets]]/$E$5)*$E$6, 2)</f>
        <v>0</v>
      </c>
      <c r="J1989" s="20">
        <f>TicketTotals[[#This Row],[Billed Tickets]]/$E$5</f>
        <v>0</v>
      </c>
    </row>
    <row r="1990" spans="1:10" x14ac:dyDescent="0.3">
      <c r="A1990" s="6" t="s">
        <v>3288</v>
      </c>
      <c r="B1990" s="6" t="s">
        <v>2</v>
      </c>
      <c r="C1990" s="12">
        <v>167243</v>
      </c>
      <c r="E1990" s="12" t="s">
        <v>3036</v>
      </c>
      <c r="F1990" s="11" t="str">
        <f>IF(TicketTotals[[#This Row],[New Tickets]]&gt;499, "TRUE", "FALSE")</f>
        <v>FALSE</v>
      </c>
      <c r="G1990" s="7">
        <v>2</v>
      </c>
      <c r="H1990" s="7">
        <f>IF(TicketTotals[[#This Row],[New Tickets]]&gt;499, TicketTotals[[#This Row],[New Tickets]], 0)</f>
        <v>0</v>
      </c>
      <c r="I1990" s="16">
        <f>ROUND((TicketTotals[[#This Row],[Billed Tickets]]/$E$5)*$E$6, 2)</f>
        <v>0</v>
      </c>
      <c r="J1990" s="20">
        <f>TicketTotals[[#This Row],[Billed Tickets]]/$E$5</f>
        <v>0</v>
      </c>
    </row>
    <row r="1991" spans="1:10" x14ac:dyDescent="0.3">
      <c r="A1991" s="6" t="s">
        <v>3288</v>
      </c>
      <c r="B1991" s="6" t="s">
        <v>2</v>
      </c>
      <c r="C1991" s="12">
        <v>167256</v>
      </c>
      <c r="E1991" s="12" t="s">
        <v>3037</v>
      </c>
      <c r="F1991" s="11" t="str">
        <f>IF(TicketTotals[[#This Row],[New Tickets]]&gt;499, "TRUE", "FALSE")</f>
        <v>FALSE</v>
      </c>
      <c r="G1991" s="7">
        <v>180</v>
      </c>
      <c r="H1991" s="7">
        <f>IF(TicketTotals[[#This Row],[New Tickets]]&gt;499, TicketTotals[[#This Row],[New Tickets]], 0)</f>
        <v>0</v>
      </c>
      <c r="I1991" s="16">
        <f>ROUND((TicketTotals[[#This Row],[Billed Tickets]]/$E$5)*$E$6, 2)</f>
        <v>0</v>
      </c>
      <c r="J1991" s="20">
        <f>TicketTotals[[#This Row],[Billed Tickets]]/$E$5</f>
        <v>0</v>
      </c>
    </row>
    <row r="1992" spans="1:10" x14ac:dyDescent="0.3">
      <c r="A1992" s="6" t="s">
        <v>3288</v>
      </c>
      <c r="B1992" s="6" t="s">
        <v>2</v>
      </c>
      <c r="C1992" s="12">
        <v>167389</v>
      </c>
      <c r="E1992" s="1" t="s">
        <v>3038</v>
      </c>
      <c r="F1992" s="11" t="str">
        <f>IF(TicketTotals[[#This Row],[New Tickets]]&gt;499, "TRUE", "FALSE")</f>
        <v>FALSE</v>
      </c>
      <c r="G1992" s="7">
        <v>492</v>
      </c>
      <c r="H1992" s="7">
        <f>IF(TicketTotals[[#This Row],[New Tickets]]&gt;499, TicketTotals[[#This Row],[New Tickets]], 0)</f>
        <v>0</v>
      </c>
      <c r="I1992" s="16">
        <f>ROUND((TicketTotals[[#This Row],[Billed Tickets]]/$E$5)*$E$6, 2)</f>
        <v>0</v>
      </c>
      <c r="J1992" s="20">
        <f>TicketTotals[[#This Row],[Billed Tickets]]/$E$5</f>
        <v>0</v>
      </c>
    </row>
    <row r="1993" spans="1:10" x14ac:dyDescent="0.3">
      <c r="A1993" s="6" t="s">
        <v>3288</v>
      </c>
      <c r="B1993" s="6" t="s">
        <v>2</v>
      </c>
      <c r="C1993" s="12">
        <v>167523</v>
      </c>
      <c r="E1993" s="1" t="s">
        <v>3039</v>
      </c>
      <c r="F1993" s="11" t="str">
        <f>IF(TicketTotals[[#This Row],[New Tickets]]&gt;499, "TRUE", "FALSE")</f>
        <v>TRUE</v>
      </c>
      <c r="G1993" s="7">
        <v>5644</v>
      </c>
      <c r="H1993" s="7">
        <f>IF(TicketTotals[[#This Row],[New Tickets]]&gt;499, TicketTotals[[#This Row],[New Tickets]], 0)</f>
        <v>5644</v>
      </c>
      <c r="I1993" s="16">
        <f>ROUND((TicketTotals[[#This Row],[Billed Tickets]]/$E$5)*$E$6, 2)</f>
        <v>3488.16</v>
      </c>
      <c r="J1993" s="20">
        <f>TicketTotals[[#This Row],[Billed Tickets]]/$E$5</f>
        <v>6.9763296743448322E-4</v>
      </c>
    </row>
    <row r="1994" spans="1:10" x14ac:dyDescent="0.3">
      <c r="A1994" s="6" t="s">
        <v>3288</v>
      </c>
      <c r="B1994" s="6" t="s">
        <v>2</v>
      </c>
      <c r="C1994" s="12">
        <v>167175</v>
      </c>
      <c r="E1994" s="12" t="s">
        <v>3040</v>
      </c>
      <c r="F1994" s="11" t="str">
        <f>IF(TicketTotals[[#This Row],[New Tickets]]&gt;499, "TRUE", "FALSE")</f>
        <v>FALSE</v>
      </c>
      <c r="G1994" s="7">
        <v>153</v>
      </c>
      <c r="H1994" s="7">
        <f>IF(TicketTotals[[#This Row],[New Tickets]]&gt;499, TicketTotals[[#This Row],[New Tickets]], 0)</f>
        <v>0</v>
      </c>
      <c r="I1994" s="16">
        <f>ROUND((TicketTotals[[#This Row],[Billed Tickets]]/$E$5)*$E$6, 2)</f>
        <v>0</v>
      </c>
      <c r="J1994" s="20">
        <f>TicketTotals[[#This Row],[Billed Tickets]]/$E$5</f>
        <v>0</v>
      </c>
    </row>
    <row r="1995" spans="1:10" x14ac:dyDescent="0.3">
      <c r="A1995" s="6" t="s">
        <v>3288</v>
      </c>
      <c r="B1995" s="6" t="s">
        <v>2</v>
      </c>
      <c r="C1995" s="12">
        <v>167524</v>
      </c>
      <c r="E1995" s="12" t="s">
        <v>3041</v>
      </c>
      <c r="F1995" s="11" t="str">
        <f>IF(TicketTotals[[#This Row],[New Tickets]]&gt;499, "TRUE", "FALSE")</f>
        <v>FALSE</v>
      </c>
      <c r="G1995" s="7">
        <v>1</v>
      </c>
      <c r="H1995" s="7">
        <f>IF(TicketTotals[[#This Row],[New Tickets]]&gt;499, TicketTotals[[#This Row],[New Tickets]], 0)</f>
        <v>0</v>
      </c>
      <c r="I1995" s="16">
        <f>ROUND((TicketTotals[[#This Row],[Billed Tickets]]/$E$5)*$E$6, 2)</f>
        <v>0</v>
      </c>
      <c r="J1995" s="20">
        <f>TicketTotals[[#This Row],[Billed Tickets]]/$E$5</f>
        <v>0</v>
      </c>
    </row>
    <row r="1996" spans="1:10" x14ac:dyDescent="0.3">
      <c r="A1996" s="6" t="s">
        <v>3288</v>
      </c>
      <c r="B1996" s="6" t="s">
        <v>2</v>
      </c>
      <c r="C1996" s="12">
        <v>167530</v>
      </c>
      <c r="E1996" s="12" t="s">
        <v>3042</v>
      </c>
      <c r="F1996" s="11" t="str">
        <f>IF(TicketTotals[[#This Row],[New Tickets]]&gt;499, "TRUE", "FALSE")</f>
        <v>FALSE</v>
      </c>
      <c r="G1996" s="7">
        <v>303</v>
      </c>
      <c r="H1996" s="7">
        <f>IF(TicketTotals[[#This Row],[New Tickets]]&gt;499, TicketTotals[[#This Row],[New Tickets]], 0)</f>
        <v>0</v>
      </c>
      <c r="I1996" s="16">
        <f>ROUND((TicketTotals[[#This Row],[Billed Tickets]]/$E$5)*$E$6, 2)</f>
        <v>0</v>
      </c>
      <c r="J1996" s="20">
        <f>TicketTotals[[#This Row],[Billed Tickets]]/$E$5</f>
        <v>0</v>
      </c>
    </row>
    <row r="1997" spans="1:10" x14ac:dyDescent="0.3">
      <c r="A1997" s="6" t="s">
        <v>3288</v>
      </c>
      <c r="B1997" s="6" t="s">
        <v>2</v>
      </c>
      <c r="C1997" s="12">
        <v>167536</v>
      </c>
      <c r="E1997" s="1" t="s">
        <v>3043</v>
      </c>
      <c r="F1997" s="11" t="str">
        <f>IF(TicketTotals[[#This Row],[New Tickets]]&gt;499, "TRUE", "FALSE")</f>
        <v>TRUE</v>
      </c>
      <c r="G1997" s="7">
        <v>5763</v>
      </c>
      <c r="H1997" s="7">
        <f>IF(TicketTotals[[#This Row],[New Tickets]]&gt;499, TicketTotals[[#This Row],[New Tickets]], 0)</f>
        <v>5763</v>
      </c>
      <c r="I1997" s="16">
        <f>ROUND((TicketTotals[[#This Row],[Billed Tickets]]/$E$5)*$E$6, 2)</f>
        <v>3561.71</v>
      </c>
      <c r="J1997" s="20">
        <f>TicketTotals[[#This Row],[Billed Tickets]]/$E$5</f>
        <v>7.1234209626593319E-4</v>
      </c>
    </row>
    <row r="1998" spans="1:10" x14ac:dyDescent="0.3">
      <c r="A1998" s="6" t="s">
        <v>3288</v>
      </c>
      <c r="B1998" s="6" t="s">
        <v>2</v>
      </c>
      <c r="C1998" s="12">
        <v>167593</v>
      </c>
      <c r="E1998" s="12" t="s">
        <v>3044</v>
      </c>
      <c r="F1998" s="11" t="str">
        <f>IF(TicketTotals[[#This Row],[New Tickets]]&gt;499, "TRUE", "FALSE")</f>
        <v>FALSE</v>
      </c>
      <c r="G1998" s="7">
        <v>2</v>
      </c>
      <c r="H1998" s="7">
        <f>IF(TicketTotals[[#This Row],[New Tickets]]&gt;499, TicketTotals[[#This Row],[New Tickets]], 0)</f>
        <v>0</v>
      </c>
      <c r="I1998" s="16">
        <f>ROUND((TicketTotals[[#This Row],[Billed Tickets]]/$E$5)*$E$6, 2)</f>
        <v>0</v>
      </c>
      <c r="J1998" s="20">
        <f>TicketTotals[[#This Row],[Billed Tickets]]/$E$5</f>
        <v>0</v>
      </c>
    </row>
    <row r="1999" spans="1:10" x14ac:dyDescent="0.3">
      <c r="A1999" s="6" t="s">
        <v>3288</v>
      </c>
      <c r="B1999" s="6" t="s">
        <v>2</v>
      </c>
      <c r="C1999" s="12">
        <v>167639</v>
      </c>
      <c r="E1999" s="12" t="s">
        <v>3045</v>
      </c>
      <c r="F1999" s="11" t="str">
        <f>IF(TicketTotals[[#This Row],[New Tickets]]&gt;499, "TRUE", "FALSE")</f>
        <v>FALSE</v>
      </c>
      <c r="G1999" s="7">
        <v>3</v>
      </c>
      <c r="H1999" s="7">
        <f>IF(TicketTotals[[#This Row],[New Tickets]]&gt;499, TicketTotals[[#This Row],[New Tickets]], 0)</f>
        <v>0</v>
      </c>
      <c r="I1999" s="16">
        <f>ROUND((TicketTotals[[#This Row],[Billed Tickets]]/$E$5)*$E$6, 2)</f>
        <v>0</v>
      </c>
      <c r="J1999" s="20">
        <f>TicketTotals[[#This Row],[Billed Tickets]]/$E$5</f>
        <v>0</v>
      </c>
    </row>
    <row r="2000" spans="1:10" x14ac:dyDescent="0.3">
      <c r="A2000" s="6" t="s">
        <v>3288</v>
      </c>
      <c r="B2000" s="6" t="s">
        <v>2</v>
      </c>
      <c r="C2000" s="12">
        <v>167731</v>
      </c>
      <c r="E2000" s="1" t="s">
        <v>3046</v>
      </c>
      <c r="F2000" s="11" t="str">
        <f>IF(TicketTotals[[#This Row],[New Tickets]]&gt;499, "TRUE", "FALSE")</f>
        <v>TRUE</v>
      </c>
      <c r="G2000" s="7">
        <v>954</v>
      </c>
      <c r="H2000" s="7">
        <f>IF(TicketTotals[[#This Row],[New Tickets]]&gt;499, TicketTotals[[#This Row],[New Tickets]], 0)</f>
        <v>954</v>
      </c>
      <c r="I2000" s="16">
        <f>ROUND((TicketTotals[[#This Row],[Billed Tickets]]/$E$5)*$E$6, 2)</f>
        <v>589.6</v>
      </c>
      <c r="J2000" s="20">
        <f>TicketTotals[[#This Row],[Billed Tickets]]/$E$5</f>
        <v>1.1792024290086764E-4</v>
      </c>
    </row>
    <row r="2001" spans="1:10" x14ac:dyDescent="0.3">
      <c r="A2001" s="6" t="s">
        <v>3288</v>
      </c>
      <c r="B2001" s="6" t="s">
        <v>2</v>
      </c>
      <c r="C2001" s="12">
        <v>167732</v>
      </c>
      <c r="E2001" s="12" t="s">
        <v>3047</v>
      </c>
      <c r="F2001" s="11" t="str">
        <f>IF(TicketTotals[[#This Row],[New Tickets]]&gt;499, "TRUE", "FALSE")</f>
        <v>FALSE</v>
      </c>
      <c r="G2001" s="7">
        <v>8</v>
      </c>
      <c r="H2001" s="7">
        <f>IF(TicketTotals[[#This Row],[New Tickets]]&gt;499, TicketTotals[[#This Row],[New Tickets]], 0)</f>
        <v>0</v>
      </c>
      <c r="I2001" s="16">
        <f>ROUND((TicketTotals[[#This Row],[Billed Tickets]]/$E$5)*$E$6, 2)</f>
        <v>0</v>
      </c>
      <c r="J2001" s="20">
        <f>TicketTotals[[#This Row],[Billed Tickets]]/$E$5</f>
        <v>0</v>
      </c>
    </row>
    <row r="2002" spans="1:10" x14ac:dyDescent="0.3">
      <c r="A2002" s="6" t="s">
        <v>3288</v>
      </c>
      <c r="B2002" s="6" t="s">
        <v>2</v>
      </c>
      <c r="C2002" s="12">
        <v>167735</v>
      </c>
      <c r="E2002" s="12" t="s">
        <v>3048</v>
      </c>
      <c r="F2002" s="11" t="str">
        <f>IF(TicketTotals[[#This Row],[New Tickets]]&gt;499, "TRUE", "FALSE")</f>
        <v>FALSE</v>
      </c>
      <c r="G2002" s="7">
        <v>6</v>
      </c>
      <c r="H2002" s="7">
        <f>IF(TicketTotals[[#This Row],[New Tickets]]&gt;499, TicketTotals[[#This Row],[New Tickets]], 0)</f>
        <v>0</v>
      </c>
      <c r="I2002" s="16">
        <f>ROUND((TicketTotals[[#This Row],[Billed Tickets]]/$E$5)*$E$6, 2)</f>
        <v>0</v>
      </c>
      <c r="J2002" s="20">
        <f>TicketTotals[[#This Row],[Billed Tickets]]/$E$5</f>
        <v>0</v>
      </c>
    </row>
    <row r="2003" spans="1:10" x14ac:dyDescent="0.3">
      <c r="A2003" s="6" t="s">
        <v>3288</v>
      </c>
      <c r="B2003" s="6" t="s">
        <v>2</v>
      </c>
      <c r="C2003" s="12">
        <v>167737</v>
      </c>
      <c r="E2003" s="12" t="s">
        <v>3049</v>
      </c>
      <c r="F2003" s="11" t="str">
        <f>IF(TicketTotals[[#This Row],[New Tickets]]&gt;499, "TRUE", "FALSE")</f>
        <v>FALSE</v>
      </c>
      <c r="G2003" s="7">
        <v>131</v>
      </c>
      <c r="H2003" s="7">
        <f>IF(TicketTotals[[#This Row],[New Tickets]]&gt;499, TicketTotals[[#This Row],[New Tickets]], 0)</f>
        <v>0</v>
      </c>
      <c r="I2003" s="16">
        <f>ROUND((TicketTotals[[#This Row],[Billed Tickets]]/$E$5)*$E$6, 2)</f>
        <v>0</v>
      </c>
      <c r="J2003" s="20">
        <f>TicketTotals[[#This Row],[Billed Tickets]]/$E$5</f>
        <v>0</v>
      </c>
    </row>
    <row r="2004" spans="1:10" x14ac:dyDescent="0.3">
      <c r="A2004" s="6" t="s">
        <v>3288</v>
      </c>
      <c r="B2004" s="6" t="s">
        <v>2</v>
      </c>
      <c r="C2004" s="12">
        <v>167739</v>
      </c>
      <c r="E2004" s="12" t="s">
        <v>3050</v>
      </c>
      <c r="F2004" s="11" t="str">
        <f>IF(TicketTotals[[#This Row],[New Tickets]]&gt;499, "TRUE", "FALSE")</f>
        <v>FALSE</v>
      </c>
      <c r="G2004" s="7">
        <v>12</v>
      </c>
      <c r="H2004" s="7">
        <f>IF(TicketTotals[[#This Row],[New Tickets]]&gt;499, TicketTotals[[#This Row],[New Tickets]], 0)</f>
        <v>0</v>
      </c>
      <c r="I2004" s="16">
        <f>ROUND((TicketTotals[[#This Row],[Billed Tickets]]/$E$5)*$E$6, 2)</f>
        <v>0</v>
      </c>
      <c r="J2004" s="20">
        <f>TicketTotals[[#This Row],[Billed Tickets]]/$E$5</f>
        <v>0</v>
      </c>
    </row>
    <row r="2005" spans="1:10" x14ac:dyDescent="0.3">
      <c r="A2005" s="6" t="s">
        <v>3288</v>
      </c>
      <c r="B2005" s="6" t="s">
        <v>2</v>
      </c>
      <c r="C2005" s="12">
        <v>167741</v>
      </c>
      <c r="E2005" s="12" t="s">
        <v>3051</v>
      </c>
      <c r="F2005" s="11" t="str">
        <f>IF(TicketTotals[[#This Row],[New Tickets]]&gt;499, "TRUE", "FALSE")</f>
        <v>FALSE</v>
      </c>
      <c r="G2005" s="7">
        <v>62</v>
      </c>
      <c r="H2005" s="7">
        <f>IF(TicketTotals[[#This Row],[New Tickets]]&gt;499, TicketTotals[[#This Row],[New Tickets]], 0)</f>
        <v>0</v>
      </c>
      <c r="I2005" s="16">
        <f>ROUND((TicketTotals[[#This Row],[Billed Tickets]]/$E$5)*$E$6, 2)</f>
        <v>0</v>
      </c>
      <c r="J2005" s="20">
        <f>TicketTotals[[#This Row],[Billed Tickets]]/$E$5</f>
        <v>0</v>
      </c>
    </row>
    <row r="2006" spans="1:10" x14ac:dyDescent="0.3">
      <c r="A2006" s="6" t="s">
        <v>3288</v>
      </c>
      <c r="B2006" s="6" t="s">
        <v>2</v>
      </c>
      <c r="C2006" s="12">
        <v>167744</v>
      </c>
      <c r="E2006" s="12" t="s">
        <v>3052</v>
      </c>
      <c r="F2006" s="11" t="str">
        <f>IF(TicketTotals[[#This Row],[New Tickets]]&gt;499, "TRUE", "FALSE")</f>
        <v>FALSE</v>
      </c>
      <c r="G2006" s="7">
        <v>99</v>
      </c>
      <c r="H2006" s="7">
        <f>IF(TicketTotals[[#This Row],[New Tickets]]&gt;499, TicketTotals[[#This Row],[New Tickets]], 0)</f>
        <v>0</v>
      </c>
      <c r="I2006" s="16">
        <f>ROUND((TicketTotals[[#This Row],[Billed Tickets]]/$E$5)*$E$6, 2)</f>
        <v>0</v>
      </c>
      <c r="J2006" s="20">
        <f>TicketTotals[[#This Row],[Billed Tickets]]/$E$5</f>
        <v>0</v>
      </c>
    </row>
    <row r="2007" spans="1:10" x14ac:dyDescent="0.3">
      <c r="A2007" s="6" t="s">
        <v>3288</v>
      </c>
      <c r="B2007" s="6" t="s">
        <v>2</v>
      </c>
      <c r="C2007" s="12">
        <v>167751</v>
      </c>
      <c r="E2007" s="12" t="s">
        <v>3053</v>
      </c>
      <c r="F2007" s="11" t="str">
        <f>IF(TicketTotals[[#This Row],[New Tickets]]&gt;499, "TRUE", "FALSE")</f>
        <v>FALSE</v>
      </c>
      <c r="G2007" s="7">
        <v>15</v>
      </c>
      <c r="H2007" s="7">
        <f>IF(TicketTotals[[#This Row],[New Tickets]]&gt;499, TicketTotals[[#This Row],[New Tickets]], 0)</f>
        <v>0</v>
      </c>
      <c r="I2007" s="16">
        <f>ROUND((TicketTotals[[#This Row],[Billed Tickets]]/$E$5)*$E$6, 2)</f>
        <v>0</v>
      </c>
      <c r="J2007" s="20">
        <f>TicketTotals[[#This Row],[Billed Tickets]]/$E$5</f>
        <v>0</v>
      </c>
    </row>
    <row r="2008" spans="1:10" x14ac:dyDescent="0.3">
      <c r="A2008" s="6" t="s">
        <v>3288</v>
      </c>
      <c r="B2008" s="6" t="s">
        <v>2</v>
      </c>
      <c r="C2008" s="12">
        <v>167833</v>
      </c>
      <c r="E2008" s="12" t="s">
        <v>3054</v>
      </c>
      <c r="F2008" s="11" t="str">
        <f>IF(TicketTotals[[#This Row],[New Tickets]]&gt;499, "TRUE", "FALSE")</f>
        <v>FALSE</v>
      </c>
      <c r="G2008" s="7">
        <v>1</v>
      </c>
      <c r="H2008" s="7">
        <f>IF(TicketTotals[[#This Row],[New Tickets]]&gt;499, TicketTotals[[#This Row],[New Tickets]], 0)</f>
        <v>0</v>
      </c>
      <c r="I2008" s="16">
        <f>ROUND((TicketTotals[[#This Row],[Billed Tickets]]/$E$5)*$E$6, 2)</f>
        <v>0</v>
      </c>
      <c r="J2008" s="20">
        <f>TicketTotals[[#This Row],[Billed Tickets]]/$E$5</f>
        <v>0</v>
      </c>
    </row>
    <row r="2009" spans="1:10" x14ac:dyDescent="0.3">
      <c r="A2009" s="6" t="s">
        <v>3288</v>
      </c>
      <c r="B2009" s="6" t="s">
        <v>2</v>
      </c>
      <c r="C2009" s="12">
        <v>167838</v>
      </c>
      <c r="E2009" s="1" t="s">
        <v>3055</v>
      </c>
      <c r="F2009" s="11" t="str">
        <f>IF(TicketTotals[[#This Row],[New Tickets]]&gt;499, "TRUE", "FALSE")</f>
        <v>TRUE</v>
      </c>
      <c r="G2009" s="7">
        <v>6631</v>
      </c>
      <c r="H2009" s="7">
        <f>IF(TicketTotals[[#This Row],[New Tickets]]&gt;499, TicketTotals[[#This Row],[New Tickets]], 0)</f>
        <v>6631</v>
      </c>
      <c r="I2009" s="16">
        <f>ROUND((TicketTotals[[#This Row],[Billed Tickets]]/$E$5)*$E$6, 2)</f>
        <v>4098.16</v>
      </c>
      <c r="J2009" s="20">
        <f>TicketTotals[[#This Row],[Billed Tickets]]/$E$5</f>
        <v>8.1963221244827397E-4</v>
      </c>
    </row>
    <row r="2010" spans="1:10" x14ac:dyDescent="0.3">
      <c r="A2010" s="6" t="s">
        <v>3288</v>
      </c>
      <c r="B2010" s="6" t="s">
        <v>2</v>
      </c>
      <c r="C2010" s="12">
        <v>167883</v>
      </c>
      <c r="E2010" s="1" t="s">
        <v>3056</v>
      </c>
      <c r="F2010" s="11" t="str">
        <f>IF(TicketTotals[[#This Row],[New Tickets]]&gt;499, "TRUE", "FALSE")</f>
        <v>TRUE</v>
      </c>
      <c r="G2010" s="7">
        <v>3891</v>
      </c>
      <c r="H2010" s="7">
        <f>IF(TicketTotals[[#This Row],[New Tickets]]&gt;499, TicketTotals[[#This Row],[New Tickets]], 0)</f>
        <v>3891</v>
      </c>
      <c r="I2010" s="16">
        <f>ROUND((TicketTotals[[#This Row],[Billed Tickets]]/$E$5)*$E$6, 2)</f>
        <v>2404.7600000000002</v>
      </c>
      <c r="J2010" s="20">
        <f>TicketTotals[[#This Row],[Billed Tickets]]/$E$5</f>
        <v>4.8095143095102305E-4</v>
      </c>
    </row>
    <row r="2011" spans="1:10" x14ac:dyDescent="0.3">
      <c r="A2011" s="6" t="s">
        <v>3288</v>
      </c>
      <c r="B2011" s="6" t="s">
        <v>2</v>
      </c>
      <c r="C2011" s="12">
        <v>168364</v>
      </c>
      <c r="E2011" s="1" t="s">
        <v>3057</v>
      </c>
      <c r="F2011" s="11" t="str">
        <f>IF(TicketTotals[[#This Row],[New Tickets]]&gt;499, "TRUE", "FALSE")</f>
        <v>TRUE</v>
      </c>
      <c r="G2011" s="7">
        <v>2851</v>
      </c>
      <c r="H2011" s="7">
        <f>IF(TicketTotals[[#This Row],[New Tickets]]&gt;499, TicketTotals[[#This Row],[New Tickets]], 0)</f>
        <v>2851</v>
      </c>
      <c r="I2011" s="16">
        <f>ROUND((TicketTotals[[#This Row],[Billed Tickets]]/$E$5)*$E$6, 2)</f>
        <v>1762.01</v>
      </c>
      <c r="J2011" s="20">
        <f>TicketTotals[[#This Row],[Billed Tickets]]/$E$5</f>
        <v>3.5240106133162854E-4</v>
      </c>
    </row>
    <row r="2012" spans="1:10" x14ac:dyDescent="0.3">
      <c r="A2012" s="6" t="s">
        <v>3288</v>
      </c>
      <c r="B2012" s="6" t="s">
        <v>2</v>
      </c>
      <c r="C2012" s="12">
        <v>168575</v>
      </c>
      <c r="E2012" s="1" t="s">
        <v>3058</v>
      </c>
      <c r="F2012" s="11" t="str">
        <f>IF(TicketTotals[[#This Row],[New Tickets]]&gt;499, "TRUE", "FALSE")</f>
        <v>TRUE</v>
      </c>
      <c r="G2012" s="7">
        <v>1848</v>
      </c>
      <c r="H2012" s="7">
        <f>IF(TicketTotals[[#This Row],[New Tickets]]&gt;499, TicketTotals[[#This Row],[New Tickets]], 0)</f>
        <v>1848</v>
      </c>
      <c r="I2012" s="16">
        <f>ROUND((TicketTotals[[#This Row],[Billed Tickets]]/$E$5)*$E$6, 2)</f>
        <v>1142.1199999999999</v>
      </c>
      <c r="J2012" s="20">
        <f>TicketTotals[[#This Row],[Billed Tickets]]/$E$5</f>
        <v>2.2842411832369328E-4</v>
      </c>
    </row>
    <row r="2013" spans="1:10" x14ac:dyDescent="0.3">
      <c r="A2013" s="6" t="s">
        <v>3288</v>
      </c>
      <c r="B2013" s="6" t="s">
        <v>2</v>
      </c>
      <c r="C2013" s="12">
        <v>168706</v>
      </c>
      <c r="E2013" s="12" t="s">
        <v>3059</v>
      </c>
      <c r="F2013" s="11" t="str">
        <f>IF(TicketTotals[[#This Row],[New Tickets]]&gt;499, "TRUE", "FALSE")</f>
        <v>FALSE</v>
      </c>
      <c r="G2013" s="7">
        <v>115</v>
      </c>
      <c r="H2013" s="7">
        <f>IF(TicketTotals[[#This Row],[New Tickets]]&gt;499, TicketTotals[[#This Row],[New Tickets]], 0)</f>
        <v>0</v>
      </c>
      <c r="I2013" s="16">
        <f>ROUND((TicketTotals[[#This Row],[Billed Tickets]]/$E$5)*$E$6, 2)</f>
        <v>0</v>
      </c>
      <c r="J2013" s="20">
        <f>TicketTotals[[#This Row],[Billed Tickets]]/$E$5</f>
        <v>0</v>
      </c>
    </row>
    <row r="2014" spans="1:10" x14ac:dyDescent="0.3">
      <c r="A2014" s="6" t="s">
        <v>3288</v>
      </c>
      <c r="B2014" s="6" t="s">
        <v>2</v>
      </c>
      <c r="C2014" s="12">
        <v>169893</v>
      </c>
      <c r="E2014" s="12" t="s">
        <v>3060</v>
      </c>
      <c r="F2014" s="11" t="str">
        <f>IF(TicketTotals[[#This Row],[New Tickets]]&gt;499, "TRUE", "FALSE")</f>
        <v>FALSE</v>
      </c>
      <c r="G2014" s="7">
        <v>64</v>
      </c>
      <c r="H2014" s="7">
        <f>IF(TicketTotals[[#This Row],[New Tickets]]&gt;499, TicketTotals[[#This Row],[New Tickets]], 0)</f>
        <v>0</v>
      </c>
      <c r="I2014" s="16">
        <f>ROUND((TicketTotals[[#This Row],[Billed Tickets]]/$E$5)*$E$6, 2)</f>
        <v>0</v>
      </c>
      <c r="J2014" s="20">
        <f>TicketTotals[[#This Row],[Billed Tickets]]/$E$5</f>
        <v>0</v>
      </c>
    </row>
    <row r="2015" spans="1:10" x14ac:dyDescent="0.3">
      <c r="A2015" s="6" t="s">
        <v>3288</v>
      </c>
      <c r="B2015" s="6" t="s">
        <v>2</v>
      </c>
      <c r="C2015" s="12">
        <v>169920</v>
      </c>
      <c r="E2015" s="1" t="s">
        <v>3061</v>
      </c>
      <c r="F2015" s="11" t="str">
        <f>IF(TicketTotals[[#This Row],[New Tickets]]&gt;499, "TRUE", "FALSE")</f>
        <v>TRUE</v>
      </c>
      <c r="G2015" s="7">
        <v>1175</v>
      </c>
      <c r="H2015" s="7">
        <f>IF(TicketTotals[[#This Row],[New Tickets]]&gt;499, TicketTotals[[#This Row],[New Tickets]], 0)</f>
        <v>1175</v>
      </c>
      <c r="I2015" s="16">
        <f>ROUND((TicketTotals[[#This Row],[Billed Tickets]]/$E$5)*$E$6, 2)</f>
        <v>726.19</v>
      </c>
      <c r="J2015" s="20">
        <f>TicketTotals[[#This Row],[Billed Tickets]]/$E$5</f>
        <v>1.4523719644498898E-4</v>
      </c>
    </row>
    <row r="2016" spans="1:10" x14ac:dyDescent="0.3">
      <c r="A2016" s="6" t="s">
        <v>3288</v>
      </c>
      <c r="B2016" s="6" t="s">
        <v>2</v>
      </c>
      <c r="C2016" s="12">
        <v>168719</v>
      </c>
      <c r="E2016" s="12" t="s">
        <v>3062</v>
      </c>
      <c r="F2016" s="11" t="str">
        <f>IF(TicketTotals[[#This Row],[New Tickets]]&gt;499, "TRUE", "FALSE")</f>
        <v>FALSE</v>
      </c>
      <c r="G2016" s="7">
        <v>24</v>
      </c>
      <c r="H2016" s="7">
        <f>IF(TicketTotals[[#This Row],[New Tickets]]&gt;499, TicketTotals[[#This Row],[New Tickets]], 0)</f>
        <v>0</v>
      </c>
      <c r="I2016" s="16">
        <f>ROUND((TicketTotals[[#This Row],[Billed Tickets]]/$E$5)*$E$6, 2)</f>
        <v>0</v>
      </c>
      <c r="J2016" s="20">
        <f>TicketTotals[[#This Row],[Billed Tickets]]/$E$5</f>
        <v>0</v>
      </c>
    </row>
    <row r="2017" spans="1:10" x14ac:dyDescent="0.3">
      <c r="A2017" s="6" t="s">
        <v>3288</v>
      </c>
      <c r="B2017" s="6" t="s">
        <v>2</v>
      </c>
      <c r="C2017" s="12">
        <v>169947</v>
      </c>
      <c r="E2017" s="1" t="s">
        <v>3063</v>
      </c>
      <c r="F2017" s="11" t="str">
        <f>IF(TicketTotals[[#This Row],[New Tickets]]&gt;499, "TRUE", "FALSE")</f>
        <v>TRUE</v>
      </c>
      <c r="G2017" s="7">
        <v>2973</v>
      </c>
      <c r="H2017" s="7">
        <f>IF(TicketTotals[[#This Row],[New Tickets]]&gt;499, TicketTotals[[#This Row],[New Tickets]], 0)</f>
        <v>2973</v>
      </c>
      <c r="I2017" s="16">
        <f>ROUND((TicketTotals[[#This Row],[Billed Tickets]]/$E$5)*$E$6, 2)</f>
        <v>1837.41</v>
      </c>
      <c r="J2017" s="20">
        <f>TicketTotals[[#This Row],[Billed Tickets]]/$E$5</f>
        <v>3.674810085369806E-4</v>
      </c>
    </row>
    <row r="2018" spans="1:10" x14ac:dyDescent="0.3">
      <c r="A2018" s="6" t="s">
        <v>3288</v>
      </c>
      <c r="B2018" s="6" t="s">
        <v>2</v>
      </c>
      <c r="C2018" s="12">
        <v>170000</v>
      </c>
      <c r="E2018" s="1" t="s">
        <v>3064</v>
      </c>
      <c r="F2018" s="11" t="str">
        <f>IF(TicketTotals[[#This Row],[New Tickets]]&gt;499, "TRUE", "FALSE")</f>
        <v>TRUE</v>
      </c>
      <c r="G2018" s="7">
        <v>3072</v>
      </c>
      <c r="H2018" s="7">
        <f>IF(TicketTotals[[#This Row],[New Tickets]]&gt;499, TicketTotals[[#This Row],[New Tickets]], 0)</f>
        <v>3072</v>
      </c>
      <c r="I2018" s="16">
        <f>ROUND((TicketTotals[[#This Row],[Billed Tickets]]/$E$5)*$E$6, 2)</f>
        <v>1898.59</v>
      </c>
      <c r="J2018" s="20">
        <f>TicketTotals[[#This Row],[Billed Tickets]]/$E$5</f>
        <v>3.7971801487574991E-4</v>
      </c>
    </row>
    <row r="2019" spans="1:10" x14ac:dyDescent="0.3">
      <c r="A2019" s="6" t="s">
        <v>3288</v>
      </c>
      <c r="B2019" s="6" t="s">
        <v>2</v>
      </c>
      <c r="C2019" s="12">
        <v>170025</v>
      </c>
      <c r="E2019" s="12" t="s">
        <v>3065</v>
      </c>
      <c r="F2019" s="11" t="str">
        <f>IF(TicketTotals[[#This Row],[New Tickets]]&gt;499, "TRUE", "FALSE")</f>
        <v>FALSE</v>
      </c>
      <c r="G2019" s="7">
        <v>151</v>
      </c>
      <c r="H2019" s="7">
        <f>IF(TicketTotals[[#This Row],[New Tickets]]&gt;499, TicketTotals[[#This Row],[New Tickets]], 0)</f>
        <v>0</v>
      </c>
      <c r="I2019" s="16">
        <f>ROUND((TicketTotals[[#This Row],[Billed Tickets]]/$E$5)*$E$6, 2)</f>
        <v>0</v>
      </c>
      <c r="J2019" s="20">
        <f>TicketTotals[[#This Row],[Billed Tickets]]/$E$5</f>
        <v>0</v>
      </c>
    </row>
    <row r="2020" spans="1:10" x14ac:dyDescent="0.3">
      <c r="A2020" s="6" t="s">
        <v>3288</v>
      </c>
      <c r="B2020" s="6" t="s">
        <v>2</v>
      </c>
      <c r="C2020" s="12">
        <v>170056</v>
      </c>
      <c r="E2020" s="1" t="s">
        <v>3066</v>
      </c>
      <c r="F2020" s="11" t="str">
        <f>IF(TicketTotals[[#This Row],[New Tickets]]&gt;499, "TRUE", "FALSE")</f>
        <v>TRUE</v>
      </c>
      <c r="G2020" s="7">
        <v>1259</v>
      </c>
      <c r="H2020" s="7">
        <f>IF(TicketTotals[[#This Row],[New Tickets]]&gt;499, TicketTotals[[#This Row],[New Tickets]], 0)</f>
        <v>1259</v>
      </c>
      <c r="I2020" s="16">
        <f>ROUND((TicketTotals[[#This Row],[Billed Tickets]]/$E$5)*$E$6, 2)</f>
        <v>778.1</v>
      </c>
      <c r="J2020" s="20">
        <f>TicketTotals[[#This Row],[Billed Tickets]]/$E$5</f>
        <v>1.5562011091424776E-4</v>
      </c>
    </row>
    <row r="2021" spans="1:10" x14ac:dyDescent="0.3">
      <c r="A2021" s="6" t="s">
        <v>3288</v>
      </c>
      <c r="B2021" s="6" t="s">
        <v>2</v>
      </c>
      <c r="C2021" s="12">
        <v>170100</v>
      </c>
      <c r="E2021" s="1" t="s">
        <v>3067</v>
      </c>
      <c r="F2021" s="11" t="str">
        <f>IF(TicketTotals[[#This Row],[New Tickets]]&gt;499, "TRUE", "FALSE")</f>
        <v>TRUE</v>
      </c>
      <c r="G2021" s="7">
        <v>4515</v>
      </c>
      <c r="H2021" s="7">
        <f>IF(TicketTotals[[#This Row],[New Tickets]]&gt;499, TicketTotals[[#This Row],[New Tickets]], 0)</f>
        <v>4515</v>
      </c>
      <c r="I2021" s="16">
        <f>ROUND((TicketTotals[[#This Row],[Billed Tickets]]/$E$5)*$E$6, 2)</f>
        <v>2790.41</v>
      </c>
      <c r="J2021" s="20">
        <f>TicketTotals[[#This Row],[Billed Tickets]]/$E$5</f>
        <v>5.5808165272265976E-4</v>
      </c>
    </row>
    <row r="2022" spans="1:10" x14ac:dyDescent="0.3">
      <c r="A2022" s="6" t="s">
        <v>3288</v>
      </c>
      <c r="B2022" s="6" t="s">
        <v>2</v>
      </c>
      <c r="C2022" s="12">
        <v>168786</v>
      </c>
      <c r="E2022" s="1" t="s">
        <v>3068</v>
      </c>
      <c r="F2022" s="11" t="str">
        <f>IF(TicketTotals[[#This Row],[New Tickets]]&gt;499, "TRUE", "FALSE")</f>
        <v>TRUE</v>
      </c>
      <c r="G2022" s="7">
        <v>46373</v>
      </c>
      <c r="H2022" s="7">
        <f>IF(TicketTotals[[#This Row],[New Tickets]]&gt;499, TicketTotals[[#This Row],[New Tickets]], 0)</f>
        <v>46373</v>
      </c>
      <c r="I2022" s="16">
        <f>ROUND((TicketTotals[[#This Row],[Billed Tickets]]/$E$5)*$E$6, 2)</f>
        <v>28659.93</v>
      </c>
      <c r="J2022" s="20">
        <f>TicketTotals[[#This Row],[Billed Tickets]]/$E$5</f>
        <v>5.7319868176540197E-3</v>
      </c>
    </row>
    <row r="2023" spans="1:10" x14ac:dyDescent="0.3">
      <c r="A2023" s="6" t="s">
        <v>3288</v>
      </c>
      <c r="B2023" s="6" t="s">
        <v>2</v>
      </c>
      <c r="C2023" s="12">
        <v>168892</v>
      </c>
      <c r="E2023" s="12" t="s">
        <v>3069</v>
      </c>
      <c r="F2023" s="11" t="str">
        <f>IF(TicketTotals[[#This Row],[New Tickets]]&gt;499, "TRUE", "FALSE")</f>
        <v>FALSE</v>
      </c>
      <c r="G2023" s="7">
        <v>135</v>
      </c>
      <c r="H2023" s="7">
        <f>IF(TicketTotals[[#This Row],[New Tickets]]&gt;499, TicketTotals[[#This Row],[New Tickets]], 0)</f>
        <v>0</v>
      </c>
      <c r="I2023" s="16">
        <f>ROUND((TicketTotals[[#This Row],[Billed Tickets]]/$E$5)*$E$6, 2)</f>
        <v>0</v>
      </c>
      <c r="J2023" s="20">
        <f>TicketTotals[[#This Row],[Billed Tickets]]/$E$5</f>
        <v>0</v>
      </c>
    </row>
    <row r="2024" spans="1:10" x14ac:dyDescent="0.3">
      <c r="A2024" s="6" t="s">
        <v>3288</v>
      </c>
      <c r="B2024" s="6" t="s">
        <v>2</v>
      </c>
      <c r="C2024" s="12">
        <v>168997</v>
      </c>
      <c r="E2024" s="1" t="s">
        <v>3070</v>
      </c>
      <c r="F2024" s="11" t="str">
        <f>IF(TicketTotals[[#This Row],[New Tickets]]&gt;499, "TRUE", "FALSE")</f>
        <v>TRUE</v>
      </c>
      <c r="G2024" s="7">
        <v>104816</v>
      </c>
      <c r="H2024" s="7">
        <f>IF(TicketTotals[[#This Row],[New Tickets]]&gt;499, TicketTotals[[#This Row],[New Tickets]], 0)</f>
        <v>104816</v>
      </c>
      <c r="I2024" s="16">
        <f>ROUND((TicketTotals[[#This Row],[Billed Tickets]]/$E$5)*$E$6, 2)</f>
        <v>64779.5</v>
      </c>
      <c r="J2024" s="20">
        <f>TicketTotals[[#This Row],[Billed Tickets]]/$E$5</f>
        <v>1.295589955964082E-2</v>
      </c>
    </row>
    <row r="2025" spans="1:10" x14ac:dyDescent="0.3">
      <c r="A2025" s="6" t="s">
        <v>3288</v>
      </c>
      <c r="B2025" s="6" t="s">
        <v>2</v>
      </c>
      <c r="C2025" s="12">
        <v>167942</v>
      </c>
      <c r="E2025" s="1" t="s">
        <v>3071</v>
      </c>
      <c r="F2025" s="11" t="str">
        <f>IF(TicketTotals[[#This Row],[New Tickets]]&gt;499, "TRUE", "FALSE")</f>
        <v>TRUE</v>
      </c>
      <c r="G2025" s="7">
        <v>1950</v>
      </c>
      <c r="H2025" s="7">
        <f>IF(TicketTotals[[#This Row],[New Tickets]]&gt;499, TicketTotals[[#This Row],[New Tickets]], 0)</f>
        <v>1950</v>
      </c>
      <c r="I2025" s="16">
        <f>ROUND((TicketTotals[[#This Row],[Billed Tickets]]/$E$5)*$E$6, 2)</f>
        <v>1205.1600000000001</v>
      </c>
      <c r="J2025" s="20">
        <f>TicketTotals[[#This Row],[Billed Tickets]]/$E$5</f>
        <v>2.4103194303636469E-4</v>
      </c>
    </row>
    <row r="2026" spans="1:10" x14ac:dyDescent="0.3">
      <c r="A2026" s="6" t="s">
        <v>3288</v>
      </c>
      <c r="B2026" s="6" t="s">
        <v>2</v>
      </c>
      <c r="C2026" s="12">
        <v>168733</v>
      </c>
      <c r="E2026" s="12" t="s">
        <v>3072</v>
      </c>
      <c r="F2026" s="11" t="str">
        <f>IF(TicketTotals[[#This Row],[New Tickets]]&gt;499, "TRUE", "FALSE")</f>
        <v>FALSE</v>
      </c>
      <c r="G2026" s="7">
        <v>279</v>
      </c>
      <c r="H2026" s="7">
        <f>IF(TicketTotals[[#This Row],[New Tickets]]&gt;499, TicketTotals[[#This Row],[New Tickets]], 0)</f>
        <v>0</v>
      </c>
      <c r="I2026" s="16">
        <f>ROUND((TicketTotals[[#This Row],[Billed Tickets]]/$E$5)*$E$6, 2)</f>
        <v>0</v>
      </c>
      <c r="J2026" s="20">
        <f>TicketTotals[[#This Row],[Billed Tickets]]/$E$5</f>
        <v>0</v>
      </c>
    </row>
    <row r="2027" spans="1:10" x14ac:dyDescent="0.3">
      <c r="A2027" s="6" t="s">
        <v>3288</v>
      </c>
      <c r="B2027" s="6" t="s">
        <v>2</v>
      </c>
      <c r="C2027" s="12">
        <v>170052</v>
      </c>
      <c r="E2027" s="1" t="s">
        <v>3073</v>
      </c>
      <c r="F2027" s="11" t="str">
        <f>IF(TicketTotals[[#This Row],[New Tickets]]&gt;499, "TRUE", "FALSE")</f>
        <v>TRUE</v>
      </c>
      <c r="G2027" s="7">
        <v>7510</v>
      </c>
      <c r="H2027" s="7">
        <f>IF(TicketTotals[[#This Row],[New Tickets]]&gt;499, TicketTotals[[#This Row],[New Tickets]], 0)</f>
        <v>7510</v>
      </c>
      <c r="I2027" s="16">
        <f>ROUND((TicketTotals[[#This Row],[Billed Tickets]]/$E$5)*$E$6, 2)</f>
        <v>4641.41</v>
      </c>
      <c r="J2027" s="20">
        <f>TicketTotals[[#This Row],[Billed Tickets]]/$E$5</f>
        <v>9.2828199600158913E-4</v>
      </c>
    </row>
    <row r="2028" spans="1:10" x14ac:dyDescent="0.3">
      <c r="A2028" s="6" t="s">
        <v>3288</v>
      </c>
      <c r="B2028" s="6" t="s">
        <v>2</v>
      </c>
      <c r="C2028" s="12">
        <v>170527</v>
      </c>
      <c r="E2028" s="12" t="s">
        <v>3074</v>
      </c>
      <c r="F2028" s="11" t="str">
        <f>IF(TicketTotals[[#This Row],[New Tickets]]&gt;499, "TRUE", "FALSE")</f>
        <v>FALSE</v>
      </c>
      <c r="G2028" s="7">
        <v>42</v>
      </c>
      <c r="H2028" s="7">
        <f>IF(TicketTotals[[#This Row],[New Tickets]]&gt;499, TicketTotals[[#This Row],[New Tickets]], 0)</f>
        <v>0</v>
      </c>
      <c r="I2028" s="16">
        <f>ROUND((TicketTotals[[#This Row],[Billed Tickets]]/$E$5)*$E$6, 2)</f>
        <v>0</v>
      </c>
      <c r="J2028" s="20">
        <f>TicketTotals[[#This Row],[Billed Tickets]]/$E$5</f>
        <v>0</v>
      </c>
    </row>
    <row r="2029" spans="1:10" x14ac:dyDescent="0.3">
      <c r="A2029" s="6" t="s">
        <v>3288</v>
      </c>
      <c r="B2029" s="6" t="s">
        <v>2</v>
      </c>
      <c r="C2029" s="12">
        <v>170540</v>
      </c>
      <c r="E2029" s="12" t="s">
        <v>3075</v>
      </c>
      <c r="F2029" s="11" t="str">
        <f>IF(TicketTotals[[#This Row],[New Tickets]]&gt;499, "TRUE", "FALSE")</f>
        <v>FALSE</v>
      </c>
      <c r="G2029" s="7">
        <v>7</v>
      </c>
      <c r="H2029" s="7">
        <f>IF(TicketTotals[[#This Row],[New Tickets]]&gt;499, TicketTotals[[#This Row],[New Tickets]], 0)</f>
        <v>0</v>
      </c>
      <c r="I2029" s="16">
        <f>ROUND((TicketTotals[[#This Row],[Billed Tickets]]/$E$5)*$E$6, 2)</f>
        <v>0</v>
      </c>
      <c r="J2029" s="20">
        <f>TicketTotals[[#This Row],[Billed Tickets]]/$E$5</f>
        <v>0</v>
      </c>
    </row>
    <row r="2030" spans="1:10" x14ac:dyDescent="0.3">
      <c r="A2030" s="6" t="s">
        <v>3288</v>
      </c>
      <c r="B2030" s="6" t="s">
        <v>2</v>
      </c>
      <c r="C2030" s="12">
        <v>170566</v>
      </c>
      <c r="E2030" s="12" t="s">
        <v>3076</v>
      </c>
      <c r="F2030" s="11" t="str">
        <f>IF(TicketTotals[[#This Row],[New Tickets]]&gt;499, "TRUE", "FALSE")</f>
        <v>FALSE</v>
      </c>
      <c r="G2030" s="7">
        <v>25</v>
      </c>
      <c r="H2030" s="7">
        <f>IF(TicketTotals[[#This Row],[New Tickets]]&gt;499, TicketTotals[[#This Row],[New Tickets]], 0)</f>
        <v>0</v>
      </c>
      <c r="I2030" s="16">
        <f>ROUND((TicketTotals[[#This Row],[Billed Tickets]]/$E$5)*$E$6, 2)</f>
        <v>0</v>
      </c>
      <c r="J2030" s="20">
        <f>TicketTotals[[#This Row],[Billed Tickets]]/$E$5</f>
        <v>0</v>
      </c>
    </row>
    <row r="2031" spans="1:10" x14ac:dyDescent="0.3">
      <c r="A2031" s="6" t="s">
        <v>3288</v>
      </c>
      <c r="B2031" s="6" t="s">
        <v>2</v>
      </c>
      <c r="C2031" s="12">
        <v>170685</v>
      </c>
      <c r="E2031" s="12" t="s">
        <v>3077</v>
      </c>
      <c r="F2031" s="11" t="str">
        <f>IF(TicketTotals[[#This Row],[New Tickets]]&gt;499, "TRUE", "FALSE")</f>
        <v>FALSE</v>
      </c>
      <c r="G2031" s="7">
        <v>37</v>
      </c>
      <c r="H2031" s="7">
        <f>IF(TicketTotals[[#This Row],[New Tickets]]&gt;499, TicketTotals[[#This Row],[New Tickets]], 0)</f>
        <v>0</v>
      </c>
      <c r="I2031" s="16">
        <f>ROUND((TicketTotals[[#This Row],[Billed Tickets]]/$E$5)*$E$6, 2)</f>
        <v>0</v>
      </c>
      <c r="J2031" s="20">
        <f>TicketTotals[[#This Row],[Billed Tickets]]/$E$5</f>
        <v>0</v>
      </c>
    </row>
    <row r="2032" spans="1:10" x14ac:dyDescent="0.3">
      <c r="A2032" s="6" t="s">
        <v>3288</v>
      </c>
      <c r="B2032" s="6" t="s">
        <v>2</v>
      </c>
      <c r="C2032" s="12">
        <v>170738</v>
      </c>
      <c r="E2032" s="1" t="s">
        <v>3078</v>
      </c>
      <c r="F2032" s="11" t="str">
        <f>IF(TicketTotals[[#This Row],[New Tickets]]&gt;499, "TRUE", "FALSE")</f>
        <v>TRUE</v>
      </c>
      <c r="G2032" s="7">
        <v>22582</v>
      </c>
      <c r="H2032" s="7">
        <f>IF(TicketTotals[[#This Row],[New Tickets]]&gt;499, TicketTotals[[#This Row],[New Tickets]], 0)</f>
        <v>22582</v>
      </c>
      <c r="I2032" s="16">
        <f>ROUND((TicketTotals[[#This Row],[Billed Tickets]]/$E$5)*$E$6, 2)</f>
        <v>13956.37</v>
      </c>
      <c r="J2032" s="20">
        <f>TicketTotals[[#This Row],[Billed Tickets]]/$E$5</f>
        <v>2.791273506485737E-3</v>
      </c>
    </row>
    <row r="2033" spans="1:10" x14ac:dyDescent="0.3">
      <c r="A2033" s="6" t="s">
        <v>3288</v>
      </c>
      <c r="B2033" s="6" t="s">
        <v>2</v>
      </c>
      <c r="C2033" s="12">
        <v>170844</v>
      </c>
      <c r="E2033" s="12" t="s">
        <v>3079</v>
      </c>
      <c r="F2033" s="11" t="str">
        <f>IF(TicketTotals[[#This Row],[New Tickets]]&gt;499, "TRUE", "FALSE")</f>
        <v>FALSE</v>
      </c>
      <c r="G2033" s="7">
        <v>143</v>
      </c>
      <c r="H2033" s="7">
        <f>IF(TicketTotals[[#This Row],[New Tickets]]&gt;499, TicketTotals[[#This Row],[New Tickets]], 0)</f>
        <v>0</v>
      </c>
      <c r="I2033" s="16">
        <f>ROUND((TicketTotals[[#This Row],[Billed Tickets]]/$E$5)*$E$6, 2)</f>
        <v>0</v>
      </c>
      <c r="J2033" s="20">
        <f>TicketTotals[[#This Row],[Billed Tickets]]/$E$5</f>
        <v>0</v>
      </c>
    </row>
    <row r="2034" spans="1:10" x14ac:dyDescent="0.3">
      <c r="A2034" s="6" t="s">
        <v>3288</v>
      </c>
      <c r="B2034" s="6" t="s">
        <v>2</v>
      </c>
      <c r="C2034" s="12">
        <v>170883</v>
      </c>
      <c r="E2034" s="12" t="s">
        <v>3080</v>
      </c>
      <c r="F2034" s="11" t="str">
        <f>IF(TicketTotals[[#This Row],[New Tickets]]&gt;499, "TRUE", "FALSE")</f>
        <v>FALSE</v>
      </c>
      <c r="G2034" s="7">
        <v>342</v>
      </c>
      <c r="H2034" s="7">
        <f>IF(TicketTotals[[#This Row],[New Tickets]]&gt;499, TicketTotals[[#This Row],[New Tickets]], 0)</f>
        <v>0</v>
      </c>
      <c r="I2034" s="16">
        <f>ROUND((TicketTotals[[#This Row],[Billed Tickets]]/$E$5)*$E$6, 2)</f>
        <v>0</v>
      </c>
      <c r="J2034" s="20">
        <f>TicketTotals[[#This Row],[Billed Tickets]]/$E$5</f>
        <v>0</v>
      </c>
    </row>
    <row r="2035" spans="1:10" x14ac:dyDescent="0.3">
      <c r="A2035" s="6" t="s">
        <v>3288</v>
      </c>
      <c r="B2035" s="6" t="s">
        <v>2</v>
      </c>
      <c r="C2035" s="12">
        <v>171107</v>
      </c>
      <c r="E2035" s="1" t="s">
        <v>3081</v>
      </c>
      <c r="F2035" s="11" t="str">
        <f>IF(TicketTotals[[#This Row],[New Tickets]]&gt;499, "TRUE", "FALSE")</f>
        <v>TRUE</v>
      </c>
      <c r="G2035" s="7">
        <v>1606</v>
      </c>
      <c r="H2035" s="7">
        <f>IF(TicketTotals[[#This Row],[New Tickets]]&gt;499, TicketTotals[[#This Row],[New Tickets]], 0)</f>
        <v>1606</v>
      </c>
      <c r="I2035" s="16">
        <f>ROUND((TicketTotals[[#This Row],[Billed Tickets]]/$E$5)*$E$6, 2)</f>
        <v>992.56</v>
      </c>
      <c r="J2035" s="20">
        <f>TicketTotals[[#This Row],[Billed Tickets]]/$E$5</f>
        <v>1.9851143616225726E-4</v>
      </c>
    </row>
    <row r="2036" spans="1:10" x14ac:dyDescent="0.3">
      <c r="A2036" s="6" t="s">
        <v>3288</v>
      </c>
      <c r="B2036" s="6" t="s">
        <v>2</v>
      </c>
      <c r="C2036" s="12">
        <v>171125</v>
      </c>
      <c r="E2036" s="12" t="s">
        <v>3082</v>
      </c>
      <c r="F2036" s="11" t="str">
        <f>IF(TicketTotals[[#This Row],[New Tickets]]&gt;499, "TRUE", "FALSE")</f>
        <v>FALSE</v>
      </c>
      <c r="G2036" s="7">
        <v>128</v>
      </c>
      <c r="H2036" s="7">
        <f>IF(TicketTotals[[#This Row],[New Tickets]]&gt;499, TicketTotals[[#This Row],[New Tickets]], 0)</f>
        <v>0</v>
      </c>
      <c r="I2036" s="16">
        <f>ROUND((TicketTotals[[#This Row],[Billed Tickets]]/$E$5)*$E$6, 2)</f>
        <v>0</v>
      </c>
      <c r="J2036" s="20">
        <f>TicketTotals[[#This Row],[Billed Tickets]]/$E$5</f>
        <v>0</v>
      </c>
    </row>
    <row r="2037" spans="1:10" x14ac:dyDescent="0.3">
      <c r="A2037" s="6" t="s">
        <v>3288</v>
      </c>
      <c r="B2037" s="6" t="s">
        <v>2</v>
      </c>
      <c r="C2037" s="12">
        <v>171215</v>
      </c>
      <c r="E2037" s="12" t="s">
        <v>3083</v>
      </c>
      <c r="F2037" s="11" t="str">
        <f>IF(TicketTotals[[#This Row],[New Tickets]]&gt;499, "TRUE", "FALSE")</f>
        <v>FALSE</v>
      </c>
      <c r="G2037" s="7">
        <v>125</v>
      </c>
      <c r="H2037" s="7">
        <f>IF(TicketTotals[[#This Row],[New Tickets]]&gt;499, TicketTotals[[#This Row],[New Tickets]], 0)</f>
        <v>0</v>
      </c>
      <c r="I2037" s="16">
        <f>ROUND((TicketTotals[[#This Row],[Billed Tickets]]/$E$5)*$E$6, 2)</f>
        <v>0</v>
      </c>
      <c r="J2037" s="20">
        <f>TicketTotals[[#This Row],[Billed Tickets]]/$E$5</f>
        <v>0</v>
      </c>
    </row>
    <row r="2038" spans="1:10" x14ac:dyDescent="0.3">
      <c r="A2038" s="6" t="s">
        <v>3288</v>
      </c>
      <c r="B2038" s="6" t="s">
        <v>2</v>
      </c>
      <c r="C2038" s="12">
        <v>171219</v>
      </c>
      <c r="E2038" s="12" t="s">
        <v>3084</v>
      </c>
      <c r="F2038" s="11" t="str">
        <f>IF(TicketTotals[[#This Row],[New Tickets]]&gt;499, "TRUE", "FALSE")</f>
        <v>FALSE</v>
      </c>
      <c r="G2038" s="7">
        <v>57</v>
      </c>
      <c r="H2038" s="7">
        <f>IF(TicketTotals[[#This Row],[New Tickets]]&gt;499, TicketTotals[[#This Row],[New Tickets]], 0)</f>
        <v>0</v>
      </c>
      <c r="I2038" s="16">
        <f>ROUND((TicketTotals[[#This Row],[Billed Tickets]]/$E$5)*$E$6, 2)</f>
        <v>0</v>
      </c>
      <c r="J2038" s="20">
        <f>TicketTotals[[#This Row],[Billed Tickets]]/$E$5</f>
        <v>0</v>
      </c>
    </row>
    <row r="2039" spans="1:10" x14ac:dyDescent="0.3">
      <c r="A2039" s="6" t="s">
        <v>3288</v>
      </c>
      <c r="B2039" s="6" t="s">
        <v>2</v>
      </c>
      <c r="C2039" s="12">
        <v>171224</v>
      </c>
      <c r="E2039" s="12" t="s">
        <v>3085</v>
      </c>
      <c r="F2039" s="11" t="str">
        <f>IF(TicketTotals[[#This Row],[New Tickets]]&gt;499, "TRUE", "FALSE")</f>
        <v>FALSE</v>
      </c>
      <c r="G2039" s="7">
        <v>170</v>
      </c>
      <c r="H2039" s="7">
        <f>IF(TicketTotals[[#This Row],[New Tickets]]&gt;499, TicketTotals[[#This Row],[New Tickets]], 0)</f>
        <v>0</v>
      </c>
      <c r="I2039" s="16">
        <f>ROUND((TicketTotals[[#This Row],[Billed Tickets]]/$E$5)*$E$6, 2)</f>
        <v>0</v>
      </c>
      <c r="J2039" s="20">
        <f>TicketTotals[[#This Row],[Billed Tickets]]/$E$5</f>
        <v>0</v>
      </c>
    </row>
    <row r="2040" spans="1:10" x14ac:dyDescent="0.3">
      <c r="A2040" s="6" t="s">
        <v>3288</v>
      </c>
      <c r="B2040" s="6" t="s">
        <v>2</v>
      </c>
      <c r="C2040" s="12">
        <v>171396</v>
      </c>
      <c r="E2040" s="1" t="s">
        <v>3086</v>
      </c>
      <c r="F2040" s="11" t="str">
        <f>IF(TicketTotals[[#This Row],[New Tickets]]&gt;499, "TRUE", "FALSE")</f>
        <v>TRUE</v>
      </c>
      <c r="G2040" s="7">
        <v>2293</v>
      </c>
      <c r="H2040" s="7">
        <f>IF(TicketTotals[[#This Row],[New Tickets]]&gt;499, TicketTotals[[#This Row],[New Tickets]], 0)</f>
        <v>2293</v>
      </c>
      <c r="I2040" s="16">
        <f>ROUND((TicketTotals[[#This Row],[Billed Tickets]]/$E$5)*$E$6, 2)</f>
        <v>1417.14</v>
      </c>
      <c r="J2040" s="20">
        <f>TicketTotals[[#This Row],[Billed Tickets]]/$E$5</f>
        <v>2.8342884378583803E-4</v>
      </c>
    </row>
    <row r="2041" spans="1:10" x14ac:dyDescent="0.3">
      <c r="A2041" s="6" t="s">
        <v>3288</v>
      </c>
      <c r="B2041" s="6" t="s">
        <v>2</v>
      </c>
      <c r="C2041" s="12">
        <v>171410</v>
      </c>
      <c r="E2041" s="12" t="s">
        <v>3087</v>
      </c>
      <c r="F2041" s="11" t="str">
        <f>IF(TicketTotals[[#This Row],[New Tickets]]&gt;499, "TRUE", "FALSE")</f>
        <v>FALSE</v>
      </c>
      <c r="G2041" s="7">
        <v>3</v>
      </c>
      <c r="H2041" s="7">
        <f>IF(TicketTotals[[#This Row],[New Tickets]]&gt;499, TicketTotals[[#This Row],[New Tickets]], 0)</f>
        <v>0</v>
      </c>
      <c r="I2041" s="16">
        <f>ROUND((TicketTotals[[#This Row],[Billed Tickets]]/$E$5)*$E$6, 2)</f>
        <v>0</v>
      </c>
      <c r="J2041" s="20">
        <f>TicketTotals[[#This Row],[Billed Tickets]]/$E$5</f>
        <v>0</v>
      </c>
    </row>
    <row r="2042" spans="1:10" x14ac:dyDescent="0.3">
      <c r="A2042" s="6" t="s">
        <v>3288</v>
      </c>
      <c r="B2042" s="6" t="s">
        <v>2</v>
      </c>
      <c r="C2042" s="12">
        <v>171423</v>
      </c>
      <c r="E2042" s="12" t="s">
        <v>3088</v>
      </c>
      <c r="F2042" s="11" t="str">
        <f>IF(TicketTotals[[#This Row],[New Tickets]]&gt;499, "TRUE", "FALSE")</f>
        <v>FALSE</v>
      </c>
      <c r="G2042" s="7">
        <v>69</v>
      </c>
      <c r="H2042" s="7">
        <f>IF(TicketTotals[[#This Row],[New Tickets]]&gt;499, TicketTotals[[#This Row],[New Tickets]], 0)</f>
        <v>0</v>
      </c>
      <c r="I2042" s="16">
        <f>ROUND((TicketTotals[[#This Row],[Billed Tickets]]/$E$5)*$E$6, 2)</f>
        <v>0</v>
      </c>
      <c r="J2042" s="20">
        <f>TicketTotals[[#This Row],[Billed Tickets]]/$E$5</f>
        <v>0</v>
      </c>
    </row>
    <row r="2043" spans="1:10" x14ac:dyDescent="0.3">
      <c r="A2043" s="6" t="s">
        <v>3288</v>
      </c>
      <c r="B2043" s="6" t="s">
        <v>2</v>
      </c>
      <c r="C2043" s="12">
        <v>171529</v>
      </c>
      <c r="E2043" s="12" t="s">
        <v>3089</v>
      </c>
      <c r="F2043" s="11" t="str">
        <f>IF(TicketTotals[[#This Row],[New Tickets]]&gt;499, "TRUE", "FALSE")</f>
        <v>FALSE</v>
      </c>
      <c r="G2043" s="7">
        <v>64</v>
      </c>
      <c r="H2043" s="7">
        <f>IF(TicketTotals[[#This Row],[New Tickets]]&gt;499, TicketTotals[[#This Row],[New Tickets]], 0)</f>
        <v>0</v>
      </c>
      <c r="I2043" s="16">
        <f>ROUND((TicketTotals[[#This Row],[Billed Tickets]]/$E$5)*$E$6, 2)</f>
        <v>0</v>
      </c>
      <c r="J2043" s="20">
        <f>TicketTotals[[#This Row],[Billed Tickets]]/$E$5</f>
        <v>0</v>
      </c>
    </row>
    <row r="2044" spans="1:10" x14ac:dyDescent="0.3">
      <c r="A2044" s="6" t="s">
        <v>3288</v>
      </c>
      <c r="B2044" s="6" t="s">
        <v>2</v>
      </c>
      <c r="C2044" s="12">
        <v>171571</v>
      </c>
      <c r="E2044" s="12" t="s">
        <v>3090</v>
      </c>
      <c r="F2044" s="11" t="str">
        <f>IF(TicketTotals[[#This Row],[New Tickets]]&gt;499, "TRUE", "FALSE")</f>
        <v>FALSE</v>
      </c>
      <c r="G2044" s="7">
        <v>2</v>
      </c>
      <c r="H2044" s="7">
        <f>IF(TicketTotals[[#This Row],[New Tickets]]&gt;499, TicketTotals[[#This Row],[New Tickets]], 0)</f>
        <v>0</v>
      </c>
      <c r="I2044" s="16">
        <f>ROUND((TicketTotals[[#This Row],[Billed Tickets]]/$E$5)*$E$6, 2)</f>
        <v>0</v>
      </c>
      <c r="J2044" s="20">
        <f>TicketTotals[[#This Row],[Billed Tickets]]/$E$5</f>
        <v>0</v>
      </c>
    </row>
    <row r="2045" spans="1:10" x14ac:dyDescent="0.3">
      <c r="A2045" s="6" t="s">
        <v>3288</v>
      </c>
      <c r="B2045" s="6" t="s">
        <v>2</v>
      </c>
      <c r="C2045" s="12">
        <v>171859</v>
      </c>
      <c r="E2045" s="12" t="s">
        <v>3091</v>
      </c>
      <c r="F2045" s="11" t="str">
        <f>IF(TicketTotals[[#This Row],[New Tickets]]&gt;499, "TRUE", "FALSE")</f>
        <v>FALSE</v>
      </c>
      <c r="G2045" s="7">
        <v>43</v>
      </c>
      <c r="H2045" s="7">
        <f>IF(TicketTotals[[#This Row],[New Tickets]]&gt;499, TicketTotals[[#This Row],[New Tickets]], 0)</f>
        <v>0</v>
      </c>
      <c r="I2045" s="16">
        <f>ROUND((TicketTotals[[#This Row],[Billed Tickets]]/$E$5)*$E$6, 2)</f>
        <v>0</v>
      </c>
      <c r="J2045" s="20">
        <f>TicketTotals[[#This Row],[Billed Tickets]]/$E$5</f>
        <v>0</v>
      </c>
    </row>
    <row r="2046" spans="1:10" x14ac:dyDescent="0.3">
      <c r="A2046" s="6" t="s">
        <v>3288</v>
      </c>
      <c r="B2046" s="6" t="s">
        <v>2</v>
      </c>
      <c r="C2046" s="12">
        <v>171906</v>
      </c>
      <c r="E2046" s="12" t="s">
        <v>3092</v>
      </c>
      <c r="F2046" s="11" t="str">
        <f>IF(TicketTotals[[#This Row],[New Tickets]]&gt;499, "TRUE", "FALSE")</f>
        <v>FALSE</v>
      </c>
      <c r="G2046" s="7">
        <v>131</v>
      </c>
      <c r="H2046" s="7">
        <f>IF(TicketTotals[[#This Row],[New Tickets]]&gt;499, TicketTotals[[#This Row],[New Tickets]], 0)</f>
        <v>0</v>
      </c>
      <c r="I2046" s="16">
        <f>ROUND((TicketTotals[[#This Row],[Billed Tickets]]/$E$5)*$E$6, 2)</f>
        <v>0</v>
      </c>
      <c r="J2046" s="20">
        <f>TicketTotals[[#This Row],[Billed Tickets]]/$E$5</f>
        <v>0</v>
      </c>
    </row>
    <row r="2047" spans="1:10" x14ac:dyDescent="0.3">
      <c r="A2047" s="6" t="s">
        <v>3288</v>
      </c>
      <c r="B2047" s="6" t="s">
        <v>2</v>
      </c>
      <c r="C2047" s="12">
        <v>172003</v>
      </c>
      <c r="E2047" s="12" t="s">
        <v>3093</v>
      </c>
      <c r="F2047" s="11" t="str">
        <f>IF(TicketTotals[[#This Row],[New Tickets]]&gt;499, "TRUE", "FALSE")</f>
        <v>FALSE</v>
      </c>
      <c r="G2047" s="7">
        <v>1</v>
      </c>
      <c r="H2047" s="7">
        <f>IF(TicketTotals[[#This Row],[New Tickets]]&gt;499, TicketTotals[[#This Row],[New Tickets]], 0)</f>
        <v>0</v>
      </c>
      <c r="I2047" s="16">
        <f>ROUND((TicketTotals[[#This Row],[Billed Tickets]]/$E$5)*$E$6, 2)</f>
        <v>0</v>
      </c>
      <c r="J2047" s="20">
        <f>TicketTotals[[#This Row],[Billed Tickets]]/$E$5</f>
        <v>0</v>
      </c>
    </row>
    <row r="2048" spans="1:10" x14ac:dyDescent="0.3">
      <c r="A2048" s="6" t="s">
        <v>3288</v>
      </c>
      <c r="B2048" s="6" t="s">
        <v>2</v>
      </c>
      <c r="C2048" s="12">
        <v>172115</v>
      </c>
      <c r="E2048" s="12" t="s">
        <v>3094</v>
      </c>
      <c r="F2048" s="11" t="str">
        <f>IF(TicketTotals[[#This Row],[New Tickets]]&gt;499, "TRUE", "FALSE")</f>
        <v>FALSE</v>
      </c>
      <c r="G2048" s="7">
        <v>38</v>
      </c>
      <c r="H2048" s="7">
        <f>IF(TicketTotals[[#This Row],[New Tickets]]&gt;499, TicketTotals[[#This Row],[New Tickets]], 0)</f>
        <v>0</v>
      </c>
      <c r="I2048" s="16">
        <f>ROUND((TicketTotals[[#This Row],[Billed Tickets]]/$E$5)*$E$6, 2)</f>
        <v>0</v>
      </c>
      <c r="J2048" s="20">
        <f>TicketTotals[[#This Row],[Billed Tickets]]/$E$5</f>
        <v>0</v>
      </c>
    </row>
    <row r="2049" spans="1:10" x14ac:dyDescent="0.3">
      <c r="A2049" s="6" t="s">
        <v>3288</v>
      </c>
      <c r="B2049" s="6" t="s">
        <v>2</v>
      </c>
      <c r="C2049" s="12">
        <v>172209</v>
      </c>
      <c r="E2049" s="12" t="s">
        <v>3095</v>
      </c>
      <c r="F2049" s="11" t="str">
        <f>IF(TicketTotals[[#This Row],[New Tickets]]&gt;499, "TRUE", "FALSE")</f>
        <v>FALSE</v>
      </c>
      <c r="G2049" s="7">
        <v>428</v>
      </c>
      <c r="H2049" s="7">
        <f>IF(TicketTotals[[#This Row],[New Tickets]]&gt;499, TicketTotals[[#This Row],[New Tickets]], 0)</f>
        <v>0</v>
      </c>
      <c r="I2049" s="16">
        <f>ROUND((TicketTotals[[#This Row],[Billed Tickets]]/$E$5)*$E$6, 2)</f>
        <v>0</v>
      </c>
      <c r="J2049" s="20">
        <f>TicketTotals[[#This Row],[Billed Tickets]]/$E$5</f>
        <v>0</v>
      </c>
    </row>
    <row r="2050" spans="1:10" x14ac:dyDescent="0.3">
      <c r="A2050" s="6" t="s">
        <v>3288</v>
      </c>
      <c r="B2050" s="6" t="s">
        <v>2</v>
      </c>
      <c r="C2050" s="12">
        <v>172139</v>
      </c>
      <c r="E2050" s="1" t="s">
        <v>3096</v>
      </c>
      <c r="F2050" s="11" t="str">
        <f>IF(TicketTotals[[#This Row],[New Tickets]]&gt;499, "TRUE", "FALSE")</f>
        <v>TRUE</v>
      </c>
      <c r="G2050" s="7">
        <v>2418</v>
      </c>
      <c r="H2050" s="7">
        <f>IF(TicketTotals[[#This Row],[New Tickets]]&gt;499, TicketTotals[[#This Row],[New Tickets]], 0)</f>
        <v>2418</v>
      </c>
      <c r="I2050" s="16">
        <f>ROUND((TicketTotals[[#This Row],[Billed Tickets]]/$E$5)*$E$6, 2)</f>
        <v>1494.4</v>
      </c>
      <c r="J2050" s="20">
        <f>TicketTotals[[#This Row],[Billed Tickets]]/$E$5</f>
        <v>2.9887960936509218E-4</v>
      </c>
    </row>
    <row r="2051" spans="1:10" x14ac:dyDescent="0.3">
      <c r="A2051" s="6" t="s">
        <v>3288</v>
      </c>
      <c r="B2051" s="6" t="s">
        <v>2</v>
      </c>
      <c r="C2051" s="12">
        <v>107050</v>
      </c>
      <c r="E2051" s="1" t="s">
        <v>3097</v>
      </c>
      <c r="F2051" s="11" t="str">
        <f>IF(TicketTotals[[#This Row],[New Tickets]]&gt;499, "TRUE", "FALSE")</f>
        <v>TRUE</v>
      </c>
      <c r="G2051" s="7">
        <v>2486</v>
      </c>
      <c r="H2051" s="7">
        <f>IF(TicketTotals[[#This Row],[New Tickets]]&gt;499, TicketTotals[[#This Row],[New Tickets]], 0)</f>
        <v>2486</v>
      </c>
      <c r="I2051" s="16">
        <f>ROUND((TicketTotals[[#This Row],[Billed Tickets]]/$E$5)*$E$6, 2)</f>
        <v>1536.42</v>
      </c>
      <c r="J2051" s="20">
        <f>TicketTotals[[#This Row],[Billed Tickets]]/$E$5</f>
        <v>3.0728482584020645E-4</v>
      </c>
    </row>
    <row r="2052" spans="1:10" x14ac:dyDescent="0.3">
      <c r="A2052" s="6" t="s">
        <v>3288</v>
      </c>
      <c r="B2052" s="6" t="s">
        <v>2</v>
      </c>
      <c r="C2052" s="12">
        <v>172133</v>
      </c>
      <c r="E2052" s="1" t="s">
        <v>3098</v>
      </c>
      <c r="F2052" s="11" t="str">
        <f>IF(TicketTotals[[#This Row],[New Tickets]]&gt;499, "TRUE", "FALSE")</f>
        <v>TRUE</v>
      </c>
      <c r="G2052" s="7">
        <v>1886</v>
      </c>
      <c r="H2052" s="7">
        <f>IF(TicketTotals[[#This Row],[New Tickets]]&gt;499, TicketTotals[[#This Row],[New Tickets]], 0)</f>
        <v>1886</v>
      </c>
      <c r="I2052" s="16">
        <f>ROUND((TicketTotals[[#This Row],[Billed Tickets]]/$E$5)*$E$6, 2)</f>
        <v>1165.6099999999999</v>
      </c>
      <c r="J2052" s="20">
        <f>TicketTotals[[#This Row],[Billed Tickets]]/$E$5</f>
        <v>2.3312115105978654E-4</v>
      </c>
    </row>
    <row r="2053" spans="1:10" x14ac:dyDescent="0.3">
      <c r="A2053" s="6" t="s">
        <v>3288</v>
      </c>
      <c r="B2053" s="6" t="s">
        <v>2</v>
      </c>
      <c r="C2053" s="12">
        <v>172145</v>
      </c>
      <c r="E2053" s="12" t="s">
        <v>3099</v>
      </c>
      <c r="F2053" s="11" t="str">
        <f>IF(TicketTotals[[#This Row],[New Tickets]]&gt;499, "TRUE", "FALSE")</f>
        <v>FALSE</v>
      </c>
      <c r="G2053" s="7">
        <v>81</v>
      </c>
      <c r="H2053" s="7">
        <f>IF(TicketTotals[[#This Row],[New Tickets]]&gt;499, TicketTotals[[#This Row],[New Tickets]], 0)</f>
        <v>0</v>
      </c>
      <c r="I2053" s="16">
        <f>ROUND((TicketTotals[[#This Row],[Billed Tickets]]/$E$5)*$E$6, 2)</f>
        <v>0</v>
      </c>
      <c r="J2053" s="20">
        <f>TicketTotals[[#This Row],[Billed Tickets]]/$E$5</f>
        <v>0</v>
      </c>
    </row>
    <row r="2054" spans="1:10" x14ac:dyDescent="0.3">
      <c r="A2054" s="6" t="s">
        <v>3288</v>
      </c>
      <c r="B2054" s="6" t="s">
        <v>2</v>
      </c>
      <c r="C2054" s="12">
        <v>172192</v>
      </c>
      <c r="E2054" s="12" t="s">
        <v>3100</v>
      </c>
      <c r="F2054" s="11" t="str">
        <f>IF(TicketTotals[[#This Row],[New Tickets]]&gt;499, "TRUE", "FALSE")</f>
        <v>FALSE</v>
      </c>
      <c r="G2054" s="7">
        <v>63</v>
      </c>
      <c r="H2054" s="7">
        <f>IF(TicketTotals[[#This Row],[New Tickets]]&gt;499, TicketTotals[[#This Row],[New Tickets]], 0)</f>
        <v>0</v>
      </c>
      <c r="I2054" s="16">
        <f>ROUND((TicketTotals[[#This Row],[Billed Tickets]]/$E$5)*$E$6, 2)</f>
        <v>0</v>
      </c>
      <c r="J2054" s="20">
        <f>TicketTotals[[#This Row],[Billed Tickets]]/$E$5</f>
        <v>0</v>
      </c>
    </row>
    <row r="2055" spans="1:10" x14ac:dyDescent="0.3">
      <c r="A2055" s="6" t="s">
        <v>3288</v>
      </c>
      <c r="B2055" s="6" t="s">
        <v>2</v>
      </c>
      <c r="C2055" s="12">
        <v>172194</v>
      </c>
      <c r="E2055" s="12" t="s">
        <v>3101</v>
      </c>
      <c r="F2055" s="11" t="str">
        <f>IF(TicketTotals[[#This Row],[New Tickets]]&gt;499, "TRUE", "FALSE")</f>
        <v>FALSE</v>
      </c>
      <c r="G2055" s="7">
        <v>7</v>
      </c>
      <c r="H2055" s="7">
        <f>IF(TicketTotals[[#This Row],[New Tickets]]&gt;499, TicketTotals[[#This Row],[New Tickets]], 0)</f>
        <v>0</v>
      </c>
      <c r="I2055" s="16">
        <f>ROUND((TicketTotals[[#This Row],[Billed Tickets]]/$E$5)*$E$6, 2)</f>
        <v>0</v>
      </c>
      <c r="J2055" s="20">
        <f>TicketTotals[[#This Row],[Billed Tickets]]/$E$5</f>
        <v>0</v>
      </c>
    </row>
    <row r="2056" spans="1:10" x14ac:dyDescent="0.3">
      <c r="A2056" s="6" t="s">
        <v>3288</v>
      </c>
      <c r="B2056" s="6" t="s">
        <v>2</v>
      </c>
      <c r="C2056" s="12">
        <v>172197</v>
      </c>
      <c r="E2056" s="12" t="s">
        <v>3102</v>
      </c>
      <c r="F2056" s="11" t="str">
        <f>IF(TicketTotals[[#This Row],[New Tickets]]&gt;499, "TRUE", "FALSE")</f>
        <v>FALSE</v>
      </c>
      <c r="G2056" s="7">
        <v>13</v>
      </c>
      <c r="H2056" s="7">
        <f>IF(TicketTotals[[#This Row],[New Tickets]]&gt;499, TicketTotals[[#This Row],[New Tickets]], 0)</f>
        <v>0</v>
      </c>
      <c r="I2056" s="16">
        <f>ROUND((TicketTotals[[#This Row],[Billed Tickets]]/$E$5)*$E$6, 2)</f>
        <v>0</v>
      </c>
      <c r="J2056" s="20">
        <f>TicketTotals[[#This Row],[Billed Tickets]]/$E$5</f>
        <v>0</v>
      </c>
    </row>
    <row r="2057" spans="1:10" x14ac:dyDescent="0.3">
      <c r="A2057" s="6" t="s">
        <v>3288</v>
      </c>
      <c r="B2057" s="6" t="s">
        <v>2</v>
      </c>
      <c r="C2057" s="12">
        <v>172199</v>
      </c>
      <c r="E2057" s="1" t="s">
        <v>3103</v>
      </c>
      <c r="F2057" s="11" t="str">
        <f>IF(TicketTotals[[#This Row],[New Tickets]]&gt;499, "TRUE", "FALSE")</f>
        <v>TRUE</v>
      </c>
      <c r="G2057" s="7">
        <v>775</v>
      </c>
      <c r="H2057" s="7">
        <f>IF(TicketTotals[[#This Row],[New Tickets]]&gt;499, TicketTotals[[#This Row],[New Tickets]], 0)</f>
        <v>775</v>
      </c>
      <c r="I2057" s="16">
        <f>ROUND((TicketTotals[[#This Row],[Billed Tickets]]/$E$5)*$E$6, 2)</f>
        <v>478.97</v>
      </c>
      <c r="J2057" s="20">
        <f>TicketTotals[[#This Row],[Billed Tickets]]/$E$5</f>
        <v>9.5794746591375702E-5</v>
      </c>
    </row>
    <row r="2058" spans="1:10" x14ac:dyDescent="0.3">
      <c r="A2058" s="6" t="s">
        <v>3288</v>
      </c>
      <c r="B2058" s="6" t="s">
        <v>2</v>
      </c>
      <c r="C2058" s="12">
        <v>172202</v>
      </c>
      <c r="E2058" s="12" t="s">
        <v>3104</v>
      </c>
      <c r="F2058" s="11" t="str">
        <f>IF(TicketTotals[[#This Row],[New Tickets]]&gt;499, "TRUE", "FALSE")</f>
        <v>FALSE</v>
      </c>
      <c r="G2058" s="7">
        <v>113</v>
      </c>
      <c r="H2058" s="7">
        <f>IF(TicketTotals[[#This Row],[New Tickets]]&gt;499, TicketTotals[[#This Row],[New Tickets]], 0)</f>
        <v>0</v>
      </c>
      <c r="I2058" s="16">
        <f>ROUND((TicketTotals[[#This Row],[Billed Tickets]]/$E$5)*$E$6, 2)</f>
        <v>0</v>
      </c>
      <c r="J2058" s="20">
        <f>TicketTotals[[#This Row],[Billed Tickets]]/$E$5</f>
        <v>0</v>
      </c>
    </row>
    <row r="2059" spans="1:10" x14ac:dyDescent="0.3">
      <c r="A2059" s="6" t="s">
        <v>3288</v>
      </c>
      <c r="B2059" s="6" t="s">
        <v>2</v>
      </c>
      <c r="C2059" s="12">
        <v>172204</v>
      </c>
      <c r="E2059" s="12" t="s">
        <v>3105</v>
      </c>
      <c r="F2059" s="11" t="str">
        <f>IF(TicketTotals[[#This Row],[New Tickets]]&gt;499, "TRUE", "FALSE")</f>
        <v>FALSE</v>
      </c>
      <c r="G2059" s="7">
        <v>8</v>
      </c>
      <c r="H2059" s="7">
        <f>IF(TicketTotals[[#This Row],[New Tickets]]&gt;499, TicketTotals[[#This Row],[New Tickets]], 0)</f>
        <v>0</v>
      </c>
      <c r="I2059" s="16">
        <f>ROUND((TicketTotals[[#This Row],[Billed Tickets]]/$E$5)*$E$6, 2)</f>
        <v>0</v>
      </c>
      <c r="J2059" s="20">
        <f>TicketTotals[[#This Row],[Billed Tickets]]/$E$5</f>
        <v>0</v>
      </c>
    </row>
    <row r="2060" spans="1:10" x14ac:dyDescent="0.3">
      <c r="A2060" s="6" t="s">
        <v>3288</v>
      </c>
      <c r="B2060" s="6" t="s">
        <v>2</v>
      </c>
      <c r="C2060" s="12">
        <v>172220</v>
      </c>
      <c r="E2060" s="12" t="s">
        <v>3106</v>
      </c>
      <c r="F2060" s="11" t="str">
        <f>IF(TicketTotals[[#This Row],[New Tickets]]&gt;499, "TRUE", "FALSE")</f>
        <v>FALSE</v>
      </c>
      <c r="G2060" s="7">
        <v>204</v>
      </c>
      <c r="H2060" s="7">
        <f>IF(TicketTotals[[#This Row],[New Tickets]]&gt;499, TicketTotals[[#This Row],[New Tickets]], 0)</f>
        <v>0</v>
      </c>
      <c r="I2060" s="16">
        <f>ROUND((TicketTotals[[#This Row],[Billed Tickets]]/$E$5)*$E$6, 2)</f>
        <v>0</v>
      </c>
      <c r="J2060" s="20">
        <f>TicketTotals[[#This Row],[Billed Tickets]]/$E$5</f>
        <v>0</v>
      </c>
    </row>
    <row r="2061" spans="1:10" x14ac:dyDescent="0.3">
      <c r="A2061" s="6" t="s">
        <v>3288</v>
      </c>
      <c r="B2061" s="6" t="s">
        <v>2</v>
      </c>
      <c r="C2061" s="12">
        <v>172229</v>
      </c>
      <c r="E2061" s="12" t="s">
        <v>3107</v>
      </c>
      <c r="F2061" s="11" t="str">
        <f>IF(TicketTotals[[#This Row],[New Tickets]]&gt;499, "TRUE", "FALSE")</f>
        <v>FALSE</v>
      </c>
      <c r="G2061" s="7">
        <v>254</v>
      </c>
      <c r="H2061" s="7">
        <f>IF(TicketTotals[[#This Row],[New Tickets]]&gt;499, TicketTotals[[#This Row],[New Tickets]], 0)</f>
        <v>0</v>
      </c>
      <c r="I2061" s="16">
        <f>ROUND((TicketTotals[[#This Row],[Billed Tickets]]/$E$5)*$E$6, 2)</f>
        <v>0</v>
      </c>
      <c r="J2061" s="20">
        <f>TicketTotals[[#This Row],[Billed Tickets]]/$E$5</f>
        <v>0</v>
      </c>
    </row>
    <row r="2062" spans="1:10" x14ac:dyDescent="0.3">
      <c r="A2062" s="6" t="s">
        <v>3288</v>
      </c>
      <c r="B2062" s="6" t="s">
        <v>2</v>
      </c>
      <c r="C2062" s="12">
        <v>172222</v>
      </c>
      <c r="E2062" s="1" t="s">
        <v>3108</v>
      </c>
      <c r="F2062" s="11" t="str">
        <f>IF(TicketTotals[[#This Row],[New Tickets]]&gt;499, "TRUE", "FALSE")</f>
        <v>TRUE</v>
      </c>
      <c r="G2062" s="7">
        <v>575</v>
      </c>
      <c r="H2062" s="7">
        <f>IF(TicketTotals[[#This Row],[New Tickets]]&gt;499, TicketTotals[[#This Row],[New Tickets]], 0)</f>
        <v>575</v>
      </c>
      <c r="I2062" s="16">
        <f>ROUND((TicketTotals[[#This Row],[Billed Tickets]]/$E$5)*$E$6, 2)</f>
        <v>355.37</v>
      </c>
      <c r="J2062" s="20">
        <f>TicketTotals[[#This Row],[Billed Tickets]]/$E$5</f>
        <v>7.1073521664569074E-5</v>
      </c>
    </row>
    <row r="2063" spans="1:10" x14ac:dyDescent="0.3">
      <c r="A2063" s="6" t="s">
        <v>3288</v>
      </c>
      <c r="B2063" s="6" t="s">
        <v>2</v>
      </c>
      <c r="C2063" s="12">
        <v>172230</v>
      </c>
      <c r="E2063" s="12" t="s">
        <v>3109</v>
      </c>
      <c r="F2063" s="11" t="str">
        <f>IF(TicketTotals[[#This Row],[New Tickets]]&gt;499, "TRUE", "FALSE")</f>
        <v>FALSE</v>
      </c>
      <c r="G2063" s="7">
        <v>272</v>
      </c>
      <c r="H2063" s="7">
        <f>IF(TicketTotals[[#This Row],[New Tickets]]&gt;499, TicketTotals[[#This Row],[New Tickets]], 0)</f>
        <v>0</v>
      </c>
      <c r="I2063" s="16">
        <f>ROUND((TicketTotals[[#This Row],[Billed Tickets]]/$E$5)*$E$6, 2)</f>
        <v>0</v>
      </c>
      <c r="J2063" s="20">
        <f>TicketTotals[[#This Row],[Billed Tickets]]/$E$5</f>
        <v>0</v>
      </c>
    </row>
    <row r="2064" spans="1:10" x14ac:dyDescent="0.3">
      <c r="A2064" s="6" t="s">
        <v>3288</v>
      </c>
      <c r="B2064" s="6" t="s">
        <v>2</v>
      </c>
      <c r="C2064" s="12">
        <v>172335</v>
      </c>
      <c r="E2064" s="12" t="s">
        <v>3110</v>
      </c>
      <c r="F2064" s="11" t="str">
        <f>IF(TicketTotals[[#This Row],[New Tickets]]&gt;499, "TRUE", "FALSE")</f>
        <v>FALSE</v>
      </c>
      <c r="G2064" s="7">
        <v>14</v>
      </c>
      <c r="H2064" s="7">
        <f>IF(TicketTotals[[#This Row],[New Tickets]]&gt;499, TicketTotals[[#This Row],[New Tickets]], 0)</f>
        <v>0</v>
      </c>
      <c r="I2064" s="16">
        <f>ROUND((TicketTotals[[#This Row],[Billed Tickets]]/$E$5)*$E$6, 2)</f>
        <v>0</v>
      </c>
      <c r="J2064" s="20">
        <f>TicketTotals[[#This Row],[Billed Tickets]]/$E$5</f>
        <v>0</v>
      </c>
    </row>
    <row r="2065" spans="1:10" x14ac:dyDescent="0.3">
      <c r="A2065" s="6" t="s">
        <v>3288</v>
      </c>
      <c r="B2065" s="6" t="s">
        <v>2</v>
      </c>
      <c r="C2065" s="12">
        <v>172373</v>
      </c>
      <c r="E2065" s="1" t="s">
        <v>3111</v>
      </c>
      <c r="F2065" s="11" t="str">
        <f>IF(TicketTotals[[#This Row],[New Tickets]]&gt;499, "TRUE", "FALSE")</f>
        <v>TRUE</v>
      </c>
      <c r="G2065" s="7">
        <v>891</v>
      </c>
      <c r="H2065" s="7">
        <f>IF(TicketTotals[[#This Row],[New Tickets]]&gt;499, TicketTotals[[#This Row],[New Tickets]], 0)</f>
        <v>891</v>
      </c>
      <c r="I2065" s="16">
        <f>ROUND((TicketTotals[[#This Row],[Billed Tickets]]/$E$5)*$E$6, 2)</f>
        <v>550.66999999999996</v>
      </c>
      <c r="J2065" s="20">
        <f>TicketTotals[[#This Row],[Billed Tickets]]/$E$5</f>
        <v>1.1013305704892355E-4</v>
      </c>
    </row>
    <row r="2066" spans="1:10" x14ac:dyDescent="0.3">
      <c r="A2066" s="6" t="s">
        <v>3288</v>
      </c>
      <c r="B2066" s="6" t="s">
        <v>2</v>
      </c>
      <c r="C2066" s="12">
        <v>172479</v>
      </c>
      <c r="E2066" s="1" t="s">
        <v>3112</v>
      </c>
      <c r="F2066" s="11" t="str">
        <f>IF(TicketTotals[[#This Row],[New Tickets]]&gt;499, "TRUE", "FALSE")</f>
        <v>TRUE</v>
      </c>
      <c r="G2066" s="7">
        <v>1281</v>
      </c>
      <c r="H2066" s="7">
        <f>IF(TicketTotals[[#This Row],[New Tickets]]&gt;499, TicketTotals[[#This Row],[New Tickets]], 0)</f>
        <v>1281</v>
      </c>
      <c r="I2066" s="16">
        <f>ROUND((TicketTotals[[#This Row],[Billed Tickets]]/$E$5)*$E$6, 2)</f>
        <v>791.7</v>
      </c>
      <c r="J2066" s="20">
        <f>TicketTotals[[#This Row],[Billed Tickets]]/$E$5</f>
        <v>1.5833944565619648E-4</v>
      </c>
    </row>
    <row r="2067" spans="1:10" x14ac:dyDescent="0.3">
      <c r="A2067" s="6" t="s">
        <v>3288</v>
      </c>
      <c r="B2067" s="6" t="s">
        <v>2</v>
      </c>
      <c r="C2067" s="12">
        <v>172493</v>
      </c>
      <c r="E2067" s="12" t="s">
        <v>3113</v>
      </c>
      <c r="F2067" s="11" t="str">
        <f>IF(TicketTotals[[#This Row],[New Tickets]]&gt;499, "TRUE", "FALSE")</f>
        <v>FALSE</v>
      </c>
      <c r="G2067" s="7">
        <v>104</v>
      </c>
      <c r="H2067" s="7">
        <f>IF(TicketTotals[[#This Row],[New Tickets]]&gt;499, TicketTotals[[#This Row],[New Tickets]], 0)</f>
        <v>0</v>
      </c>
      <c r="I2067" s="16">
        <f>ROUND((TicketTotals[[#This Row],[Billed Tickets]]/$E$5)*$E$6, 2)</f>
        <v>0</v>
      </c>
      <c r="J2067" s="20">
        <f>TicketTotals[[#This Row],[Billed Tickets]]/$E$5</f>
        <v>0</v>
      </c>
    </row>
    <row r="2068" spans="1:10" x14ac:dyDescent="0.3">
      <c r="A2068" s="6" t="s">
        <v>3288</v>
      </c>
      <c r="B2068" s="6" t="s">
        <v>2</v>
      </c>
      <c r="C2068" s="12">
        <v>172506</v>
      </c>
      <c r="E2068" s="12" t="s">
        <v>3114</v>
      </c>
      <c r="F2068" s="11" t="str">
        <f>IF(TicketTotals[[#This Row],[New Tickets]]&gt;499, "TRUE", "FALSE")</f>
        <v>FALSE</v>
      </c>
      <c r="G2068" s="7">
        <v>65</v>
      </c>
      <c r="H2068" s="7">
        <f>IF(TicketTotals[[#This Row],[New Tickets]]&gt;499, TicketTotals[[#This Row],[New Tickets]], 0)</f>
        <v>0</v>
      </c>
      <c r="I2068" s="16">
        <f>ROUND((TicketTotals[[#This Row],[Billed Tickets]]/$E$5)*$E$6, 2)</f>
        <v>0</v>
      </c>
      <c r="J2068" s="20">
        <f>TicketTotals[[#This Row],[Billed Tickets]]/$E$5</f>
        <v>0</v>
      </c>
    </row>
    <row r="2069" spans="1:10" x14ac:dyDescent="0.3">
      <c r="A2069" s="6" t="s">
        <v>3288</v>
      </c>
      <c r="B2069" s="6" t="s">
        <v>2</v>
      </c>
      <c r="C2069" s="12">
        <v>172532</v>
      </c>
      <c r="E2069" s="12" t="s">
        <v>3115</v>
      </c>
      <c r="F2069" s="11" t="str">
        <f>IF(TicketTotals[[#This Row],[New Tickets]]&gt;499, "TRUE", "FALSE")</f>
        <v>FALSE</v>
      </c>
      <c r="G2069" s="7">
        <v>124</v>
      </c>
      <c r="H2069" s="7">
        <f>IF(TicketTotals[[#This Row],[New Tickets]]&gt;499, TicketTotals[[#This Row],[New Tickets]], 0)</f>
        <v>0</v>
      </c>
      <c r="I2069" s="16">
        <f>ROUND((TicketTotals[[#This Row],[Billed Tickets]]/$E$5)*$E$6, 2)</f>
        <v>0</v>
      </c>
      <c r="J2069" s="20">
        <f>TicketTotals[[#This Row],[Billed Tickets]]/$E$5</f>
        <v>0</v>
      </c>
    </row>
    <row r="2070" spans="1:10" x14ac:dyDescent="0.3">
      <c r="A2070" s="6" t="s">
        <v>3288</v>
      </c>
      <c r="B2070" s="6" t="s">
        <v>2</v>
      </c>
      <c r="C2070" s="12">
        <v>172572</v>
      </c>
      <c r="E2070" s="12" t="s">
        <v>3116</v>
      </c>
      <c r="F2070" s="11" t="str">
        <f>IF(TicketTotals[[#This Row],[New Tickets]]&gt;499, "TRUE", "FALSE")</f>
        <v>FALSE</v>
      </c>
      <c r="G2070" s="7">
        <v>69</v>
      </c>
      <c r="H2070" s="7">
        <f>IF(TicketTotals[[#This Row],[New Tickets]]&gt;499, TicketTotals[[#This Row],[New Tickets]], 0)</f>
        <v>0</v>
      </c>
      <c r="I2070" s="16">
        <f>ROUND((TicketTotals[[#This Row],[Billed Tickets]]/$E$5)*$E$6, 2)</f>
        <v>0</v>
      </c>
      <c r="J2070" s="20">
        <f>TicketTotals[[#This Row],[Billed Tickets]]/$E$5</f>
        <v>0</v>
      </c>
    </row>
    <row r="2071" spans="1:10" x14ac:dyDescent="0.3">
      <c r="A2071" s="6" t="s">
        <v>3288</v>
      </c>
      <c r="B2071" s="6" t="s">
        <v>2</v>
      </c>
      <c r="C2071" s="12">
        <v>172585</v>
      </c>
      <c r="E2071" s="12" t="s">
        <v>3117</v>
      </c>
      <c r="F2071" s="11" t="str">
        <f>IF(TicketTotals[[#This Row],[New Tickets]]&gt;499, "TRUE", "FALSE")</f>
        <v>FALSE</v>
      </c>
      <c r="G2071" s="7">
        <v>432</v>
      </c>
      <c r="H2071" s="7">
        <f>IF(TicketTotals[[#This Row],[New Tickets]]&gt;499, TicketTotals[[#This Row],[New Tickets]], 0)</f>
        <v>0</v>
      </c>
      <c r="I2071" s="16">
        <f>ROUND((TicketTotals[[#This Row],[Billed Tickets]]/$E$5)*$E$6, 2)</f>
        <v>0</v>
      </c>
      <c r="J2071" s="20">
        <f>TicketTotals[[#This Row],[Billed Tickets]]/$E$5</f>
        <v>0</v>
      </c>
    </row>
    <row r="2072" spans="1:10" x14ac:dyDescent="0.3">
      <c r="A2072" s="6" t="s">
        <v>3288</v>
      </c>
      <c r="B2072" s="6" t="s">
        <v>2</v>
      </c>
      <c r="C2072" s="12">
        <v>172637</v>
      </c>
      <c r="E2072" s="12" t="s">
        <v>3118</v>
      </c>
      <c r="F2072" s="11" t="str">
        <f>IF(TicketTotals[[#This Row],[New Tickets]]&gt;499, "TRUE", "FALSE")</f>
        <v>FALSE</v>
      </c>
      <c r="G2072" s="7">
        <v>18</v>
      </c>
      <c r="H2072" s="7">
        <f>IF(TicketTotals[[#This Row],[New Tickets]]&gt;499, TicketTotals[[#This Row],[New Tickets]], 0)</f>
        <v>0</v>
      </c>
      <c r="I2072" s="16">
        <f>ROUND((TicketTotals[[#This Row],[Billed Tickets]]/$E$5)*$E$6, 2)</f>
        <v>0</v>
      </c>
      <c r="J2072" s="20">
        <f>TicketTotals[[#This Row],[Billed Tickets]]/$E$5</f>
        <v>0</v>
      </c>
    </row>
    <row r="2073" spans="1:10" x14ac:dyDescent="0.3">
      <c r="A2073" s="6" t="s">
        <v>3288</v>
      </c>
      <c r="B2073" s="6" t="s">
        <v>2</v>
      </c>
      <c r="C2073" s="12">
        <v>172782</v>
      </c>
      <c r="E2073" s="12" t="s">
        <v>3119</v>
      </c>
      <c r="F2073" s="11" t="str">
        <f>IF(TicketTotals[[#This Row],[New Tickets]]&gt;499, "TRUE", "FALSE")</f>
        <v>FALSE</v>
      </c>
      <c r="G2073" s="7">
        <v>276</v>
      </c>
      <c r="H2073" s="7">
        <f>IF(TicketTotals[[#This Row],[New Tickets]]&gt;499, TicketTotals[[#This Row],[New Tickets]], 0)</f>
        <v>0</v>
      </c>
      <c r="I2073" s="16">
        <f>ROUND((TicketTotals[[#This Row],[Billed Tickets]]/$E$5)*$E$6, 2)</f>
        <v>0</v>
      </c>
      <c r="J2073" s="20">
        <f>TicketTotals[[#This Row],[Billed Tickets]]/$E$5</f>
        <v>0</v>
      </c>
    </row>
    <row r="2074" spans="1:10" x14ac:dyDescent="0.3">
      <c r="A2074" s="6" t="s">
        <v>3288</v>
      </c>
      <c r="B2074" s="6" t="s">
        <v>2</v>
      </c>
      <c r="C2074" s="12">
        <v>172743</v>
      </c>
      <c r="E2074" s="12" t="s">
        <v>3120</v>
      </c>
      <c r="F2074" s="11" t="str">
        <f>IF(TicketTotals[[#This Row],[New Tickets]]&gt;499, "TRUE", "FALSE")</f>
        <v>FALSE</v>
      </c>
      <c r="G2074" s="7">
        <v>253</v>
      </c>
      <c r="H2074" s="7">
        <f>IF(TicketTotals[[#This Row],[New Tickets]]&gt;499, TicketTotals[[#This Row],[New Tickets]], 0)</f>
        <v>0</v>
      </c>
      <c r="I2074" s="16">
        <f>ROUND((TicketTotals[[#This Row],[Billed Tickets]]/$E$5)*$E$6, 2)</f>
        <v>0</v>
      </c>
      <c r="J2074" s="20">
        <f>TicketTotals[[#This Row],[Billed Tickets]]/$E$5</f>
        <v>0</v>
      </c>
    </row>
    <row r="2075" spans="1:10" x14ac:dyDescent="0.3">
      <c r="A2075" s="6" t="s">
        <v>3288</v>
      </c>
      <c r="B2075" s="6" t="s">
        <v>2</v>
      </c>
      <c r="C2075" s="12">
        <v>172769</v>
      </c>
      <c r="E2075" s="12" t="s">
        <v>3121</v>
      </c>
      <c r="F2075" s="11" t="str">
        <f>IF(TicketTotals[[#This Row],[New Tickets]]&gt;499, "TRUE", "FALSE")</f>
        <v>FALSE</v>
      </c>
      <c r="G2075" s="7">
        <v>6</v>
      </c>
      <c r="H2075" s="7">
        <f>IF(TicketTotals[[#This Row],[New Tickets]]&gt;499, TicketTotals[[#This Row],[New Tickets]], 0)</f>
        <v>0</v>
      </c>
      <c r="I2075" s="16">
        <f>ROUND((TicketTotals[[#This Row],[Billed Tickets]]/$E$5)*$E$6, 2)</f>
        <v>0</v>
      </c>
      <c r="J2075" s="20">
        <f>TicketTotals[[#This Row],[Billed Tickets]]/$E$5</f>
        <v>0</v>
      </c>
    </row>
    <row r="2076" spans="1:10" x14ac:dyDescent="0.3">
      <c r="A2076" s="6" t="s">
        <v>3288</v>
      </c>
      <c r="B2076" s="6" t="s">
        <v>2</v>
      </c>
      <c r="C2076" s="12">
        <v>173006</v>
      </c>
      <c r="E2076" s="1" t="s">
        <v>3122</v>
      </c>
      <c r="F2076" s="11" t="str">
        <f>IF(TicketTotals[[#This Row],[New Tickets]]&gt;499, "TRUE", "FALSE")</f>
        <v>TRUE</v>
      </c>
      <c r="G2076" s="7">
        <v>1730</v>
      </c>
      <c r="H2076" s="7">
        <f>IF(TicketTotals[[#This Row],[New Tickets]]&gt;499, TicketTotals[[#This Row],[New Tickets]], 0)</f>
        <v>1730</v>
      </c>
      <c r="I2076" s="16">
        <f>ROUND((TicketTotals[[#This Row],[Billed Tickets]]/$E$5)*$E$6, 2)</f>
        <v>1069.19</v>
      </c>
      <c r="J2076" s="20">
        <f>TicketTotals[[#This Row],[Billed Tickets]]/$E$5</f>
        <v>2.1383859561687737E-4</v>
      </c>
    </row>
    <row r="2077" spans="1:10" x14ac:dyDescent="0.3">
      <c r="A2077" s="6" t="s">
        <v>3288</v>
      </c>
      <c r="B2077" s="6" t="s">
        <v>2</v>
      </c>
      <c r="C2077" s="12">
        <v>173098</v>
      </c>
      <c r="E2077" s="12" t="s">
        <v>3123</v>
      </c>
      <c r="F2077" s="11" t="str">
        <f>IF(TicketTotals[[#This Row],[New Tickets]]&gt;499, "TRUE", "FALSE")</f>
        <v>FALSE</v>
      </c>
      <c r="G2077" s="7">
        <v>5</v>
      </c>
      <c r="H2077" s="7">
        <f>IF(TicketTotals[[#This Row],[New Tickets]]&gt;499, TicketTotals[[#This Row],[New Tickets]], 0)</f>
        <v>0</v>
      </c>
      <c r="I2077" s="16">
        <f>ROUND((TicketTotals[[#This Row],[Billed Tickets]]/$E$5)*$E$6, 2)</f>
        <v>0</v>
      </c>
      <c r="J2077" s="20">
        <f>TicketTotals[[#This Row],[Billed Tickets]]/$E$5</f>
        <v>0</v>
      </c>
    </row>
    <row r="2078" spans="1:10" x14ac:dyDescent="0.3">
      <c r="A2078" s="6" t="s">
        <v>3288</v>
      </c>
      <c r="B2078" s="6" t="s">
        <v>2</v>
      </c>
      <c r="C2078" s="12">
        <v>173190</v>
      </c>
      <c r="E2078" s="12" t="s">
        <v>3124</v>
      </c>
      <c r="F2078" s="11" t="str">
        <f>IF(TicketTotals[[#This Row],[New Tickets]]&gt;499, "TRUE", "FALSE")</f>
        <v>FALSE</v>
      </c>
      <c r="G2078" s="7">
        <v>340</v>
      </c>
      <c r="H2078" s="7">
        <f>IF(TicketTotals[[#This Row],[New Tickets]]&gt;499, TicketTotals[[#This Row],[New Tickets]], 0)</f>
        <v>0</v>
      </c>
      <c r="I2078" s="16">
        <f>ROUND((TicketTotals[[#This Row],[Billed Tickets]]/$E$5)*$E$6, 2)</f>
        <v>0</v>
      </c>
      <c r="J2078" s="20">
        <f>TicketTotals[[#This Row],[Billed Tickets]]/$E$5</f>
        <v>0</v>
      </c>
    </row>
    <row r="2079" spans="1:10" x14ac:dyDescent="0.3">
      <c r="A2079" s="6" t="s">
        <v>3288</v>
      </c>
      <c r="B2079" s="6" t="s">
        <v>2</v>
      </c>
      <c r="C2079" s="12">
        <v>173375</v>
      </c>
      <c r="E2079" s="12" t="s">
        <v>3125</v>
      </c>
      <c r="F2079" s="11" t="str">
        <f>IF(TicketTotals[[#This Row],[New Tickets]]&gt;499, "TRUE", "FALSE")</f>
        <v>FALSE</v>
      </c>
      <c r="G2079" s="7">
        <v>38</v>
      </c>
      <c r="H2079" s="7">
        <f>IF(TicketTotals[[#This Row],[New Tickets]]&gt;499, TicketTotals[[#This Row],[New Tickets]], 0)</f>
        <v>0</v>
      </c>
      <c r="I2079" s="16">
        <f>ROUND((TicketTotals[[#This Row],[Billed Tickets]]/$E$5)*$E$6, 2)</f>
        <v>0</v>
      </c>
      <c r="J2079" s="20">
        <f>TicketTotals[[#This Row],[Billed Tickets]]/$E$5</f>
        <v>0</v>
      </c>
    </row>
    <row r="2080" spans="1:10" x14ac:dyDescent="0.3">
      <c r="A2080" s="6" t="s">
        <v>3288</v>
      </c>
      <c r="B2080" s="6" t="s">
        <v>2</v>
      </c>
      <c r="C2080" s="12">
        <v>174062</v>
      </c>
      <c r="E2080" s="1" t="s">
        <v>3126</v>
      </c>
      <c r="F2080" s="11" t="str">
        <f>IF(TicketTotals[[#This Row],[New Tickets]]&gt;499, "TRUE", "FALSE")</f>
        <v>TRUE</v>
      </c>
      <c r="G2080" s="7">
        <v>1534</v>
      </c>
      <c r="H2080" s="7">
        <f>IF(TicketTotals[[#This Row],[New Tickets]]&gt;499, TicketTotals[[#This Row],[New Tickets]], 0)</f>
        <v>1534</v>
      </c>
      <c r="I2080" s="16">
        <f>ROUND((TicketTotals[[#This Row],[Billed Tickets]]/$E$5)*$E$6, 2)</f>
        <v>948.06</v>
      </c>
      <c r="J2080" s="20">
        <f>TicketTotals[[#This Row],[Billed Tickets]]/$E$5</f>
        <v>1.8961179518860687E-4</v>
      </c>
    </row>
    <row r="2081" spans="1:10" x14ac:dyDescent="0.3">
      <c r="A2081" s="6" t="s">
        <v>3288</v>
      </c>
      <c r="B2081" s="6" t="s">
        <v>2</v>
      </c>
      <c r="C2081" s="12">
        <v>174483</v>
      </c>
      <c r="E2081" s="12" t="s">
        <v>3127</v>
      </c>
      <c r="F2081" s="11" t="str">
        <f>IF(TicketTotals[[#This Row],[New Tickets]]&gt;499, "TRUE", "FALSE")</f>
        <v>FALSE</v>
      </c>
      <c r="G2081" s="7">
        <v>305</v>
      </c>
      <c r="H2081" s="7">
        <f>IF(TicketTotals[[#This Row],[New Tickets]]&gt;499, TicketTotals[[#This Row],[New Tickets]], 0)</f>
        <v>0</v>
      </c>
      <c r="I2081" s="16">
        <f>ROUND((TicketTotals[[#This Row],[Billed Tickets]]/$E$5)*$E$6, 2)</f>
        <v>0</v>
      </c>
      <c r="J2081" s="20">
        <f>TicketTotals[[#This Row],[Billed Tickets]]/$E$5</f>
        <v>0</v>
      </c>
    </row>
    <row r="2082" spans="1:10" x14ac:dyDescent="0.3">
      <c r="A2082" s="6" t="s">
        <v>3288</v>
      </c>
      <c r="B2082" s="6" t="s">
        <v>2</v>
      </c>
      <c r="C2082" s="12">
        <v>174561</v>
      </c>
      <c r="E2082" s="12" t="s">
        <v>3128</v>
      </c>
      <c r="F2082" s="11" t="str">
        <f>IF(TicketTotals[[#This Row],[New Tickets]]&gt;499, "TRUE", "FALSE")</f>
        <v>FALSE</v>
      </c>
      <c r="G2082" s="7">
        <v>8</v>
      </c>
      <c r="H2082" s="7">
        <f>IF(TicketTotals[[#This Row],[New Tickets]]&gt;499, TicketTotals[[#This Row],[New Tickets]], 0)</f>
        <v>0</v>
      </c>
      <c r="I2082" s="16">
        <f>ROUND((TicketTotals[[#This Row],[Billed Tickets]]/$E$5)*$E$6, 2)</f>
        <v>0</v>
      </c>
      <c r="J2082" s="20">
        <f>TicketTotals[[#This Row],[Billed Tickets]]/$E$5</f>
        <v>0</v>
      </c>
    </row>
    <row r="2083" spans="1:10" x14ac:dyDescent="0.3">
      <c r="A2083" s="6" t="s">
        <v>3288</v>
      </c>
      <c r="B2083" s="6" t="s">
        <v>2</v>
      </c>
      <c r="C2083" s="12">
        <v>174581</v>
      </c>
      <c r="E2083" s="1" t="s">
        <v>3129</v>
      </c>
      <c r="F2083" s="11" t="str">
        <f>IF(TicketTotals[[#This Row],[New Tickets]]&gt;499, "TRUE", "FALSE")</f>
        <v>TRUE</v>
      </c>
      <c r="G2083" s="7">
        <v>8573</v>
      </c>
      <c r="H2083" s="7">
        <f>IF(TicketTotals[[#This Row],[New Tickets]]&gt;499, TicketTotals[[#This Row],[New Tickets]], 0)</f>
        <v>8573</v>
      </c>
      <c r="I2083" s="16">
        <f>ROUND((TicketTotals[[#This Row],[Billed Tickets]]/$E$5)*$E$6, 2)</f>
        <v>5298.38</v>
      </c>
      <c r="J2083" s="20">
        <f>TicketTotals[[#This Row],[Billed Tickets]]/$E$5</f>
        <v>1.0596753064875664E-3</v>
      </c>
    </row>
    <row r="2084" spans="1:10" x14ac:dyDescent="0.3">
      <c r="A2084" s="6" t="s">
        <v>3288</v>
      </c>
      <c r="B2084" s="6" t="s">
        <v>2</v>
      </c>
      <c r="C2084" s="12">
        <v>174588</v>
      </c>
      <c r="E2084" s="12" t="s">
        <v>3130</v>
      </c>
      <c r="F2084" s="11" t="str">
        <f>IF(TicketTotals[[#This Row],[New Tickets]]&gt;499, "TRUE", "FALSE")</f>
        <v>FALSE</v>
      </c>
      <c r="G2084" s="7">
        <v>68</v>
      </c>
      <c r="H2084" s="7">
        <f>IF(TicketTotals[[#This Row],[New Tickets]]&gt;499, TicketTotals[[#This Row],[New Tickets]], 0)</f>
        <v>0</v>
      </c>
      <c r="I2084" s="16">
        <f>ROUND((TicketTotals[[#This Row],[Billed Tickets]]/$E$5)*$E$6, 2)</f>
        <v>0</v>
      </c>
      <c r="J2084" s="20">
        <f>TicketTotals[[#This Row],[Billed Tickets]]/$E$5</f>
        <v>0</v>
      </c>
    </row>
    <row r="2085" spans="1:10" x14ac:dyDescent="0.3">
      <c r="A2085" s="6" t="s">
        <v>3288</v>
      </c>
      <c r="B2085" s="6" t="s">
        <v>2</v>
      </c>
      <c r="C2085" s="12">
        <v>174596</v>
      </c>
      <c r="E2085" s="12" t="s">
        <v>802</v>
      </c>
      <c r="F2085" s="11" t="str">
        <f>IF(TicketTotals[[#This Row],[New Tickets]]&gt;499, "TRUE", "FALSE")</f>
        <v>FALSE</v>
      </c>
      <c r="G2085" s="7">
        <v>82</v>
      </c>
      <c r="H2085" s="7">
        <f>IF(TicketTotals[[#This Row],[New Tickets]]&gt;499, TicketTotals[[#This Row],[New Tickets]], 0)</f>
        <v>0</v>
      </c>
      <c r="I2085" s="16">
        <f>ROUND((TicketTotals[[#This Row],[Billed Tickets]]/$E$5)*$E$6, 2)</f>
        <v>0</v>
      </c>
      <c r="J2085" s="20">
        <f>TicketTotals[[#This Row],[Billed Tickets]]/$E$5</f>
        <v>0</v>
      </c>
    </row>
    <row r="2086" spans="1:10" x14ac:dyDescent="0.3">
      <c r="A2086" s="6" t="s">
        <v>3288</v>
      </c>
      <c r="B2086" s="6" t="s">
        <v>2</v>
      </c>
      <c r="C2086" s="12">
        <v>174621</v>
      </c>
      <c r="E2086" s="1" t="s">
        <v>3131</v>
      </c>
      <c r="F2086" s="11" t="str">
        <f>IF(TicketTotals[[#This Row],[New Tickets]]&gt;499, "TRUE", "FALSE")</f>
        <v>TRUE</v>
      </c>
      <c r="G2086" s="7">
        <v>529</v>
      </c>
      <c r="H2086" s="7">
        <f>IF(TicketTotals[[#This Row],[New Tickets]]&gt;499, TicketTotals[[#This Row],[New Tickets]], 0)</f>
        <v>529</v>
      </c>
      <c r="I2086" s="16">
        <f>ROUND((TicketTotals[[#This Row],[Billed Tickets]]/$E$5)*$E$6, 2)</f>
        <v>326.94</v>
      </c>
      <c r="J2086" s="20">
        <f>TicketTotals[[#This Row],[Billed Tickets]]/$E$5</f>
        <v>6.5387639931403552E-5</v>
      </c>
    </row>
    <row r="2087" spans="1:10" x14ac:dyDescent="0.3">
      <c r="A2087" s="6" t="s">
        <v>3288</v>
      </c>
      <c r="B2087" s="6" t="s">
        <v>2</v>
      </c>
      <c r="C2087" s="12">
        <v>174928</v>
      </c>
      <c r="E2087" s="12" t="s">
        <v>3132</v>
      </c>
      <c r="F2087" s="11" t="str">
        <f>IF(TicketTotals[[#This Row],[New Tickets]]&gt;499, "TRUE", "FALSE")</f>
        <v>FALSE</v>
      </c>
      <c r="G2087" s="7">
        <v>156</v>
      </c>
      <c r="H2087" s="7">
        <f>IF(TicketTotals[[#This Row],[New Tickets]]&gt;499, TicketTotals[[#This Row],[New Tickets]], 0)</f>
        <v>0</v>
      </c>
      <c r="I2087" s="16">
        <f>ROUND((TicketTotals[[#This Row],[Billed Tickets]]/$E$5)*$E$6, 2)</f>
        <v>0</v>
      </c>
      <c r="J2087" s="20">
        <f>TicketTotals[[#This Row],[Billed Tickets]]/$E$5</f>
        <v>0</v>
      </c>
    </row>
    <row r="2088" spans="1:10" x14ac:dyDescent="0.3">
      <c r="A2088" s="6" t="s">
        <v>3288</v>
      </c>
      <c r="B2088" s="6" t="s">
        <v>2</v>
      </c>
      <c r="C2088" s="12">
        <v>175032</v>
      </c>
      <c r="E2088" s="12" t="s">
        <v>3133</v>
      </c>
      <c r="F2088" s="11" t="str">
        <f>IF(TicketTotals[[#This Row],[New Tickets]]&gt;499, "TRUE", "FALSE")</f>
        <v>FALSE</v>
      </c>
      <c r="G2088" s="7">
        <v>5</v>
      </c>
      <c r="H2088" s="7">
        <f>IF(TicketTotals[[#This Row],[New Tickets]]&gt;499, TicketTotals[[#This Row],[New Tickets]], 0)</f>
        <v>0</v>
      </c>
      <c r="I2088" s="16">
        <f>ROUND((TicketTotals[[#This Row],[Billed Tickets]]/$E$5)*$E$6, 2)</f>
        <v>0</v>
      </c>
      <c r="J2088" s="20">
        <f>TicketTotals[[#This Row],[Billed Tickets]]/$E$5</f>
        <v>0</v>
      </c>
    </row>
    <row r="2089" spans="1:10" x14ac:dyDescent="0.3">
      <c r="A2089" s="6" t="s">
        <v>3288</v>
      </c>
      <c r="B2089" s="6" t="s">
        <v>2</v>
      </c>
      <c r="C2089" s="12">
        <v>175146</v>
      </c>
      <c r="E2089" s="12" t="s">
        <v>3134</v>
      </c>
      <c r="F2089" s="11" t="str">
        <f>IF(TicketTotals[[#This Row],[New Tickets]]&gt;499, "TRUE", "FALSE")</f>
        <v>FALSE</v>
      </c>
      <c r="G2089" s="7">
        <v>259</v>
      </c>
      <c r="H2089" s="7">
        <f>IF(TicketTotals[[#This Row],[New Tickets]]&gt;499, TicketTotals[[#This Row],[New Tickets]], 0)</f>
        <v>0</v>
      </c>
      <c r="I2089" s="16">
        <f>ROUND((TicketTotals[[#This Row],[Billed Tickets]]/$E$5)*$E$6, 2)</f>
        <v>0</v>
      </c>
      <c r="J2089" s="20">
        <f>TicketTotals[[#This Row],[Billed Tickets]]/$E$5</f>
        <v>0</v>
      </c>
    </row>
    <row r="2090" spans="1:10" x14ac:dyDescent="0.3">
      <c r="A2090" s="6" t="s">
        <v>3288</v>
      </c>
      <c r="B2090" s="6" t="s">
        <v>2</v>
      </c>
      <c r="C2090" s="12">
        <v>175486</v>
      </c>
      <c r="E2090" s="12" t="s">
        <v>3135</v>
      </c>
      <c r="F2090" s="11" t="str">
        <f>IF(TicketTotals[[#This Row],[New Tickets]]&gt;499, "TRUE", "FALSE")</f>
        <v>FALSE</v>
      </c>
      <c r="G2090" s="7">
        <v>175</v>
      </c>
      <c r="H2090" s="7">
        <f>IF(TicketTotals[[#This Row],[New Tickets]]&gt;499, TicketTotals[[#This Row],[New Tickets]], 0)</f>
        <v>0</v>
      </c>
      <c r="I2090" s="16">
        <f>ROUND((TicketTotals[[#This Row],[Billed Tickets]]/$E$5)*$E$6, 2)</f>
        <v>0</v>
      </c>
      <c r="J2090" s="20">
        <f>TicketTotals[[#This Row],[Billed Tickets]]/$E$5</f>
        <v>0</v>
      </c>
    </row>
    <row r="2091" spans="1:10" x14ac:dyDescent="0.3">
      <c r="A2091" s="6" t="s">
        <v>3288</v>
      </c>
      <c r="B2091" s="6" t="s">
        <v>2</v>
      </c>
      <c r="C2091" s="12">
        <v>170549</v>
      </c>
      <c r="E2091" s="12" t="s">
        <v>3136</v>
      </c>
      <c r="F2091" s="11" t="str">
        <f>IF(TicketTotals[[#This Row],[New Tickets]]&gt;499, "TRUE", "FALSE")</f>
        <v>FALSE</v>
      </c>
      <c r="G2091" s="7">
        <v>1</v>
      </c>
      <c r="H2091" s="7">
        <f>IF(TicketTotals[[#This Row],[New Tickets]]&gt;499, TicketTotals[[#This Row],[New Tickets]], 0)</f>
        <v>0</v>
      </c>
      <c r="I2091" s="16">
        <f>ROUND((TicketTotals[[#This Row],[Billed Tickets]]/$E$5)*$E$6, 2)</f>
        <v>0</v>
      </c>
      <c r="J2091" s="20">
        <f>TicketTotals[[#This Row],[Billed Tickets]]/$E$5</f>
        <v>0</v>
      </c>
    </row>
    <row r="2092" spans="1:10" x14ac:dyDescent="0.3">
      <c r="A2092" s="6" t="s">
        <v>3288</v>
      </c>
      <c r="B2092" s="6" t="s">
        <v>2</v>
      </c>
      <c r="C2092" s="12">
        <v>175525</v>
      </c>
      <c r="E2092" s="12" t="s">
        <v>3137</v>
      </c>
      <c r="F2092" s="11" t="str">
        <f>IF(TicketTotals[[#This Row],[New Tickets]]&gt;499, "TRUE", "FALSE")</f>
        <v>FALSE</v>
      </c>
      <c r="G2092" s="7">
        <v>2</v>
      </c>
      <c r="H2092" s="7">
        <f>IF(TicketTotals[[#This Row],[New Tickets]]&gt;499, TicketTotals[[#This Row],[New Tickets]], 0)</f>
        <v>0</v>
      </c>
      <c r="I2092" s="16">
        <f>ROUND((TicketTotals[[#This Row],[Billed Tickets]]/$E$5)*$E$6, 2)</f>
        <v>0</v>
      </c>
      <c r="J2092" s="20">
        <f>TicketTotals[[#This Row],[Billed Tickets]]/$E$5</f>
        <v>0</v>
      </c>
    </row>
    <row r="2093" spans="1:10" x14ac:dyDescent="0.3">
      <c r="A2093" s="6" t="s">
        <v>3288</v>
      </c>
      <c r="B2093" s="6" t="s">
        <v>2</v>
      </c>
      <c r="C2093" s="12">
        <v>175539</v>
      </c>
      <c r="E2093" s="12" t="s">
        <v>3138</v>
      </c>
      <c r="F2093" s="11" t="str">
        <f>IF(TicketTotals[[#This Row],[New Tickets]]&gt;499, "TRUE", "FALSE")</f>
        <v>FALSE</v>
      </c>
      <c r="G2093" s="7">
        <v>356</v>
      </c>
      <c r="H2093" s="7">
        <f>IF(TicketTotals[[#This Row],[New Tickets]]&gt;499, TicketTotals[[#This Row],[New Tickets]], 0)</f>
        <v>0</v>
      </c>
      <c r="I2093" s="16">
        <f>ROUND((TicketTotals[[#This Row],[Billed Tickets]]/$E$5)*$E$6, 2)</f>
        <v>0</v>
      </c>
      <c r="J2093" s="20">
        <f>TicketTotals[[#This Row],[Billed Tickets]]/$E$5</f>
        <v>0</v>
      </c>
    </row>
    <row r="2094" spans="1:10" x14ac:dyDescent="0.3">
      <c r="A2094" s="6" t="s">
        <v>3288</v>
      </c>
      <c r="B2094" s="6" t="s">
        <v>2</v>
      </c>
      <c r="C2094" s="12">
        <v>175545</v>
      </c>
      <c r="E2094" s="12" t="s">
        <v>3139</v>
      </c>
      <c r="F2094" s="11" t="str">
        <f>IF(TicketTotals[[#This Row],[New Tickets]]&gt;499, "TRUE", "FALSE")</f>
        <v>FALSE</v>
      </c>
      <c r="G2094" s="7">
        <v>375</v>
      </c>
      <c r="H2094" s="7">
        <f>IF(TicketTotals[[#This Row],[New Tickets]]&gt;499, TicketTotals[[#This Row],[New Tickets]], 0)</f>
        <v>0</v>
      </c>
      <c r="I2094" s="16">
        <f>ROUND((TicketTotals[[#This Row],[Billed Tickets]]/$E$5)*$E$6, 2)</f>
        <v>0</v>
      </c>
      <c r="J2094" s="20">
        <f>TicketTotals[[#This Row],[Billed Tickets]]/$E$5</f>
        <v>0</v>
      </c>
    </row>
    <row r="2095" spans="1:10" x14ac:dyDescent="0.3">
      <c r="A2095" s="6" t="s">
        <v>3288</v>
      </c>
      <c r="B2095" s="6" t="s">
        <v>2</v>
      </c>
      <c r="C2095" s="12">
        <v>163155</v>
      </c>
      <c r="E2095" s="12" t="s">
        <v>3140</v>
      </c>
      <c r="F2095" s="11" t="str">
        <f>IF(TicketTotals[[#This Row],[New Tickets]]&gt;499, "TRUE", "FALSE")</f>
        <v>FALSE</v>
      </c>
      <c r="G2095" s="7">
        <v>1</v>
      </c>
      <c r="H2095" s="7">
        <f>IF(TicketTotals[[#This Row],[New Tickets]]&gt;499, TicketTotals[[#This Row],[New Tickets]], 0)</f>
        <v>0</v>
      </c>
      <c r="I2095" s="16">
        <f>ROUND((TicketTotals[[#This Row],[Billed Tickets]]/$E$5)*$E$6, 2)</f>
        <v>0</v>
      </c>
      <c r="J2095" s="20">
        <f>TicketTotals[[#This Row],[Billed Tickets]]/$E$5</f>
        <v>0</v>
      </c>
    </row>
    <row r="2096" spans="1:10" x14ac:dyDescent="0.3">
      <c r="A2096" s="6" t="s">
        <v>3288</v>
      </c>
      <c r="B2096" s="6" t="s">
        <v>2</v>
      </c>
      <c r="C2096" s="12">
        <v>175573</v>
      </c>
      <c r="E2096" s="12" t="s">
        <v>3141</v>
      </c>
      <c r="F2096" s="11" t="str">
        <f>IF(TicketTotals[[#This Row],[New Tickets]]&gt;499, "TRUE", "FALSE")</f>
        <v>FALSE</v>
      </c>
      <c r="G2096" s="7">
        <v>22</v>
      </c>
      <c r="H2096" s="7">
        <f>IF(TicketTotals[[#This Row],[New Tickets]]&gt;499, TicketTotals[[#This Row],[New Tickets]], 0)</f>
        <v>0</v>
      </c>
      <c r="I2096" s="16">
        <f>ROUND((TicketTotals[[#This Row],[Billed Tickets]]/$E$5)*$E$6, 2)</f>
        <v>0</v>
      </c>
      <c r="J2096" s="20">
        <f>TicketTotals[[#This Row],[Billed Tickets]]/$E$5</f>
        <v>0</v>
      </c>
    </row>
    <row r="2097" spans="1:10" x14ac:dyDescent="0.3">
      <c r="A2097" s="6" t="s">
        <v>3288</v>
      </c>
      <c r="B2097" s="6" t="s">
        <v>2</v>
      </c>
      <c r="C2097" s="12">
        <v>175578</v>
      </c>
      <c r="E2097" s="12" t="s">
        <v>3142</v>
      </c>
      <c r="F2097" s="11" t="str">
        <f>IF(TicketTotals[[#This Row],[New Tickets]]&gt;499, "TRUE", "FALSE")</f>
        <v>FALSE</v>
      </c>
      <c r="G2097" s="7">
        <v>34</v>
      </c>
      <c r="H2097" s="7">
        <f>IF(TicketTotals[[#This Row],[New Tickets]]&gt;499, TicketTotals[[#This Row],[New Tickets]], 0)</f>
        <v>0</v>
      </c>
      <c r="I2097" s="16">
        <f>ROUND((TicketTotals[[#This Row],[Billed Tickets]]/$E$5)*$E$6, 2)</f>
        <v>0</v>
      </c>
      <c r="J2097" s="20">
        <f>TicketTotals[[#This Row],[Billed Tickets]]/$E$5</f>
        <v>0</v>
      </c>
    </row>
    <row r="2098" spans="1:10" x14ac:dyDescent="0.3">
      <c r="A2098" s="6" t="s">
        <v>3288</v>
      </c>
      <c r="B2098" s="6" t="s">
        <v>2</v>
      </c>
      <c r="C2098" s="12">
        <v>175634</v>
      </c>
      <c r="E2098" s="12" t="s">
        <v>3143</v>
      </c>
      <c r="F2098" s="11" t="str">
        <f>IF(TicketTotals[[#This Row],[New Tickets]]&gt;499, "TRUE", "FALSE")</f>
        <v>FALSE</v>
      </c>
      <c r="G2098" s="7">
        <v>16</v>
      </c>
      <c r="H2098" s="7">
        <f>IF(TicketTotals[[#This Row],[New Tickets]]&gt;499, TicketTotals[[#This Row],[New Tickets]], 0)</f>
        <v>0</v>
      </c>
      <c r="I2098" s="16">
        <f>ROUND((TicketTotals[[#This Row],[Billed Tickets]]/$E$5)*$E$6, 2)</f>
        <v>0</v>
      </c>
      <c r="J2098" s="20">
        <f>TicketTotals[[#This Row],[Billed Tickets]]/$E$5</f>
        <v>0</v>
      </c>
    </row>
    <row r="2099" spans="1:10" x14ac:dyDescent="0.3">
      <c r="A2099" s="6" t="s">
        <v>3288</v>
      </c>
      <c r="B2099" s="6" t="s">
        <v>2</v>
      </c>
      <c r="C2099" s="12">
        <v>175687</v>
      </c>
      <c r="E2099" s="12" t="s">
        <v>3144</v>
      </c>
      <c r="F2099" s="11" t="str">
        <f>IF(TicketTotals[[#This Row],[New Tickets]]&gt;499, "TRUE", "FALSE")</f>
        <v>FALSE</v>
      </c>
      <c r="G2099" s="7">
        <v>112</v>
      </c>
      <c r="H2099" s="7">
        <f>IF(TicketTotals[[#This Row],[New Tickets]]&gt;499, TicketTotals[[#This Row],[New Tickets]], 0)</f>
        <v>0</v>
      </c>
      <c r="I2099" s="16">
        <f>ROUND((TicketTotals[[#This Row],[Billed Tickets]]/$E$5)*$E$6, 2)</f>
        <v>0</v>
      </c>
      <c r="J2099" s="20">
        <f>TicketTotals[[#This Row],[Billed Tickets]]/$E$5</f>
        <v>0</v>
      </c>
    </row>
    <row r="2100" spans="1:10" x14ac:dyDescent="0.3">
      <c r="A2100" s="6" t="s">
        <v>3288</v>
      </c>
      <c r="B2100" s="6" t="s">
        <v>2</v>
      </c>
      <c r="C2100" s="12">
        <v>175697</v>
      </c>
      <c r="E2100" s="12" t="s">
        <v>3145</v>
      </c>
      <c r="F2100" s="11" t="str">
        <f>IF(TicketTotals[[#This Row],[New Tickets]]&gt;499, "TRUE", "FALSE")</f>
        <v>FALSE</v>
      </c>
      <c r="G2100" s="7">
        <v>92</v>
      </c>
      <c r="H2100" s="7">
        <f>IF(TicketTotals[[#This Row],[New Tickets]]&gt;499, TicketTotals[[#This Row],[New Tickets]], 0)</f>
        <v>0</v>
      </c>
      <c r="I2100" s="16">
        <f>ROUND((TicketTotals[[#This Row],[Billed Tickets]]/$E$5)*$E$6, 2)</f>
        <v>0</v>
      </c>
      <c r="J2100" s="20">
        <f>TicketTotals[[#This Row],[Billed Tickets]]/$E$5</f>
        <v>0</v>
      </c>
    </row>
    <row r="2101" spans="1:10" x14ac:dyDescent="0.3">
      <c r="A2101" s="6" t="s">
        <v>3288</v>
      </c>
      <c r="B2101" s="6" t="s">
        <v>2</v>
      </c>
      <c r="C2101" s="12">
        <v>175700</v>
      </c>
      <c r="E2101" s="12" t="s">
        <v>3146</v>
      </c>
      <c r="F2101" s="11" t="str">
        <f>IF(TicketTotals[[#This Row],[New Tickets]]&gt;499, "TRUE", "FALSE")</f>
        <v>FALSE</v>
      </c>
      <c r="G2101" s="7">
        <v>48</v>
      </c>
      <c r="H2101" s="7">
        <f>IF(TicketTotals[[#This Row],[New Tickets]]&gt;499, TicketTotals[[#This Row],[New Tickets]], 0)</f>
        <v>0</v>
      </c>
      <c r="I2101" s="16">
        <f>ROUND((TicketTotals[[#This Row],[Billed Tickets]]/$E$5)*$E$6, 2)</f>
        <v>0</v>
      </c>
      <c r="J2101" s="20">
        <f>TicketTotals[[#This Row],[Billed Tickets]]/$E$5</f>
        <v>0</v>
      </c>
    </row>
    <row r="2102" spans="1:10" x14ac:dyDescent="0.3">
      <c r="A2102" s="6" t="s">
        <v>3288</v>
      </c>
      <c r="B2102" s="6" t="s">
        <v>2</v>
      </c>
      <c r="C2102" s="12">
        <v>175702</v>
      </c>
      <c r="E2102" s="12" t="s">
        <v>3147</v>
      </c>
      <c r="F2102" s="11" t="str">
        <f>IF(TicketTotals[[#This Row],[New Tickets]]&gt;499, "TRUE", "FALSE")</f>
        <v>FALSE</v>
      </c>
      <c r="G2102" s="7">
        <v>19</v>
      </c>
      <c r="H2102" s="7">
        <f>IF(TicketTotals[[#This Row],[New Tickets]]&gt;499, TicketTotals[[#This Row],[New Tickets]], 0)</f>
        <v>0</v>
      </c>
      <c r="I2102" s="16">
        <f>ROUND((TicketTotals[[#This Row],[Billed Tickets]]/$E$5)*$E$6, 2)</f>
        <v>0</v>
      </c>
      <c r="J2102" s="20">
        <f>TicketTotals[[#This Row],[Billed Tickets]]/$E$5</f>
        <v>0</v>
      </c>
    </row>
    <row r="2103" spans="1:10" x14ac:dyDescent="0.3">
      <c r="A2103" s="6" t="s">
        <v>3288</v>
      </c>
      <c r="B2103" s="6" t="s">
        <v>2</v>
      </c>
      <c r="C2103" s="12">
        <v>175704</v>
      </c>
      <c r="E2103" s="12" t="s">
        <v>3148</v>
      </c>
      <c r="F2103" s="11" t="str">
        <f>IF(TicketTotals[[#This Row],[New Tickets]]&gt;499, "TRUE", "FALSE")</f>
        <v>FALSE</v>
      </c>
      <c r="G2103" s="7">
        <v>8</v>
      </c>
      <c r="H2103" s="7">
        <f>IF(TicketTotals[[#This Row],[New Tickets]]&gt;499, TicketTotals[[#This Row],[New Tickets]], 0)</f>
        <v>0</v>
      </c>
      <c r="I2103" s="16">
        <f>ROUND((TicketTotals[[#This Row],[Billed Tickets]]/$E$5)*$E$6, 2)</f>
        <v>0</v>
      </c>
      <c r="J2103" s="20">
        <f>TicketTotals[[#This Row],[Billed Tickets]]/$E$5</f>
        <v>0</v>
      </c>
    </row>
    <row r="2104" spans="1:10" x14ac:dyDescent="0.3">
      <c r="A2104" s="6" t="s">
        <v>3288</v>
      </c>
      <c r="B2104" s="6" t="s">
        <v>2</v>
      </c>
      <c r="C2104" s="12">
        <v>175997</v>
      </c>
      <c r="E2104" s="1" t="s">
        <v>3149</v>
      </c>
      <c r="F2104" s="11" t="str">
        <f>IF(TicketTotals[[#This Row],[New Tickets]]&gt;499, "TRUE", "FALSE")</f>
        <v>TRUE</v>
      </c>
      <c r="G2104" s="7">
        <v>2065</v>
      </c>
      <c r="H2104" s="7">
        <f>IF(TicketTotals[[#This Row],[New Tickets]]&gt;499, TicketTotals[[#This Row],[New Tickets]], 0)</f>
        <v>2065</v>
      </c>
      <c r="I2104" s="16">
        <f>ROUND((TicketTotals[[#This Row],[Billed Tickets]]/$E$5)*$E$6, 2)</f>
        <v>1276.23</v>
      </c>
      <c r="J2104" s="20">
        <f>TicketTotals[[#This Row],[Billed Tickets]]/$E$5</f>
        <v>2.5524664736927851E-4</v>
      </c>
    </row>
    <row r="2105" spans="1:10" x14ac:dyDescent="0.3">
      <c r="A2105" s="6" t="s">
        <v>3288</v>
      </c>
      <c r="B2105" s="6" t="s">
        <v>2</v>
      </c>
      <c r="C2105" s="12">
        <v>176278</v>
      </c>
      <c r="E2105" s="12" t="s">
        <v>3150</v>
      </c>
      <c r="F2105" s="11" t="str">
        <f>IF(TicketTotals[[#This Row],[New Tickets]]&gt;499, "TRUE", "FALSE")</f>
        <v>FALSE</v>
      </c>
      <c r="G2105" s="7">
        <v>176</v>
      </c>
      <c r="H2105" s="7">
        <f>IF(TicketTotals[[#This Row],[New Tickets]]&gt;499, TicketTotals[[#This Row],[New Tickets]], 0)</f>
        <v>0</v>
      </c>
      <c r="I2105" s="16">
        <f>ROUND((TicketTotals[[#This Row],[Billed Tickets]]/$E$5)*$E$6, 2)</f>
        <v>0</v>
      </c>
      <c r="J2105" s="20">
        <f>TicketTotals[[#This Row],[Billed Tickets]]/$E$5</f>
        <v>0</v>
      </c>
    </row>
    <row r="2106" spans="1:10" x14ac:dyDescent="0.3">
      <c r="A2106" s="6" t="s">
        <v>3288</v>
      </c>
      <c r="B2106" s="6" t="s">
        <v>2</v>
      </c>
      <c r="C2106" s="12">
        <v>176304</v>
      </c>
      <c r="E2106" s="12" t="s">
        <v>3151</v>
      </c>
      <c r="F2106" s="11" t="str">
        <f>IF(TicketTotals[[#This Row],[New Tickets]]&gt;499, "TRUE", "FALSE")</f>
        <v>FALSE</v>
      </c>
      <c r="G2106" s="7">
        <v>367</v>
      </c>
      <c r="H2106" s="7">
        <f>IF(TicketTotals[[#This Row],[New Tickets]]&gt;499, TicketTotals[[#This Row],[New Tickets]], 0)</f>
        <v>0</v>
      </c>
      <c r="I2106" s="16">
        <f>ROUND((TicketTotals[[#This Row],[Billed Tickets]]/$E$5)*$E$6, 2)</f>
        <v>0</v>
      </c>
      <c r="J2106" s="20">
        <f>TicketTotals[[#This Row],[Billed Tickets]]/$E$5</f>
        <v>0</v>
      </c>
    </row>
    <row r="2107" spans="1:10" x14ac:dyDescent="0.3">
      <c r="A2107" s="6" t="s">
        <v>3288</v>
      </c>
      <c r="B2107" s="6" t="s">
        <v>2</v>
      </c>
      <c r="C2107" s="12">
        <v>176307</v>
      </c>
      <c r="E2107" s="1" t="s">
        <v>3152</v>
      </c>
      <c r="F2107" s="11" t="str">
        <f>IF(TicketTotals[[#This Row],[New Tickets]]&gt;499, "TRUE", "FALSE")</f>
        <v>TRUE</v>
      </c>
      <c r="G2107" s="7">
        <v>1003</v>
      </c>
      <c r="H2107" s="7">
        <f>IF(TicketTotals[[#This Row],[New Tickets]]&gt;499, TicketTotals[[#This Row],[New Tickets]], 0)</f>
        <v>1003</v>
      </c>
      <c r="I2107" s="16">
        <f>ROUND((TicketTotals[[#This Row],[Billed Tickets]]/$E$5)*$E$6, 2)</f>
        <v>619.88</v>
      </c>
      <c r="J2107" s="20">
        <f>TicketTotals[[#This Row],[Billed Tickets]]/$E$5</f>
        <v>1.2397694300793526E-4</v>
      </c>
    </row>
    <row r="2108" spans="1:10" x14ac:dyDescent="0.3">
      <c r="A2108" s="6" t="s">
        <v>3288</v>
      </c>
      <c r="B2108" s="6" t="s">
        <v>2</v>
      </c>
      <c r="C2108" s="12">
        <v>176311</v>
      </c>
      <c r="E2108" s="12" t="s">
        <v>3153</v>
      </c>
      <c r="F2108" s="11" t="str">
        <f>IF(TicketTotals[[#This Row],[New Tickets]]&gt;499, "TRUE", "FALSE")</f>
        <v>FALSE</v>
      </c>
      <c r="G2108" s="7">
        <v>30</v>
      </c>
      <c r="H2108" s="7">
        <f>IF(TicketTotals[[#This Row],[New Tickets]]&gt;499, TicketTotals[[#This Row],[New Tickets]], 0)</f>
        <v>0</v>
      </c>
      <c r="I2108" s="16">
        <f>ROUND((TicketTotals[[#This Row],[Billed Tickets]]/$E$5)*$E$6, 2)</f>
        <v>0</v>
      </c>
      <c r="J2108" s="20">
        <f>TicketTotals[[#This Row],[Billed Tickets]]/$E$5</f>
        <v>0</v>
      </c>
    </row>
    <row r="2109" spans="1:10" x14ac:dyDescent="0.3">
      <c r="A2109" s="6" t="s">
        <v>3288</v>
      </c>
      <c r="B2109" s="6" t="s">
        <v>2</v>
      </c>
      <c r="C2109" s="12">
        <v>176330</v>
      </c>
      <c r="E2109" s="1" t="s">
        <v>3154</v>
      </c>
      <c r="F2109" s="11" t="str">
        <f>IF(TicketTotals[[#This Row],[New Tickets]]&gt;499, "TRUE", "FALSE")</f>
        <v>TRUE</v>
      </c>
      <c r="G2109" s="7">
        <v>1439</v>
      </c>
      <c r="H2109" s="7">
        <f>IF(TicketTotals[[#This Row],[New Tickets]]&gt;499, TicketTotals[[#This Row],[New Tickets]], 0)</f>
        <v>1439</v>
      </c>
      <c r="I2109" s="16">
        <f>ROUND((TicketTotals[[#This Row],[Billed Tickets]]/$E$5)*$E$6, 2)</f>
        <v>889.35</v>
      </c>
      <c r="J2109" s="20">
        <f>TicketTotals[[#This Row],[Billed Tickets]]/$E$5</f>
        <v>1.7786921334837373E-4</v>
      </c>
    </row>
    <row r="2110" spans="1:10" x14ac:dyDescent="0.3">
      <c r="A2110" s="6" t="s">
        <v>3288</v>
      </c>
      <c r="B2110" s="6" t="s">
        <v>2</v>
      </c>
      <c r="C2110" s="12">
        <v>176382</v>
      </c>
      <c r="E2110" s="1" t="s">
        <v>3155</v>
      </c>
      <c r="F2110" s="11" t="str">
        <f>IF(TicketTotals[[#This Row],[New Tickets]]&gt;499, "TRUE", "FALSE")</f>
        <v>TRUE</v>
      </c>
      <c r="G2110" s="7">
        <v>532</v>
      </c>
      <c r="H2110" s="7">
        <f>IF(TicketTotals[[#This Row],[New Tickets]]&gt;499, TicketTotals[[#This Row],[New Tickets]], 0)</f>
        <v>532</v>
      </c>
      <c r="I2110" s="16">
        <f>ROUND((TicketTotals[[#This Row],[Billed Tickets]]/$E$5)*$E$6, 2)</f>
        <v>328.79</v>
      </c>
      <c r="J2110" s="20">
        <f>TicketTotals[[#This Row],[Billed Tickets]]/$E$5</f>
        <v>6.5758458305305642E-5</v>
      </c>
    </row>
    <row r="2111" spans="1:10" x14ac:dyDescent="0.3">
      <c r="A2111" s="6" t="s">
        <v>3288</v>
      </c>
      <c r="B2111" s="6" t="s">
        <v>2</v>
      </c>
      <c r="C2111" s="12">
        <v>176409</v>
      </c>
      <c r="E2111" s="1" t="s">
        <v>3156</v>
      </c>
      <c r="F2111" s="11" t="str">
        <f>IF(TicketTotals[[#This Row],[New Tickets]]&gt;499, "TRUE", "FALSE")</f>
        <v>TRUE</v>
      </c>
      <c r="G2111" s="7">
        <v>1340</v>
      </c>
      <c r="H2111" s="7">
        <f>IF(TicketTotals[[#This Row],[New Tickets]]&gt;499, TicketTotals[[#This Row],[New Tickets]], 0)</f>
        <v>1340</v>
      </c>
      <c r="I2111" s="16">
        <f>ROUND((TicketTotals[[#This Row],[Billed Tickets]]/$E$5)*$E$6, 2)</f>
        <v>828.16</v>
      </c>
      <c r="J2111" s="20">
        <f>TicketTotals[[#This Row],[Billed Tickets]]/$E$5</f>
        <v>1.6563220700960445E-4</v>
      </c>
    </row>
    <row r="2112" spans="1:10" x14ac:dyDescent="0.3">
      <c r="A2112" s="6" t="s">
        <v>3288</v>
      </c>
      <c r="B2112" s="6" t="s">
        <v>2</v>
      </c>
      <c r="C2112" s="12">
        <v>176435</v>
      </c>
      <c r="E2112" s="1" t="s">
        <v>3157</v>
      </c>
      <c r="F2112" s="11" t="str">
        <f>IF(TicketTotals[[#This Row],[New Tickets]]&gt;499, "TRUE", "FALSE")</f>
        <v>TRUE</v>
      </c>
      <c r="G2112" s="7">
        <v>2806</v>
      </c>
      <c r="H2112" s="7">
        <f>IF(TicketTotals[[#This Row],[New Tickets]]&gt;499, TicketTotals[[#This Row],[New Tickets]], 0)</f>
        <v>2806</v>
      </c>
      <c r="I2112" s="16">
        <f>ROUND((TicketTotals[[#This Row],[Billed Tickets]]/$E$5)*$E$6, 2)</f>
        <v>1734.19</v>
      </c>
      <c r="J2112" s="20">
        <f>TicketTotals[[#This Row],[Billed Tickets]]/$E$5</f>
        <v>3.4683878572309707E-4</v>
      </c>
    </row>
    <row r="2113" spans="1:10" x14ac:dyDescent="0.3">
      <c r="A2113" s="6" t="s">
        <v>3288</v>
      </c>
      <c r="B2113" s="6" t="s">
        <v>2</v>
      </c>
      <c r="C2113" s="12">
        <v>176514</v>
      </c>
      <c r="E2113" s="1" t="s">
        <v>3158</v>
      </c>
      <c r="F2113" s="11" t="str">
        <f>IF(TicketTotals[[#This Row],[New Tickets]]&gt;499, "TRUE", "FALSE")</f>
        <v>TRUE</v>
      </c>
      <c r="G2113" s="7">
        <v>1079</v>
      </c>
      <c r="H2113" s="7">
        <f>IF(TicketTotals[[#This Row],[New Tickets]]&gt;499, TicketTotals[[#This Row],[New Tickets]], 0)</f>
        <v>1079</v>
      </c>
      <c r="I2113" s="16">
        <f>ROUND((TicketTotals[[#This Row],[Billed Tickets]]/$E$5)*$E$6, 2)</f>
        <v>666.86</v>
      </c>
      <c r="J2113" s="20">
        <f>TicketTotals[[#This Row],[Billed Tickets]]/$E$5</f>
        <v>1.3337100848012179E-4</v>
      </c>
    </row>
    <row r="2114" spans="1:10" x14ac:dyDescent="0.3">
      <c r="A2114" s="6" t="s">
        <v>3288</v>
      </c>
      <c r="B2114" s="6" t="s">
        <v>2</v>
      </c>
      <c r="C2114" s="12">
        <v>176541</v>
      </c>
      <c r="E2114" s="12" t="s">
        <v>3159</v>
      </c>
      <c r="F2114" s="11" t="str">
        <f>IF(TicketTotals[[#This Row],[New Tickets]]&gt;499, "TRUE", "FALSE")</f>
        <v>FALSE</v>
      </c>
      <c r="G2114" s="7">
        <v>419</v>
      </c>
      <c r="H2114" s="7">
        <f>IF(TicketTotals[[#This Row],[New Tickets]]&gt;499, TicketTotals[[#This Row],[New Tickets]], 0)</f>
        <v>0</v>
      </c>
      <c r="I2114" s="16">
        <f>ROUND((TicketTotals[[#This Row],[Billed Tickets]]/$E$5)*$E$6, 2)</f>
        <v>0</v>
      </c>
      <c r="J2114" s="20">
        <f>TicketTotals[[#This Row],[Billed Tickets]]/$E$5</f>
        <v>0</v>
      </c>
    </row>
    <row r="2115" spans="1:10" x14ac:dyDescent="0.3">
      <c r="A2115" s="6" t="s">
        <v>3288</v>
      </c>
      <c r="B2115" s="6" t="s">
        <v>2</v>
      </c>
      <c r="C2115" s="12">
        <v>176567</v>
      </c>
      <c r="E2115" s="1" t="s">
        <v>3160</v>
      </c>
      <c r="F2115" s="11" t="str">
        <f>IF(TicketTotals[[#This Row],[New Tickets]]&gt;499, "TRUE", "FALSE")</f>
        <v>TRUE</v>
      </c>
      <c r="G2115" s="7">
        <v>1265</v>
      </c>
      <c r="H2115" s="7">
        <f>IF(TicketTotals[[#This Row],[New Tickets]]&gt;499, TicketTotals[[#This Row],[New Tickets]], 0)</f>
        <v>1265</v>
      </c>
      <c r="I2115" s="16">
        <f>ROUND((TicketTotals[[#This Row],[Billed Tickets]]/$E$5)*$E$6, 2)</f>
        <v>781.81</v>
      </c>
      <c r="J2115" s="20">
        <f>TicketTotals[[#This Row],[Billed Tickets]]/$E$5</f>
        <v>1.5636174766205194E-4</v>
      </c>
    </row>
    <row r="2116" spans="1:10" x14ac:dyDescent="0.3">
      <c r="A2116" s="6" t="s">
        <v>3288</v>
      </c>
      <c r="B2116" s="6" t="s">
        <v>2</v>
      </c>
      <c r="C2116" s="12">
        <v>176573</v>
      </c>
      <c r="E2116" s="1" t="s">
        <v>3161</v>
      </c>
      <c r="F2116" s="11" t="str">
        <f>IF(TicketTotals[[#This Row],[New Tickets]]&gt;499, "TRUE", "FALSE")</f>
        <v>TRUE</v>
      </c>
      <c r="G2116" s="7">
        <v>733</v>
      </c>
      <c r="H2116" s="7">
        <f>IF(TicketTotals[[#This Row],[New Tickets]]&gt;499, TicketTotals[[#This Row],[New Tickets]], 0)</f>
        <v>733</v>
      </c>
      <c r="I2116" s="16">
        <f>ROUND((TicketTotals[[#This Row],[Billed Tickets]]/$E$5)*$E$6, 2)</f>
        <v>453.02</v>
      </c>
      <c r="J2116" s="20">
        <f>TicketTotals[[#This Row],[Billed Tickets]]/$E$5</f>
        <v>9.0603289356746313E-5</v>
      </c>
    </row>
    <row r="2117" spans="1:10" x14ac:dyDescent="0.3">
      <c r="A2117" s="6" t="s">
        <v>3288</v>
      </c>
      <c r="B2117" s="6" t="s">
        <v>2</v>
      </c>
      <c r="C2117" s="12">
        <v>176580</v>
      </c>
      <c r="E2117" s="1" t="s">
        <v>3162</v>
      </c>
      <c r="F2117" s="11" t="str">
        <f>IF(TicketTotals[[#This Row],[New Tickets]]&gt;499, "TRUE", "FALSE")</f>
        <v>TRUE</v>
      </c>
      <c r="G2117" s="7">
        <v>1218</v>
      </c>
      <c r="H2117" s="7">
        <f>IF(TicketTotals[[#This Row],[New Tickets]]&gt;499, TicketTotals[[#This Row],[New Tickets]], 0)</f>
        <v>1218</v>
      </c>
      <c r="I2117" s="16">
        <f>ROUND((TicketTotals[[#This Row],[Billed Tickets]]/$E$5)*$E$6, 2)</f>
        <v>752.76</v>
      </c>
      <c r="J2117" s="20">
        <f>TicketTotals[[#This Row],[Billed Tickets]]/$E$5</f>
        <v>1.5055225980425239E-4</v>
      </c>
    </row>
    <row r="2118" spans="1:10" x14ac:dyDescent="0.3">
      <c r="A2118" s="6" t="s">
        <v>3288</v>
      </c>
      <c r="B2118" s="6" t="s">
        <v>2</v>
      </c>
      <c r="C2118" s="12">
        <v>176586</v>
      </c>
      <c r="E2118" s="1" t="s">
        <v>3163</v>
      </c>
      <c r="F2118" s="11" t="str">
        <f>IF(TicketTotals[[#This Row],[New Tickets]]&gt;499, "TRUE", "FALSE")</f>
        <v>TRUE</v>
      </c>
      <c r="G2118" s="7">
        <v>923</v>
      </c>
      <c r="H2118" s="7">
        <f>IF(TicketTotals[[#This Row],[New Tickets]]&gt;499, TicketTotals[[#This Row],[New Tickets]], 0)</f>
        <v>923</v>
      </c>
      <c r="I2118" s="16">
        <f>ROUND((TicketTotals[[#This Row],[Billed Tickets]]/$E$5)*$E$6, 2)</f>
        <v>570.44000000000005</v>
      </c>
      <c r="J2118" s="20">
        <f>TicketTotals[[#This Row],[Billed Tickets]]/$E$5</f>
        <v>1.1408845303721261E-4</v>
      </c>
    </row>
    <row r="2119" spans="1:10" x14ac:dyDescent="0.3">
      <c r="A2119" s="6" t="s">
        <v>3288</v>
      </c>
      <c r="B2119" s="6" t="s">
        <v>2</v>
      </c>
      <c r="C2119" s="12">
        <v>176593</v>
      </c>
      <c r="E2119" s="1" t="s">
        <v>3164</v>
      </c>
      <c r="F2119" s="11" t="str">
        <f>IF(TicketTotals[[#This Row],[New Tickets]]&gt;499, "TRUE", "FALSE")</f>
        <v>TRUE</v>
      </c>
      <c r="G2119" s="7">
        <v>601</v>
      </c>
      <c r="H2119" s="7">
        <f>IF(TicketTotals[[#This Row],[New Tickets]]&gt;499, TicketTotals[[#This Row],[New Tickets]], 0)</f>
        <v>601</v>
      </c>
      <c r="I2119" s="16">
        <f>ROUND((TicketTotals[[#This Row],[Billed Tickets]]/$E$5)*$E$6, 2)</f>
        <v>371.44</v>
      </c>
      <c r="J2119" s="20">
        <f>TicketTotals[[#This Row],[Billed Tickets]]/$E$5</f>
        <v>7.428728090505394E-5</v>
      </c>
    </row>
    <row r="2120" spans="1:10" x14ac:dyDescent="0.3">
      <c r="A2120" s="6" t="s">
        <v>3288</v>
      </c>
      <c r="B2120" s="6" t="s">
        <v>2</v>
      </c>
      <c r="C2120" s="12">
        <v>176606</v>
      </c>
      <c r="E2120" s="1" t="s">
        <v>3165</v>
      </c>
      <c r="F2120" s="11" t="str">
        <f>IF(TicketTotals[[#This Row],[New Tickets]]&gt;499, "TRUE", "FALSE")</f>
        <v>TRUE</v>
      </c>
      <c r="G2120" s="7">
        <v>1946</v>
      </c>
      <c r="H2120" s="7">
        <f>IF(TicketTotals[[#This Row],[New Tickets]]&gt;499, TicketTotals[[#This Row],[New Tickets]], 0)</f>
        <v>1946</v>
      </c>
      <c r="I2120" s="16">
        <f>ROUND((TicketTotals[[#This Row],[Billed Tickets]]/$E$5)*$E$6, 2)</f>
        <v>1202.69</v>
      </c>
      <c r="J2120" s="20">
        <f>TicketTotals[[#This Row],[Billed Tickets]]/$E$5</f>
        <v>2.4053751853782854E-4</v>
      </c>
    </row>
    <row r="2121" spans="1:10" x14ac:dyDescent="0.3">
      <c r="A2121" s="6" t="s">
        <v>3288</v>
      </c>
      <c r="B2121" s="6" t="s">
        <v>2</v>
      </c>
      <c r="C2121" s="12">
        <v>176613</v>
      </c>
      <c r="E2121" s="12" t="s">
        <v>3166</v>
      </c>
      <c r="F2121" s="11" t="str">
        <f>IF(TicketTotals[[#This Row],[New Tickets]]&gt;499, "TRUE", "FALSE")</f>
        <v>FALSE</v>
      </c>
      <c r="G2121" s="7">
        <v>279</v>
      </c>
      <c r="H2121" s="7">
        <f>IF(TicketTotals[[#This Row],[New Tickets]]&gt;499, TicketTotals[[#This Row],[New Tickets]], 0)</f>
        <v>0</v>
      </c>
      <c r="I2121" s="16">
        <f>ROUND((TicketTotals[[#This Row],[Billed Tickets]]/$E$5)*$E$6, 2)</f>
        <v>0</v>
      </c>
      <c r="J2121" s="20">
        <f>TicketTotals[[#This Row],[Billed Tickets]]/$E$5</f>
        <v>0</v>
      </c>
    </row>
    <row r="2122" spans="1:10" x14ac:dyDescent="0.3">
      <c r="A2122" s="6" t="s">
        <v>3288</v>
      </c>
      <c r="B2122" s="6" t="s">
        <v>2</v>
      </c>
      <c r="C2122" s="12">
        <v>176620</v>
      </c>
      <c r="E2122" s="12" t="s">
        <v>3167</v>
      </c>
      <c r="F2122" s="11" t="str">
        <f>IF(TicketTotals[[#This Row],[New Tickets]]&gt;499, "TRUE", "FALSE")</f>
        <v>FALSE</v>
      </c>
      <c r="G2122" s="7">
        <v>10</v>
      </c>
      <c r="H2122" s="7">
        <f>IF(TicketTotals[[#This Row],[New Tickets]]&gt;499, TicketTotals[[#This Row],[New Tickets]], 0)</f>
        <v>0</v>
      </c>
      <c r="I2122" s="16">
        <f>ROUND((TicketTotals[[#This Row],[Billed Tickets]]/$E$5)*$E$6, 2)</f>
        <v>0</v>
      </c>
      <c r="J2122" s="20">
        <f>TicketTotals[[#This Row],[Billed Tickets]]/$E$5</f>
        <v>0</v>
      </c>
    </row>
    <row r="2123" spans="1:10" x14ac:dyDescent="0.3">
      <c r="A2123" s="6" t="s">
        <v>3288</v>
      </c>
      <c r="B2123" s="6" t="s">
        <v>2</v>
      </c>
      <c r="C2123" s="12">
        <v>176699</v>
      </c>
      <c r="E2123" s="1" t="s">
        <v>3168</v>
      </c>
      <c r="F2123" s="11" t="str">
        <f>IF(TicketTotals[[#This Row],[New Tickets]]&gt;499, "TRUE", "FALSE")</f>
        <v>TRUE</v>
      </c>
      <c r="G2123" s="7">
        <v>783</v>
      </c>
      <c r="H2123" s="7">
        <f>IF(TicketTotals[[#This Row],[New Tickets]]&gt;499, TicketTotals[[#This Row],[New Tickets]], 0)</f>
        <v>783</v>
      </c>
      <c r="I2123" s="16">
        <f>ROUND((TicketTotals[[#This Row],[Billed Tickets]]/$E$5)*$E$6, 2)</f>
        <v>483.92</v>
      </c>
      <c r="J2123" s="20">
        <f>TicketTotals[[#This Row],[Billed Tickets]]/$E$5</f>
        <v>9.678359558844797E-5</v>
      </c>
    </row>
    <row r="2124" spans="1:10" x14ac:dyDescent="0.3">
      <c r="A2124" s="6" t="s">
        <v>3288</v>
      </c>
      <c r="B2124" s="6" t="s">
        <v>2</v>
      </c>
      <c r="C2124" s="12">
        <v>176705</v>
      </c>
      <c r="E2124" s="12" t="s">
        <v>3169</v>
      </c>
      <c r="F2124" s="11" t="str">
        <f>IF(TicketTotals[[#This Row],[New Tickets]]&gt;499, "TRUE", "FALSE")</f>
        <v>FALSE</v>
      </c>
      <c r="G2124" s="7">
        <v>101</v>
      </c>
      <c r="H2124" s="7">
        <f>IF(TicketTotals[[#This Row],[New Tickets]]&gt;499, TicketTotals[[#This Row],[New Tickets]], 0)</f>
        <v>0</v>
      </c>
      <c r="I2124" s="16">
        <f>ROUND((TicketTotals[[#This Row],[Billed Tickets]]/$E$5)*$E$6, 2)</f>
        <v>0</v>
      </c>
      <c r="J2124" s="20">
        <f>TicketTotals[[#This Row],[Billed Tickets]]/$E$5</f>
        <v>0</v>
      </c>
    </row>
    <row r="2125" spans="1:10" x14ac:dyDescent="0.3">
      <c r="A2125" s="6" t="s">
        <v>3288</v>
      </c>
      <c r="B2125" s="6" t="s">
        <v>2</v>
      </c>
      <c r="C2125" s="12">
        <v>176708</v>
      </c>
      <c r="E2125" s="12" t="s">
        <v>3170</v>
      </c>
      <c r="F2125" s="11" t="str">
        <f>IF(TicketTotals[[#This Row],[New Tickets]]&gt;499, "TRUE", "FALSE")</f>
        <v>FALSE</v>
      </c>
      <c r="G2125" s="7">
        <v>107</v>
      </c>
      <c r="H2125" s="7">
        <f>IF(TicketTotals[[#This Row],[New Tickets]]&gt;499, TicketTotals[[#This Row],[New Tickets]], 0)</f>
        <v>0</v>
      </c>
      <c r="I2125" s="16">
        <f>ROUND((TicketTotals[[#This Row],[Billed Tickets]]/$E$5)*$E$6, 2)</f>
        <v>0</v>
      </c>
      <c r="J2125" s="20">
        <f>TicketTotals[[#This Row],[Billed Tickets]]/$E$5</f>
        <v>0</v>
      </c>
    </row>
    <row r="2126" spans="1:10" x14ac:dyDescent="0.3">
      <c r="A2126" s="6" t="s">
        <v>3288</v>
      </c>
      <c r="B2126" s="6" t="s">
        <v>2</v>
      </c>
      <c r="C2126" s="12">
        <v>176712</v>
      </c>
      <c r="E2126" s="12" t="s">
        <v>3171</v>
      </c>
      <c r="F2126" s="11" t="str">
        <f>IF(TicketTotals[[#This Row],[New Tickets]]&gt;499, "TRUE", "FALSE")</f>
        <v>FALSE</v>
      </c>
      <c r="G2126" s="7">
        <v>4</v>
      </c>
      <c r="H2126" s="7">
        <f>IF(TicketTotals[[#This Row],[New Tickets]]&gt;499, TicketTotals[[#This Row],[New Tickets]], 0)</f>
        <v>0</v>
      </c>
      <c r="I2126" s="16">
        <f>ROUND((TicketTotals[[#This Row],[Billed Tickets]]/$E$5)*$E$6, 2)</f>
        <v>0</v>
      </c>
      <c r="J2126" s="20">
        <f>TicketTotals[[#This Row],[Billed Tickets]]/$E$5</f>
        <v>0</v>
      </c>
    </row>
    <row r="2127" spans="1:10" x14ac:dyDescent="0.3">
      <c r="A2127" s="6" t="s">
        <v>3288</v>
      </c>
      <c r="B2127" s="6" t="s">
        <v>2</v>
      </c>
      <c r="C2127" s="12">
        <v>176725</v>
      </c>
      <c r="E2127" s="12" t="s">
        <v>3172</v>
      </c>
      <c r="F2127" s="11" t="str">
        <f>IF(TicketTotals[[#This Row],[New Tickets]]&gt;499, "TRUE", "FALSE")</f>
        <v>FALSE</v>
      </c>
      <c r="G2127" s="7">
        <v>298</v>
      </c>
      <c r="H2127" s="7">
        <f>IF(TicketTotals[[#This Row],[New Tickets]]&gt;499, TicketTotals[[#This Row],[New Tickets]], 0)</f>
        <v>0</v>
      </c>
      <c r="I2127" s="16">
        <f>ROUND((TicketTotals[[#This Row],[Billed Tickets]]/$E$5)*$E$6, 2)</f>
        <v>0</v>
      </c>
      <c r="J2127" s="20">
        <f>TicketTotals[[#This Row],[Billed Tickets]]/$E$5</f>
        <v>0</v>
      </c>
    </row>
    <row r="2128" spans="1:10" x14ac:dyDescent="0.3">
      <c r="A2128" s="6" t="s">
        <v>3288</v>
      </c>
      <c r="B2128" s="6" t="s">
        <v>2</v>
      </c>
      <c r="C2128" s="12">
        <v>176765</v>
      </c>
      <c r="E2128" s="12" t="s">
        <v>3173</v>
      </c>
      <c r="F2128" s="11" t="str">
        <f>IF(TicketTotals[[#This Row],[New Tickets]]&gt;499, "TRUE", "FALSE")</f>
        <v>FALSE</v>
      </c>
      <c r="G2128" s="7">
        <v>368</v>
      </c>
      <c r="H2128" s="7">
        <f>IF(TicketTotals[[#This Row],[New Tickets]]&gt;499, TicketTotals[[#This Row],[New Tickets]], 0)</f>
        <v>0</v>
      </c>
      <c r="I2128" s="16">
        <f>ROUND((TicketTotals[[#This Row],[Billed Tickets]]/$E$5)*$E$6, 2)</f>
        <v>0</v>
      </c>
      <c r="J2128" s="20">
        <f>TicketTotals[[#This Row],[Billed Tickets]]/$E$5</f>
        <v>0</v>
      </c>
    </row>
    <row r="2129" spans="1:10" x14ac:dyDescent="0.3">
      <c r="A2129" s="6" t="s">
        <v>3288</v>
      </c>
      <c r="B2129" s="6" t="s">
        <v>2</v>
      </c>
      <c r="C2129" s="12">
        <v>176919</v>
      </c>
      <c r="E2129" s="12" t="s">
        <v>3174</v>
      </c>
      <c r="F2129" s="11" t="str">
        <f>IF(TicketTotals[[#This Row],[New Tickets]]&gt;499, "TRUE", "FALSE")</f>
        <v>FALSE</v>
      </c>
      <c r="G2129" s="7">
        <v>21</v>
      </c>
      <c r="H2129" s="7">
        <f>IF(TicketTotals[[#This Row],[New Tickets]]&gt;499, TicketTotals[[#This Row],[New Tickets]], 0)</f>
        <v>0</v>
      </c>
      <c r="I2129" s="16">
        <f>ROUND((TicketTotals[[#This Row],[Billed Tickets]]/$E$5)*$E$6, 2)</f>
        <v>0</v>
      </c>
      <c r="J2129" s="20">
        <f>TicketTotals[[#This Row],[Billed Tickets]]/$E$5</f>
        <v>0</v>
      </c>
    </row>
    <row r="2130" spans="1:10" x14ac:dyDescent="0.3">
      <c r="A2130" s="6" t="s">
        <v>3288</v>
      </c>
      <c r="B2130" s="6" t="s">
        <v>2</v>
      </c>
      <c r="C2130" s="12">
        <v>176967</v>
      </c>
      <c r="E2130" s="12" t="s">
        <v>3175</v>
      </c>
      <c r="F2130" s="11" t="str">
        <f>IF(TicketTotals[[#This Row],[New Tickets]]&gt;499, "TRUE", "FALSE")</f>
        <v>FALSE</v>
      </c>
      <c r="G2130" s="7">
        <v>346</v>
      </c>
      <c r="H2130" s="7">
        <f>IF(TicketTotals[[#This Row],[New Tickets]]&gt;499, TicketTotals[[#This Row],[New Tickets]], 0)</f>
        <v>0</v>
      </c>
      <c r="I2130" s="16">
        <f>ROUND((TicketTotals[[#This Row],[Billed Tickets]]/$E$5)*$E$6, 2)</f>
        <v>0</v>
      </c>
      <c r="J2130" s="20">
        <f>TicketTotals[[#This Row],[Billed Tickets]]/$E$5</f>
        <v>0</v>
      </c>
    </row>
    <row r="2131" spans="1:10" x14ac:dyDescent="0.3">
      <c r="A2131" s="6" t="s">
        <v>3288</v>
      </c>
      <c r="B2131" s="6" t="s">
        <v>2</v>
      </c>
      <c r="C2131" s="12">
        <v>177003</v>
      </c>
      <c r="E2131" s="12" t="s">
        <v>3176</v>
      </c>
      <c r="F2131" s="11" t="str">
        <f>IF(TicketTotals[[#This Row],[New Tickets]]&gt;499, "TRUE", "FALSE")</f>
        <v>FALSE</v>
      </c>
      <c r="G2131" s="7">
        <v>43</v>
      </c>
      <c r="H2131" s="7">
        <f>IF(TicketTotals[[#This Row],[New Tickets]]&gt;499, TicketTotals[[#This Row],[New Tickets]], 0)</f>
        <v>0</v>
      </c>
      <c r="I2131" s="16">
        <f>ROUND((TicketTotals[[#This Row],[Billed Tickets]]/$E$5)*$E$6, 2)</f>
        <v>0</v>
      </c>
      <c r="J2131" s="20">
        <f>TicketTotals[[#This Row],[Billed Tickets]]/$E$5</f>
        <v>0</v>
      </c>
    </row>
    <row r="2132" spans="1:10" x14ac:dyDescent="0.3">
      <c r="A2132" s="6" t="s">
        <v>3288</v>
      </c>
      <c r="B2132" s="6" t="s">
        <v>2</v>
      </c>
      <c r="C2132" s="12">
        <v>177009</v>
      </c>
      <c r="E2132" s="12" t="s">
        <v>3177</v>
      </c>
      <c r="F2132" s="11" t="str">
        <f>IF(TicketTotals[[#This Row],[New Tickets]]&gt;499, "TRUE", "FALSE")</f>
        <v>FALSE</v>
      </c>
      <c r="G2132" s="7">
        <v>6</v>
      </c>
      <c r="H2132" s="7">
        <f>IF(TicketTotals[[#This Row],[New Tickets]]&gt;499, TicketTotals[[#This Row],[New Tickets]], 0)</f>
        <v>0</v>
      </c>
      <c r="I2132" s="16">
        <f>ROUND((TicketTotals[[#This Row],[Billed Tickets]]/$E$5)*$E$6, 2)</f>
        <v>0</v>
      </c>
      <c r="J2132" s="20">
        <f>TicketTotals[[#This Row],[Billed Tickets]]/$E$5</f>
        <v>0</v>
      </c>
    </row>
    <row r="2133" spans="1:10" x14ac:dyDescent="0.3">
      <c r="A2133" s="6" t="s">
        <v>3288</v>
      </c>
      <c r="B2133" s="6" t="s">
        <v>2</v>
      </c>
      <c r="C2133" s="12">
        <v>177226</v>
      </c>
      <c r="E2133" s="1" t="s">
        <v>3178</v>
      </c>
      <c r="F2133" s="11" t="str">
        <f>IF(TicketTotals[[#This Row],[New Tickets]]&gt;499, "TRUE", "FALSE")</f>
        <v>TRUE</v>
      </c>
      <c r="G2133" s="7">
        <v>1521</v>
      </c>
      <c r="H2133" s="7">
        <f>IF(TicketTotals[[#This Row],[New Tickets]]&gt;499, TicketTotals[[#This Row],[New Tickets]], 0)</f>
        <v>1521</v>
      </c>
      <c r="I2133" s="16">
        <f>ROUND((TicketTotals[[#This Row],[Billed Tickets]]/$E$5)*$E$6, 2)</f>
        <v>940.02</v>
      </c>
      <c r="J2133" s="20">
        <f>TicketTotals[[#This Row],[Billed Tickets]]/$E$5</f>
        <v>1.8800491556836445E-4</v>
      </c>
    </row>
    <row r="2134" spans="1:10" x14ac:dyDescent="0.3">
      <c r="A2134" s="6" t="s">
        <v>3288</v>
      </c>
      <c r="B2134" s="6" t="s">
        <v>2</v>
      </c>
      <c r="C2134" s="12">
        <v>177015</v>
      </c>
      <c r="E2134" s="1" t="s">
        <v>3179</v>
      </c>
      <c r="F2134" s="11" t="str">
        <f>IF(TicketTotals[[#This Row],[New Tickets]]&gt;499, "TRUE", "FALSE")</f>
        <v>TRUE</v>
      </c>
      <c r="G2134" s="7">
        <v>1508</v>
      </c>
      <c r="H2134" s="7">
        <f>IF(TicketTotals[[#This Row],[New Tickets]]&gt;499, TicketTotals[[#This Row],[New Tickets]], 0)</f>
        <v>1508</v>
      </c>
      <c r="I2134" s="16">
        <f>ROUND((TicketTotals[[#This Row],[Billed Tickets]]/$E$5)*$E$6, 2)</f>
        <v>931.99</v>
      </c>
      <c r="J2134" s="20">
        <f>TicketTotals[[#This Row],[Billed Tickets]]/$E$5</f>
        <v>1.86398035948122E-4</v>
      </c>
    </row>
    <row r="2135" spans="1:10" x14ac:dyDescent="0.3">
      <c r="A2135" s="6" t="s">
        <v>3288</v>
      </c>
      <c r="B2135" s="6" t="s">
        <v>2</v>
      </c>
      <c r="C2135" s="12">
        <v>177299</v>
      </c>
      <c r="E2135" s="12" t="s">
        <v>3180</v>
      </c>
      <c r="F2135" s="11" t="str">
        <f>IF(TicketTotals[[#This Row],[New Tickets]]&gt;499, "TRUE", "FALSE")</f>
        <v>FALSE</v>
      </c>
      <c r="G2135" s="7">
        <v>49</v>
      </c>
      <c r="H2135" s="7">
        <f>IF(TicketTotals[[#This Row],[New Tickets]]&gt;499, TicketTotals[[#This Row],[New Tickets]], 0)</f>
        <v>0</v>
      </c>
      <c r="I2135" s="16">
        <f>ROUND((TicketTotals[[#This Row],[Billed Tickets]]/$E$5)*$E$6, 2)</f>
        <v>0</v>
      </c>
      <c r="J2135" s="20">
        <f>TicketTotals[[#This Row],[Billed Tickets]]/$E$5</f>
        <v>0</v>
      </c>
    </row>
    <row r="2136" spans="1:10" x14ac:dyDescent="0.3">
      <c r="A2136" s="6" t="s">
        <v>3288</v>
      </c>
      <c r="B2136" s="6" t="s">
        <v>2</v>
      </c>
      <c r="C2136" s="12">
        <v>177345</v>
      </c>
      <c r="E2136" s="12" t="s">
        <v>3181</v>
      </c>
      <c r="F2136" s="11" t="str">
        <f>IF(TicketTotals[[#This Row],[New Tickets]]&gt;499, "TRUE", "FALSE")</f>
        <v>FALSE</v>
      </c>
      <c r="G2136" s="7">
        <v>36</v>
      </c>
      <c r="H2136" s="7">
        <f>IF(TicketTotals[[#This Row],[New Tickets]]&gt;499, TicketTotals[[#This Row],[New Tickets]], 0)</f>
        <v>0</v>
      </c>
      <c r="I2136" s="16">
        <f>ROUND((TicketTotals[[#This Row],[Billed Tickets]]/$E$5)*$E$6, 2)</f>
        <v>0</v>
      </c>
      <c r="J2136" s="20">
        <f>TicketTotals[[#This Row],[Billed Tickets]]/$E$5</f>
        <v>0</v>
      </c>
    </row>
    <row r="2137" spans="1:10" x14ac:dyDescent="0.3">
      <c r="A2137" s="6" t="s">
        <v>3288</v>
      </c>
      <c r="B2137" s="6" t="s">
        <v>2</v>
      </c>
      <c r="C2137" s="12">
        <v>177391</v>
      </c>
      <c r="E2137" s="12" t="s">
        <v>3182</v>
      </c>
      <c r="F2137" s="11" t="str">
        <f>IF(TicketTotals[[#This Row],[New Tickets]]&gt;499, "TRUE", "FALSE")</f>
        <v>FALSE</v>
      </c>
      <c r="G2137" s="7">
        <v>3</v>
      </c>
      <c r="H2137" s="7">
        <f>IF(TicketTotals[[#This Row],[New Tickets]]&gt;499, TicketTotals[[#This Row],[New Tickets]], 0)</f>
        <v>0</v>
      </c>
      <c r="I2137" s="16">
        <f>ROUND((TicketTotals[[#This Row],[Billed Tickets]]/$E$5)*$E$6, 2)</f>
        <v>0</v>
      </c>
      <c r="J2137" s="20">
        <f>TicketTotals[[#This Row],[Billed Tickets]]/$E$5</f>
        <v>0</v>
      </c>
    </row>
    <row r="2138" spans="1:10" x14ac:dyDescent="0.3">
      <c r="A2138" s="6" t="s">
        <v>3288</v>
      </c>
      <c r="B2138" s="6" t="s">
        <v>2</v>
      </c>
      <c r="C2138" s="12">
        <v>177437</v>
      </c>
      <c r="E2138" s="1" t="s">
        <v>3183</v>
      </c>
      <c r="F2138" s="11" t="str">
        <f>IF(TicketTotals[[#This Row],[New Tickets]]&gt;499, "TRUE", "FALSE")</f>
        <v>TRUE</v>
      </c>
      <c r="G2138" s="7">
        <v>1275</v>
      </c>
      <c r="H2138" s="7">
        <f>IF(TicketTotals[[#This Row],[New Tickets]]&gt;499, TicketTotals[[#This Row],[New Tickets]], 0)</f>
        <v>1275</v>
      </c>
      <c r="I2138" s="16">
        <f>ROUND((TicketTotals[[#This Row],[Billed Tickets]]/$E$5)*$E$6, 2)</f>
        <v>787.99</v>
      </c>
      <c r="J2138" s="20">
        <f>TicketTotals[[#This Row],[Billed Tickets]]/$E$5</f>
        <v>1.575978089083923E-4</v>
      </c>
    </row>
    <row r="2139" spans="1:10" x14ac:dyDescent="0.3">
      <c r="A2139" s="6" t="s">
        <v>3288</v>
      </c>
      <c r="B2139" s="6" t="s">
        <v>2</v>
      </c>
      <c r="C2139" s="12">
        <v>177730</v>
      </c>
      <c r="E2139" s="12" t="s">
        <v>3184</v>
      </c>
      <c r="F2139" s="11" t="str">
        <f>IF(TicketTotals[[#This Row],[New Tickets]]&gt;499, "TRUE", "FALSE")</f>
        <v>FALSE</v>
      </c>
      <c r="G2139" s="7">
        <v>63</v>
      </c>
      <c r="H2139" s="7">
        <f>IF(TicketTotals[[#This Row],[New Tickets]]&gt;499, TicketTotals[[#This Row],[New Tickets]], 0)</f>
        <v>0</v>
      </c>
      <c r="I2139" s="16">
        <f>ROUND((TicketTotals[[#This Row],[Billed Tickets]]/$E$5)*$E$6, 2)</f>
        <v>0</v>
      </c>
      <c r="J2139" s="20">
        <f>TicketTotals[[#This Row],[Billed Tickets]]/$E$5</f>
        <v>0</v>
      </c>
    </row>
    <row r="2140" spans="1:10" x14ac:dyDescent="0.3">
      <c r="A2140" s="6" t="s">
        <v>3288</v>
      </c>
      <c r="B2140" s="6" t="s">
        <v>2</v>
      </c>
      <c r="C2140" s="12">
        <v>177754</v>
      </c>
      <c r="E2140" s="1" t="s">
        <v>3185</v>
      </c>
      <c r="F2140" s="11" t="str">
        <f>IF(TicketTotals[[#This Row],[New Tickets]]&gt;499, "TRUE", "FALSE")</f>
        <v>TRUE</v>
      </c>
      <c r="G2140" s="7">
        <v>1859</v>
      </c>
      <c r="H2140" s="7">
        <f>IF(TicketTotals[[#This Row],[New Tickets]]&gt;499, TicketTotals[[#This Row],[New Tickets]], 0)</f>
        <v>1859</v>
      </c>
      <c r="I2140" s="16">
        <f>ROUND((TicketTotals[[#This Row],[Billed Tickets]]/$E$5)*$E$6, 2)</f>
        <v>1148.92</v>
      </c>
      <c r="J2140" s="20">
        <f>TicketTotals[[#This Row],[Billed Tickets]]/$E$5</f>
        <v>2.2978378569466764E-4</v>
      </c>
    </row>
    <row r="2141" spans="1:10" x14ac:dyDescent="0.3">
      <c r="A2141" s="6" t="s">
        <v>3288</v>
      </c>
      <c r="B2141" s="6" t="s">
        <v>2</v>
      </c>
      <c r="C2141" s="12">
        <v>177859</v>
      </c>
      <c r="E2141" s="1" t="s">
        <v>3186</v>
      </c>
      <c r="F2141" s="11" t="str">
        <f>IF(TicketTotals[[#This Row],[New Tickets]]&gt;499, "TRUE", "FALSE")</f>
        <v>TRUE</v>
      </c>
      <c r="G2141" s="7">
        <v>6693</v>
      </c>
      <c r="H2141" s="7">
        <f>IF(TicketTotals[[#This Row],[New Tickets]]&gt;499, TicketTotals[[#This Row],[New Tickets]], 0)</f>
        <v>6693</v>
      </c>
      <c r="I2141" s="16">
        <f>ROUND((TicketTotals[[#This Row],[Billed Tickets]]/$E$5)*$E$6, 2)</f>
        <v>4136.4799999999996</v>
      </c>
      <c r="J2141" s="20">
        <f>TicketTotals[[#This Row],[Billed Tickets]]/$E$5</f>
        <v>8.2729579217558395E-4</v>
      </c>
    </row>
    <row r="2142" spans="1:10" x14ac:dyDescent="0.3">
      <c r="A2142" s="6" t="s">
        <v>3288</v>
      </c>
      <c r="B2142" s="6" t="s">
        <v>2</v>
      </c>
      <c r="C2142" s="12">
        <v>178176</v>
      </c>
      <c r="E2142" s="12" t="s">
        <v>3187</v>
      </c>
      <c r="F2142" s="11" t="str">
        <f>IF(TicketTotals[[#This Row],[New Tickets]]&gt;499, "TRUE", "FALSE")</f>
        <v>FALSE</v>
      </c>
      <c r="G2142" s="7">
        <v>49</v>
      </c>
      <c r="H2142" s="7">
        <f>IF(TicketTotals[[#This Row],[New Tickets]]&gt;499, TicketTotals[[#This Row],[New Tickets]], 0)</f>
        <v>0</v>
      </c>
      <c r="I2142" s="16">
        <f>ROUND((TicketTotals[[#This Row],[Billed Tickets]]/$E$5)*$E$6, 2)</f>
        <v>0</v>
      </c>
      <c r="J2142" s="20">
        <f>TicketTotals[[#This Row],[Billed Tickets]]/$E$5</f>
        <v>0</v>
      </c>
    </row>
    <row r="2143" spans="1:10" x14ac:dyDescent="0.3">
      <c r="A2143" s="6" t="s">
        <v>3288</v>
      </c>
      <c r="B2143" s="6" t="s">
        <v>2</v>
      </c>
      <c r="C2143" s="12">
        <v>178255</v>
      </c>
      <c r="E2143" s="12" t="s">
        <v>3188</v>
      </c>
      <c r="F2143" s="11" t="str">
        <f>IF(TicketTotals[[#This Row],[New Tickets]]&gt;499, "TRUE", "FALSE")</f>
        <v>FALSE</v>
      </c>
      <c r="G2143" s="7">
        <v>134</v>
      </c>
      <c r="H2143" s="7">
        <f>IF(TicketTotals[[#This Row],[New Tickets]]&gt;499, TicketTotals[[#This Row],[New Tickets]], 0)</f>
        <v>0</v>
      </c>
      <c r="I2143" s="16">
        <f>ROUND((TicketTotals[[#This Row],[Billed Tickets]]/$E$5)*$E$6, 2)</f>
        <v>0</v>
      </c>
      <c r="J2143" s="20">
        <f>TicketTotals[[#This Row],[Billed Tickets]]/$E$5</f>
        <v>0</v>
      </c>
    </row>
    <row r="2144" spans="1:10" x14ac:dyDescent="0.3">
      <c r="A2144" s="6" t="s">
        <v>3288</v>
      </c>
      <c r="B2144" s="6" t="s">
        <v>2</v>
      </c>
      <c r="C2144" s="12">
        <v>180472</v>
      </c>
      <c r="E2144" s="12" t="s">
        <v>3189</v>
      </c>
      <c r="F2144" s="11" t="str">
        <f>IF(TicketTotals[[#This Row],[New Tickets]]&gt;499, "TRUE", "FALSE")</f>
        <v>FALSE</v>
      </c>
      <c r="G2144" s="7">
        <v>26</v>
      </c>
      <c r="H2144" s="7">
        <f>IF(TicketTotals[[#This Row],[New Tickets]]&gt;499, TicketTotals[[#This Row],[New Tickets]], 0)</f>
        <v>0</v>
      </c>
      <c r="I2144" s="16">
        <f>ROUND((TicketTotals[[#This Row],[Billed Tickets]]/$E$5)*$E$6, 2)</f>
        <v>0</v>
      </c>
      <c r="J2144" s="20">
        <f>TicketTotals[[#This Row],[Billed Tickets]]/$E$5</f>
        <v>0</v>
      </c>
    </row>
    <row r="2145" spans="1:10" x14ac:dyDescent="0.3">
      <c r="A2145" s="6" t="s">
        <v>3288</v>
      </c>
      <c r="B2145" s="6" t="s">
        <v>2</v>
      </c>
      <c r="C2145" s="12">
        <v>178914</v>
      </c>
      <c r="E2145" s="1" t="s">
        <v>3190</v>
      </c>
      <c r="F2145" s="11" t="str">
        <f>IF(TicketTotals[[#This Row],[New Tickets]]&gt;499, "TRUE", "FALSE")</f>
        <v>TRUE</v>
      </c>
      <c r="G2145" s="7">
        <v>955</v>
      </c>
      <c r="H2145" s="7">
        <f>IF(TicketTotals[[#This Row],[New Tickets]]&gt;499, TicketTotals[[#This Row],[New Tickets]], 0)</f>
        <v>955</v>
      </c>
      <c r="I2145" s="16">
        <f>ROUND((TicketTotals[[#This Row],[Billed Tickets]]/$E$5)*$E$6, 2)</f>
        <v>590.22</v>
      </c>
      <c r="J2145" s="20">
        <f>TicketTotals[[#This Row],[Billed Tickets]]/$E$5</f>
        <v>1.1804384902550167E-4</v>
      </c>
    </row>
    <row r="2146" spans="1:10" x14ac:dyDescent="0.3">
      <c r="A2146" s="6" t="s">
        <v>3288</v>
      </c>
      <c r="B2146" s="6" t="s">
        <v>2</v>
      </c>
      <c r="C2146" s="12">
        <v>180905</v>
      </c>
      <c r="E2146" s="12" t="s">
        <v>3191</v>
      </c>
      <c r="F2146" s="11" t="str">
        <f>IF(TicketTotals[[#This Row],[New Tickets]]&gt;499, "TRUE", "FALSE")</f>
        <v>FALSE</v>
      </c>
      <c r="G2146" s="7">
        <v>11</v>
      </c>
      <c r="H2146" s="7">
        <f>IF(TicketTotals[[#This Row],[New Tickets]]&gt;499, TicketTotals[[#This Row],[New Tickets]], 0)</f>
        <v>0</v>
      </c>
      <c r="I2146" s="16">
        <f>ROUND((TicketTotals[[#This Row],[Billed Tickets]]/$E$5)*$E$6, 2)</f>
        <v>0</v>
      </c>
      <c r="J2146" s="20">
        <f>TicketTotals[[#This Row],[Billed Tickets]]/$E$5</f>
        <v>0</v>
      </c>
    </row>
    <row r="2147" spans="1:10" x14ac:dyDescent="0.3">
      <c r="A2147" s="6" t="s">
        <v>3288</v>
      </c>
      <c r="B2147" s="6" t="s">
        <v>2</v>
      </c>
      <c r="C2147" s="12">
        <v>179646</v>
      </c>
      <c r="E2147" s="12" t="s">
        <v>3192</v>
      </c>
      <c r="F2147" s="11" t="str">
        <f>IF(TicketTotals[[#This Row],[New Tickets]]&gt;499, "TRUE", "FALSE")</f>
        <v>FALSE</v>
      </c>
      <c r="G2147" s="7">
        <v>6</v>
      </c>
      <c r="H2147" s="7">
        <f>IF(TicketTotals[[#This Row],[New Tickets]]&gt;499, TicketTotals[[#This Row],[New Tickets]], 0)</f>
        <v>0</v>
      </c>
      <c r="I2147" s="16">
        <f>ROUND((TicketTotals[[#This Row],[Billed Tickets]]/$E$5)*$E$6, 2)</f>
        <v>0</v>
      </c>
      <c r="J2147" s="20">
        <f>TicketTotals[[#This Row],[Billed Tickets]]/$E$5</f>
        <v>0</v>
      </c>
    </row>
    <row r="2148" spans="1:10" x14ac:dyDescent="0.3">
      <c r="A2148" s="6" t="s">
        <v>3288</v>
      </c>
      <c r="B2148" s="6" t="s">
        <v>2</v>
      </c>
      <c r="C2148" s="12">
        <v>179891</v>
      </c>
      <c r="E2148" s="12" t="s">
        <v>3193</v>
      </c>
      <c r="F2148" s="11" t="str">
        <f>IF(TicketTotals[[#This Row],[New Tickets]]&gt;499, "TRUE", "FALSE")</f>
        <v>FALSE</v>
      </c>
      <c r="G2148" s="7">
        <v>202</v>
      </c>
      <c r="H2148" s="7">
        <f>IF(TicketTotals[[#This Row],[New Tickets]]&gt;499, TicketTotals[[#This Row],[New Tickets]], 0)</f>
        <v>0</v>
      </c>
      <c r="I2148" s="16">
        <f>ROUND((TicketTotals[[#This Row],[Billed Tickets]]/$E$5)*$E$6, 2)</f>
        <v>0</v>
      </c>
      <c r="J2148" s="20">
        <f>TicketTotals[[#This Row],[Billed Tickets]]/$E$5</f>
        <v>0</v>
      </c>
    </row>
    <row r="2149" spans="1:10" x14ac:dyDescent="0.3">
      <c r="A2149" s="6" t="s">
        <v>3288</v>
      </c>
      <c r="B2149" s="6" t="s">
        <v>2</v>
      </c>
      <c r="C2149" s="12">
        <v>179917</v>
      </c>
      <c r="E2149" s="1" t="s">
        <v>3194</v>
      </c>
      <c r="F2149" s="11" t="str">
        <f>IF(TicketTotals[[#This Row],[New Tickets]]&gt;499, "TRUE", "FALSE")</f>
        <v>TRUE</v>
      </c>
      <c r="G2149" s="7">
        <v>840</v>
      </c>
      <c r="H2149" s="7">
        <f>IF(TicketTotals[[#This Row],[New Tickets]]&gt;499, TicketTotals[[#This Row],[New Tickets]], 0)</f>
        <v>840</v>
      </c>
      <c r="I2149" s="16">
        <f>ROUND((TicketTotals[[#This Row],[Billed Tickets]]/$E$5)*$E$6, 2)</f>
        <v>519.15</v>
      </c>
      <c r="J2149" s="20">
        <f>TicketTotals[[#This Row],[Billed Tickets]]/$E$5</f>
        <v>1.0382914469258787E-4</v>
      </c>
    </row>
    <row r="2150" spans="1:10" x14ac:dyDescent="0.3">
      <c r="A2150" s="6" t="s">
        <v>3288</v>
      </c>
      <c r="B2150" s="6" t="s">
        <v>2</v>
      </c>
      <c r="C2150" s="12">
        <v>179970</v>
      </c>
      <c r="E2150" s="1" t="s">
        <v>3195</v>
      </c>
      <c r="F2150" s="11" t="str">
        <f>IF(TicketTotals[[#This Row],[New Tickets]]&gt;499, "TRUE", "FALSE")</f>
        <v>TRUE</v>
      </c>
      <c r="G2150" s="7">
        <v>9634</v>
      </c>
      <c r="H2150" s="7">
        <f>IF(TicketTotals[[#This Row],[New Tickets]]&gt;499, TicketTotals[[#This Row],[New Tickets]], 0)</f>
        <v>9634</v>
      </c>
      <c r="I2150" s="16">
        <f>ROUND((TicketTotals[[#This Row],[Billed Tickets]]/$E$5)*$E$6, 2)</f>
        <v>5954.11</v>
      </c>
      <c r="J2150" s="20">
        <f>TicketTotals[[#This Row],[Billed Tickets]]/$E$5</f>
        <v>1.1908214047242755E-3</v>
      </c>
    </row>
    <row r="2151" spans="1:10" x14ac:dyDescent="0.3">
      <c r="A2151" s="6" t="s">
        <v>3288</v>
      </c>
      <c r="B2151" s="6" t="s">
        <v>2</v>
      </c>
      <c r="C2151" s="12">
        <v>179207</v>
      </c>
      <c r="E2151" s="12" t="s">
        <v>3196</v>
      </c>
      <c r="F2151" s="11" t="str">
        <f>IF(TicketTotals[[#This Row],[New Tickets]]&gt;499, "TRUE", "FALSE")</f>
        <v>FALSE</v>
      </c>
      <c r="G2151" s="7">
        <v>25</v>
      </c>
      <c r="H2151" s="7">
        <f>IF(TicketTotals[[#This Row],[New Tickets]]&gt;499, TicketTotals[[#This Row],[New Tickets]], 0)</f>
        <v>0</v>
      </c>
      <c r="I2151" s="16">
        <f>ROUND((TicketTotals[[#This Row],[Billed Tickets]]/$E$5)*$E$6, 2)</f>
        <v>0</v>
      </c>
      <c r="J2151" s="20">
        <f>TicketTotals[[#This Row],[Billed Tickets]]/$E$5</f>
        <v>0</v>
      </c>
    </row>
    <row r="2152" spans="1:10" x14ac:dyDescent="0.3">
      <c r="A2152" s="6" t="s">
        <v>3288</v>
      </c>
      <c r="B2152" s="6" t="s">
        <v>2</v>
      </c>
      <c r="C2152" s="12">
        <v>179993</v>
      </c>
      <c r="E2152" s="12" t="s">
        <v>3197</v>
      </c>
      <c r="F2152" s="11" t="str">
        <f>IF(TicketTotals[[#This Row],[New Tickets]]&gt;499, "TRUE", "FALSE")</f>
        <v>FALSE</v>
      </c>
      <c r="G2152" s="7">
        <v>140</v>
      </c>
      <c r="H2152" s="7">
        <f>IF(TicketTotals[[#This Row],[New Tickets]]&gt;499, TicketTotals[[#This Row],[New Tickets]], 0)</f>
        <v>0</v>
      </c>
      <c r="I2152" s="16">
        <f>ROUND((TicketTotals[[#This Row],[Billed Tickets]]/$E$5)*$E$6, 2)</f>
        <v>0</v>
      </c>
      <c r="J2152" s="20">
        <f>TicketTotals[[#This Row],[Billed Tickets]]/$E$5</f>
        <v>0</v>
      </c>
    </row>
    <row r="2153" spans="1:10" x14ac:dyDescent="0.3">
      <c r="A2153" s="6" t="s">
        <v>3288</v>
      </c>
      <c r="B2153" s="6" t="s">
        <v>2</v>
      </c>
      <c r="C2153" s="12">
        <v>180411</v>
      </c>
      <c r="E2153" s="12" t="s">
        <v>3198</v>
      </c>
      <c r="F2153" s="11" t="str">
        <f>IF(TicketTotals[[#This Row],[New Tickets]]&gt;499, "TRUE", "FALSE")</f>
        <v>FALSE</v>
      </c>
      <c r="G2153" s="7">
        <v>215</v>
      </c>
      <c r="H2153" s="7">
        <f>IF(TicketTotals[[#This Row],[New Tickets]]&gt;499, TicketTotals[[#This Row],[New Tickets]], 0)</f>
        <v>0</v>
      </c>
      <c r="I2153" s="16">
        <f>ROUND((TicketTotals[[#This Row],[Billed Tickets]]/$E$5)*$E$6, 2)</f>
        <v>0</v>
      </c>
      <c r="J2153" s="20">
        <f>TicketTotals[[#This Row],[Billed Tickets]]/$E$5</f>
        <v>0</v>
      </c>
    </row>
    <row r="2154" spans="1:10" x14ac:dyDescent="0.3">
      <c r="A2154" s="6" t="s">
        <v>3288</v>
      </c>
      <c r="B2154" s="6" t="s">
        <v>2</v>
      </c>
      <c r="C2154" s="12">
        <v>180444</v>
      </c>
      <c r="E2154" s="1" t="s">
        <v>3199</v>
      </c>
      <c r="F2154" s="11" t="str">
        <f>IF(TicketTotals[[#This Row],[New Tickets]]&gt;499, "TRUE", "FALSE")</f>
        <v>TRUE</v>
      </c>
      <c r="G2154" s="7">
        <v>1332</v>
      </c>
      <c r="H2154" s="7">
        <f>IF(TicketTotals[[#This Row],[New Tickets]]&gt;499, TicketTotals[[#This Row],[New Tickets]], 0)</f>
        <v>1332</v>
      </c>
      <c r="I2154" s="16">
        <f>ROUND((TicketTotals[[#This Row],[Billed Tickets]]/$E$5)*$E$6, 2)</f>
        <v>823.22</v>
      </c>
      <c r="J2154" s="20">
        <f>TicketTotals[[#This Row],[Billed Tickets]]/$E$5</f>
        <v>1.6464335801253218E-4</v>
      </c>
    </row>
    <row r="2155" spans="1:10" x14ac:dyDescent="0.3">
      <c r="A2155" s="6" t="s">
        <v>3288</v>
      </c>
      <c r="B2155" s="6" t="s">
        <v>2</v>
      </c>
      <c r="C2155" s="12">
        <v>180418</v>
      </c>
      <c r="E2155" s="1" t="s">
        <v>3200</v>
      </c>
      <c r="F2155" s="11" t="str">
        <f>IF(TicketTotals[[#This Row],[New Tickets]]&gt;499, "TRUE", "FALSE")</f>
        <v>TRUE</v>
      </c>
      <c r="G2155" s="7">
        <v>1010</v>
      </c>
      <c r="H2155" s="7">
        <f>IF(TicketTotals[[#This Row],[New Tickets]]&gt;499, TicketTotals[[#This Row],[New Tickets]], 0)</f>
        <v>1010</v>
      </c>
      <c r="I2155" s="16">
        <f>ROUND((TicketTotals[[#This Row],[Billed Tickets]]/$E$5)*$E$6, 2)</f>
        <v>624.21</v>
      </c>
      <c r="J2155" s="20">
        <f>TicketTotals[[#This Row],[Billed Tickets]]/$E$5</f>
        <v>1.2484218588037349E-4</v>
      </c>
    </row>
    <row r="2156" spans="1:10" x14ac:dyDescent="0.3">
      <c r="A2156" s="6" t="s">
        <v>3288</v>
      </c>
      <c r="B2156" s="6" t="s">
        <v>2</v>
      </c>
      <c r="C2156" s="12">
        <v>180447</v>
      </c>
      <c r="E2156" s="12" t="s">
        <v>3201</v>
      </c>
      <c r="F2156" s="11" t="str">
        <f>IF(TicketTotals[[#This Row],[New Tickets]]&gt;499, "TRUE", "FALSE")</f>
        <v>FALSE</v>
      </c>
      <c r="G2156" s="7">
        <v>88</v>
      </c>
      <c r="H2156" s="7">
        <f>IF(TicketTotals[[#This Row],[New Tickets]]&gt;499, TicketTotals[[#This Row],[New Tickets]], 0)</f>
        <v>0</v>
      </c>
      <c r="I2156" s="16">
        <f>ROUND((TicketTotals[[#This Row],[Billed Tickets]]/$E$5)*$E$6, 2)</f>
        <v>0</v>
      </c>
      <c r="J2156" s="20">
        <f>TicketTotals[[#This Row],[Billed Tickets]]/$E$5</f>
        <v>0</v>
      </c>
    </row>
    <row r="2157" spans="1:10" x14ac:dyDescent="0.3">
      <c r="A2157" s="6" t="s">
        <v>3288</v>
      </c>
      <c r="B2157" s="6" t="s">
        <v>2</v>
      </c>
      <c r="C2157" s="12">
        <v>180453</v>
      </c>
      <c r="E2157" s="1" t="s">
        <v>3202</v>
      </c>
      <c r="F2157" s="11" t="str">
        <f>IF(TicketTotals[[#This Row],[New Tickets]]&gt;499, "TRUE", "FALSE")</f>
        <v>TRUE</v>
      </c>
      <c r="G2157" s="7">
        <v>636</v>
      </c>
      <c r="H2157" s="7">
        <f>IF(TicketTotals[[#This Row],[New Tickets]]&gt;499, TicketTotals[[#This Row],[New Tickets]], 0)</f>
        <v>636</v>
      </c>
      <c r="I2157" s="16">
        <f>ROUND((TicketTotals[[#This Row],[Billed Tickets]]/$E$5)*$E$6, 2)</f>
        <v>393.07</v>
      </c>
      <c r="J2157" s="20">
        <f>TicketTotals[[#This Row],[Billed Tickets]]/$E$5</f>
        <v>7.861349526724509E-5</v>
      </c>
    </row>
    <row r="2158" spans="1:10" x14ac:dyDescent="0.3">
      <c r="A2158" s="6" t="s">
        <v>3288</v>
      </c>
      <c r="B2158" s="6" t="s">
        <v>2</v>
      </c>
      <c r="C2158" s="12">
        <v>179272</v>
      </c>
      <c r="E2158" s="1" t="s">
        <v>3203</v>
      </c>
      <c r="F2158" s="11" t="str">
        <f>IF(TicketTotals[[#This Row],[New Tickets]]&gt;499, "TRUE", "FALSE")</f>
        <v>TRUE</v>
      </c>
      <c r="G2158" s="7">
        <v>592</v>
      </c>
      <c r="H2158" s="7">
        <f>IF(TicketTotals[[#This Row],[New Tickets]]&gt;499, TicketTotals[[#This Row],[New Tickets]], 0)</f>
        <v>592</v>
      </c>
      <c r="I2158" s="16">
        <f>ROUND((TicketTotals[[#This Row],[Billed Tickets]]/$E$5)*$E$6, 2)</f>
        <v>365.87</v>
      </c>
      <c r="J2158" s="20">
        <f>TicketTotals[[#This Row],[Billed Tickets]]/$E$5</f>
        <v>7.3174825783347641E-5</v>
      </c>
    </row>
    <row r="2159" spans="1:10" x14ac:dyDescent="0.3">
      <c r="A2159" s="6" t="s">
        <v>3288</v>
      </c>
      <c r="B2159" s="6" t="s">
        <v>2</v>
      </c>
      <c r="C2159" s="12">
        <v>180470</v>
      </c>
      <c r="E2159" s="12" t="s">
        <v>3204</v>
      </c>
      <c r="F2159" s="11" t="str">
        <f>IF(TicketTotals[[#This Row],[New Tickets]]&gt;499, "TRUE", "FALSE")</f>
        <v>FALSE</v>
      </c>
      <c r="G2159" s="7">
        <v>146</v>
      </c>
      <c r="H2159" s="7">
        <f>IF(TicketTotals[[#This Row],[New Tickets]]&gt;499, TicketTotals[[#This Row],[New Tickets]], 0)</f>
        <v>0</v>
      </c>
      <c r="I2159" s="16">
        <f>ROUND((TicketTotals[[#This Row],[Billed Tickets]]/$E$5)*$E$6, 2)</f>
        <v>0</v>
      </c>
      <c r="J2159" s="20">
        <f>TicketTotals[[#This Row],[Billed Tickets]]/$E$5</f>
        <v>0</v>
      </c>
    </row>
    <row r="2160" spans="1:10" x14ac:dyDescent="0.3">
      <c r="A2160" s="6" t="s">
        <v>3288</v>
      </c>
      <c r="B2160" s="6" t="s">
        <v>2</v>
      </c>
      <c r="C2160" s="12">
        <v>180482</v>
      </c>
      <c r="E2160" s="12" t="s">
        <v>3205</v>
      </c>
      <c r="F2160" s="11" t="str">
        <f>IF(TicketTotals[[#This Row],[New Tickets]]&gt;499, "TRUE", "FALSE")</f>
        <v>FALSE</v>
      </c>
      <c r="G2160" s="7">
        <v>21</v>
      </c>
      <c r="H2160" s="7">
        <f>IF(TicketTotals[[#This Row],[New Tickets]]&gt;499, TicketTotals[[#This Row],[New Tickets]], 0)</f>
        <v>0</v>
      </c>
      <c r="I2160" s="16">
        <f>ROUND((TicketTotals[[#This Row],[Billed Tickets]]/$E$5)*$E$6, 2)</f>
        <v>0</v>
      </c>
      <c r="J2160" s="20">
        <f>TicketTotals[[#This Row],[Billed Tickets]]/$E$5</f>
        <v>0</v>
      </c>
    </row>
    <row r="2161" spans="1:10" x14ac:dyDescent="0.3">
      <c r="A2161" s="6" t="s">
        <v>3288</v>
      </c>
      <c r="B2161" s="6" t="s">
        <v>2</v>
      </c>
      <c r="C2161" s="12">
        <v>180495</v>
      </c>
      <c r="E2161" s="1" t="s">
        <v>3206</v>
      </c>
      <c r="F2161" s="11" t="str">
        <f>IF(TicketTotals[[#This Row],[New Tickets]]&gt;499, "TRUE", "FALSE")</f>
        <v>TRUE</v>
      </c>
      <c r="G2161" s="7">
        <v>3283</v>
      </c>
      <c r="H2161" s="7">
        <f>IF(TicketTotals[[#This Row],[New Tickets]]&gt;499, TicketTotals[[#This Row],[New Tickets]], 0)</f>
        <v>3283</v>
      </c>
      <c r="I2161" s="16">
        <f>ROUND((TicketTotals[[#This Row],[Billed Tickets]]/$E$5)*$E$6, 2)</f>
        <v>2028.99</v>
      </c>
      <c r="J2161" s="20">
        <f>TicketTotals[[#This Row],[Billed Tickets]]/$E$5</f>
        <v>4.0579890717353087E-4</v>
      </c>
    </row>
    <row r="2162" spans="1:10" x14ac:dyDescent="0.3">
      <c r="A2162" s="6" t="s">
        <v>3288</v>
      </c>
      <c r="B2162" s="6" t="s">
        <v>2</v>
      </c>
      <c r="C2162" s="12">
        <v>180813</v>
      </c>
      <c r="E2162" s="12" t="s">
        <v>3207</v>
      </c>
      <c r="F2162" s="11" t="str">
        <f>IF(TicketTotals[[#This Row],[New Tickets]]&gt;499, "TRUE", "FALSE")</f>
        <v>FALSE</v>
      </c>
      <c r="G2162" s="7">
        <v>96</v>
      </c>
      <c r="H2162" s="7">
        <f>IF(TicketTotals[[#This Row],[New Tickets]]&gt;499, TicketTotals[[#This Row],[New Tickets]], 0)</f>
        <v>0</v>
      </c>
      <c r="I2162" s="16">
        <f>ROUND((TicketTotals[[#This Row],[Billed Tickets]]/$E$5)*$E$6, 2)</f>
        <v>0</v>
      </c>
      <c r="J2162" s="20">
        <f>TicketTotals[[#This Row],[Billed Tickets]]/$E$5</f>
        <v>0</v>
      </c>
    </row>
    <row r="2163" spans="1:10" x14ac:dyDescent="0.3">
      <c r="A2163" s="6" t="s">
        <v>3288</v>
      </c>
      <c r="B2163" s="6" t="s">
        <v>2</v>
      </c>
      <c r="C2163" s="12">
        <v>180820</v>
      </c>
      <c r="E2163" s="12" t="s">
        <v>3208</v>
      </c>
      <c r="F2163" s="11" t="str">
        <f>IF(TicketTotals[[#This Row],[New Tickets]]&gt;499, "TRUE", "FALSE")</f>
        <v>FALSE</v>
      </c>
      <c r="G2163" s="7">
        <v>88</v>
      </c>
      <c r="H2163" s="7">
        <f>IF(TicketTotals[[#This Row],[New Tickets]]&gt;499, TicketTotals[[#This Row],[New Tickets]], 0)</f>
        <v>0</v>
      </c>
      <c r="I2163" s="16">
        <f>ROUND((TicketTotals[[#This Row],[Billed Tickets]]/$E$5)*$E$6, 2)</f>
        <v>0</v>
      </c>
      <c r="J2163" s="20">
        <f>TicketTotals[[#This Row],[Billed Tickets]]/$E$5</f>
        <v>0</v>
      </c>
    </row>
    <row r="2164" spans="1:10" x14ac:dyDescent="0.3">
      <c r="A2164" s="6" t="s">
        <v>3288</v>
      </c>
      <c r="B2164" s="6" t="s">
        <v>2</v>
      </c>
      <c r="C2164" s="12">
        <v>180885</v>
      </c>
      <c r="E2164" s="12" t="s">
        <v>3209</v>
      </c>
      <c r="F2164" s="11" t="str">
        <f>IF(TicketTotals[[#This Row],[New Tickets]]&gt;499, "TRUE", "FALSE")</f>
        <v>FALSE</v>
      </c>
      <c r="G2164" s="7">
        <v>316</v>
      </c>
      <c r="H2164" s="7">
        <f>IF(TicketTotals[[#This Row],[New Tickets]]&gt;499, TicketTotals[[#This Row],[New Tickets]], 0)</f>
        <v>0</v>
      </c>
      <c r="I2164" s="16">
        <f>ROUND((TicketTotals[[#This Row],[Billed Tickets]]/$E$5)*$E$6, 2)</f>
        <v>0</v>
      </c>
      <c r="J2164" s="20">
        <f>TicketTotals[[#This Row],[Billed Tickets]]/$E$5</f>
        <v>0</v>
      </c>
    </row>
    <row r="2165" spans="1:10" x14ac:dyDescent="0.3">
      <c r="A2165" s="6" t="s">
        <v>3288</v>
      </c>
      <c r="B2165" s="6" t="s">
        <v>2</v>
      </c>
      <c r="C2165" s="12">
        <v>180945</v>
      </c>
      <c r="E2165" s="12" t="s">
        <v>3210</v>
      </c>
      <c r="F2165" s="11" t="str">
        <f>IF(TicketTotals[[#This Row],[New Tickets]]&gt;499, "TRUE", "FALSE")</f>
        <v>FALSE</v>
      </c>
      <c r="G2165" s="7">
        <v>101</v>
      </c>
      <c r="H2165" s="7">
        <f>IF(TicketTotals[[#This Row],[New Tickets]]&gt;499, TicketTotals[[#This Row],[New Tickets]], 0)</f>
        <v>0</v>
      </c>
      <c r="I2165" s="16">
        <f>ROUND((TicketTotals[[#This Row],[Billed Tickets]]/$E$5)*$E$6, 2)</f>
        <v>0</v>
      </c>
      <c r="J2165" s="20">
        <f>TicketTotals[[#This Row],[Billed Tickets]]/$E$5</f>
        <v>0</v>
      </c>
    </row>
    <row r="2166" spans="1:10" x14ac:dyDescent="0.3">
      <c r="A2166" s="6" t="s">
        <v>3288</v>
      </c>
      <c r="B2166" s="6" t="s">
        <v>2</v>
      </c>
      <c r="C2166" s="12">
        <v>180971</v>
      </c>
      <c r="E2166" s="12" t="s">
        <v>3211</v>
      </c>
      <c r="F2166" s="11" t="str">
        <f>IF(TicketTotals[[#This Row],[New Tickets]]&gt;499, "TRUE", "FALSE")</f>
        <v>FALSE</v>
      </c>
      <c r="G2166" s="7">
        <v>0</v>
      </c>
      <c r="H2166" s="7">
        <f>IF(TicketTotals[[#This Row],[New Tickets]]&gt;499, TicketTotals[[#This Row],[New Tickets]], 0)</f>
        <v>0</v>
      </c>
      <c r="I2166" s="16">
        <f>ROUND((TicketTotals[[#This Row],[Billed Tickets]]/$E$5)*$E$6, 2)</f>
        <v>0</v>
      </c>
      <c r="J2166" s="20">
        <f>TicketTotals[[#This Row],[Billed Tickets]]/$E$5</f>
        <v>0</v>
      </c>
    </row>
    <row r="2167" spans="1:10" x14ac:dyDescent="0.3">
      <c r="A2167" s="6" t="s">
        <v>3288</v>
      </c>
      <c r="B2167" s="6" t="s">
        <v>2</v>
      </c>
      <c r="C2167" s="12">
        <v>181024</v>
      </c>
      <c r="E2167" s="1" t="s">
        <v>3212</v>
      </c>
      <c r="F2167" s="11" t="str">
        <f>IF(TicketTotals[[#This Row],[New Tickets]]&gt;499, "TRUE", "FALSE")</f>
        <v>TRUE</v>
      </c>
      <c r="G2167" s="7">
        <v>3508</v>
      </c>
      <c r="H2167" s="7">
        <f>IF(TicketTotals[[#This Row],[New Tickets]]&gt;499, TicketTotals[[#This Row],[New Tickets]], 0)</f>
        <v>3508</v>
      </c>
      <c r="I2167" s="16">
        <f>ROUND((TicketTotals[[#This Row],[Billed Tickets]]/$E$5)*$E$6, 2)</f>
        <v>2168.0500000000002</v>
      </c>
      <c r="J2167" s="20">
        <f>TicketTotals[[#This Row],[Billed Tickets]]/$E$5</f>
        <v>4.3361028521618836E-4</v>
      </c>
    </row>
    <row r="2168" spans="1:10" x14ac:dyDescent="0.3">
      <c r="A2168" s="6" t="s">
        <v>3288</v>
      </c>
      <c r="B2168" s="6" t="s">
        <v>2</v>
      </c>
      <c r="C2168" s="12">
        <v>181182</v>
      </c>
      <c r="E2168" s="12" t="s">
        <v>3213</v>
      </c>
      <c r="F2168" s="11" t="str">
        <f>IF(TicketTotals[[#This Row],[New Tickets]]&gt;499, "TRUE", "FALSE")</f>
        <v>FALSE</v>
      </c>
      <c r="G2168" s="7">
        <v>328</v>
      </c>
      <c r="H2168" s="7">
        <f>IF(TicketTotals[[#This Row],[New Tickets]]&gt;499, TicketTotals[[#This Row],[New Tickets]], 0)</f>
        <v>0</v>
      </c>
      <c r="I2168" s="16">
        <f>ROUND((TicketTotals[[#This Row],[Billed Tickets]]/$E$5)*$E$6, 2)</f>
        <v>0</v>
      </c>
      <c r="J2168" s="20">
        <f>TicketTotals[[#This Row],[Billed Tickets]]/$E$5</f>
        <v>0</v>
      </c>
    </row>
    <row r="2169" spans="1:10" x14ac:dyDescent="0.3">
      <c r="A2169" s="6" t="s">
        <v>3288</v>
      </c>
      <c r="B2169" s="6" t="s">
        <v>2</v>
      </c>
      <c r="C2169" s="12">
        <v>181235</v>
      </c>
      <c r="E2169" s="1" t="s">
        <v>3214</v>
      </c>
      <c r="F2169" s="11" t="str">
        <f>IF(TicketTotals[[#This Row],[New Tickets]]&gt;499, "TRUE", "FALSE")</f>
        <v>TRUE</v>
      </c>
      <c r="G2169" s="7">
        <v>1038</v>
      </c>
      <c r="H2169" s="7">
        <f>IF(TicketTotals[[#This Row],[New Tickets]]&gt;499, TicketTotals[[#This Row],[New Tickets]], 0)</f>
        <v>1038</v>
      </c>
      <c r="I2169" s="16">
        <f>ROUND((TicketTotals[[#This Row],[Billed Tickets]]/$E$5)*$E$6, 2)</f>
        <v>641.52</v>
      </c>
      <c r="J2169" s="20">
        <f>TicketTotals[[#This Row],[Billed Tickets]]/$E$5</f>
        <v>1.2830315737012642E-4</v>
      </c>
    </row>
    <row r="2170" spans="1:10" x14ac:dyDescent="0.3">
      <c r="A2170" s="6" t="s">
        <v>3288</v>
      </c>
      <c r="B2170" s="6" t="s">
        <v>2</v>
      </c>
      <c r="C2170" s="12">
        <v>181288</v>
      </c>
      <c r="E2170" s="12" t="s">
        <v>3215</v>
      </c>
      <c r="F2170" s="11" t="str">
        <f>IF(TicketTotals[[#This Row],[New Tickets]]&gt;499, "TRUE", "FALSE")</f>
        <v>FALSE</v>
      </c>
      <c r="G2170" s="7">
        <v>81</v>
      </c>
      <c r="H2170" s="7">
        <f>IF(TicketTotals[[#This Row],[New Tickets]]&gt;499, TicketTotals[[#This Row],[New Tickets]], 0)</f>
        <v>0</v>
      </c>
      <c r="I2170" s="16">
        <f>ROUND((TicketTotals[[#This Row],[Billed Tickets]]/$E$5)*$E$6, 2)</f>
        <v>0</v>
      </c>
      <c r="J2170" s="20">
        <f>TicketTotals[[#This Row],[Billed Tickets]]/$E$5</f>
        <v>0</v>
      </c>
    </row>
    <row r="2171" spans="1:10" x14ac:dyDescent="0.3">
      <c r="A2171" s="6" t="s">
        <v>3288</v>
      </c>
      <c r="B2171" s="6" t="s">
        <v>2</v>
      </c>
      <c r="C2171" s="12">
        <v>181322</v>
      </c>
      <c r="E2171" s="1" t="s">
        <v>3216</v>
      </c>
      <c r="F2171" s="11" t="str">
        <f>IF(TicketTotals[[#This Row],[New Tickets]]&gt;499, "TRUE", "FALSE")</f>
        <v>TRUE</v>
      </c>
      <c r="G2171" s="7">
        <v>3473</v>
      </c>
      <c r="H2171" s="7">
        <f>IF(TicketTotals[[#This Row],[New Tickets]]&gt;499, TicketTotals[[#This Row],[New Tickets]], 0)</f>
        <v>3473</v>
      </c>
      <c r="I2171" s="16">
        <f>ROUND((TicketTotals[[#This Row],[Billed Tickets]]/$E$5)*$E$6, 2)</f>
        <v>2146.42</v>
      </c>
      <c r="J2171" s="20">
        <f>TicketTotals[[#This Row],[Billed Tickets]]/$E$5</f>
        <v>4.2928407085399719E-4</v>
      </c>
    </row>
    <row r="2172" spans="1:10" x14ac:dyDescent="0.3">
      <c r="A2172" s="6" t="s">
        <v>3288</v>
      </c>
      <c r="B2172" s="6" t="s">
        <v>2</v>
      </c>
      <c r="C2172" s="12">
        <v>181323</v>
      </c>
      <c r="E2172" s="12" t="s">
        <v>3217</v>
      </c>
      <c r="F2172" s="11" t="str">
        <f>IF(TicketTotals[[#This Row],[New Tickets]]&gt;499, "TRUE", "FALSE")</f>
        <v>FALSE</v>
      </c>
      <c r="G2172" s="7">
        <v>70</v>
      </c>
      <c r="H2172" s="7">
        <f>IF(TicketTotals[[#This Row],[New Tickets]]&gt;499, TicketTotals[[#This Row],[New Tickets]], 0)</f>
        <v>0</v>
      </c>
      <c r="I2172" s="16">
        <f>ROUND((TicketTotals[[#This Row],[Billed Tickets]]/$E$5)*$E$6, 2)</f>
        <v>0</v>
      </c>
      <c r="J2172" s="20">
        <f>TicketTotals[[#This Row],[Billed Tickets]]/$E$5</f>
        <v>0</v>
      </c>
    </row>
    <row r="2173" spans="1:10" x14ac:dyDescent="0.3">
      <c r="A2173" s="6" t="s">
        <v>3288</v>
      </c>
      <c r="B2173" s="6" t="s">
        <v>2</v>
      </c>
      <c r="C2173" s="12">
        <v>181328</v>
      </c>
      <c r="E2173" s="12" t="s">
        <v>3218</v>
      </c>
      <c r="F2173" s="11" t="str">
        <f>IF(TicketTotals[[#This Row],[New Tickets]]&gt;499, "TRUE", "FALSE")</f>
        <v>FALSE</v>
      </c>
      <c r="G2173" s="7">
        <v>124</v>
      </c>
      <c r="H2173" s="7">
        <f>IF(TicketTotals[[#This Row],[New Tickets]]&gt;499, TicketTotals[[#This Row],[New Tickets]], 0)</f>
        <v>0</v>
      </c>
      <c r="I2173" s="16">
        <f>ROUND((TicketTotals[[#This Row],[Billed Tickets]]/$E$5)*$E$6, 2)</f>
        <v>0</v>
      </c>
      <c r="J2173" s="20">
        <f>TicketTotals[[#This Row],[Billed Tickets]]/$E$5</f>
        <v>0</v>
      </c>
    </row>
    <row r="2174" spans="1:10" x14ac:dyDescent="0.3">
      <c r="A2174" s="6" t="s">
        <v>3288</v>
      </c>
      <c r="B2174" s="6" t="s">
        <v>2</v>
      </c>
      <c r="C2174" s="12">
        <v>181335</v>
      </c>
      <c r="E2174" s="12" t="s">
        <v>3219</v>
      </c>
      <c r="F2174" s="11" t="str">
        <f>IF(TicketTotals[[#This Row],[New Tickets]]&gt;499, "TRUE", "FALSE")</f>
        <v>FALSE</v>
      </c>
      <c r="G2174" s="7">
        <v>249</v>
      </c>
      <c r="H2174" s="7">
        <f>IF(TicketTotals[[#This Row],[New Tickets]]&gt;499, TicketTotals[[#This Row],[New Tickets]], 0)</f>
        <v>0</v>
      </c>
      <c r="I2174" s="16">
        <f>ROUND((TicketTotals[[#This Row],[Billed Tickets]]/$E$5)*$E$6, 2)</f>
        <v>0</v>
      </c>
      <c r="J2174" s="20">
        <f>TicketTotals[[#This Row],[Billed Tickets]]/$E$5</f>
        <v>0</v>
      </c>
    </row>
    <row r="2175" spans="1:10" x14ac:dyDescent="0.3">
      <c r="A2175" s="6" t="s">
        <v>3288</v>
      </c>
      <c r="B2175" s="6" t="s">
        <v>2</v>
      </c>
      <c r="C2175" s="12">
        <v>181338</v>
      </c>
      <c r="E2175" s="12" t="s">
        <v>3220</v>
      </c>
      <c r="F2175" s="11" t="str">
        <f>IF(TicketTotals[[#This Row],[New Tickets]]&gt;499, "TRUE", "FALSE")</f>
        <v>FALSE</v>
      </c>
      <c r="G2175" s="7">
        <v>108</v>
      </c>
      <c r="H2175" s="7">
        <f>IF(TicketTotals[[#This Row],[New Tickets]]&gt;499, TicketTotals[[#This Row],[New Tickets]], 0)</f>
        <v>0</v>
      </c>
      <c r="I2175" s="16">
        <f>ROUND((TicketTotals[[#This Row],[Billed Tickets]]/$E$5)*$E$6, 2)</f>
        <v>0</v>
      </c>
      <c r="J2175" s="20">
        <f>TicketTotals[[#This Row],[Billed Tickets]]/$E$5</f>
        <v>0</v>
      </c>
    </row>
    <row r="2176" spans="1:10" x14ac:dyDescent="0.3">
      <c r="A2176" s="6" t="s">
        <v>3288</v>
      </c>
      <c r="B2176" s="6" t="s">
        <v>2</v>
      </c>
      <c r="C2176" s="12">
        <v>181341</v>
      </c>
      <c r="E2176" s="1" t="s">
        <v>3221</v>
      </c>
      <c r="F2176" s="11" t="str">
        <f>IF(TicketTotals[[#This Row],[New Tickets]]&gt;499, "TRUE", "FALSE")</f>
        <v>TRUE</v>
      </c>
      <c r="G2176" s="7">
        <v>1573</v>
      </c>
      <c r="H2176" s="7">
        <f>IF(TicketTotals[[#This Row],[New Tickets]]&gt;499, TicketTotals[[#This Row],[New Tickets]], 0)</f>
        <v>1573</v>
      </c>
      <c r="I2176" s="16">
        <f>ROUND((TicketTotals[[#This Row],[Billed Tickets]]/$E$5)*$E$6, 2)</f>
        <v>972.16</v>
      </c>
      <c r="J2176" s="20">
        <f>TicketTotals[[#This Row],[Billed Tickets]]/$E$5</f>
        <v>1.9443243404933418E-4</v>
      </c>
    </row>
    <row r="2177" spans="1:10" x14ac:dyDescent="0.3">
      <c r="A2177" s="6" t="s">
        <v>3288</v>
      </c>
      <c r="B2177" s="6" t="s">
        <v>2</v>
      </c>
      <c r="C2177" s="12">
        <v>181344</v>
      </c>
      <c r="E2177" s="12" t="s">
        <v>3222</v>
      </c>
      <c r="F2177" s="11" t="str">
        <f>IF(TicketTotals[[#This Row],[New Tickets]]&gt;499, "TRUE", "FALSE")</f>
        <v>FALSE</v>
      </c>
      <c r="G2177" s="7">
        <v>139</v>
      </c>
      <c r="H2177" s="7">
        <f>IF(TicketTotals[[#This Row],[New Tickets]]&gt;499, TicketTotals[[#This Row],[New Tickets]], 0)</f>
        <v>0</v>
      </c>
      <c r="I2177" s="16">
        <f>ROUND((TicketTotals[[#This Row],[Billed Tickets]]/$E$5)*$E$6, 2)</f>
        <v>0</v>
      </c>
      <c r="J2177" s="20">
        <f>TicketTotals[[#This Row],[Billed Tickets]]/$E$5</f>
        <v>0</v>
      </c>
    </row>
    <row r="2178" spans="1:10" x14ac:dyDescent="0.3">
      <c r="A2178" s="6" t="s">
        <v>3288</v>
      </c>
      <c r="B2178" s="6" t="s">
        <v>2</v>
      </c>
      <c r="C2178" s="12">
        <v>181347</v>
      </c>
      <c r="E2178" s="12" t="s">
        <v>3223</v>
      </c>
      <c r="F2178" s="11" t="str">
        <f>IF(TicketTotals[[#This Row],[New Tickets]]&gt;499, "TRUE", "FALSE")</f>
        <v>FALSE</v>
      </c>
      <c r="G2178" s="7">
        <v>5</v>
      </c>
      <c r="H2178" s="7">
        <f>IF(TicketTotals[[#This Row],[New Tickets]]&gt;499, TicketTotals[[#This Row],[New Tickets]], 0)</f>
        <v>0</v>
      </c>
      <c r="I2178" s="16">
        <f>ROUND((TicketTotals[[#This Row],[Billed Tickets]]/$E$5)*$E$6, 2)</f>
        <v>0</v>
      </c>
      <c r="J2178" s="20">
        <f>TicketTotals[[#This Row],[Billed Tickets]]/$E$5</f>
        <v>0</v>
      </c>
    </row>
    <row r="2179" spans="1:10" x14ac:dyDescent="0.3">
      <c r="A2179" s="6" t="s">
        <v>3288</v>
      </c>
      <c r="B2179" s="6" t="s">
        <v>2</v>
      </c>
      <c r="C2179" s="12">
        <v>100955</v>
      </c>
      <c r="E2179" s="1" t="s">
        <v>3224</v>
      </c>
      <c r="F2179" s="11" t="str">
        <f>IF(TicketTotals[[#This Row],[New Tickets]]&gt;499, "TRUE", "FALSE")</f>
        <v>TRUE</v>
      </c>
      <c r="G2179" s="7">
        <v>1236</v>
      </c>
      <c r="H2179" s="7">
        <f>IF(TicketTotals[[#This Row],[New Tickets]]&gt;499, TicketTotals[[#This Row],[New Tickets]], 0)</f>
        <v>1236</v>
      </c>
      <c r="I2179" s="16">
        <f>ROUND((TicketTotals[[#This Row],[Billed Tickets]]/$E$5)*$E$6, 2)</f>
        <v>763.89</v>
      </c>
      <c r="J2179" s="20">
        <f>TicketTotals[[#This Row],[Billed Tickets]]/$E$5</f>
        <v>1.5277717004766499E-4</v>
      </c>
    </row>
    <row r="2180" spans="1:10" x14ac:dyDescent="0.3">
      <c r="A2180" s="6" t="s">
        <v>3288</v>
      </c>
      <c r="B2180" s="6" t="s">
        <v>2</v>
      </c>
      <c r="C2180" s="12">
        <v>181363</v>
      </c>
      <c r="E2180" s="1" t="s">
        <v>3225</v>
      </c>
      <c r="F2180" s="11" t="str">
        <f>IF(TicketTotals[[#This Row],[New Tickets]]&gt;499, "TRUE", "FALSE")</f>
        <v>TRUE</v>
      </c>
      <c r="G2180" s="7">
        <v>541</v>
      </c>
      <c r="H2180" s="7">
        <f>IF(TicketTotals[[#This Row],[New Tickets]]&gt;499, TicketTotals[[#This Row],[New Tickets]], 0)</f>
        <v>541</v>
      </c>
      <c r="I2180" s="16">
        <f>ROUND((TicketTotals[[#This Row],[Billed Tickets]]/$E$5)*$E$6, 2)</f>
        <v>334.35</v>
      </c>
      <c r="J2180" s="20">
        <f>TicketTotals[[#This Row],[Billed Tickets]]/$E$5</f>
        <v>6.6870913427011941E-5</v>
      </c>
    </row>
    <row r="2181" spans="1:10" x14ac:dyDescent="0.3">
      <c r="A2181" s="6" t="s">
        <v>3288</v>
      </c>
      <c r="B2181" s="6" t="s">
        <v>2</v>
      </c>
      <c r="C2181" s="12">
        <v>181413</v>
      </c>
      <c r="E2181" s="12" t="s">
        <v>3226</v>
      </c>
      <c r="F2181" s="11" t="str">
        <f>IF(TicketTotals[[#This Row],[New Tickets]]&gt;499, "TRUE", "FALSE")</f>
        <v>FALSE</v>
      </c>
      <c r="G2181" s="7">
        <v>143</v>
      </c>
      <c r="H2181" s="7">
        <f>IF(TicketTotals[[#This Row],[New Tickets]]&gt;499, TicketTotals[[#This Row],[New Tickets]], 0)</f>
        <v>0</v>
      </c>
      <c r="I2181" s="16">
        <f>ROUND((TicketTotals[[#This Row],[Billed Tickets]]/$E$5)*$E$6, 2)</f>
        <v>0</v>
      </c>
      <c r="J2181" s="20">
        <f>TicketTotals[[#This Row],[Billed Tickets]]/$E$5</f>
        <v>0</v>
      </c>
    </row>
    <row r="2182" spans="1:10" x14ac:dyDescent="0.3">
      <c r="A2182" s="6" t="s">
        <v>3288</v>
      </c>
      <c r="B2182" s="6" t="s">
        <v>2</v>
      </c>
      <c r="C2182" s="12">
        <v>162378</v>
      </c>
      <c r="E2182" s="1" t="s">
        <v>3227</v>
      </c>
      <c r="F2182" s="11" t="str">
        <f>IF(TicketTotals[[#This Row],[New Tickets]]&gt;499, "TRUE", "FALSE")</f>
        <v>TRUE</v>
      </c>
      <c r="G2182" s="7">
        <v>546</v>
      </c>
      <c r="H2182" s="7">
        <f>IF(TicketTotals[[#This Row],[New Tickets]]&gt;499, TicketTotals[[#This Row],[New Tickets]], 0)</f>
        <v>546</v>
      </c>
      <c r="I2182" s="16">
        <f>ROUND((TicketTotals[[#This Row],[Billed Tickets]]/$E$5)*$E$6, 2)</f>
        <v>337.44</v>
      </c>
      <c r="J2182" s="20">
        <f>TicketTotals[[#This Row],[Billed Tickets]]/$E$5</f>
        <v>6.7488944050182105E-5</v>
      </c>
    </row>
    <row r="2183" spans="1:10" x14ac:dyDescent="0.3">
      <c r="A2183" s="6" t="s">
        <v>3288</v>
      </c>
      <c r="B2183" s="6" t="s">
        <v>2</v>
      </c>
      <c r="C2183" s="12">
        <v>181419</v>
      </c>
      <c r="E2183" s="12" t="s">
        <v>3228</v>
      </c>
      <c r="F2183" s="11" t="str">
        <f>IF(TicketTotals[[#This Row],[New Tickets]]&gt;499, "TRUE", "FALSE")</f>
        <v>FALSE</v>
      </c>
      <c r="G2183" s="7">
        <v>176</v>
      </c>
      <c r="H2183" s="7">
        <f>IF(TicketTotals[[#This Row],[New Tickets]]&gt;499, TicketTotals[[#This Row],[New Tickets]], 0)</f>
        <v>0</v>
      </c>
      <c r="I2183" s="16">
        <f>ROUND((TicketTotals[[#This Row],[Billed Tickets]]/$E$5)*$E$6, 2)</f>
        <v>0</v>
      </c>
      <c r="J2183" s="20">
        <f>TicketTotals[[#This Row],[Billed Tickets]]/$E$5</f>
        <v>0</v>
      </c>
    </row>
    <row r="2184" spans="1:10" x14ac:dyDescent="0.3">
      <c r="A2184" s="6" t="s">
        <v>3288</v>
      </c>
      <c r="B2184" s="6" t="s">
        <v>2</v>
      </c>
      <c r="C2184" s="12">
        <v>181420</v>
      </c>
      <c r="E2184" s="12" t="s">
        <v>3229</v>
      </c>
      <c r="F2184" s="11" t="str">
        <f>IF(TicketTotals[[#This Row],[New Tickets]]&gt;499, "TRUE", "FALSE")</f>
        <v>FALSE</v>
      </c>
      <c r="G2184" s="7">
        <v>8</v>
      </c>
      <c r="H2184" s="7">
        <f>IF(TicketTotals[[#This Row],[New Tickets]]&gt;499, TicketTotals[[#This Row],[New Tickets]], 0)</f>
        <v>0</v>
      </c>
      <c r="I2184" s="16">
        <f>ROUND((TicketTotals[[#This Row],[Billed Tickets]]/$E$5)*$E$6, 2)</f>
        <v>0</v>
      </c>
      <c r="J2184" s="20">
        <f>TicketTotals[[#This Row],[Billed Tickets]]/$E$5</f>
        <v>0</v>
      </c>
    </row>
    <row r="2185" spans="1:10" x14ac:dyDescent="0.3">
      <c r="A2185" s="6" t="s">
        <v>3288</v>
      </c>
      <c r="B2185" s="6" t="s">
        <v>2</v>
      </c>
      <c r="C2185" s="12">
        <v>182423</v>
      </c>
      <c r="E2185" s="1" t="s">
        <v>3230</v>
      </c>
      <c r="F2185" s="11" t="str">
        <f>IF(TicketTotals[[#This Row],[New Tickets]]&gt;499, "TRUE", "FALSE")</f>
        <v>TRUE</v>
      </c>
      <c r="G2185" s="7">
        <v>2750</v>
      </c>
      <c r="H2185" s="7">
        <f>IF(TicketTotals[[#This Row],[New Tickets]]&gt;499, TicketTotals[[#This Row],[New Tickets]], 0)</f>
        <v>2750</v>
      </c>
      <c r="I2185" s="16">
        <f>ROUND((TicketTotals[[#This Row],[Billed Tickets]]/$E$5)*$E$6, 2)</f>
        <v>1699.58</v>
      </c>
      <c r="J2185" s="20">
        <f>TicketTotals[[#This Row],[Billed Tickets]]/$E$5</f>
        <v>3.3991684274359122E-4</v>
      </c>
    </row>
    <row r="2186" spans="1:10" x14ac:dyDescent="0.3">
      <c r="A2186" s="6" t="s">
        <v>3288</v>
      </c>
      <c r="B2186" s="6" t="s">
        <v>2</v>
      </c>
      <c r="C2186" s="12">
        <v>182476</v>
      </c>
      <c r="E2186" s="12" t="s">
        <v>3231</v>
      </c>
      <c r="F2186" s="11" t="str">
        <f>IF(TicketTotals[[#This Row],[New Tickets]]&gt;499, "TRUE", "FALSE")</f>
        <v>FALSE</v>
      </c>
      <c r="G2186" s="7">
        <v>72</v>
      </c>
      <c r="H2186" s="7">
        <f>IF(TicketTotals[[#This Row],[New Tickets]]&gt;499, TicketTotals[[#This Row],[New Tickets]], 0)</f>
        <v>0</v>
      </c>
      <c r="I2186" s="16">
        <f>ROUND((TicketTotals[[#This Row],[Billed Tickets]]/$E$5)*$E$6, 2)</f>
        <v>0</v>
      </c>
      <c r="J2186" s="20">
        <f>TicketTotals[[#This Row],[Billed Tickets]]/$E$5</f>
        <v>0</v>
      </c>
    </row>
    <row r="2187" spans="1:10" x14ac:dyDescent="0.3">
      <c r="A2187" s="6" t="s">
        <v>3288</v>
      </c>
      <c r="B2187" s="6" t="s">
        <v>2</v>
      </c>
      <c r="C2187" s="12">
        <v>182489</v>
      </c>
      <c r="E2187" s="12" t="s">
        <v>3232</v>
      </c>
      <c r="F2187" s="11" t="str">
        <f>IF(TicketTotals[[#This Row],[New Tickets]]&gt;499, "TRUE", "FALSE")</f>
        <v>FALSE</v>
      </c>
      <c r="G2187" s="7">
        <v>29</v>
      </c>
      <c r="H2187" s="7">
        <f>IF(TicketTotals[[#This Row],[New Tickets]]&gt;499, TicketTotals[[#This Row],[New Tickets]], 0)</f>
        <v>0</v>
      </c>
      <c r="I2187" s="16">
        <f>ROUND((TicketTotals[[#This Row],[Billed Tickets]]/$E$5)*$E$6, 2)</f>
        <v>0</v>
      </c>
      <c r="J2187" s="20">
        <f>TicketTotals[[#This Row],[Billed Tickets]]/$E$5</f>
        <v>0</v>
      </c>
    </row>
    <row r="2188" spans="1:10" x14ac:dyDescent="0.3">
      <c r="A2188" s="6" t="s">
        <v>3288</v>
      </c>
      <c r="B2188" s="6" t="s">
        <v>2</v>
      </c>
      <c r="C2188" s="12">
        <v>182579</v>
      </c>
      <c r="E2188" s="1" t="s">
        <v>3233</v>
      </c>
      <c r="F2188" s="11" t="str">
        <f>IF(TicketTotals[[#This Row],[New Tickets]]&gt;499, "TRUE", "FALSE")</f>
        <v>TRUE</v>
      </c>
      <c r="G2188" s="7">
        <v>6225</v>
      </c>
      <c r="H2188" s="7">
        <f>IF(TicketTotals[[#This Row],[New Tickets]]&gt;499, TicketTotals[[#This Row],[New Tickets]], 0)</f>
        <v>6225</v>
      </c>
      <c r="I2188" s="16">
        <f>ROUND((TicketTotals[[#This Row],[Billed Tickets]]/$E$5)*$E$6, 2)</f>
        <v>3847.24</v>
      </c>
      <c r="J2188" s="20">
        <f>TicketTotals[[#This Row],[Billed Tickets]]/$E$5</f>
        <v>7.6944812584685642E-4</v>
      </c>
    </row>
    <row r="2189" spans="1:10" x14ac:dyDescent="0.3">
      <c r="A2189" s="6" t="s">
        <v>3288</v>
      </c>
      <c r="B2189" s="6" t="s">
        <v>2</v>
      </c>
      <c r="C2189" s="12">
        <v>182670</v>
      </c>
      <c r="E2189" s="12" t="s">
        <v>3234</v>
      </c>
      <c r="F2189" s="11" t="str">
        <f>IF(TicketTotals[[#This Row],[New Tickets]]&gt;499, "TRUE", "FALSE")</f>
        <v>FALSE</v>
      </c>
      <c r="G2189" s="7">
        <v>25</v>
      </c>
      <c r="H2189" s="7">
        <f>IF(TicketTotals[[#This Row],[New Tickets]]&gt;499, TicketTotals[[#This Row],[New Tickets]], 0)</f>
        <v>0</v>
      </c>
      <c r="I2189" s="16">
        <f>ROUND((TicketTotals[[#This Row],[Billed Tickets]]/$E$5)*$E$6, 2)</f>
        <v>0</v>
      </c>
      <c r="J2189" s="20">
        <f>TicketTotals[[#This Row],[Billed Tickets]]/$E$5</f>
        <v>0</v>
      </c>
    </row>
    <row r="2190" spans="1:10" x14ac:dyDescent="0.3">
      <c r="A2190" s="6" t="s">
        <v>3288</v>
      </c>
      <c r="B2190" s="6" t="s">
        <v>2</v>
      </c>
      <c r="C2190" s="12">
        <v>182743</v>
      </c>
      <c r="E2190" s="1" t="s">
        <v>3235</v>
      </c>
      <c r="F2190" s="11" t="str">
        <f>IF(TicketTotals[[#This Row],[New Tickets]]&gt;499, "TRUE", "FALSE")</f>
        <v>TRUE</v>
      </c>
      <c r="G2190" s="7">
        <v>8901</v>
      </c>
      <c r="H2190" s="7">
        <f>IF(TicketTotals[[#This Row],[New Tickets]]&gt;499, TicketTotals[[#This Row],[New Tickets]], 0)</f>
        <v>8901</v>
      </c>
      <c r="I2190" s="16">
        <f>ROUND((TicketTotals[[#This Row],[Billed Tickets]]/$E$5)*$E$6, 2)</f>
        <v>5501.09</v>
      </c>
      <c r="J2190" s="20">
        <f>TicketTotals[[#This Row],[Billed Tickets]]/$E$5</f>
        <v>1.1002181153675291E-3</v>
      </c>
    </row>
    <row r="2191" spans="1:10" x14ac:dyDescent="0.3">
      <c r="A2191" s="6" t="s">
        <v>3288</v>
      </c>
      <c r="B2191" s="6" t="s">
        <v>2</v>
      </c>
      <c r="C2191" s="12">
        <v>182808</v>
      </c>
      <c r="E2191" s="1" t="s">
        <v>3236</v>
      </c>
      <c r="F2191" s="11" t="str">
        <f>IF(TicketTotals[[#This Row],[New Tickets]]&gt;499, "TRUE", "FALSE")</f>
        <v>TRUE</v>
      </c>
      <c r="G2191" s="7">
        <v>9855</v>
      </c>
      <c r="H2191" s="7">
        <f>IF(TicketTotals[[#This Row],[New Tickets]]&gt;499, TicketTotals[[#This Row],[New Tickets]], 0)</f>
        <v>9855</v>
      </c>
      <c r="I2191" s="16">
        <f>ROUND((TicketTotals[[#This Row],[Billed Tickets]]/$E$5)*$E$6, 2)</f>
        <v>6090.69</v>
      </c>
      <c r="J2191" s="20">
        <f>TicketTotals[[#This Row],[Billed Tickets]]/$E$5</f>
        <v>1.2181383582683968E-3</v>
      </c>
    </row>
    <row r="2192" spans="1:10" x14ac:dyDescent="0.3">
      <c r="A2192" s="6" t="s">
        <v>3288</v>
      </c>
      <c r="B2192" s="6" t="s">
        <v>2</v>
      </c>
      <c r="C2192" s="12">
        <v>182706</v>
      </c>
      <c r="E2192" s="1" t="s">
        <v>3237</v>
      </c>
      <c r="F2192" s="11" t="str">
        <f>IF(TicketTotals[[#This Row],[New Tickets]]&gt;499, "TRUE", "FALSE")</f>
        <v>TRUE</v>
      </c>
      <c r="G2192" s="7">
        <v>8177</v>
      </c>
      <c r="H2192" s="7">
        <f>IF(TicketTotals[[#This Row],[New Tickets]]&gt;499, TicketTotals[[#This Row],[New Tickets]], 0)</f>
        <v>8177</v>
      </c>
      <c r="I2192" s="16">
        <f>ROUND((TicketTotals[[#This Row],[Billed Tickets]]/$E$5)*$E$6, 2)</f>
        <v>5053.6400000000003</v>
      </c>
      <c r="J2192" s="20">
        <f>TicketTotals[[#This Row],[Billed Tickets]]/$E$5</f>
        <v>1.0107272811324891E-3</v>
      </c>
    </row>
    <row r="2193" spans="1:10" x14ac:dyDescent="0.3">
      <c r="A2193" s="6" t="s">
        <v>3288</v>
      </c>
      <c r="B2193" s="6" t="s">
        <v>2</v>
      </c>
      <c r="C2193" s="12">
        <v>182778</v>
      </c>
      <c r="E2193" s="12" t="s">
        <v>3238</v>
      </c>
      <c r="F2193" s="11" t="str">
        <f>IF(TicketTotals[[#This Row],[New Tickets]]&gt;499, "TRUE", "FALSE")</f>
        <v>FALSE</v>
      </c>
      <c r="G2193" s="7">
        <v>97</v>
      </c>
      <c r="H2193" s="7">
        <f>IF(TicketTotals[[#This Row],[New Tickets]]&gt;499, TicketTotals[[#This Row],[New Tickets]], 0)</f>
        <v>0</v>
      </c>
      <c r="I2193" s="16">
        <f>ROUND((TicketTotals[[#This Row],[Billed Tickets]]/$E$5)*$E$6, 2)</f>
        <v>0</v>
      </c>
      <c r="J2193" s="20">
        <f>TicketTotals[[#This Row],[Billed Tickets]]/$E$5</f>
        <v>0</v>
      </c>
    </row>
    <row r="2194" spans="1:10" x14ac:dyDescent="0.3">
      <c r="A2194" s="6" t="s">
        <v>3288</v>
      </c>
      <c r="B2194" s="6" t="s">
        <v>2</v>
      </c>
      <c r="C2194" s="12">
        <v>182837</v>
      </c>
      <c r="E2194" s="12" t="s">
        <v>3239</v>
      </c>
      <c r="F2194" s="11" t="str">
        <f>IF(TicketTotals[[#This Row],[New Tickets]]&gt;499, "TRUE", "FALSE")</f>
        <v>FALSE</v>
      </c>
      <c r="G2194" s="7">
        <v>79</v>
      </c>
      <c r="H2194" s="7">
        <f>IF(TicketTotals[[#This Row],[New Tickets]]&gt;499, TicketTotals[[#This Row],[New Tickets]], 0)</f>
        <v>0</v>
      </c>
      <c r="I2194" s="16">
        <f>ROUND((TicketTotals[[#This Row],[Billed Tickets]]/$E$5)*$E$6, 2)</f>
        <v>0</v>
      </c>
      <c r="J2194" s="20">
        <f>TicketTotals[[#This Row],[Billed Tickets]]/$E$5</f>
        <v>0</v>
      </c>
    </row>
    <row r="2195" spans="1:10" x14ac:dyDescent="0.3">
      <c r="A2195" s="6" t="s">
        <v>3288</v>
      </c>
      <c r="B2195" s="6" t="s">
        <v>2</v>
      </c>
      <c r="C2195" s="12">
        <v>182897</v>
      </c>
      <c r="E2195" s="12" t="s">
        <v>3240</v>
      </c>
      <c r="F2195" s="11" t="str">
        <f>IF(TicketTotals[[#This Row],[New Tickets]]&gt;499, "TRUE", "FALSE")</f>
        <v>FALSE</v>
      </c>
      <c r="G2195" s="7">
        <v>190</v>
      </c>
      <c r="H2195" s="7">
        <f>IF(TicketTotals[[#This Row],[New Tickets]]&gt;499, TicketTotals[[#This Row],[New Tickets]], 0)</f>
        <v>0</v>
      </c>
      <c r="I2195" s="16">
        <f>ROUND((TicketTotals[[#This Row],[Billed Tickets]]/$E$5)*$E$6, 2)</f>
        <v>0</v>
      </c>
      <c r="J2195" s="20">
        <f>TicketTotals[[#This Row],[Billed Tickets]]/$E$5</f>
        <v>0</v>
      </c>
    </row>
    <row r="2196" spans="1:10" x14ac:dyDescent="0.3">
      <c r="A2196" s="6" t="s">
        <v>3288</v>
      </c>
      <c r="B2196" s="6" t="s">
        <v>2</v>
      </c>
      <c r="C2196" s="12">
        <v>183045</v>
      </c>
      <c r="E2196" s="12" t="s">
        <v>3241</v>
      </c>
      <c r="F2196" s="11" t="str">
        <f>IF(TicketTotals[[#This Row],[New Tickets]]&gt;499, "TRUE", "FALSE")</f>
        <v>FALSE</v>
      </c>
      <c r="G2196" s="7">
        <v>230</v>
      </c>
      <c r="H2196" s="7">
        <f>IF(TicketTotals[[#This Row],[New Tickets]]&gt;499, TicketTotals[[#This Row],[New Tickets]], 0)</f>
        <v>0</v>
      </c>
      <c r="I2196" s="16">
        <f>ROUND((TicketTotals[[#This Row],[Billed Tickets]]/$E$5)*$E$6, 2)</f>
        <v>0</v>
      </c>
      <c r="J2196" s="20">
        <f>TicketTotals[[#This Row],[Billed Tickets]]/$E$5</f>
        <v>0</v>
      </c>
    </row>
    <row r="2197" spans="1:10" x14ac:dyDescent="0.3">
      <c r="A2197" s="6" t="s">
        <v>3288</v>
      </c>
      <c r="B2197" s="6" t="s">
        <v>2</v>
      </c>
      <c r="C2197" s="12">
        <v>183148</v>
      </c>
      <c r="E2197" s="12" t="s">
        <v>3242</v>
      </c>
      <c r="F2197" s="11" t="str">
        <f>IF(TicketTotals[[#This Row],[New Tickets]]&gt;499, "TRUE", "FALSE")</f>
        <v>FALSE</v>
      </c>
      <c r="G2197" s="7">
        <v>415</v>
      </c>
      <c r="H2197" s="7">
        <f>IF(TicketTotals[[#This Row],[New Tickets]]&gt;499, TicketTotals[[#This Row],[New Tickets]], 0)</f>
        <v>0</v>
      </c>
      <c r="I2197" s="16">
        <f>ROUND((TicketTotals[[#This Row],[Billed Tickets]]/$E$5)*$E$6, 2)</f>
        <v>0</v>
      </c>
      <c r="J2197" s="20">
        <f>TicketTotals[[#This Row],[Billed Tickets]]/$E$5</f>
        <v>0</v>
      </c>
    </row>
    <row r="2198" spans="1:10" x14ac:dyDescent="0.3">
      <c r="A2198" s="6" t="s">
        <v>3288</v>
      </c>
      <c r="B2198" s="6" t="s">
        <v>2</v>
      </c>
      <c r="C2198" s="12">
        <v>183239</v>
      </c>
      <c r="E2198" s="12" t="s">
        <v>3243</v>
      </c>
      <c r="F2198" s="11" t="str">
        <f>IF(TicketTotals[[#This Row],[New Tickets]]&gt;499, "TRUE", "FALSE")</f>
        <v>FALSE</v>
      </c>
      <c r="G2198" s="7">
        <v>66</v>
      </c>
      <c r="H2198" s="7">
        <f>IF(TicketTotals[[#This Row],[New Tickets]]&gt;499, TicketTotals[[#This Row],[New Tickets]], 0)</f>
        <v>0</v>
      </c>
      <c r="I2198" s="16">
        <f>ROUND((TicketTotals[[#This Row],[Billed Tickets]]/$E$5)*$E$6, 2)</f>
        <v>0</v>
      </c>
      <c r="J2198" s="20">
        <f>TicketTotals[[#This Row],[Billed Tickets]]/$E$5</f>
        <v>0</v>
      </c>
    </row>
    <row r="2199" spans="1:10" x14ac:dyDescent="0.3">
      <c r="A2199" s="6" t="s">
        <v>3288</v>
      </c>
      <c r="B2199" s="6" t="s">
        <v>2</v>
      </c>
      <c r="C2199" s="12">
        <v>183345</v>
      </c>
      <c r="E2199" s="1" t="s">
        <v>3244</v>
      </c>
      <c r="F2199" s="11" t="str">
        <f>IF(TicketTotals[[#This Row],[New Tickets]]&gt;499, "TRUE", "FALSE")</f>
        <v>TRUE</v>
      </c>
      <c r="G2199" s="7">
        <v>5724</v>
      </c>
      <c r="H2199" s="7">
        <f>IF(TicketTotals[[#This Row],[New Tickets]]&gt;499, TicketTotals[[#This Row],[New Tickets]], 0)</f>
        <v>5724</v>
      </c>
      <c r="I2199" s="16">
        <f>ROUND((TicketTotals[[#This Row],[Billed Tickets]]/$E$5)*$E$6, 2)</f>
        <v>3537.61</v>
      </c>
      <c r="J2199" s="20">
        <f>TicketTotals[[#This Row],[Billed Tickets]]/$E$5</f>
        <v>7.0752145740520585E-4</v>
      </c>
    </row>
    <row r="2200" spans="1:10" x14ac:dyDescent="0.3">
      <c r="A2200" s="6" t="s">
        <v>3288</v>
      </c>
      <c r="B2200" s="6" t="s">
        <v>2</v>
      </c>
      <c r="C2200" s="12">
        <v>183372</v>
      </c>
      <c r="E2200" s="12" t="s">
        <v>3245</v>
      </c>
      <c r="F2200" s="11" t="str">
        <f>IF(TicketTotals[[#This Row],[New Tickets]]&gt;499, "TRUE", "FALSE")</f>
        <v>FALSE</v>
      </c>
      <c r="G2200" s="7">
        <v>65</v>
      </c>
      <c r="H2200" s="7">
        <f>IF(TicketTotals[[#This Row],[New Tickets]]&gt;499, TicketTotals[[#This Row],[New Tickets]], 0)</f>
        <v>0</v>
      </c>
      <c r="I2200" s="16">
        <f>ROUND((TicketTotals[[#This Row],[Billed Tickets]]/$E$5)*$E$6, 2)</f>
        <v>0</v>
      </c>
      <c r="J2200" s="20">
        <f>TicketTotals[[#This Row],[Billed Tickets]]/$E$5</f>
        <v>0</v>
      </c>
    </row>
    <row r="2201" spans="1:10" x14ac:dyDescent="0.3">
      <c r="A2201" s="6" t="s">
        <v>3288</v>
      </c>
      <c r="B2201" s="6" t="s">
        <v>2</v>
      </c>
      <c r="C2201" s="12">
        <v>183398</v>
      </c>
      <c r="E2201" s="12" t="s">
        <v>3246</v>
      </c>
      <c r="F2201" s="11" t="str">
        <f>IF(TicketTotals[[#This Row],[New Tickets]]&gt;499, "TRUE", "FALSE")</f>
        <v>FALSE</v>
      </c>
      <c r="G2201" s="7">
        <v>197</v>
      </c>
      <c r="H2201" s="7">
        <f>IF(TicketTotals[[#This Row],[New Tickets]]&gt;499, TicketTotals[[#This Row],[New Tickets]], 0)</f>
        <v>0</v>
      </c>
      <c r="I2201" s="16">
        <f>ROUND((TicketTotals[[#This Row],[Billed Tickets]]/$E$5)*$E$6, 2)</f>
        <v>0</v>
      </c>
      <c r="J2201" s="20">
        <f>TicketTotals[[#This Row],[Billed Tickets]]/$E$5</f>
        <v>0</v>
      </c>
    </row>
    <row r="2202" spans="1:10" x14ac:dyDescent="0.3">
      <c r="A2202" s="6" t="s">
        <v>3288</v>
      </c>
      <c r="B2202" s="6" t="s">
        <v>2</v>
      </c>
      <c r="C2202" s="12">
        <v>184085</v>
      </c>
      <c r="E2202" s="1" t="s">
        <v>3247</v>
      </c>
      <c r="F2202" s="11" t="str">
        <f>IF(TicketTotals[[#This Row],[New Tickets]]&gt;499, "TRUE", "FALSE")</f>
        <v>TRUE</v>
      </c>
      <c r="G2202" s="7">
        <v>2945</v>
      </c>
      <c r="H2202" s="7">
        <f>IF(TicketTotals[[#This Row],[New Tickets]]&gt;499, TicketTotals[[#This Row],[New Tickets]], 0)</f>
        <v>2945</v>
      </c>
      <c r="I2202" s="16">
        <f>ROUND((TicketTotals[[#This Row],[Billed Tickets]]/$E$5)*$E$6, 2)</f>
        <v>1820.1</v>
      </c>
      <c r="J2202" s="20">
        <f>TicketTotals[[#This Row],[Billed Tickets]]/$E$5</f>
        <v>3.640200370472277E-4</v>
      </c>
    </row>
    <row r="2203" spans="1:10" x14ac:dyDescent="0.3">
      <c r="A2203" s="6" t="s">
        <v>3288</v>
      </c>
      <c r="B2203" s="6" t="s">
        <v>2</v>
      </c>
      <c r="C2203" s="12">
        <v>184929</v>
      </c>
      <c r="E2203" s="1" t="s">
        <v>3248</v>
      </c>
      <c r="F2203" s="11" t="str">
        <f>IF(TicketTotals[[#This Row],[New Tickets]]&gt;499, "TRUE", "FALSE")</f>
        <v>TRUE</v>
      </c>
      <c r="G2203" s="7">
        <v>7231</v>
      </c>
      <c r="H2203" s="7">
        <f>IF(TicketTotals[[#This Row],[New Tickets]]&gt;499, TicketTotals[[#This Row],[New Tickets]], 0)</f>
        <v>7231</v>
      </c>
      <c r="I2203" s="16">
        <f>ROUND((TicketTotals[[#This Row],[Billed Tickets]]/$E$5)*$E$6, 2)</f>
        <v>4468.9799999999996</v>
      </c>
      <c r="J2203" s="20">
        <f>TicketTotals[[#This Row],[Billed Tickets]]/$E$5</f>
        <v>8.937958872286938E-4</v>
      </c>
    </row>
    <row r="2204" spans="1:10" x14ac:dyDescent="0.3">
      <c r="A2204" s="6" t="s">
        <v>3288</v>
      </c>
      <c r="B2204" s="6" t="s">
        <v>2</v>
      </c>
      <c r="C2204" s="12">
        <v>185298</v>
      </c>
      <c r="E2204" s="12" t="s">
        <v>3249</v>
      </c>
      <c r="F2204" s="11" t="str">
        <f>IF(TicketTotals[[#This Row],[New Tickets]]&gt;499, "TRUE", "FALSE")</f>
        <v>FALSE</v>
      </c>
      <c r="G2204" s="7">
        <v>73</v>
      </c>
      <c r="H2204" s="7">
        <f>IF(TicketTotals[[#This Row],[New Tickets]]&gt;499, TicketTotals[[#This Row],[New Tickets]], 0)</f>
        <v>0</v>
      </c>
      <c r="I2204" s="16">
        <f>ROUND((TicketTotals[[#This Row],[Billed Tickets]]/$E$5)*$E$6, 2)</f>
        <v>0</v>
      </c>
      <c r="J2204" s="20">
        <f>TicketTotals[[#This Row],[Billed Tickets]]/$E$5</f>
        <v>0</v>
      </c>
    </row>
    <row r="2205" spans="1:10" x14ac:dyDescent="0.3">
      <c r="A2205" s="6" t="s">
        <v>3288</v>
      </c>
      <c r="B2205" s="6" t="s">
        <v>2</v>
      </c>
      <c r="C2205" s="12">
        <v>185325</v>
      </c>
      <c r="E2205" s="12" t="s">
        <v>3250</v>
      </c>
      <c r="F2205" s="11" t="str">
        <f>IF(TicketTotals[[#This Row],[New Tickets]]&gt;499, "TRUE", "FALSE")</f>
        <v>FALSE</v>
      </c>
      <c r="G2205" s="7">
        <v>25</v>
      </c>
      <c r="H2205" s="7">
        <f>IF(TicketTotals[[#This Row],[New Tickets]]&gt;499, TicketTotals[[#This Row],[New Tickets]], 0)</f>
        <v>0</v>
      </c>
      <c r="I2205" s="16">
        <f>ROUND((TicketTotals[[#This Row],[Billed Tickets]]/$E$5)*$E$6, 2)</f>
        <v>0</v>
      </c>
      <c r="J2205" s="20">
        <f>TicketTotals[[#This Row],[Billed Tickets]]/$E$5</f>
        <v>0</v>
      </c>
    </row>
    <row r="2206" spans="1:10" x14ac:dyDescent="0.3">
      <c r="A2206" s="6" t="s">
        <v>3288</v>
      </c>
      <c r="B2206" s="6" t="s">
        <v>2</v>
      </c>
      <c r="C2206" s="12">
        <v>185350</v>
      </c>
      <c r="E2206" s="1" t="s">
        <v>3251</v>
      </c>
      <c r="F2206" s="11" t="str">
        <f>IF(TicketTotals[[#This Row],[New Tickets]]&gt;499, "TRUE", "FALSE")</f>
        <v>TRUE</v>
      </c>
      <c r="G2206" s="7">
        <v>6245</v>
      </c>
      <c r="H2206" s="7">
        <f>IF(TicketTotals[[#This Row],[New Tickets]]&gt;499, TicketTotals[[#This Row],[New Tickets]], 0)</f>
        <v>6245</v>
      </c>
      <c r="I2206" s="16">
        <f>ROUND((TicketTotals[[#This Row],[Billed Tickets]]/$E$5)*$E$6, 2)</f>
        <v>3859.6</v>
      </c>
      <c r="J2206" s="20">
        <f>TicketTotals[[#This Row],[Billed Tickets]]/$E$5</f>
        <v>7.7192024833953714E-4</v>
      </c>
    </row>
    <row r="2207" spans="1:10" x14ac:dyDescent="0.3">
      <c r="A2207" s="6" t="s">
        <v>3288</v>
      </c>
      <c r="B2207" s="6" t="s">
        <v>2</v>
      </c>
      <c r="C2207" s="12">
        <v>183978</v>
      </c>
      <c r="E2207" s="12" t="s">
        <v>3252</v>
      </c>
      <c r="F2207" s="11" t="str">
        <f>IF(TicketTotals[[#This Row],[New Tickets]]&gt;499, "TRUE", "FALSE")</f>
        <v>FALSE</v>
      </c>
      <c r="G2207" s="7">
        <v>457</v>
      </c>
      <c r="H2207" s="7">
        <f>IF(TicketTotals[[#This Row],[New Tickets]]&gt;499, TicketTotals[[#This Row],[New Tickets]], 0)</f>
        <v>0</v>
      </c>
      <c r="I2207" s="16">
        <f>ROUND((TicketTotals[[#This Row],[Billed Tickets]]/$E$5)*$E$6, 2)</f>
        <v>0</v>
      </c>
      <c r="J2207" s="20">
        <f>TicketTotals[[#This Row],[Billed Tickets]]/$E$5</f>
        <v>0</v>
      </c>
    </row>
    <row r="2208" spans="1:10" x14ac:dyDescent="0.3">
      <c r="A2208" s="6" t="s">
        <v>3288</v>
      </c>
      <c r="B2208" s="6" t="s">
        <v>2</v>
      </c>
      <c r="C2208" s="12">
        <v>183476</v>
      </c>
      <c r="E2208" s="12" t="s">
        <v>3253</v>
      </c>
      <c r="F2208" s="11" t="str">
        <f>IF(TicketTotals[[#This Row],[New Tickets]]&gt;499, "TRUE", "FALSE")</f>
        <v>FALSE</v>
      </c>
      <c r="G2208" s="7">
        <v>68</v>
      </c>
      <c r="H2208" s="7">
        <f>IF(TicketTotals[[#This Row],[New Tickets]]&gt;499, TicketTotals[[#This Row],[New Tickets]], 0)</f>
        <v>0</v>
      </c>
      <c r="I2208" s="16">
        <f>ROUND((TicketTotals[[#This Row],[Billed Tickets]]/$E$5)*$E$6, 2)</f>
        <v>0</v>
      </c>
      <c r="J2208" s="20">
        <f>TicketTotals[[#This Row],[Billed Tickets]]/$E$5</f>
        <v>0</v>
      </c>
    </row>
    <row r="2209" spans="1:10" x14ac:dyDescent="0.3">
      <c r="A2209" s="6" t="s">
        <v>3288</v>
      </c>
      <c r="B2209" s="6" t="s">
        <v>2</v>
      </c>
      <c r="C2209" s="12">
        <v>183766</v>
      </c>
      <c r="E2209" s="12" t="s">
        <v>3254</v>
      </c>
      <c r="F2209" s="11" t="str">
        <f>IF(TicketTotals[[#This Row],[New Tickets]]&gt;499, "TRUE", "FALSE")</f>
        <v>FALSE</v>
      </c>
      <c r="G2209" s="7">
        <v>263</v>
      </c>
      <c r="H2209" s="7">
        <f>IF(TicketTotals[[#This Row],[New Tickets]]&gt;499, TicketTotals[[#This Row],[New Tickets]], 0)</f>
        <v>0</v>
      </c>
      <c r="I2209" s="16">
        <f>ROUND((TicketTotals[[#This Row],[Billed Tickets]]/$E$5)*$E$6, 2)</f>
        <v>0</v>
      </c>
      <c r="J2209" s="20">
        <f>TicketTotals[[#This Row],[Billed Tickets]]/$E$5</f>
        <v>0</v>
      </c>
    </row>
    <row r="2210" spans="1:10" x14ac:dyDescent="0.3">
      <c r="A2210" s="6" t="s">
        <v>3288</v>
      </c>
      <c r="B2210" s="6" t="s">
        <v>2</v>
      </c>
      <c r="C2210" s="12">
        <v>183495</v>
      </c>
      <c r="E2210" s="12" t="s">
        <v>3255</v>
      </c>
      <c r="F2210" s="11" t="str">
        <f>IF(TicketTotals[[#This Row],[New Tickets]]&gt;499, "TRUE", "FALSE")</f>
        <v>FALSE</v>
      </c>
      <c r="G2210" s="7">
        <v>53</v>
      </c>
      <c r="H2210" s="7">
        <f>IF(TicketTotals[[#This Row],[New Tickets]]&gt;499, TicketTotals[[#This Row],[New Tickets]], 0)</f>
        <v>0</v>
      </c>
      <c r="I2210" s="16">
        <f>ROUND((TicketTotals[[#This Row],[Billed Tickets]]/$E$5)*$E$6, 2)</f>
        <v>0</v>
      </c>
      <c r="J2210" s="20">
        <f>TicketTotals[[#This Row],[Billed Tickets]]/$E$5</f>
        <v>0</v>
      </c>
    </row>
    <row r="2211" spans="1:10" x14ac:dyDescent="0.3">
      <c r="A2211" s="6" t="s">
        <v>3288</v>
      </c>
      <c r="B2211" s="6" t="s">
        <v>2</v>
      </c>
      <c r="C2211" s="12">
        <v>184981</v>
      </c>
      <c r="E2211" s="12" t="s">
        <v>3256</v>
      </c>
      <c r="F2211" s="11" t="str">
        <f>IF(TicketTotals[[#This Row],[New Tickets]]&gt;499, "TRUE", "FALSE")</f>
        <v>FALSE</v>
      </c>
      <c r="G2211" s="7">
        <v>37</v>
      </c>
      <c r="H2211" s="7">
        <f>IF(TicketTotals[[#This Row],[New Tickets]]&gt;499, TicketTotals[[#This Row],[New Tickets]], 0)</f>
        <v>0</v>
      </c>
      <c r="I2211" s="16">
        <f>ROUND((TicketTotals[[#This Row],[Billed Tickets]]/$E$5)*$E$6, 2)</f>
        <v>0</v>
      </c>
      <c r="J2211" s="20">
        <f>TicketTotals[[#This Row],[Billed Tickets]]/$E$5</f>
        <v>0</v>
      </c>
    </row>
    <row r="2212" spans="1:10" x14ac:dyDescent="0.3">
      <c r="A2212" s="6" t="s">
        <v>3288</v>
      </c>
      <c r="B2212" s="6" t="s">
        <v>2</v>
      </c>
      <c r="C2212" s="12">
        <v>185033</v>
      </c>
      <c r="E2212" s="1" t="s">
        <v>3257</v>
      </c>
      <c r="F2212" s="11" t="str">
        <f>IF(TicketTotals[[#This Row],[New Tickets]]&gt;499, "TRUE", "FALSE")</f>
        <v>TRUE</v>
      </c>
      <c r="G2212" s="7">
        <v>3637</v>
      </c>
      <c r="H2212" s="7">
        <f>IF(TicketTotals[[#This Row],[New Tickets]]&gt;499, TicketTotals[[#This Row],[New Tickets]], 0)</f>
        <v>3637</v>
      </c>
      <c r="I2212" s="16">
        <f>ROUND((TicketTotals[[#This Row],[Billed Tickets]]/$E$5)*$E$6, 2)</f>
        <v>2247.7800000000002</v>
      </c>
      <c r="J2212" s="20">
        <f>TicketTotals[[#This Row],[Billed Tickets]]/$E$5</f>
        <v>4.4955547529397863E-4</v>
      </c>
    </row>
    <row r="2213" spans="1:10" x14ac:dyDescent="0.3">
      <c r="A2213" s="6" t="s">
        <v>3288</v>
      </c>
      <c r="B2213" s="6" t="s">
        <v>2</v>
      </c>
      <c r="C2213" s="12">
        <v>185138</v>
      </c>
      <c r="E2213" s="12" t="s">
        <v>3258</v>
      </c>
      <c r="F2213" s="11" t="str">
        <f>IF(TicketTotals[[#This Row],[New Tickets]]&gt;499, "TRUE", "FALSE")</f>
        <v>FALSE</v>
      </c>
      <c r="G2213" s="7">
        <v>7</v>
      </c>
      <c r="H2213" s="7">
        <f>IF(TicketTotals[[#This Row],[New Tickets]]&gt;499, TicketTotals[[#This Row],[New Tickets]], 0)</f>
        <v>0</v>
      </c>
      <c r="I2213" s="16">
        <f>ROUND((TicketTotals[[#This Row],[Billed Tickets]]/$E$5)*$E$6, 2)</f>
        <v>0</v>
      </c>
      <c r="J2213" s="20">
        <f>TicketTotals[[#This Row],[Billed Tickets]]/$E$5</f>
        <v>0</v>
      </c>
    </row>
    <row r="2214" spans="1:10" x14ac:dyDescent="0.3">
      <c r="A2214" s="6" t="s">
        <v>3288</v>
      </c>
      <c r="B2214" s="6" t="s">
        <v>2</v>
      </c>
      <c r="C2214" s="12">
        <v>185191</v>
      </c>
      <c r="E2214" s="12" t="s">
        <v>3259</v>
      </c>
      <c r="F2214" s="11" t="str">
        <f>IF(TicketTotals[[#This Row],[New Tickets]]&gt;499, "TRUE", "FALSE")</f>
        <v>FALSE</v>
      </c>
      <c r="G2214" s="7">
        <v>1</v>
      </c>
      <c r="H2214" s="7">
        <f>IF(TicketTotals[[#This Row],[New Tickets]]&gt;499, TicketTotals[[#This Row],[New Tickets]], 0)</f>
        <v>0</v>
      </c>
      <c r="I2214" s="16">
        <f>ROUND((TicketTotals[[#This Row],[Billed Tickets]]/$E$5)*$E$6, 2)</f>
        <v>0</v>
      </c>
      <c r="J2214" s="20">
        <f>TicketTotals[[#This Row],[Billed Tickets]]/$E$5</f>
        <v>0</v>
      </c>
    </row>
    <row r="2215" spans="1:10" x14ac:dyDescent="0.3">
      <c r="A2215" s="6" t="s">
        <v>3288</v>
      </c>
      <c r="B2215" s="6" t="s">
        <v>2</v>
      </c>
      <c r="C2215" s="12">
        <v>185244</v>
      </c>
      <c r="E2215" s="12" t="s">
        <v>3260</v>
      </c>
      <c r="F2215" s="11" t="str">
        <f>IF(TicketTotals[[#This Row],[New Tickets]]&gt;499, "TRUE", "FALSE")</f>
        <v>FALSE</v>
      </c>
      <c r="G2215" s="7">
        <v>82</v>
      </c>
      <c r="H2215" s="7">
        <f>IF(TicketTotals[[#This Row],[New Tickets]]&gt;499, TicketTotals[[#This Row],[New Tickets]], 0)</f>
        <v>0</v>
      </c>
      <c r="I2215" s="16">
        <f>ROUND((TicketTotals[[#This Row],[Billed Tickets]]/$E$5)*$E$6, 2)</f>
        <v>0</v>
      </c>
      <c r="J2215" s="20">
        <f>TicketTotals[[#This Row],[Billed Tickets]]/$E$5</f>
        <v>0</v>
      </c>
    </row>
    <row r="2216" spans="1:10" x14ac:dyDescent="0.3">
      <c r="A2216" s="6" t="s">
        <v>3288</v>
      </c>
      <c r="B2216" s="6" t="s">
        <v>2</v>
      </c>
      <c r="C2216" s="12">
        <v>185455</v>
      </c>
      <c r="E2216" s="12" t="s">
        <v>3261</v>
      </c>
      <c r="F2216" s="11" t="str">
        <f>IF(TicketTotals[[#This Row],[New Tickets]]&gt;499, "TRUE", "FALSE")</f>
        <v>FALSE</v>
      </c>
      <c r="G2216" s="7">
        <v>27</v>
      </c>
      <c r="H2216" s="7">
        <f>IF(TicketTotals[[#This Row],[New Tickets]]&gt;499, TicketTotals[[#This Row],[New Tickets]], 0)</f>
        <v>0</v>
      </c>
      <c r="I2216" s="16">
        <f>ROUND((TicketTotals[[#This Row],[Billed Tickets]]/$E$5)*$E$6, 2)</f>
        <v>0</v>
      </c>
      <c r="J2216" s="20">
        <f>TicketTotals[[#This Row],[Billed Tickets]]/$E$5</f>
        <v>0</v>
      </c>
    </row>
    <row r="2217" spans="1:10" x14ac:dyDescent="0.3">
      <c r="A2217" s="6" t="s">
        <v>3288</v>
      </c>
      <c r="B2217" s="6" t="s">
        <v>2</v>
      </c>
      <c r="C2217" s="12">
        <v>185666</v>
      </c>
      <c r="E2217" s="1" t="s">
        <v>3262</v>
      </c>
      <c r="F2217" s="11" t="str">
        <f>IF(TicketTotals[[#This Row],[New Tickets]]&gt;499, "TRUE", "FALSE")</f>
        <v>TRUE</v>
      </c>
      <c r="G2217" s="7">
        <v>910</v>
      </c>
      <c r="H2217" s="7">
        <f>IF(TicketTotals[[#This Row],[New Tickets]]&gt;499, TicketTotals[[#This Row],[New Tickets]], 0)</f>
        <v>910</v>
      </c>
      <c r="I2217" s="16">
        <f>ROUND((TicketTotals[[#This Row],[Billed Tickets]]/$E$5)*$E$6, 2)</f>
        <v>562.41</v>
      </c>
      <c r="J2217" s="20">
        <f>TicketTotals[[#This Row],[Billed Tickets]]/$E$5</f>
        <v>1.1248157341697018E-4</v>
      </c>
    </row>
    <row r="2218" spans="1:10" x14ac:dyDescent="0.3">
      <c r="A2218" s="6" t="s">
        <v>3288</v>
      </c>
      <c r="B2218" s="6" t="s">
        <v>2</v>
      </c>
      <c r="C2218" s="12">
        <v>185681</v>
      </c>
      <c r="E2218" s="12" t="s">
        <v>3263</v>
      </c>
      <c r="F2218" s="11" t="str">
        <f>IF(TicketTotals[[#This Row],[New Tickets]]&gt;499, "TRUE", "FALSE")</f>
        <v>FALSE</v>
      </c>
      <c r="G2218" s="7">
        <v>1</v>
      </c>
      <c r="H2218" s="7">
        <f>IF(TicketTotals[[#This Row],[New Tickets]]&gt;499, TicketTotals[[#This Row],[New Tickets]], 0)</f>
        <v>0</v>
      </c>
      <c r="I2218" s="16">
        <f>ROUND((TicketTotals[[#This Row],[Billed Tickets]]/$E$5)*$E$6, 2)</f>
        <v>0</v>
      </c>
      <c r="J2218" s="20">
        <f>TicketTotals[[#This Row],[Billed Tickets]]/$E$5</f>
        <v>0</v>
      </c>
    </row>
    <row r="2219" spans="1:10" x14ac:dyDescent="0.3">
      <c r="A2219" s="6" t="s">
        <v>3288</v>
      </c>
      <c r="B2219" s="6" t="s">
        <v>2</v>
      </c>
      <c r="C2219" s="12">
        <v>185686</v>
      </c>
      <c r="E2219" s="12" t="s">
        <v>3264</v>
      </c>
      <c r="F2219" s="11" t="str">
        <f>IF(TicketTotals[[#This Row],[New Tickets]]&gt;499, "TRUE", "FALSE")</f>
        <v>FALSE</v>
      </c>
      <c r="G2219" s="7">
        <v>136</v>
      </c>
      <c r="H2219" s="7">
        <f>IF(TicketTotals[[#This Row],[New Tickets]]&gt;499, TicketTotals[[#This Row],[New Tickets]], 0)</f>
        <v>0</v>
      </c>
      <c r="I2219" s="16">
        <f>ROUND((TicketTotals[[#This Row],[Billed Tickets]]/$E$5)*$E$6, 2)</f>
        <v>0</v>
      </c>
      <c r="J2219" s="20">
        <f>TicketTotals[[#This Row],[Billed Tickets]]/$E$5</f>
        <v>0</v>
      </c>
    </row>
    <row r="2220" spans="1:10" x14ac:dyDescent="0.3">
      <c r="A2220" s="6" t="s">
        <v>3288</v>
      </c>
      <c r="B2220" s="6" t="s">
        <v>2</v>
      </c>
      <c r="C2220" s="12">
        <v>185705</v>
      </c>
      <c r="E2220" s="12" t="s">
        <v>3265</v>
      </c>
      <c r="F2220" s="11" t="str">
        <f>IF(TicketTotals[[#This Row],[New Tickets]]&gt;499, "TRUE", "FALSE")</f>
        <v>FALSE</v>
      </c>
      <c r="G2220" s="7">
        <v>26</v>
      </c>
      <c r="H2220" s="7">
        <f>IF(TicketTotals[[#This Row],[New Tickets]]&gt;499, TicketTotals[[#This Row],[New Tickets]], 0)</f>
        <v>0</v>
      </c>
      <c r="I2220" s="16">
        <f>ROUND((TicketTotals[[#This Row],[Billed Tickets]]/$E$5)*$E$6, 2)</f>
        <v>0</v>
      </c>
      <c r="J2220" s="20">
        <f>TicketTotals[[#This Row],[Billed Tickets]]/$E$5</f>
        <v>0</v>
      </c>
    </row>
    <row r="2221" spans="1:10" x14ac:dyDescent="0.3">
      <c r="A2221" s="6" t="s">
        <v>3288</v>
      </c>
      <c r="B2221" s="6" t="s">
        <v>2</v>
      </c>
      <c r="C2221" s="12">
        <v>185718</v>
      </c>
      <c r="E2221" s="12" t="s">
        <v>3266</v>
      </c>
      <c r="F2221" s="11" t="str">
        <f>IF(TicketTotals[[#This Row],[New Tickets]]&gt;499, "TRUE", "FALSE")</f>
        <v>FALSE</v>
      </c>
      <c r="G2221" s="7">
        <v>27</v>
      </c>
      <c r="H2221" s="7">
        <f>IF(TicketTotals[[#This Row],[New Tickets]]&gt;499, TicketTotals[[#This Row],[New Tickets]], 0)</f>
        <v>0</v>
      </c>
      <c r="I2221" s="16">
        <f>ROUND((TicketTotals[[#This Row],[Billed Tickets]]/$E$5)*$E$6, 2)</f>
        <v>0</v>
      </c>
      <c r="J2221" s="20">
        <f>TicketTotals[[#This Row],[Billed Tickets]]/$E$5</f>
        <v>0</v>
      </c>
    </row>
    <row r="2222" spans="1:10" x14ac:dyDescent="0.3">
      <c r="A2222" s="6" t="s">
        <v>3288</v>
      </c>
      <c r="B2222" s="6" t="s">
        <v>2</v>
      </c>
      <c r="C2222" s="12">
        <v>185771</v>
      </c>
      <c r="E2222" s="12" t="s">
        <v>3267</v>
      </c>
      <c r="F2222" s="11" t="str">
        <f>IF(TicketTotals[[#This Row],[New Tickets]]&gt;499, "TRUE", "FALSE")</f>
        <v>FALSE</v>
      </c>
      <c r="G2222" s="7">
        <v>158</v>
      </c>
      <c r="H2222" s="7">
        <f>IF(TicketTotals[[#This Row],[New Tickets]]&gt;499, TicketTotals[[#This Row],[New Tickets]], 0)</f>
        <v>0</v>
      </c>
      <c r="I2222" s="16">
        <f>ROUND((TicketTotals[[#This Row],[Billed Tickets]]/$E$5)*$E$6, 2)</f>
        <v>0</v>
      </c>
      <c r="J2222" s="20">
        <f>TicketTotals[[#This Row],[Billed Tickets]]/$E$5</f>
        <v>0</v>
      </c>
    </row>
    <row r="2223" spans="1:10" x14ac:dyDescent="0.3">
      <c r="A2223" s="6" t="s">
        <v>3288</v>
      </c>
      <c r="B2223" s="6" t="s">
        <v>2</v>
      </c>
      <c r="C2223" s="12">
        <v>185824</v>
      </c>
      <c r="E2223" s="12" t="s">
        <v>3268</v>
      </c>
      <c r="F2223" s="11" t="str">
        <f>IF(TicketTotals[[#This Row],[New Tickets]]&gt;499, "TRUE", "FALSE")</f>
        <v>FALSE</v>
      </c>
      <c r="G2223" s="7">
        <v>137</v>
      </c>
      <c r="H2223" s="7">
        <f>IF(TicketTotals[[#This Row],[New Tickets]]&gt;499, TicketTotals[[#This Row],[New Tickets]], 0)</f>
        <v>0</v>
      </c>
      <c r="I2223" s="16">
        <f>ROUND((TicketTotals[[#This Row],[Billed Tickets]]/$E$5)*$E$6, 2)</f>
        <v>0</v>
      </c>
      <c r="J2223" s="20">
        <f>TicketTotals[[#This Row],[Billed Tickets]]/$E$5</f>
        <v>0</v>
      </c>
    </row>
    <row r="2224" spans="1:10" x14ac:dyDescent="0.3">
      <c r="A2224" s="6" t="s">
        <v>3288</v>
      </c>
      <c r="B2224" s="6" t="s">
        <v>2</v>
      </c>
      <c r="C2224" s="12">
        <v>185849</v>
      </c>
      <c r="E2224" s="1" t="s">
        <v>3269</v>
      </c>
      <c r="F2224" s="11" t="str">
        <f>IF(TicketTotals[[#This Row],[New Tickets]]&gt;499, "TRUE", "FALSE")</f>
        <v>TRUE</v>
      </c>
      <c r="G2224" s="7">
        <v>1428</v>
      </c>
      <c r="H2224" s="7">
        <f>IF(TicketTotals[[#This Row],[New Tickets]]&gt;499, TicketTotals[[#This Row],[New Tickets]], 0)</f>
        <v>1428</v>
      </c>
      <c r="I2224" s="16">
        <f>ROUND((TicketTotals[[#This Row],[Billed Tickets]]/$E$5)*$E$6, 2)</f>
        <v>882.55</v>
      </c>
      <c r="J2224" s="20">
        <f>TicketTotals[[#This Row],[Billed Tickets]]/$E$5</f>
        <v>1.7650954597739937E-4</v>
      </c>
    </row>
    <row r="2225" spans="1:10" x14ac:dyDescent="0.3">
      <c r="A2225" s="6" t="s">
        <v>3288</v>
      </c>
      <c r="B2225" s="6" t="s">
        <v>2</v>
      </c>
      <c r="C2225" s="12">
        <v>185862</v>
      </c>
      <c r="E2225" s="12" t="s">
        <v>3270</v>
      </c>
      <c r="F2225" s="11" t="str">
        <f>IF(TicketTotals[[#This Row],[New Tickets]]&gt;499, "TRUE", "FALSE")</f>
        <v>FALSE</v>
      </c>
      <c r="G2225" s="7">
        <v>387</v>
      </c>
      <c r="H2225" s="7">
        <f>IF(TicketTotals[[#This Row],[New Tickets]]&gt;499, TicketTotals[[#This Row],[New Tickets]], 0)</f>
        <v>0</v>
      </c>
      <c r="I2225" s="16">
        <f>ROUND((TicketTotals[[#This Row],[Billed Tickets]]/$E$5)*$E$6, 2)</f>
        <v>0</v>
      </c>
      <c r="J2225" s="20">
        <f>TicketTotals[[#This Row],[Billed Tickets]]/$E$5</f>
        <v>0</v>
      </c>
    </row>
    <row r="2226" spans="1:10" x14ac:dyDescent="0.3">
      <c r="A2226" s="6" t="s">
        <v>3288</v>
      </c>
      <c r="B2226" s="6" t="s">
        <v>2</v>
      </c>
      <c r="C2226" s="12">
        <v>185877</v>
      </c>
      <c r="E2226" s="1" t="s">
        <v>3271</v>
      </c>
      <c r="F2226" s="11" t="str">
        <f>IF(TicketTotals[[#This Row],[New Tickets]]&gt;499, "TRUE", "FALSE")</f>
        <v>TRUE</v>
      </c>
      <c r="G2226" s="7">
        <v>980</v>
      </c>
      <c r="H2226" s="7">
        <f>IF(TicketTotals[[#This Row],[New Tickets]]&gt;499, TicketTotals[[#This Row],[New Tickets]], 0)</f>
        <v>980</v>
      </c>
      <c r="I2226" s="16">
        <f>ROUND((TicketTotals[[#This Row],[Billed Tickets]]/$E$5)*$E$6, 2)</f>
        <v>605.66999999999996</v>
      </c>
      <c r="J2226" s="20">
        <f>TicketTotals[[#This Row],[Billed Tickets]]/$E$5</f>
        <v>1.2113400214135251E-4</v>
      </c>
    </row>
    <row r="2227" spans="1:10" x14ac:dyDescent="0.3">
      <c r="A2227" s="6" t="s">
        <v>3288</v>
      </c>
      <c r="B2227" s="6" t="s">
        <v>2</v>
      </c>
      <c r="C2227" s="12">
        <v>185900</v>
      </c>
      <c r="E2227" s="12" t="s">
        <v>3272</v>
      </c>
      <c r="F2227" s="11" t="str">
        <f>IF(TicketTotals[[#This Row],[New Tickets]]&gt;499, "TRUE", "FALSE")</f>
        <v>FALSE</v>
      </c>
      <c r="G2227" s="7">
        <v>14</v>
      </c>
      <c r="H2227" s="7">
        <f>IF(TicketTotals[[#This Row],[New Tickets]]&gt;499, TicketTotals[[#This Row],[New Tickets]], 0)</f>
        <v>0</v>
      </c>
      <c r="I2227" s="16">
        <f>ROUND((TicketTotals[[#This Row],[Billed Tickets]]/$E$5)*$E$6, 2)</f>
        <v>0</v>
      </c>
      <c r="J2227" s="20">
        <f>TicketTotals[[#This Row],[Billed Tickets]]/$E$5</f>
        <v>0</v>
      </c>
    </row>
    <row r="2228" spans="1:10" x14ac:dyDescent="0.3">
      <c r="A2228" s="6" t="s">
        <v>3288</v>
      </c>
      <c r="B2228" s="6" t="s">
        <v>2</v>
      </c>
      <c r="C2228" s="12">
        <v>185930</v>
      </c>
      <c r="E2228" s="12" t="s">
        <v>3273</v>
      </c>
      <c r="F2228" s="11" t="str">
        <f>IF(TicketTotals[[#This Row],[New Tickets]]&gt;499, "TRUE", "FALSE")</f>
        <v>FALSE</v>
      </c>
      <c r="G2228" s="7">
        <v>337</v>
      </c>
      <c r="H2228" s="7">
        <f>IF(TicketTotals[[#This Row],[New Tickets]]&gt;499, TicketTotals[[#This Row],[New Tickets]], 0)</f>
        <v>0</v>
      </c>
      <c r="I2228" s="16">
        <f>ROUND((TicketTotals[[#This Row],[Billed Tickets]]/$E$5)*$E$6, 2)</f>
        <v>0</v>
      </c>
      <c r="J2228" s="20">
        <f>TicketTotals[[#This Row],[Billed Tickets]]/$E$5</f>
        <v>0</v>
      </c>
    </row>
    <row r="2229" spans="1:10" x14ac:dyDescent="0.3">
      <c r="A2229" s="6" t="s">
        <v>3288</v>
      </c>
      <c r="B2229" s="6" t="s">
        <v>2</v>
      </c>
      <c r="C2229" s="12">
        <v>186124</v>
      </c>
      <c r="E2229" s="12" t="s">
        <v>3274</v>
      </c>
      <c r="F2229" s="11" t="str">
        <f>IF(TicketTotals[[#This Row],[New Tickets]]&gt;499, "TRUE", "FALSE")</f>
        <v>FALSE</v>
      </c>
      <c r="G2229" s="7">
        <v>224</v>
      </c>
      <c r="H2229" s="7">
        <f>IF(TicketTotals[[#This Row],[New Tickets]]&gt;499, TicketTotals[[#This Row],[New Tickets]], 0)</f>
        <v>0</v>
      </c>
      <c r="I2229" s="16">
        <f>ROUND((TicketTotals[[#This Row],[Billed Tickets]]/$E$5)*$E$6, 2)</f>
        <v>0</v>
      </c>
      <c r="J2229" s="20">
        <f>TicketTotals[[#This Row],[Billed Tickets]]/$E$5</f>
        <v>0</v>
      </c>
    </row>
    <row r="2230" spans="1:10" x14ac:dyDescent="0.3">
      <c r="A2230" s="6" t="s">
        <v>3288</v>
      </c>
      <c r="B2230" s="6" t="s">
        <v>2</v>
      </c>
      <c r="C2230" s="12">
        <v>100936</v>
      </c>
      <c r="E2230" s="12" t="s">
        <v>3275</v>
      </c>
      <c r="F2230" s="11" t="str">
        <f>IF(TicketTotals[[#This Row],[New Tickets]]&gt;499, "TRUE", "FALSE")</f>
        <v>FALSE</v>
      </c>
      <c r="G2230" s="7">
        <v>22</v>
      </c>
      <c r="H2230" s="7">
        <f>IF(TicketTotals[[#This Row],[New Tickets]]&gt;499, TicketTotals[[#This Row],[New Tickets]], 0)</f>
        <v>0</v>
      </c>
      <c r="I2230" s="16">
        <f>ROUND((TicketTotals[[#This Row],[Billed Tickets]]/$E$5)*$E$6, 2)</f>
        <v>0</v>
      </c>
      <c r="J2230" s="20">
        <f>TicketTotals[[#This Row],[Billed Tickets]]/$E$5</f>
        <v>0</v>
      </c>
    </row>
    <row r="2231" spans="1:10" x14ac:dyDescent="0.3">
      <c r="A2231" s="6" t="s">
        <v>3288</v>
      </c>
      <c r="B2231" s="6" t="s">
        <v>2</v>
      </c>
      <c r="C2231" s="12">
        <v>186160</v>
      </c>
      <c r="E2231" s="12" t="s">
        <v>3276</v>
      </c>
      <c r="F2231" s="11" t="str">
        <f>IF(TicketTotals[[#This Row],[New Tickets]]&gt;499, "TRUE", "FALSE")</f>
        <v>FALSE</v>
      </c>
      <c r="G2231" s="7">
        <v>91</v>
      </c>
      <c r="H2231" s="7">
        <f>IF(TicketTotals[[#This Row],[New Tickets]]&gt;499, TicketTotals[[#This Row],[New Tickets]], 0)</f>
        <v>0</v>
      </c>
      <c r="I2231" s="16">
        <f>ROUND((TicketTotals[[#This Row],[Billed Tickets]]/$E$5)*$E$6, 2)</f>
        <v>0</v>
      </c>
      <c r="J2231" s="20">
        <f>TicketTotals[[#This Row],[Billed Tickets]]/$E$5</f>
        <v>0</v>
      </c>
    </row>
    <row r="2232" spans="1:10" x14ac:dyDescent="0.3">
      <c r="A2232" s="6" t="s">
        <v>3288</v>
      </c>
      <c r="B2232" s="6" t="s">
        <v>2</v>
      </c>
      <c r="C2232" s="12">
        <v>186268</v>
      </c>
      <c r="E2232" s="12" t="s">
        <v>3277</v>
      </c>
      <c r="F2232" s="11" t="str">
        <f>IF(TicketTotals[[#This Row],[New Tickets]]&gt;499, "TRUE", "FALSE")</f>
        <v>FALSE</v>
      </c>
      <c r="G2232" s="7">
        <v>56</v>
      </c>
      <c r="H2232" s="7">
        <f>IF(TicketTotals[[#This Row],[New Tickets]]&gt;499, TicketTotals[[#This Row],[New Tickets]], 0)</f>
        <v>0</v>
      </c>
      <c r="I2232" s="16">
        <f>ROUND((TicketTotals[[#This Row],[Billed Tickets]]/$E$5)*$E$6, 2)</f>
        <v>0</v>
      </c>
      <c r="J2232" s="20">
        <f>TicketTotals[[#This Row],[Billed Tickets]]/$E$5</f>
        <v>0</v>
      </c>
    </row>
    <row r="2233" spans="1:10" x14ac:dyDescent="0.3">
      <c r="A2233" s="6" t="s">
        <v>3288</v>
      </c>
      <c r="B2233" s="6" t="s">
        <v>2</v>
      </c>
      <c r="C2233" s="12">
        <v>186196</v>
      </c>
      <c r="E2233" s="12" t="s">
        <v>3278</v>
      </c>
      <c r="F2233" s="11" t="str">
        <f>IF(TicketTotals[[#This Row],[New Tickets]]&gt;499, "TRUE", "FALSE")</f>
        <v>FALSE</v>
      </c>
      <c r="G2233" s="7">
        <v>34</v>
      </c>
      <c r="H2233" s="7">
        <f>IF(TicketTotals[[#This Row],[New Tickets]]&gt;499, TicketTotals[[#This Row],[New Tickets]], 0)</f>
        <v>0</v>
      </c>
      <c r="I2233" s="16">
        <f>ROUND((TicketTotals[[#This Row],[Billed Tickets]]/$E$5)*$E$6, 2)</f>
        <v>0</v>
      </c>
      <c r="J2233" s="20">
        <f>TicketTotals[[#This Row],[Billed Tickets]]/$E$5</f>
        <v>0</v>
      </c>
    </row>
    <row r="2234" spans="1:10" x14ac:dyDescent="0.3">
      <c r="A2234" s="6" t="s">
        <v>3288</v>
      </c>
      <c r="B2234" s="6" t="s">
        <v>2</v>
      </c>
      <c r="C2234" s="12">
        <v>186317</v>
      </c>
      <c r="E2234" s="12" t="s">
        <v>3279</v>
      </c>
      <c r="F2234" s="11" t="str">
        <f>IF(TicketTotals[[#This Row],[New Tickets]]&gt;499, "TRUE", "FALSE")</f>
        <v>FALSE</v>
      </c>
      <c r="G2234" s="7">
        <v>45</v>
      </c>
      <c r="H2234" s="7">
        <f>IF(TicketTotals[[#This Row],[New Tickets]]&gt;499, TicketTotals[[#This Row],[New Tickets]], 0)</f>
        <v>0</v>
      </c>
      <c r="I2234" s="16">
        <f>ROUND((TicketTotals[[#This Row],[Billed Tickets]]/$E$5)*$E$6, 2)</f>
        <v>0</v>
      </c>
      <c r="J2234" s="20">
        <f>TicketTotals[[#This Row],[Billed Tickets]]/$E$5</f>
        <v>0</v>
      </c>
    </row>
    <row r="2235" spans="1:10" x14ac:dyDescent="0.3">
      <c r="A2235" s="6" t="s">
        <v>3288</v>
      </c>
      <c r="B2235" s="6" t="s">
        <v>2</v>
      </c>
      <c r="C2235" s="12">
        <v>186364</v>
      </c>
      <c r="E2235" s="12" t="s">
        <v>3280</v>
      </c>
      <c r="F2235" s="11" t="str">
        <f>IF(TicketTotals[[#This Row],[New Tickets]]&gt;499, "TRUE", "FALSE")</f>
        <v>FALSE</v>
      </c>
      <c r="G2235" s="7">
        <v>1</v>
      </c>
      <c r="H2235" s="7">
        <f>IF(TicketTotals[[#This Row],[New Tickets]]&gt;499, TicketTotals[[#This Row],[New Tickets]], 0)</f>
        <v>0</v>
      </c>
      <c r="I2235" s="16">
        <f>ROUND((TicketTotals[[#This Row],[Billed Tickets]]/$E$5)*$E$6, 2)</f>
        <v>0</v>
      </c>
      <c r="J2235" s="20">
        <f>TicketTotals[[#This Row],[Billed Tickets]]/$E$5</f>
        <v>0</v>
      </c>
    </row>
    <row r="2236" spans="1:10" x14ac:dyDescent="0.3">
      <c r="A2236" s="6" t="s">
        <v>3288</v>
      </c>
      <c r="B2236" s="6" t="s">
        <v>2</v>
      </c>
      <c r="C2236" s="12">
        <v>186494</v>
      </c>
      <c r="E2236" s="12" t="s">
        <v>3281</v>
      </c>
      <c r="F2236" s="11" t="str">
        <f>IF(TicketTotals[[#This Row],[New Tickets]]&gt;499, "TRUE", "FALSE")</f>
        <v>FALSE</v>
      </c>
      <c r="G2236" s="7">
        <v>15</v>
      </c>
      <c r="H2236" s="7">
        <f>IF(TicketTotals[[#This Row],[New Tickets]]&gt;499, TicketTotals[[#This Row],[New Tickets]], 0)</f>
        <v>0</v>
      </c>
      <c r="I2236" s="16">
        <f>ROUND((TicketTotals[[#This Row],[Billed Tickets]]/$E$5)*$E$6, 2)</f>
        <v>0</v>
      </c>
      <c r="J2236" s="20">
        <f>TicketTotals[[#This Row],[Billed Tickets]]/$E$5</f>
        <v>0</v>
      </c>
    </row>
    <row r="2237" spans="1:10" x14ac:dyDescent="0.3">
      <c r="A2237" s="6" t="s">
        <v>3288</v>
      </c>
      <c r="B2237" s="6" t="s">
        <v>2</v>
      </c>
      <c r="C2237" s="12">
        <v>186545</v>
      </c>
      <c r="E2237" s="12" t="s">
        <v>3282</v>
      </c>
      <c r="F2237" s="11" t="str">
        <f>IF(TicketTotals[[#This Row],[New Tickets]]&gt;499, "TRUE", "FALSE")</f>
        <v>FALSE</v>
      </c>
      <c r="G2237" s="7">
        <v>376</v>
      </c>
      <c r="H2237" s="7">
        <f>IF(TicketTotals[[#This Row],[New Tickets]]&gt;499, TicketTotals[[#This Row],[New Tickets]], 0)</f>
        <v>0</v>
      </c>
      <c r="I2237" s="16">
        <f>ROUND((TicketTotals[[#This Row],[Billed Tickets]]/$E$5)*$E$6, 2)</f>
        <v>0</v>
      </c>
      <c r="J2237" s="20">
        <f>TicketTotals[[#This Row],[Billed Tickets]]/$E$5</f>
        <v>0</v>
      </c>
    </row>
    <row r="2238" spans="1:10" x14ac:dyDescent="0.3">
      <c r="A2238" s="6" t="s">
        <v>3288</v>
      </c>
      <c r="B2238" s="6" t="s">
        <v>2</v>
      </c>
      <c r="C2238" s="12">
        <v>186572</v>
      </c>
      <c r="E2238" s="1" t="s">
        <v>3283</v>
      </c>
      <c r="F2238" s="11" t="str">
        <f>IF(TicketTotals[[#This Row],[New Tickets]]&gt;499, "TRUE", "FALSE")</f>
        <v>TRUE</v>
      </c>
      <c r="G2238" s="7">
        <v>649</v>
      </c>
      <c r="H2238" s="7">
        <f>IF(TicketTotals[[#This Row],[New Tickets]]&gt;499, TicketTotals[[#This Row],[New Tickets]], 0)</f>
        <v>649</v>
      </c>
      <c r="I2238" s="16">
        <f>ROUND((TicketTotals[[#This Row],[Billed Tickets]]/$E$5)*$E$6, 2)</f>
        <v>401.1</v>
      </c>
      <c r="J2238" s="20">
        <f>TicketTotals[[#This Row],[Billed Tickets]]/$E$5</f>
        <v>8.0220374887487523E-5</v>
      </c>
    </row>
    <row r="2239" spans="1:10" x14ac:dyDescent="0.3">
      <c r="A2239" s="6" t="s">
        <v>3288</v>
      </c>
      <c r="B2239" s="6" t="s">
        <v>2</v>
      </c>
      <c r="C2239" s="12">
        <v>186558</v>
      </c>
      <c r="E2239" s="12" t="s">
        <v>3284</v>
      </c>
      <c r="F2239" s="11" t="str">
        <f>IF(TicketTotals[[#This Row],[New Tickets]]&gt;499, "TRUE", "FALSE")</f>
        <v>FALSE</v>
      </c>
      <c r="G2239" s="7">
        <v>38</v>
      </c>
      <c r="H2239" s="7">
        <f>IF(TicketTotals[[#This Row],[New Tickets]]&gt;499, TicketTotals[[#This Row],[New Tickets]], 0)</f>
        <v>0</v>
      </c>
      <c r="I2239" s="16">
        <f>ROUND((TicketTotals[[#This Row],[Billed Tickets]]/$E$5)*$E$6, 2)</f>
        <v>0</v>
      </c>
      <c r="J2239" s="20">
        <f>TicketTotals[[#This Row],[Billed Tickets]]/$E$5</f>
        <v>0</v>
      </c>
    </row>
    <row r="2240" spans="1:10" x14ac:dyDescent="0.3">
      <c r="A2240" s="6" t="s">
        <v>3288</v>
      </c>
      <c r="B2240" s="6" t="s">
        <v>2</v>
      </c>
      <c r="C2240" s="12">
        <v>186574</v>
      </c>
      <c r="E2240" s="1" t="s">
        <v>3285</v>
      </c>
      <c r="F2240" s="11" t="str">
        <f>IF(TicketTotals[[#This Row],[New Tickets]]&gt;499, "TRUE", "FALSE")</f>
        <v>TRUE</v>
      </c>
      <c r="G2240" s="7">
        <v>19224</v>
      </c>
      <c r="H2240" s="7">
        <f>IF(TicketTotals[[#This Row],[New Tickets]]&gt;499, TicketTotals[[#This Row],[New Tickets]], 0)</f>
        <v>19224</v>
      </c>
      <c r="I2240" s="16">
        <f>ROUND((TicketTotals[[#This Row],[Billed Tickets]]/$E$5)*$E$6, 2)</f>
        <v>11881.02</v>
      </c>
      <c r="J2240" s="20">
        <f>TicketTotals[[#This Row],[Billed Tickets]]/$E$5</f>
        <v>2.3762041399646534E-3</v>
      </c>
    </row>
    <row r="2241" spans="1:10" x14ac:dyDescent="0.3">
      <c r="A2241" s="6" t="s">
        <v>3288</v>
      </c>
      <c r="B2241" s="6" t="s">
        <v>2</v>
      </c>
      <c r="C2241" s="12">
        <v>186575</v>
      </c>
      <c r="E2241" s="1" t="s">
        <v>3286</v>
      </c>
      <c r="F2241" s="11" t="str">
        <f>IF(TicketTotals[[#This Row],[New Tickets]]&gt;499, "TRUE", "FALSE")</f>
        <v>TRUE</v>
      </c>
      <c r="G2241" s="7">
        <v>8180</v>
      </c>
      <c r="H2241" s="7">
        <f>IF(TicketTotals[[#This Row],[New Tickets]]&gt;499, TicketTotals[[#This Row],[New Tickets]], 0)</f>
        <v>8180</v>
      </c>
      <c r="I2241" s="16">
        <f>ROUND((TicketTotals[[#This Row],[Billed Tickets]]/$E$5)*$E$6, 2)</f>
        <v>5055.49</v>
      </c>
      <c r="J2241" s="20">
        <f>TicketTotals[[#This Row],[Billed Tickets]]/$E$5</f>
        <v>1.0110980995063914E-3</v>
      </c>
    </row>
    <row r="2242" spans="1:10" x14ac:dyDescent="0.3">
      <c r="A2242" s="6" t="s">
        <v>3288</v>
      </c>
      <c r="B2242" s="6" t="s">
        <v>2</v>
      </c>
      <c r="C2242" s="12">
        <v>186583</v>
      </c>
      <c r="E2242" s="1" t="s">
        <v>3287</v>
      </c>
      <c r="F2242" s="11" t="str">
        <f>IF(TicketTotals[[#This Row],[New Tickets]]&gt;499, "TRUE", "FALSE")</f>
        <v>TRUE</v>
      </c>
      <c r="G2242" s="7">
        <v>1247</v>
      </c>
      <c r="H2242" s="7">
        <f>IF(TicketTotals[[#This Row],[New Tickets]]&gt;499, TicketTotals[[#This Row],[New Tickets]], 0)</f>
        <v>1247</v>
      </c>
      <c r="I2242" s="16">
        <f>ROUND((TicketTotals[[#This Row],[Billed Tickets]]/$E$5)*$E$6, 2)</f>
        <v>770.68</v>
      </c>
      <c r="J2242" s="20">
        <f>TicketTotals[[#This Row],[Billed Tickets]]/$E$5</f>
        <v>1.5413683741863937E-4</v>
      </c>
    </row>
    <row r="2243" spans="1:10" x14ac:dyDescent="0.3">
      <c r="A2243" s="6"/>
      <c r="E2243" s="5" t="s">
        <v>3290</v>
      </c>
      <c r="F2243" s="11"/>
      <c r="G2243" s="14">
        <f>SUBTOTAL(109,TicketTotals[New Tickets])</f>
        <v>8252600</v>
      </c>
      <c r="H2243" s="14">
        <f>SUBTOTAL(109,TicketTotals[Billed Tickets])</f>
        <v>8090214</v>
      </c>
      <c r="I2243" s="16">
        <f>SUBTOTAL(109,TicketTotals[Fee Amount])</f>
        <v>5000000.0599999987</v>
      </c>
      <c r="J2243" s="19">
        <f>SUBTOTAL(109,TicketTotals[Percent of Statewide])</f>
        <v>1.0000000000000011</v>
      </c>
    </row>
  </sheetData>
  <conditionalFormatting sqref="C8:C909">
    <cfRule type="duplicateValues" dxfId="1" priority="2"/>
  </conditionalFormatting>
  <conditionalFormatting sqref="C1436:C2242">
    <cfRule type="duplicateValues" dxfId="0" priority="1"/>
  </conditionalFormatting>
  <hyperlinks>
    <hyperlink ref="B2" r:id="rId1" xr:uid="{AD2DD1DF-47A3-482F-8F54-05BC97E178B2}"/>
  </hyperlinks>
  <pageMargins left="0.7" right="0.7" top="0.75" bottom="0.75" header="0.3" footer="0.3"/>
  <pageSetup scale="70" orientation="landscape" horizontalDpi="1200" verticalDpi="12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a0eb6c-ee70-4a91-9e54-89ed245dd4a0" xsi:nil="true"/>
    <lcf76f155ced4ddcb4097134ff3c332f xmlns="22de1217-337d-48c6-ae41-de18a9e7644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EF3B0658BE8F42A416345DE9D51A56" ma:contentTypeVersion="14" ma:contentTypeDescription="Create a new document." ma:contentTypeScope="" ma:versionID="dfc676c6b793c4a0b2bee2f90b2c1cf8">
  <xsd:schema xmlns:xsd="http://www.w3.org/2001/XMLSchema" xmlns:xs="http://www.w3.org/2001/XMLSchema" xmlns:p="http://schemas.microsoft.com/office/2006/metadata/properties" xmlns:ns2="22de1217-337d-48c6-ae41-de18a9e76440" xmlns:ns3="0ea0eb6c-ee70-4a91-9e54-89ed245dd4a0" targetNamespace="http://schemas.microsoft.com/office/2006/metadata/properties" ma:root="true" ma:fieldsID="093a702607b1d040412c943b75540229" ns2:_="" ns3:_="">
    <xsd:import namespace="22de1217-337d-48c6-ae41-de18a9e76440"/>
    <xsd:import namespace="0ea0eb6c-ee70-4a91-9e54-89ed245dd4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e1217-337d-48c6-ae41-de18a9e764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51b62a4-9796-44f9-b2a5-9cb121c10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0eb6c-ee70-4a91-9e54-89ed245dd4a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94e1fd7-02f3-49c5-8a9b-948c5117dc3b}" ma:internalName="TaxCatchAll" ma:showField="CatchAllData" ma:web="0ea0eb6c-ee70-4a91-9e54-89ed245dd4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534BDF-EE32-4DE2-BAF2-7E9609C0AC7F}">
  <ds:schemaRefs>
    <ds:schemaRef ds:uri="http://schemas.microsoft.com/office/2006/metadata/properties"/>
    <ds:schemaRef ds:uri="http://schemas.microsoft.com/office/infopath/2007/PartnerControls"/>
    <ds:schemaRef ds:uri="0ea0eb6c-ee70-4a91-9e54-89ed245dd4a0"/>
    <ds:schemaRef ds:uri="22de1217-337d-48c6-ae41-de18a9e76440"/>
  </ds:schemaRefs>
</ds:datastoreItem>
</file>

<file path=customXml/itemProps2.xml><?xml version="1.0" encoding="utf-8"?>
<ds:datastoreItem xmlns:ds="http://schemas.openxmlformats.org/officeDocument/2006/customXml" ds:itemID="{4F6BCDB7-4BD5-43A4-B6B3-BE6EBADE75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e1217-337d-48c6-ae41-de18a9e76440"/>
    <ds:schemaRef ds:uri="0ea0eb6c-ee70-4a91-9e54-89ed245dd4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F17453-EF2A-4DEB-9B94-CEF7F805F3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 Regulatory Fees</vt:lpstr>
    </vt:vector>
  </TitlesOfParts>
  <Company>State of California - DWR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Marino, Tony@EnergySafety</dc:creator>
  <cp:lastModifiedBy>Marino, Tony@EnergySafety</cp:lastModifiedBy>
  <cp:lastPrinted>2023-02-28T17:24:06Z</cp:lastPrinted>
  <dcterms:created xsi:type="dcterms:W3CDTF">2023-02-22T22:58:09Z</dcterms:created>
  <dcterms:modified xsi:type="dcterms:W3CDTF">2023-02-28T17:42:37Z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0x01010094EF3B0658BE8F42A416345DE9D51A56</vt:lpwstr>
  </property>
  <property fmtid="{D5CDD505-2E9C-101B-9397-08002B2CF9AE}" pid="3" name="MediaServiceImageTags">
    <vt:lpwstr/>
  </property>
</Properties>
</file>