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33" documentId="8_{811C2C18-9185-4E73-AECA-B2BF3AEF156A}" xr6:coauthVersionLast="47" xr6:coauthVersionMax="47" xr10:uidLastSave="{6B99B2CD-1186-409D-9844-8C84FC1DCE40}"/>
  <bookViews>
    <workbookView xWindow="-120" yWindow="-120" windowWidth="20730" windowHeight="11160" activeTab="2" xr2:uid="{C73FE6B6-C8BD-4B4F-BDF7-B2BB9A6E0C56}"/>
  </bookViews>
  <sheets>
    <sheet name="READ ME FIRST" sheetId="15" r:id="rId1"/>
    <sheet name="Cover Page" sheetId="17" r:id="rId2"/>
    <sheet name="Initiatives" sheetId="1" r:id="rId3"/>
    <sheet name="Initiative mapping-DO NOT EDIT" sheetId="14" r:id="rId4"/>
  </sheets>
  <definedNames>
    <definedName name="_xlnm.Print_Area" localSheetId="2">Initiatives!$A$2:$AH$50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1" l="1"/>
  <c r="H4" i="1"/>
  <c r="H5" i="1"/>
  <c r="H136" i="1"/>
  <c r="H135" i="1"/>
  <c r="H134" i="1"/>
  <c r="H133" i="1"/>
  <c r="H131" i="1"/>
  <c r="H124" i="1"/>
  <c r="H122" i="1"/>
  <c r="H121" i="1"/>
  <c r="H120" i="1"/>
  <c r="H119" i="1"/>
  <c r="H118" i="1"/>
  <c r="H116" i="1"/>
  <c r="H115" i="1"/>
  <c r="H113" i="1"/>
  <c r="H112" i="1"/>
  <c r="H107" i="1"/>
  <c r="H106" i="1"/>
  <c r="H105" i="1"/>
  <c r="H104" i="1"/>
  <c r="H103" i="1"/>
  <c r="H101" i="1"/>
  <c r="H100" i="1"/>
  <c r="H99" i="1"/>
  <c r="H98" i="1"/>
  <c r="H97" i="1"/>
  <c r="H96" i="1"/>
  <c r="H95" i="1"/>
  <c r="H94" i="1"/>
  <c r="H93" i="1"/>
  <c r="H92" i="1"/>
  <c r="H91" i="1"/>
  <c r="H90" i="1"/>
  <c r="H89" i="1"/>
  <c r="H88" i="1"/>
  <c r="H86" i="1"/>
  <c r="H84" i="1"/>
  <c r="H83" i="1"/>
  <c r="H82" i="1"/>
  <c r="H79" i="1"/>
  <c r="H78" i="1"/>
  <c r="H76" i="1"/>
  <c r="H59" i="1"/>
  <c r="H58" i="1"/>
  <c r="H57" i="1"/>
  <c r="H52" i="1"/>
  <c r="H51" i="1"/>
  <c r="H41" i="1"/>
  <c r="H40" i="1"/>
  <c r="H39" i="1"/>
  <c r="H38" i="1"/>
  <c r="H37" i="1"/>
  <c r="H36" i="1"/>
  <c r="H34" i="1"/>
  <c r="H31" i="1"/>
  <c r="H7" i="1"/>
  <c r="H6" i="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E46" i="14" l="1"/>
  <c r="E47" i="14"/>
  <c r="E48" i="14"/>
  <c r="E49" i="14"/>
  <c r="E50" i="14"/>
  <c r="E51" i="14"/>
  <c r="E52" i="14"/>
  <c r="E53" i="14"/>
  <c r="E54" i="14"/>
  <c r="E55" i="14"/>
  <c r="E56" i="14"/>
  <c r="E57" i="14"/>
  <c r="E58" i="14"/>
  <c r="E59" i="14"/>
  <c r="E60" i="14"/>
  <c r="E61" i="14"/>
  <c r="E62" i="14"/>
  <c r="E63"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4" i="14"/>
  <c r="E5" i="14"/>
  <c r="E6" i="1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3" i="14"/>
  <c r="G72" i="1" l="1"/>
  <c r="D72" i="1"/>
  <c r="A72" i="1"/>
  <c r="J72" i="1" s="1"/>
  <c r="G69" i="1"/>
  <c r="D69" i="1"/>
  <c r="A69" i="1"/>
  <c r="J69" i="1" l="1"/>
  <c r="G131" i="1"/>
  <c r="G62" i="1" l="1"/>
  <c r="D62" i="1"/>
  <c r="A62" i="1"/>
  <c r="G125" i="1"/>
  <c r="D125" i="1"/>
  <c r="A125" i="1"/>
  <c r="G126" i="1"/>
  <c r="D126" i="1"/>
  <c r="A126" i="1"/>
  <c r="G130" i="1"/>
  <c r="D130" i="1"/>
  <c r="A130" i="1"/>
  <c r="G129" i="1"/>
  <c r="D129" i="1"/>
  <c r="A129" i="1"/>
  <c r="G47" i="1"/>
  <c r="D47" i="1"/>
  <c r="A47" i="1"/>
  <c r="G136" i="1"/>
  <c r="D136" i="1"/>
  <c r="A136" i="1"/>
  <c r="J136" i="1" l="1"/>
  <c r="J129" i="1"/>
  <c r="J125" i="1"/>
  <c r="J62" i="1"/>
  <c r="J130" i="1"/>
  <c r="J47" i="1"/>
  <c r="J126" i="1"/>
  <c r="G29" i="1"/>
  <c r="D29" i="1"/>
  <c r="A29" i="1"/>
  <c r="G123" i="1"/>
  <c r="D123" i="1"/>
  <c r="A123" i="1"/>
  <c r="J29" i="1" l="1"/>
  <c r="J123" i="1"/>
  <c r="G66" i="1" l="1"/>
  <c r="D66" i="1"/>
  <c r="A66" i="1"/>
  <c r="J66" i="1" s="1"/>
  <c r="A67" i="1"/>
  <c r="J67" i="1" s="1"/>
  <c r="D67" i="1"/>
  <c r="G67" i="1"/>
  <c r="G20" i="1" l="1"/>
  <c r="D20" i="1"/>
  <c r="A20" i="1"/>
  <c r="G19" i="1"/>
  <c r="D19" i="1"/>
  <c r="A19" i="1"/>
  <c r="G18" i="1"/>
  <c r="D18" i="1"/>
  <c r="A18" i="1"/>
  <c r="G17" i="1"/>
  <c r="D17" i="1"/>
  <c r="A17" i="1"/>
  <c r="J18" i="1" l="1"/>
  <c r="J20" i="1"/>
  <c r="J17" i="1"/>
  <c r="J19" i="1"/>
  <c r="G135" i="1" l="1"/>
  <c r="D135" i="1"/>
  <c r="A135" i="1"/>
  <c r="G134" i="1"/>
  <c r="D134" i="1"/>
  <c r="A134" i="1"/>
  <c r="G133" i="1"/>
  <c r="D133" i="1"/>
  <c r="A133" i="1"/>
  <c r="G132" i="1"/>
  <c r="D132" i="1"/>
  <c r="A132" i="1"/>
  <c r="D131" i="1"/>
  <c r="A131" i="1"/>
  <c r="G128" i="1"/>
  <c r="D128" i="1"/>
  <c r="A128" i="1"/>
  <c r="G127" i="1"/>
  <c r="D127" i="1"/>
  <c r="A127" i="1"/>
  <c r="G124" i="1"/>
  <c r="D124" i="1"/>
  <c r="A124" i="1"/>
  <c r="G122" i="1"/>
  <c r="D122" i="1"/>
  <c r="A122" i="1"/>
  <c r="G121" i="1"/>
  <c r="D121" i="1"/>
  <c r="A121" i="1"/>
  <c r="G120" i="1"/>
  <c r="D120" i="1"/>
  <c r="A120" i="1"/>
  <c r="G119" i="1"/>
  <c r="D119" i="1"/>
  <c r="A119" i="1"/>
  <c r="G118" i="1"/>
  <c r="D118" i="1"/>
  <c r="A118" i="1"/>
  <c r="G117" i="1"/>
  <c r="D117" i="1"/>
  <c r="A117" i="1"/>
  <c r="G116" i="1"/>
  <c r="D116" i="1"/>
  <c r="A116" i="1"/>
  <c r="G115" i="1"/>
  <c r="D115" i="1"/>
  <c r="A115" i="1"/>
  <c r="G114" i="1"/>
  <c r="D114" i="1"/>
  <c r="A114" i="1"/>
  <c r="G113" i="1"/>
  <c r="D113" i="1"/>
  <c r="A113" i="1"/>
  <c r="G112" i="1"/>
  <c r="D112" i="1"/>
  <c r="A112" i="1"/>
  <c r="G111" i="1"/>
  <c r="D111" i="1"/>
  <c r="A111" i="1"/>
  <c r="G110" i="1"/>
  <c r="D110" i="1"/>
  <c r="A110" i="1"/>
  <c r="G109" i="1"/>
  <c r="D109" i="1"/>
  <c r="A109" i="1"/>
  <c r="G108" i="1"/>
  <c r="D108" i="1"/>
  <c r="A108" i="1"/>
  <c r="G107" i="1"/>
  <c r="D107" i="1"/>
  <c r="A107" i="1"/>
  <c r="G106" i="1"/>
  <c r="D106" i="1"/>
  <c r="A106" i="1"/>
  <c r="G105" i="1"/>
  <c r="D105" i="1"/>
  <c r="A105" i="1"/>
  <c r="G104" i="1"/>
  <c r="D104" i="1"/>
  <c r="A104" i="1"/>
  <c r="G103" i="1"/>
  <c r="D103" i="1"/>
  <c r="A103" i="1"/>
  <c r="G102" i="1"/>
  <c r="D102" i="1"/>
  <c r="A102" i="1"/>
  <c r="G101" i="1"/>
  <c r="D101" i="1"/>
  <c r="A101" i="1"/>
  <c r="G100" i="1"/>
  <c r="D100" i="1"/>
  <c r="A100" i="1"/>
  <c r="G99" i="1"/>
  <c r="D99" i="1"/>
  <c r="A99" i="1"/>
  <c r="G98" i="1"/>
  <c r="D98" i="1"/>
  <c r="A98" i="1"/>
  <c r="G97" i="1"/>
  <c r="D97" i="1"/>
  <c r="A97" i="1"/>
  <c r="G96" i="1"/>
  <c r="D96" i="1"/>
  <c r="A96" i="1"/>
  <c r="G95" i="1"/>
  <c r="D95" i="1"/>
  <c r="A95" i="1"/>
  <c r="G94" i="1"/>
  <c r="D94" i="1"/>
  <c r="A94" i="1"/>
  <c r="D93" i="1"/>
  <c r="A93" i="1"/>
  <c r="G92" i="1"/>
  <c r="D92" i="1"/>
  <c r="A92" i="1"/>
  <c r="G91" i="1"/>
  <c r="D91" i="1"/>
  <c r="A91" i="1"/>
  <c r="G90" i="1"/>
  <c r="D90" i="1"/>
  <c r="A90" i="1"/>
  <c r="G89" i="1"/>
  <c r="D89" i="1"/>
  <c r="A89" i="1"/>
  <c r="G88" i="1"/>
  <c r="D88" i="1"/>
  <c r="A88" i="1"/>
  <c r="G87" i="1"/>
  <c r="D87" i="1"/>
  <c r="A87" i="1"/>
  <c r="G86" i="1"/>
  <c r="D86" i="1"/>
  <c r="A86" i="1"/>
  <c r="G85" i="1"/>
  <c r="D85" i="1"/>
  <c r="A85" i="1"/>
  <c r="G84" i="1"/>
  <c r="D84" i="1"/>
  <c r="A84" i="1"/>
  <c r="G83" i="1"/>
  <c r="D83" i="1"/>
  <c r="A83" i="1"/>
  <c r="G82" i="1"/>
  <c r="D82" i="1"/>
  <c r="A82" i="1"/>
  <c r="G81" i="1"/>
  <c r="D81" i="1"/>
  <c r="A81" i="1"/>
  <c r="G80" i="1"/>
  <c r="D80" i="1"/>
  <c r="A80" i="1"/>
  <c r="G79" i="1"/>
  <c r="D79" i="1"/>
  <c r="A79" i="1"/>
  <c r="G78" i="1"/>
  <c r="D78" i="1"/>
  <c r="A78" i="1"/>
  <c r="G77" i="1"/>
  <c r="D77" i="1"/>
  <c r="A77" i="1"/>
  <c r="G76" i="1"/>
  <c r="D76" i="1"/>
  <c r="A76" i="1"/>
  <c r="G75" i="1"/>
  <c r="D75" i="1"/>
  <c r="A75" i="1"/>
  <c r="G74" i="1"/>
  <c r="D74" i="1"/>
  <c r="A74" i="1"/>
  <c r="G73" i="1"/>
  <c r="D73" i="1"/>
  <c r="A73" i="1"/>
  <c r="G71" i="1"/>
  <c r="D71" i="1"/>
  <c r="A71" i="1"/>
  <c r="G70" i="1"/>
  <c r="D70" i="1"/>
  <c r="A70" i="1"/>
  <c r="G68" i="1"/>
  <c r="D68" i="1"/>
  <c r="A68" i="1"/>
  <c r="G65" i="1"/>
  <c r="D65" i="1"/>
  <c r="A65" i="1"/>
  <c r="G64" i="1"/>
  <c r="D64" i="1"/>
  <c r="A64" i="1"/>
  <c r="G63" i="1"/>
  <c r="D63" i="1"/>
  <c r="A63" i="1"/>
  <c r="G61" i="1"/>
  <c r="D61" i="1"/>
  <c r="A61" i="1"/>
  <c r="G60" i="1"/>
  <c r="D60" i="1"/>
  <c r="A60" i="1"/>
  <c r="G59" i="1"/>
  <c r="D59" i="1"/>
  <c r="A59" i="1"/>
  <c r="G58" i="1"/>
  <c r="D58" i="1"/>
  <c r="A58" i="1"/>
  <c r="G57" i="1"/>
  <c r="D57" i="1"/>
  <c r="A57" i="1"/>
  <c r="G56" i="1"/>
  <c r="D56" i="1"/>
  <c r="A56" i="1"/>
  <c r="G55" i="1"/>
  <c r="D55" i="1"/>
  <c r="A55" i="1"/>
  <c r="G54" i="1"/>
  <c r="D54" i="1"/>
  <c r="A54" i="1"/>
  <c r="G53" i="1"/>
  <c r="D53" i="1"/>
  <c r="A53" i="1"/>
  <c r="G52" i="1"/>
  <c r="D52" i="1"/>
  <c r="A52" i="1"/>
  <c r="G51" i="1"/>
  <c r="D51" i="1"/>
  <c r="A51" i="1"/>
  <c r="G50" i="1"/>
  <c r="D50" i="1"/>
  <c r="A50" i="1"/>
  <c r="G49" i="1"/>
  <c r="D49" i="1"/>
  <c r="A49" i="1"/>
  <c r="G48" i="1"/>
  <c r="D48" i="1"/>
  <c r="A48" i="1"/>
  <c r="G46" i="1"/>
  <c r="D46" i="1"/>
  <c r="A46" i="1"/>
  <c r="G45" i="1"/>
  <c r="D45" i="1"/>
  <c r="A45" i="1"/>
  <c r="G44" i="1"/>
  <c r="D44" i="1"/>
  <c r="A44" i="1"/>
  <c r="G43" i="1"/>
  <c r="D43" i="1"/>
  <c r="A43" i="1"/>
  <c r="G42" i="1"/>
  <c r="D42" i="1"/>
  <c r="A42" i="1"/>
  <c r="G41" i="1"/>
  <c r="D41" i="1"/>
  <c r="A41" i="1"/>
  <c r="G40" i="1"/>
  <c r="D40" i="1"/>
  <c r="A40" i="1"/>
  <c r="G39" i="1"/>
  <c r="D39" i="1"/>
  <c r="A39" i="1"/>
  <c r="G38" i="1"/>
  <c r="D38" i="1"/>
  <c r="A38" i="1"/>
  <c r="G37" i="1"/>
  <c r="D37" i="1"/>
  <c r="A37" i="1"/>
  <c r="G36" i="1"/>
  <c r="D36" i="1"/>
  <c r="A36" i="1"/>
  <c r="G35" i="1"/>
  <c r="D35" i="1"/>
  <c r="A35" i="1"/>
  <c r="G34" i="1"/>
  <c r="D34" i="1"/>
  <c r="A34" i="1"/>
  <c r="G33" i="1"/>
  <c r="D33" i="1"/>
  <c r="A33" i="1"/>
  <c r="A30" i="1"/>
  <c r="A31" i="1"/>
  <c r="A32" i="1"/>
  <c r="D30" i="1"/>
  <c r="D31" i="1"/>
  <c r="D32" i="1"/>
  <c r="G30" i="1"/>
  <c r="G31" i="1"/>
  <c r="G32" i="1"/>
  <c r="A21" i="1"/>
  <c r="A22" i="1"/>
  <c r="A23" i="1"/>
  <c r="A24" i="1"/>
  <c r="A25" i="1"/>
  <c r="A26" i="1"/>
  <c r="J26" i="1" s="1"/>
  <c r="A27" i="1"/>
  <c r="J27" i="1" s="1"/>
  <c r="A28" i="1"/>
  <c r="J28" i="1" s="1"/>
  <c r="J21" i="1"/>
  <c r="J22" i="1"/>
  <c r="J23" i="1"/>
  <c r="J24" i="1"/>
  <c r="J25" i="1"/>
  <c r="D21" i="1"/>
  <c r="D22" i="1"/>
  <c r="D23" i="1"/>
  <c r="D24" i="1"/>
  <c r="D25" i="1"/>
  <c r="D26" i="1"/>
  <c r="D27" i="1"/>
  <c r="D28" i="1"/>
  <c r="G21" i="1"/>
  <c r="G22" i="1"/>
  <c r="G23" i="1"/>
  <c r="G24" i="1"/>
  <c r="G25" i="1"/>
  <c r="G26" i="1"/>
  <c r="G27" i="1"/>
  <c r="G28" i="1"/>
  <c r="A16" i="1"/>
  <c r="D16" i="1"/>
  <c r="G16" i="1"/>
  <c r="A14" i="1"/>
  <c r="A15" i="1"/>
  <c r="D14" i="1"/>
  <c r="D15" i="1"/>
  <c r="G14" i="1"/>
  <c r="G15" i="1"/>
  <c r="J91" i="1" l="1"/>
  <c r="J97" i="1"/>
  <c r="J101" i="1"/>
  <c r="J107" i="1"/>
  <c r="J113" i="1"/>
  <c r="J102" i="1"/>
  <c r="J112" i="1"/>
  <c r="J120" i="1"/>
  <c r="J124" i="1"/>
  <c r="J33" i="1"/>
  <c r="J35" i="1"/>
  <c r="J43" i="1"/>
  <c r="J56" i="1"/>
  <c r="J58" i="1"/>
  <c r="J82" i="1"/>
  <c r="J86" i="1"/>
  <c r="J38" i="1"/>
  <c r="J44" i="1"/>
  <c r="J46" i="1"/>
  <c r="J64" i="1"/>
  <c r="J70" i="1"/>
  <c r="J73" i="1"/>
  <c r="J81" i="1"/>
  <c r="J50" i="1"/>
  <c r="J54" i="1"/>
  <c r="J57" i="1"/>
  <c r="J75" i="1"/>
  <c r="J85" i="1"/>
  <c r="J117" i="1"/>
  <c r="J118" i="1"/>
  <c r="J133" i="1"/>
  <c r="J88" i="1"/>
  <c r="J92" i="1"/>
  <c r="J94" i="1"/>
  <c r="J37" i="1"/>
  <c r="J39" i="1"/>
  <c r="J41" i="1"/>
  <c r="J53" i="1"/>
  <c r="J98" i="1"/>
  <c r="J104" i="1"/>
  <c r="J108" i="1"/>
  <c r="J110" i="1"/>
  <c r="J116" i="1"/>
  <c r="J63" i="1"/>
  <c r="J83" i="1"/>
  <c r="J121" i="1"/>
  <c r="J36" i="1"/>
  <c r="J40" i="1"/>
  <c r="J48" i="1"/>
  <c r="J71" i="1"/>
  <c r="J87" i="1"/>
  <c r="J89" i="1"/>
  <c r="J128" i="1"/>
  <c r="J134" i="1"/>
  <c r="J99" i="1"/>
  <c r="J105" i="1"/>
  <c r="J115" i="1"/>
  <c r="J61" i="1"/>
  <c r="J68" i="1"/>
  <c r="J76" i="1"/>
  <c r="J78" i="1"/>
  <c r="J122" i="1"/>
  <c r="J131" i="1"/>
  <c r="J135" i="1"/>
  <c r="J42" i="1"/>
  <c r="J51" i="1"/>
  <c r="J55" i="1"/>
  <c r="J80" i="1"/>
  <c r="J93" i="1"/>
  <c r="J100" i="1"/>
  <c r="J111" i="1"/>
  <c r="J119" i="1"/>
  <c r="J60" i="1"/>
  <c r="J77" i="1"/>
  <c r="J84" i="1"/>
  <c r="J95" i="1"/>
  <c r="J106" i="1"/>
  <c r="J132" i="1"/>
  <c r="J52" i="1"/>
  <c r="J65" i="1"/>
  <c r="J79" i="1"/>
  <c r="J90" i="1"/>
  <c r="J34" i="1"/>
  <c r="J103" i="1"/>
  <c r="J45" i="1"/>
  <c r="J49" i="1"/>
  <c r="J59" i="1"/>
  <c r="J74" i="1"/>
  <c r="J96" i="1"/>
  <c r="J109" i="1"/>
  <c r="J114" i="1"/>
  <c r="J127" i="1"/>
  <c r="J30" i="1"/>
  <c r="J32" i="1"/>
  <c r="J31" i="1"/>
  <c r="J15" i="1"/>
  <c r="J14" i="1"/>
  <c r="J16" i="1"/>
  <c r="F4" i="14" l="1"/>
  <c r="F5" i="14"/>
  <c r="F6" i="14"/>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3" i="14"/>
  <c r="G13" i="1" l="1"/>
  <c r="D13" i="1"/>
  <c r="A13" i="1"/>
  <c r="J13" i="1" l="1"/>
  <c r="A12" i="1"/>
  <c r="A11" i="1"/>
  <c r="A10" i="1"/>
  <c r="A9" i="1"/>
  <c r="A8" i="1"/>
  <c r="A7" i="1"/>
  <c r="A6" i="1"/>
  <c r="A5" i="1"/>
  <c r="A4" i="1"/>
  <c r="A3" i="1"/>
  <c r="G3" i="1"/>
  <c r="G4" i="1"/>
  <c r="G5" i="1"/>
  <c r="G6" i="1"/>
  <c r="G7" i="1"/>
  <c r="G8" i="1"/>
  <c r="G9" i="1"/>
  <c r="G10" i="1"/>
  <c r="G11" i="1"/>
  <c r="G12" i="1"/>
  <c r="J9" i="1" l="1"/>
  <c r="J4" i="1"/>
  <c r="J3" i="1"/>
  <c r="J11" i="1"/>
  <c r="J12" i="1"/>
  <c r="J6" i="1"/>
  <c r="J8" i="1"/>
  <c r="J7" i="1"/>
  <c r="J5" i="1"/>
  <c r="J10" i="1"/>
  <c r="D3" i="1"/>
  <c r="D4" i="1"/>
  <c r="D5" i="1"/>
  <c r="D6" i="1"/>
  <c r="D7" i="1"/>
  <c r="D8" i="1"/>
  <c r="D9" i="1"/>
  <c r="D10" i="1"/>
  <c r="D11" i="1"/>
  <c r="D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93" authorId="0" shapeId="0" xr:uid="{0E07071B-055E-4A20-ADE9-3856503C5E88}">
      <text>
        <r>
          <rPr>
            <b/>
            <sz val="9"/>
            <color indexed="81"/>
            <rFont val="Tahoma"/>
            <family val="2"/>
          </rPr>
          <t>There are two "Improvement of inspections" in reference list causing error.  # manually changed to 6</t>
        </r>
      </text>
    </comment>
  </commentList>
</comments>
</file>

<file path=xl/sharedStrings.xml><?xml version="1.0" encoding="utf-8"?>
<sst xmlns="http://schemas.openxmlformats.org/spreadsheetml/2006/main" count="1302" uniqueCount="691">
  <si>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</si>
  <si>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</si>
  <si>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</si>
  <si>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</si>
  <si>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</si>
  <si>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</si>
  <si>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</si>
  <si>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</si>
  <si>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PGE</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</si>
  <si>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</si>
  <si>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</si>
  <si>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</si>
  <si>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</si>
  <si>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</si>
  <si>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</si>
  <si>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</si>
  <si>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</si>
  <si>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</si>
  <si>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</si>
  <si>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</si>
  <si>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</si>
  <si>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</si>
  <si>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</si>
  <si>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</si>
  <si>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</si>
  <si>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</si>
  <si>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</si>
  <si>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</si>
  <si>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</si>
  <si>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</si>
  <si>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</si>
  <si>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</si>
  <si>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</si>
  <si>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</si>
  <si>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</si>
  <si>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</si>
  <si>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</si>
  <si>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</si>
  <si>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</si>
  <si>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</si>
  <si>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</si>
  <si>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</si>
  <si>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</si>
  <si>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</si>
  <si>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</si>
  <si>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</si>
  <si>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</si>
  <si>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</si>
  <si>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</si>
  <si>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</si>
  <si>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</si>
  <si>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</si>
  <si>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</si>
  <si>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</si>
  <si>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</si>
  <si>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</si>
  <si>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</si>
  <si>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</si>
  <si>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</si>
  <si>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</si>
  <si>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</si>
  <si>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</si>
  <si>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</si>
  <si>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</si>
  <si>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</si>
  <si>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</si>
  <si>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</si>
  <si>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</si>
  <si>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</si>
  <si>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</si>
  <si>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</si>
  <si>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</si>
  <si>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</si>
  <si>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</si>
  <si>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</si>
  <si>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</si>
  <si>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</si>
  <si>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</si>
  <si>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</si>
  <si>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</si>
  <si>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</si>
  <si>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</si>
  <si>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</si>
  <si>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</si>
  <si>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</si>
  <si>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</si>
  <si>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</si>
  <si>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</si>
  <si>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</si>
  <si>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</si>
  <si>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</si>
  <si>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</si>
  <si>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</si>
  <si>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</si>
  <si>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</si>
  <si>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</si>
  <si>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</si>
  <si>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</si>
  <si>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</si>
  <si>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</si>
  <si>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</si>
  <si>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</si>
  <si>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</si>
  <si>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</si>
  <si>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</si>
  <si>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</si>
  <si>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</si>
  <si>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</si>
  <si>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</si>
  <si>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</si>
  <si>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</si>
  <si>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</si>
  <si>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r>
      <rPr>
        <b/>
        <u/>
        <sz val="10"/>
        <rFont val="Arial"/>
        <family val="2"/>
      </rPr>
      <t>Introduction:</t>
    </r>
    <r>
      <rPr>
        <sz val="10"/>
        <rFont val="Arial"/>
        <family val="2"/>
      </rPr>
      <t xml:space="preserve">
In compliance with the Wildfire Safety Division’s (WSD) Compliance Operational Protocols issued on February 16, 2021, (Protocols) and California Public Utilities Code Section 8386.3(c)(1), Pacific Gas and Electric Company (PG&amp;E) respectfully submits its Quaterly Initiative Update (QIU) for its 2020 Wildfire Mitigation Plan (WMP) for Quarter 4 of calendar year 2020.  In completing the Q4 2020 QIU, PG&amp;E has followed the template provided by WSD in the Protocols (see "Initiatives" tab). The information provided in this Q4 2020 QIU is as of March 31, 2021.  We are continuing to review and assess our programs and initiatives, including our inspection programs, and, in that process, may identify additional compliance-related information for the 2020 calendar year.  To the extent we do identify any compliance-related information, we will notify WSD, the Commission, and parties as soon as possible.</t>
    </r>
  </si>
  <si>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</si>
  <si>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</si>
  <si>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</si>
  <si>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</si>
  <si>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</si>
  <si>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</si>
  <si>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</si>
  <si>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</si>
  <si>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</si>
  <si>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</si>
  <si>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</si>
  <si>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</si>
  <si>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</si>
  <si>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5-43</t>
  </si>
  <si>
    <t>PG&amp;E will continue to implement the risk assessment and mapping activities described above. Additionally, PG&amp;E will incorporate lessons learned in 2020 as part of the initiatives to reduce ignition probability and wildfire consequence.</t>
  </si>
  <si>
    <t>Distribution risk models have evolved in the approach to modeling ignition probability, with more sophisticated modeling techniques implemented than in previous years such as machine learning.   See 2021 WMP at p. 372.</t>
  </si>
  <si>
    <t>Completed</t>
  </si>
  <si>
    <t xml:space="preserve">Climate-driven risk map and modelling based on various relevant weather scenarios </t>
  </si>
  <si>
    <t>5-45</t>
  </si>
  <si>
    <t>PG&amp;E will continue to leverage detailed climatology analyses to inform wildfire mitigation activities.  Additionally, PG&amp;E will incorporate lessons learned in 2020 into its on-going plans.</t>
  </si>
  <si>
    <t>PG&amp;E developed two resources for climate informed risk mapping and modeling- the 30-Year Historical Climatology Model and the use of Long-Term Climate projections.  See 2021 WMP at p. 375.</t>
  </si>
  <si>
    <t xml:space="preserve">Ignition probability mapping showing the probability of ignition along the electric lines and equipment  </t>
  </si>
  <si>
    <t>5-48</t>
  </si>
  <si>
    <t>PG&amp;E will continue to leverage its ignition probability mapping showing the probability of an ignition along the electric lines and equipment to inform wildfire mitigation activities.  Additionally, PG&amp;E will incorporate lessons learned in 2020 into its on-going plans.</t>
  </si>
  <si>
    <t>2020 activities focused on the development of PG&amp;E’s Vegetation Probability of Ignition and Equipment Probability of Ignition Models.  These models are described in detail in Sections 4.3 and 4.5.1 of the 2021 WMP.</t>
  </si>
  <si>
    <t xml:space="preserve">Initiative mapping and estimation of wildfire and PSPS risk-reduction impact </t>
  </si>
  <si>
    <t>5-51</t>
  </si>
  <si>
    <t>PG&amp;E will continue to review and refine its wildfire risk ranking and will use this analysis to inform wildfire mitigation decisions.</t>
  </si>
  <si>
    <t>PG&amp;E updated the 2021 Wildfire Distribution Risk Model that addresses wildfire risks on PG&amp;E’s distribution system, by determining a wildfire risk ranking for distribution lines by circuit protection zone.   PG&amp;E is  currently developing a 2022 Wildfire Transmission Risk Model for our transmission system and plans to have it completed in 2021 for use in informing and prioritizing work that will occur in 2022.  See 2021 WMP at p. 94 (distribution and transmission models) and p. 381 (distribution model).</t>
  </si>
  <si>
    <t xml:space="preserve">Match drop simulations showing the potential wildfire consequence of ignitions that occur along the electric lines and equipment  </t>
  </si>
  <si>
    <t>5-52</t>
  </si>
  <si>
    <t>PG&amp;E will further leverage the capabilities described above to inform risk management, PSPS operational decisions, as an opportunity to further refine PG&amp;E’s method for determining potential wildfire consequences of ignitions and to help inform prioritization of system hardening priorities.</t>
  </si>
  <si>
    <t>PG&amp;E and Technosylva made considerable improvements to the Technosylva wildfire spread model including: 1) Fuels Mapping, 2) Updated Weather Forecast 2km Data Integration, 3) Territory wide risk, 4) Live Fuel Moisture (LFM), Remote Sensing Methods Analysis and Integration, 5) Climatological Risk Assessment, 6) Integration with PG&amp;E Fire Detection and Alert System, and 7) Integration with PG&amp;E Amazon Web Services (AWS) cloud.  See 2021 WMP at p. 384-385.</t>
  </si>
  <si>
    <t>Other</t>
  </si>
  <si>
    <t>Weather-driven risk map and modelling based on various relevant weather scenarios</t>
  </si>
  <si>
    <t>5-53</t>
  </si>
  <si>
    <t>PG&amp;E will continue to leverage its weather driven risk maps and modeling data to information wildfire mitigation activities.  Additionally, PG&amp;E will incorporate lessons learned in 2020 into its programs going forward.</t>
  </si>
  <si>
    <t>PG&amp;E developed and refined a number of historical, real-time, and forecast weather driven risk maps and visualizations that have helped inform operational decisions.  See 2020 WMP at p. 387-388.</t>
  </si>
  <si>
    <t>Situational Awareness &amp; Forecasting</t>
  </si>
  <si>
    <t xml:space="preserve">Advanced weather monitoring and weather stations </t>
  </si>
  <si>
    <t>B.1 - Upgrade POMMS Model to 2km</t>
  </si>
  <si>
    <t>5-60</t>
  </si>
  <si>
    <t>Increase POMMS model resolution to 2 km, increase model lead time to ~96 hours, deploy 0.67 km forecasts on demand, and deploy a high-resolution model ensemble package with 8 model members at 2 km resolution</t>
  </si>
  <si>
    <t>PG&amp;E’s 2KM model is run 4 times per day. On-demand simulations and vendor-hosted training have been completed. The 8-member model ensemble is also being produced and delivered to PG&amp;E daily.   Additional information regarding the POMMS upgrades in 2020 as described in detail in the 2021 WMP.  See 2021 WMP at p. 353, 394-396.</t>
  </si>
  <si>
    <t>B.3 - Wind Event Forecasting Tool (Diablo)</t>
  </si>
  <si>
    <t>Develop and deploy a (2 to 4 week) Diablo wind event forecasting system based on statistical, machine learning and/or artificial intelligence techniques</t>
  </si>
  <si>
    <t xml:space="preserve">An internal long-range Diablo wind forecast was created internally by Meteorology.  This was done after analysis of teleconnections against Diablo winds revealed that the Madden-Julian Oscillation could be used to indicate the potential for a increased or decreased risk of diablo winds.  This forecast is now produced twice weekly. </t>
  </si>
  <si>
    <t>B.6 - Re-calibrate the OPW and FPI models</t>
  </si>
  <si>
    <t>Reproduce 30-year weather and fuel moisture climatology at the same 2 km resolution and model configuration as the enhanced operational POMMS model. Re-calibrate the OPW and FPI models using the new 2 km historical dataset.</t>
  </si>
  <si>
    <t>The 30-year climatology production of weather, Dead Fuel Moisture (DFM) and Live Fuel Moisture (LFM) was entirely completed by 10/1.</t>
  </si>
  <si>
    <t>B.4 - Wildfire Spread Model - Operational Impacts</t>
  </si>
  <si>
    <t>5-65</t>
  </si>
  <si>
    <t>PG&amp;E will evaluate incorporating the fire spread model consequence into decision support frameworks including PSPS</t>
  </si>
  <si>
    <t>Phase 2: Implementation of territory-wide fire risk, probabilistic fire spread modeling, improved urban encroachment into Woodland-Urban Interface (WUI) areas and improved fire spotting algorithm was all completed in May 2020. 
Phase 3: CalFire validated this technology in 2019 with a pilot project and is likely to move forward with state-wide fire spread solution; improvements with Technosylva scoped for 2020. PG&amp;E has evaluated and sees value in incorporating fire spread outputs directly into PSPS decision making going forward.</t>
  </si>
  <si>
    <t>B.10 - Weather Stations</t>
  </si>
  <si>
    <t>5-68</t>
  </si>
  <si>
    <t># of weather stations installed</t>
  </si>
  <si>
    <t>B.9 - HD Cameras Deployment</t>
  </si>
  <si>
    <t>5-72</t>
  </si>
  <si>
    <t># of HD Cameras Installed</t>
  </si>
  <si>
    <t>B.2 - NOAA-20 Satellite Data</t>
  </si>
  <si>
    <t>5-74</t>
  </si>
  <si>
    <t>Add NOAA–20 data including Visible Infrared Imaging Radiometer Suite (VIIRS) into the suite of satellite fire detection tools</t>
  </si>
  <si>
    <t>PG&amp;E has incorporated NOAA-20 data into the existing fire detection workflow.  See 2021 WMP at p. 393.</t>
  </si>
  <si>
    <t>B.5 - Live Fuel Moisture (LFM) Sampling</t>
  </si>
  <si>
    <t>5-77</t>
  </si>
  <si>
    <t>Conduct LFM sampling utilizing Safety and Infrastructure Protection Team (SIPT) resources. Targeting samples from 10 locations by 06/01, 15 additional sites by 09/01, for a 2020 total of 25</t>
  </si>
  <si>
    <t xml:space="preserve">As of the end of September, 25 sites (not counting two sites that were established but lost due to wildfire damage) are actively being sampled by SIPT crews.  Sampling will be done on the 1st and 15th of each month going forward. </t>
  </si>
  <si>
    <t>Addressing Weather Forecast Model Uncertainty</t>
  </si>
  <si>
    <t>5-79</t>
  </si>
  <si>
    <t xml:space="preserve">In 2020, PG&amp;E also plans to deploy an in-house high-resolution model ensemble package that is based on the POMMS model. This package will include 8 model members that provide hourly forecasts at 2 km resolution across the PG&amp;E territory. </t>
  </si>
  <si>
    <t>PG&amp;E’s 2KM model is run 4 times per day. On-demand simulations and vendor-hosted training have been completed. The 8-member model ensemble is also being produced and delivered to PG&amp;E daily.   See 2021 WMP at p. 353, 394-396.</t>
  </si>
  <si>
    <t>PG&amp;E Lightning Detection Network (PLDN)</t>
  </si>
  <si>
    <t>5-83</t>
  </si>
  <si>
    <t>PG&amp;E plans to continue operating and maintaining lightning sensors deployed across the PG&amp;E territory in 2020 and beyond.</t>
  </si>
  <si>
    <t>PG&amp;E continued to operate the PG&amp;E Lightening Detection Network (PLDN) in 2020.  See 2021 WMP at p. 427.</t>
  </si>
  <si>
    <t>Information Sharing</t>
  </si>
  <si>
    <t>5-85</t>
  </si>
  <si>
    <t>PG&amp;E expects to further participate with stakeholders to refine PG&amp;E’s data sharing practices with agencies, counties, municipalities, other utilities and the public.</t>
  </si>
  <si>
    <t>Data integration into external cloud environment has the potential to provide significant benefit by enabling greater data access and data sharing capabilities with external partners.  Data sharing through the external environment requires new methods for cybersecurity when sharing data externally. PG&amp;E’s data sharing strategy centers not on communicating the fire potential, but rather the potential for executing PSPS.  For example, PG&amp;E has made publicly available observations from our network of weather stations.  See 2021 WMP at p. 342, 456.</t>
  </si>
  <si>
    <t>Collaborative Efforts to Advance Fire Science</t>
  </si>
  <si>
    <t>5-87</t>
  </si>
  <si>
    <t>In 2020 and beyond, the utilities are expected to fund joint research projects with external experts as well as the SJSU Fire Weather Research Lab as well as potentially fund a post-doctoral position at SJSU focused on areas that benefit the entire utility-fire science field.</t>
  </si>
  <si>
    <t>The purpose of the research is to better understand wildland fire behavior by studying fire-atmospheric interactions through partnership with the SJSU Fire Weather Research Lab. SJSU has established the largest academic Wildfire Interdisciplinary Research Center in the United States with five new tenure-track faculty members. SJSU will help PG&amp;E analyze their 30-year 2 km x 2 km WRF model climatology to better understand the fire weather conditions associated with extreme wildfire and PSPSs. The analyses will be conducted by two tenure-track faculty, one post-doctoral scholar, and two graduate students.  See 2021 WMP at p. 104-106.</t>
  </si>
  <si>
    <t xml:space="preserve">Continuous monitoring sensors </t>
  </si>
  <si>
    <t>Electric Transmission</t>
  </si>
  <si>
    <t>5-90</t>
  </si>
  <si>
    <t>To implement this pilot initiative, PG&amp;E installed the subject relays on transmission lines in Northern and Southern Sierra regions in both HFTD and Non-HFTD areas. IT dependencies are required to complete five of the six lines “in-progress” (as the electrical installation and settings are complete).</t>
  </si>
  <si>
    <t>PG&amp;E has completed installation of 10 lines and is working on installing an additional six lines.  PG&amp;E is able to download data daily from these pilot installations.  See 2021 WMP at pp. 438-439.</t>
  </si>
  <si>
    <t>Electric Distribution</t>
  </si>
  <si>
    <t>PG&amp;E is evaluating, deploying, and operating technologies/applications that provide data for real time continuous sensor monitoring and analytics of asset health and performance.</t>
  </si>
  <si>
    <t xml:space="preserve">PG&amp;E installed pilots in 2020 to test these technologies.  See 2021 WMP at pp. 442-443, </t>
  </si>
  <si>
    <t>B.7 - SmartMeters - Partial Voltage Detection</t>
  </si>
  <si>
    <t>5-91</t>
  </si>
  <si>
    <t xml:space="preserve">Deploy 365,000 Three-Phase Smart Meters™ covering up to 25,597 line-miles of Tier 2 and Tier 3 HFTD areas with 4-wire distribution.  </t>
  </si>
  <si>
    <t>Technical issues identified in November drove delays in product deployment. Change Order was submitted on 12/11/2020 informing WSD of the change in deployment timing and was approved on 1/28/21.  PG&amp;E received a proposed firmware fix at the beginning of February 2021, PG&amp;E will test the new firmware and deploy firmware to field meters upon successful certification. PG&amp;E expects to have Partial Voltage Implementation in place on Three Phase meters in June 2021.  See 2021 WMP at p. 440-441.</t>
  </si>
  <si>
    <t>In Progress</t>
  </si>
  <si>
    <t>Corrective actions were identified in PG&amp;E's Change Order submitted on December 11, 2020 and approved by WSD on January 28, 2021</t>
  </si>
  <si>
    <t>Distribution Fault Anticipation (DFA) Technology</t>
  </si>
  <si>
    <t>5-92</t>
  </si>
  <si>
    <t xml:space="preserve">The EPIC project to be completed in July 2020.  Prior to project completion, PG&amp;E will conduct a full comparative and strategic assessment of the technology.  Potential further deployment will be determined at that time.  </t>
  </si>
  <si>
    <t>This pilot project was completed in 2020 with the recommendation to continue deployment.   Distribution Fault Anticipation (DFA) was deployed on one circuit.  See 2021 WMP at p. 442.</t>
  </si>
  <si>
    <t>Early Fault Detection</t>
  </si>
  <si>
    <t>5-93</t>
  </si>
  <si>
    <t xml:space="preserve">EFD Sensors are also being evaluated on one 12kV electric distribution feeder covering 120 line miles.  The EPIC project to  be completed in July 2020.  Prior to project completion, PG&amp;E will conduct a full comparative and strategic assessment of the technology.  Potential further deployment will be determined at that time.    </t>
  </si>
  <si>
    <t xml:space="preserve">The pilot project was completed in 2020 with the recommendation to continue deployment. Early Fault Detection (EFD) was deployed on one additional circuit in 2020.  See 2021 WMP at p. 442. </t>
  </si>
  <si>
    <t>B.8 - Sensor IQ Pilot Deployment</t>
  </si>
  <si>
    <t>5-94</t>
  </si>
  <si>
    <t>Deploy Sensor IQ pilot to 500K SmartMeters covering ~25,597 distribution line miles in HFTD areas and customize reads and alarms to identify service transformer failures.</t>
  </si>
  <si>
    <t>Vendor product issue &amp; technology constraints in current datacenter necessitated change in deployment timing. A Change Order submitted to WSD on 9/11 was approved 1/5/21.  Deployment of Sensor IQ profiles to field meters began in January 2021.  PG&amp;E plans to complete the full program scope of 500K meters in 2021.  See 2021 WMP at p. 444-445.</t>
  </si>
  <si>
    <t>Corrective actions were identified in PG&amp;E's Change Order submitted on September 11, 2020 and approved by WSD on January 5, 2021.</t>
  </si>
  <si>
    <t>Line Sensor Devices</t>
  </si>
  <si>
    <t>5-95</t>
  </si>
  <si>
    <t># of Deploy Line Sensor Devices</t>
  </si>
  <si>
    <t>PG&amp;E plans to deploy line sensors to approximately 20 feeders covering up to 3,000 line miles.</t>
  </si>
  <si>
    <t>Line sensors have been deployed on 46 additional feeders (2020) for a total of 60 feeders (2019/2020) covering a total of 4,898 circuit miles in Tier 2 &amp; 3 HFTDs. See 2021 WMP at p. 446.</t>
  </si>
  <si>
    <t>Distribution Arcing Fault Signature Library</t>
  </si>
  <si>
    <t>5-96</t>
  </si>
  <si>
    <t># of high-fidelity optical sensors installed</t>
  </si>
  <si>
    <t>PG&amp;E plans to install at 1 distribution feeder that will cover approximately 201 Line-Miles.</t>
  </si>
  <si>
    <t>The specialized sensor installation was completed in December 2020.  See 2021 WMP at p. 449.</t>
  </si>
  <si>
    <t xml:space="preserve">Fault indicators for detecting faults on electric lines and equipment  </t>
  </si>
  <si>
    <t>5-97</t>
  </si>
  <si>
    <t>Other than the travelling wave devices referenced in “Continuous Monitor Sensors”, Transmission has no future plans to install equipment dedicated to “Fault Indication” that is not directly associated with Protective System Relays that tripped the faulted element.</t>
  </si>
  <si>
    <t xml:space="preserve">No specific quantitative or qualitative target.  See Section 5.3.2.2.1 for Electric Transmission progress update.  </t>
  </si>
  <si>
    <t>Fault indicators are installed as needed and used to help troubleshooters in the field to locate where conductors have failed.  PG&amp;E does not have a program to install additional fault indicators in fire areas for future years.</t>
  </si>
  <si>
    <t xml:space="preserve">No specific quantitative or qualitative target.  </t>
  </si>
  <si>
    <t xml:space="preserve">Forecast of a fire risk index, fire potential index, or similar  </t>
  </si>
  <si>
    <t>5-98</t>
  </si>
  <si>
    <t>PG&amp;E plans to complete recalibrating FPI and improving fire occurrence datasets.</t>
  </si>
  <si>
    <t>PG&amp;E partnered with Sonoma Technology Inc. to produce an enhanced fire occurrence dataset using satellite fire detections from MODIS and VIIRS.  See 2021 WMP at p. 456.</t>
  </si>
  <si>
    <t xml:space="preserve">Personnel monitoring areas of electric lines and equipment in elevated fire risk conditions  </t>
  </si>
  <si>
    <t>F.1 - Safety and Infrastructure Protection Teams (SIPT)</t>
  </si>
  <si>
    <t>5-103</t>
  </si>
  <si>
    <t>Targeted staffing levels and associated equipment needs: 98 SIPT Crew members, 40 Engines.</t>
  </si>
  <si>
    <t>In 2020, PG&amp;E had 42 engine trucks operational and 102 STIP crew members.  See 2021 WMP at p. 359.</t>
  </si>
  <si>
    <t>Data collection</t>
  </si>
  <si>
    <t>5-104</t>
  </si>
  <si>
    <t>Update and stabilize the current technology solutions and processes and increase staffing levels to support fire prevention and mitigation activities.</t>
  </si>
  <si>
    <t>PG&amp;E has developed technology and processes for its SIPT to support fire prevention and mitigation.  See 2021 WMP at pp. 458-459.  Increase to staffing levels is discussed above.</t>
  </si>
  <si>
    <t xml:space="preserve">Weather forecasting and estimating impacts on electric lines and equipment  </t>
  </si>
  <si>
    <t>5-106</t>
  </si>
  <si>
    <t>Recalibrate the OPW model to run at 2km resolution.</t>
  </si>
  <si>
    <t>The OPW Model was revised in 2020 including use of a 2 km x 2 km dataset.  See 2021 WMP at p. 75-80, 83, 128.</t>
  </si>
  <si>
    <t>Wildfire Safety Operations Center (WSOC)</t>
  </si>
  <si>
    <t>5-110</t>
  </si>
  <si>
    <t>Improve processes, procedures and technology based on lessons learned identified during 2019 Fire/PSPS season.  
Identify critical elements of information and key internal and external stakeholders for the sharing of data and situational awareness information.</t>
  </si>
  <si>
    <t>The WSOC reviewed and updated monitoring, analysis, communications and logging procedures based on lessons learned in 2019 and discussions with internal stakeholders.  Onboarding and technical training programs were introduced to better prepare WSOC analysts.  This training included scenario-based monitoring and fire analysis, PSPS processes and tools and PG&amp;E internal notification triggers.  Technology enhancements were also implemented to improve situational awareness capabilities.  See 2021 WMP at p. 466.</t>
  </si>
  <si>
    <t>Grid Design &amp; System Hardening</t>
  </si>
  <si>
    <t xml:space="preserve">Capacitor maintenance and replacement program  </t>
  </si>
  <si>
    <t>GhLogID</t>
  </si>
  <si>
    <t>5-114</t>
  </si>
  <si>
    <t>1) Test and inspect capacitor banks with any repairs completed by June 1.  In addition, PG&amp;E’s Asset Management group has started a pilot program to review all outages as a result of fires due to Capacitor bank failures.
2) PG&amp;E’s Asset Management group has started a pilot program to review all outages as a result of fires due to Capacitor bank failures. Planning and Operations Distribution Engineering evaluates the Capacitor bank needs on that circuit for normal and emergency situations before a call is made to overhaul that capacitor bank in the same location or perhaps remove it if it is not necessary.</t>
  </si>
  <si>
    <t>1) PG&amp;E annually tests and inspects approximately 11,400 capacitors, approximately 10 percent of which require corrective action in any given year based on inspection results.  All repairs or replacements are required to be completed by June 1 before peak summer conditions increase electric load.
2) PG&amp;E has initiated a Pilot program to continuously investigate equipment failures that result in ignition, analysis of trends and causes of the failure will allow us to identify unneeded capacitors and other voltage regulating equipment. The associated engineering studies of system capacity needs for this equipment are ongoing.  In certain instances where loads have been removed or conductor sizes have been increased, removal of capacitors and voltage support equipment may be feasible. By removing this equipment, the risk of a fire ignition caused by capacitors is reduced. However further industry studies are required to develop overall policies to address long-term PV (rooftop solar) effects on the distribution system as it relates to capacitor needs.  We are also investigating approaches to add updated and SCADA-enabled controllers to all capacitors so that they can be operated remotely to address operational needs.</t>
  </si>
  <si>
    <t>Completed / In Progress</t>
  </si>
  <si>
    <t xml:space="preserve">Circuit breaker maintenance and installation to de-energize lines upon detecting a fault  </t>
  </si>
  <si>
    <t>5-115</t>
  </si>
  <si>
    <t>PG&amp;E will maintain circuit breakers consistent with Utility Procedure TD-3332M.</t>
  </si>
  <si>
    <t>In 2020, the existing maintenance program as defined in PG&amp;E Utility Standard TD 3322S Circuit Breaker Maintenance Template and PG&amp;E Utility Procedure TD 3322M SM&amp;C Manual Circuit Breakers Booklet has been followed.  See 2021 WMP at p. 474.</t>
  </si>
  <si>
    <t xml:space="preserve">Covered conductor installation  </t>
  </si>
  <si>
    <t>5-116</t>
  </si>
  <si>
    <t>PG&amp;E did not provide a specific target for this initiative but instead referenced Initiative 5.3.3.17.</t>
  </si>
  <si>
    <t xml:space="preserve">Covered conductor maintenance </t>
  </si>
  <si>
    <t>5-117</t>
  </si>
  <si>
    <t>Covered conductor will be maintained as part of routine overhead maintenance conducted through the GO 165 Program.</t>
  </si>
  <si>
    <t>Maintenance on covered conductors will occur as a part of PG&amp;E’s GO 165 program, including maintenance in Buffer Zones.  As more covered conductor is installed, this equipment will be inspected as a part of that program.  See 2021 WMP at p. 479.</t>
  </si>
  <si>
    <t xml:space="preserve">Crossarm maintenance, repair, and replacement  </t>
  </si>
  <si>
    <t>5-118</t>
  </si>
  <si>
    <t>PG&amp;E will continue to repair/replace crossarms pursuant to its existing condition-based maintenance program.</t>
  </si>
  <si>
    <t xml:space="preserve">PG&amp;E identified failing crossarms primarily through GO 165 inspections and patrols.  Through these inspection programs, PG&amp;E identified and completed repairs or replacements of approximately 6,500 crossarms.  See 2021 WMP at p. 482.  </t>
  </si>
  <si>
    <t xml:space="preserve">Distribution pole replacement and reinforcement, including with composite poles  </t>
  </si>
  <si>
    <t>5-119</t>
  </si>
  <si>
    <t>PG&amp;E will continue to replace/reinforce poles pursuant to its existing condition-based maintenance program.</t>
  </si>
  <si>
    <t>PG&amp;E continued replacing poles as warranted by our conditioned based maintenance program in 2020. See 2021 WMP at p. 484.</t>
  </si>
  <si>
    <t xml:space="preserve">Expulsion fuse replacement  </t>
  </si>
  <si>
    <t>C.12 - Expulsion Fuse Replacement (non-exempt equipment)</t>
  </si>
  <si>
    <t>5-121</t>
  </si>
  <si>
    <t># of Expulsion Non-Exempt Fuses replaced in Tier 2 and Tier 3 HFTD</t>
  </si>
  <si>
    <t xml:space="preserve">Grid topology improvements to mitigate or reduce PSPS events  </t>
  </si>
  <si>
    <t>C.2 - Distribution Sectionalizing (automated devices)</t>
  </si>
  <si>
    <t>5-122</t>
  </si>
  <si>
    <t># of new installations of Automated Sectionalizing Devices (SCADA Commissioned)</t>
  </si>
  <si>
    <t>C.4 -Transmission Line Evaluation for PSPS Scoping</t>
  </si>
  <si>
    <t># of Lines Assessed</t>
  </si>
  <si>
    <t>C.1 - SCADA Transmission Switching (switches)</t>
  </si>
  <si>
    <t># of switches installed to mitigate PSPS impacts</t>
  </si>
  <si>
    <t>C.9 - System Hardening Criteria Refinement (Dist.)</t>
  </si>
  <si>
    <t>Refining Criteria for Hardened Distribution Facilities During Potential PSPS Events, by the simulation of OH performance using Finite Elements Analysis (FEA).</t>
  </si>
  <si>
    <t>Calibration of the criteria with PSPS tools is complete. The criteria were applied during the 10/25 PSPS event, to simulate the application of the criteria for the future descoping of a segment of the Oakland K 1102 circuit.  See 2021 WMP at p. 353.</t>
  </si>
  <si>
    <t>C.3 - Remote Grids</t>
  </si>
  <si>
    <t>5-19</t>
  </si>
  <si>
    <t>Deploy 4-8 initial sites to validate use cases, design standards, deployment processes and commercial arrangements and deliver recommendations for scale-up</t>
  </si>
  <si>
    <t>Commitment substantially complete. The primary objectives of learning through the deployment of actual projects have been completed. Five Remote Grid sites are currently in the advanced stages of deployment, with the first forecast to be operationalized in 2021, primarily delayed by challenging permitting constraints associated with sensitive species.</t>
  </si>
  <si>
    <t>In Progress (Substantially Completed)</t>
  </si>
  <si>
    <t>PG&amp;E has refined its approach to Remote Grids and is currently planning to deploy the first Remote Grid in 2021.  See 2021 WMP at pp. 573-577.</t>
  </si>
  <si>
    <t>I.6 - Microgrids for PSPS Mitigation
(operationalized units)</t>
  </si>
  <si>
    <t># of Distribution Temporary Microgrids (PIH) operationally ready to receive temporary generation</t>
  </si>
  <si>
    <t>PG&amp;E plans to continue operationalizing microgrid installations; the precise scope and schedule for these installations will be based evaluation of the current program and best available information.</t>
  </si>
  <si>
    <t>Target achieved through multiple microgrid tools available to support PSPS event mitigation:
1) 392 MWs of temporary generation reserved and available to be deployed to mid-feeder microgrids or substations that are safe to energize during 2020 PSPS events
2) 6 distribution microgrids operational for 2020 PSPS events, of which 3 were permanent PIHs and 3 were temporary configurations.
3) 60 substation sites made Operationally Ready or ready to receive temporary generation and energize safely within 48 hours of need to deploy prior to a PSPS event</t>
  </si>
  <si>
    <t xml:space="preserve">Installation of system automation equipment </t>
  </si>
  <si>
    <t>C.5 System Hardening (SCADA enabled circuit breakers)</t>
  </si>
  <si>
    <t>5-127</t>
  </si>
  <si>
    <t>PG&amp;E will enable SCADA capability on remaining circuit breakers within HFTD areas (excluding 4kV).</t>
  </si>
  <si>
    <t xml:space="preserve">All of the remaining distribution circuit breakers in HFTD area have been enabled with SCADA. </t>
  </si>
  <si>
    <t>Replacement of Legacy 4C Controllers (reclosers)</t>
  </si>
  <si>
    <t>PG&amp;E will pursue additional system automation initiatives  including the installation of transmission SCADA switches, replacement of legacy 4C controllers and installation of additional sectionalization devices. PG&amp;E is also evaluating new proposed protection schemes that it will deploy in the future when and if appropriate.</t>
  </si>
  <si>
    <t>PG&amp;E’s 2020 WMP indicated that we would pursue system automation initiatives including the replacement of legacy 4C controllers along with other items such as transmission SCADA switches and sectionalization devices that are addressed in other initiatives.   See 2021 WMP at p. 497.</t>
  </si>
  <si>
    <t xml:space="preserve">Maintenance, repair, and replacement of connectors, including hotline clamps  </t>
  </si>
  <si>
    <t>5-129</t>
  </si>
  <si>
    <t>PG&amp;E will continue to maintain, repair and/or replace connectors pursuant to its established condition-based maintenance programs. PG&amp;E will also replace existing connectors with new equipment on facilities that are hardened as part of the System Hardening Program</t>
  </si>
  <si>
    <t>PG&amp;E maintained, repaired and/or replaced connectors pursuant to our established condition based maintenance programs.  PG&amp;E also replaced existing connectors with new equipment on facilities that are hardened as part of the System Hardening Program.</t>
  </si>
  <si>
    <t xml:space="preserve">Mitigation of impact on customers and other residents affected during PSPS event  </t>
  </si>
  <si>
    <t>5-130</t>
  </si>
  <si>
    <t>PG&amp;E plans to install and operate local generation equipment at the community or household level, including by building out of microgrids to reduce the number of customers impacted in safe-to-energize areas as well. PG&amp;E also may deploy backup generation to individual facilities in exceptional circumstances</t>
  </si>
  <si>
    <t xml:space="preserve">PG&amp;E reserved 350 megawatts (MW) (nameplate capacity) of temporary generation for use across 62 substations in 19 counties.   See 2021 WMP at p. 509.  In addition, PG&amp;E operated four distribution microgrids with PIHs; thereby, energizing over 2,000 unique service points (customers) for as many as four PSPS events per service point (approximately 5,600 customer events).  PG&amp;E committed 40 MW of temporary generation to temporary distribution microgrids in 2020.  See 2021 WMP at p. 512.  </t>
  </si>
  <si>
    <t xml:space="preserve">Other corrective action  </t>
  </si>
  <si>
    <t>Substation Animal Abatement</t>
  </si>
  <si>
    <t>5-131</t>
  </si>
  <si>
    <t>PG&amp;E has been conducting an animal abatement program for its substations, with reliability (i.e., lower customer outage) as the main driver.</t>
  </si>
  <si>
    <t>77 locations have been identified as requiring animal abatement.  Of these 77 locations, 18 were completed in 2019, 21 were completed in 2020, and the remaining 38 are being prioritized for completion.  See 2021 WMP at p. 526.</t>
  </si>
  <si>
    <t>Transmission Line Initiatives</t>
  </si>
  <si>
    <t>PG&amp;E has many corrective actions to enhance and ensure the strength of the transmission system. A few major initiatives are: Steel structures with lead-based point, PT&amp;T program, insulators in highly contaminated areas and idle transmission facilities.</t>
  </si>
  <si>
    <t>PG&amp;E has a number of actions to improve the safety and reliability of transmission lines that are continuing and on-going from 2020. As shown in part by the approximately 11,900 notifications within HFTD areas that were completed (not including those for steel structures, further discussed in Section 7.3.3.15).  See 2021 WMP at pp. 533-535.</t>
  </si>
  <si>
    <t>Wildfire Safety Inspection Program Distribution Repair Work</t>
  </si>
  <si>
    <t>Completion of lower priority tags identified during the Wildfire Safety Inspection Program (WSIP) process in 2018-2019.</t>
  </si>
  <si>
    <t>As of September 30, 2020 (the end of Q3 2020), the following HFTD tag progress has been made since 2019:  208,510 distribution tags had been created, 73,359 had been closed (repairs have been completed) and 135,151 remain open.  See 2021 WMP at p. 537.  In addition, PG&amp;E performed repairs on transmission facilities identified during enhanced inspections with notifications.  See 2021 WMP at p. 534, 543-544.</t>
  </si>
  <si>
    <t xml:space="preserve">Pole loading infrastructure hardening and replacement program based on pole loading assessment program </t>
  </si>
  <si>
    <t>Pole Loading Assessments</t>
  </si>
  <si>
    <t>5-135</t>
  </si>
  <si>
    <t>PG&amp;E plans to perform pole loading assessments at a rate of approximately 230,000 poles per year in HFTD Tier 2 and Tier 3 locations through 2024</t>
  </si>
  <si>
    <t>In 2020, we have completed pole loading analysis of over 160,000 poles, all of which are considered the highest risk poles, either due to the pole characteristics or location (i.e., located in an HFTD area).  This fell short of the 230,000 annual target as PG&amp;E did not anticipate the huge volume of poles that our internal estimating teams would be analyzing.  In addition, we switched vendors and refined quality standards, which slowed down the evaluation process in 2020.  We are on-track to finish poles in Tier 2 and Tier 3 HFTD areas by the end of 2024 as originally forecast. See 2021 WMP at p. 540.</t>
  </si>
  <si>
    <t>PG&amp;E switched vendors and refined quality standards for pole loading assessments and is on track to complete all assessments for Tier 2 and Tier 3 HFTD areas by the end of 2024.</t>
  </si>
  <si>
    <t xml:space="preserve">Transformers maintenance and replacement  </t>
  </si>
  <si>
    <t>5-136</t>
  </si>
  <si>
    <t>PG&amp;E will continue to maintain, repair, or replace transformers as warranted by their condition as part of its ongoing GO 165 maintenance program and Emergency programs. PG&amp;E may also replace certain transformers as part of its System Hardening program discussed in Section 5.3.3.17.</t>
  </si>
  <si>
    <t>PG&amp;E continued to maintain, repair, or replace transformers as warranted by their condition as part of our ongoing GO 165 maintenance program and Emergency programs and also replaced certain transformers as part of our System Hardening Program.  See 2021 WMP at p. 541.</t>
  </si>
  <si>
    <t xml:space="preserve">Transmission tower maintenance and replacement  </t>
  </si>
  <si>
    <t>5-137</t>
  </si>
  <si>
    <t>PG&amp;E will continue to maintain, repair, or replace transmission towers as warranted by their condition as part of its ongoing maintenance programs.</t>
  </si>
  <si>
    <t>Approximately 5,100 tags associated with steel transmission tower repair were completed within HFTD areas.  Of these, approximately 50 tags associated with steel structure painting were completed in 2020 in order to extend structure asset life.  See 2021 WMP at p. 543.</t>
  </si>
  <si>
    <t xml:space="preserve">Undergrounding of electric lines and/or equipment  </t>
  </si>
  <si>
    <t>5-138</t>
  </si>
  <si>
    <t>During the assessments of the transmission circuits mentioned in Section 5.3.3.15 regarding transmission structure maintenance and replacement, the possibility to underground certain transmission circuits or portions of circuits in feasible locations is considered as part of a high level “alternative analysis.”</t>
  </si>
  <si>
    <t>PG&amp;E considered undergrounding as an alternative as a part of its System Hardening Program.  See 2021 WMP at p. 545.</t>
  </si>
  <si>
    <t xml:space="preserve">Updates to grid topology to minimize risk of ignition in HFTDs  </t>
  </si>
  <si>
    <t>System Hardening Design Guidance</t>
  </si>
  <si>
    <t>5-140</t>
  </si>
  <si>
    <t>PG&amp;E's design guidance for its System Hardening Program will continue to evolve.</t>
  </si>
  <si>
    <t>During 2020, PG&amp;E continued to refine its System Hardening Program, using the 2021 Wildfire Distribution Risk Model to identify system hardening locations and then considering various alternatives.  See 2021 WMP at p. 548-557.</t>
  </si>
  <si>
    <t>C.10 System Hardening (line miles)</t>
  </si>
  <si>
    <t>5-143</t>
  </si>
  <si>
    <t># of line miles hardened in Tier 2, Tier 3 HFTD</t>
  </si>
  <si>
    <t>C.11 Butte County Rebuild (UG de-energized miles)</t>
  </si>
  <si>
    <t># of miles hardened via undergrounding within Butte county</t>
  </si>
  <si>
    <t>Relationship Between System Hardening and Enhanced Vegetation Management</t>
  </si>
  <si>
    <t>5-146</t>
  </si>
  <si>
    <t>PG&amp;E is in the process of evaluating data from 2018 to the present to determine if, when these drivers are combined, there is in fact an increase in mitigation which outweighs any minimal redundancies and cost-inefficiencies.</t>
  </si>
  <si>
    <t>In Section 4.5.1(e), PG&amp;E describes specifically how the Vegetation Risk Model and Conductor Risk Model inform our EVM and system hardening initiatives.
The prioritization and location of EVM and System Hardening initiatives is informed by the two sub-models Vegetation Risk model and Conductor Risk model that include components of the 2021 Wildfire Distribution Risk Model for the distribution system. See 2021 WMP at p. 140 (Action PGE-1 Class A)</t>
  </si>
  <si>
    <t>C.6 Non-Exempt Surge Arrester Replacement Program</t>
  </si>
  <si>
    <t># of Non-Exempt Surge Arresters replaced (in Tier 2 and Tier 3 HFTD through 2021)</t>
  </si>
  <si>
    <t>Transmission Line System Hardening Overview and Strategy</t>
  </si>
  <si>
    <t>5-147</t>
  </si>
  <si>
    <t>PG&amp;E will continue to conduct Operability Assessments of transmission lines in HFTD areas and adjust its transmission program accordingly.</t>
  </si>
  <si>
    <t>PG&amp;E used its Operability Assessment (OA) Model to target the highest risk areas for transmission.  As a result of this evaluation, approximately 2,700 wood pole structures within HFTD areas were replaced with steel.  Avian protection retrofits were installed on 78 structures, mostly on the Drum-Rio Oso 115 kV Lines, which had a high likelihood of bird incidents.  Approximately 216 miles of transmission rights-of-way (ROW) were cleared within HFTD areas.  Approximately 103 miles of conductor replacement was completed on lines traversing HFTD areas.  See 2021 WMP at p. 564-566.</t>
  </si>
  <si>
    <t>Evaluating New Protection Technologies</t>
  </si>
  <si>
    <t>C.7 - System Protection deploy DCD (reclosers)</t>
  </si>
  <si>
    <t>5-148</t>
  </si>
  <si>
    <t># of Downed Conductor Detection (DCD) installed in Tier 2 &amp; 3 HFTD areas</t>
  </si>
  <si>
    <t>1) PG&amp;E will be enabled downed conductor detection (DCD) in another 100 reclosers within the Tier 2 and 3 fire areas in 2020 to gain more experience in different terrain. 
2) In addition, a high impedance fault detection algorithm for feeder relays will be evaluated at ATS in the Q1 of 2020.</t>
  </si>
  <si>
    <t>1) PG&amp;E had 126 reclosers within Tier 2 &amp; 3 fire areas with DCD enabled to alarm for a wire down condition by the end of June. See 2021 WMP at p. 357
2) We have not yet determined a long-term plan for fault indicators and their detection of faults on electrical lines and equipment. Long-term plan milestones are still under development with Electric Operations and Asset Management as we evaluate our current protection and automation standards/initiatives. The purpose of this evaluation is to drive informed decisions based on past performance and data-related performance of fault indicators as part of our broader fault detection schemes. see 2021 WMP at p. 451</t>
  </si>
  <si>
    <t>Increased Protection Sensitivity</t>
  </si>
  <si>
    <t>PG&amp;E is evaluating the use of more sensitive protection settings and use faster tripping elements on reclosers and circuit breakers. The proposed settings and use of instantaneous elements that reduce the duration and energy delivered at a fault location.</t>
  </si>
  <si>
    <t xml:space="preserve">PG&amp;E implemented more sensitive ground protection settings for the “Sensitive Ground Fault” element on 10 reclosers (Bangor 1101 circuit) protecting distribution lines within the Tier 2 and 3 fire areas.  To date, there have been no outage events that triggered the SGF settings on any of the devices.  In addition, PG&amp;E has established a “Fast Tripping” profile that will be used on conjunction with the REFCL pilot project on the Calistoga 1101 and 1102 circuits.  </t>
  </si>
  <si>
    <t>C.8 - Rapid Earth Fault Current Limiter (REFCL) Pilot</t>
  </si>
  <si>
    <t>5-17</t>
  </si>
  <si>
    <t>REFCL demonstrations are planned to begin in 2020 on operational assets to test its capabilities.</t>
  </si>
  <si>
    <t>All pieces of the REFCL system have been installed (construction completed for both all substation and distribution line equipment) to support in-field testing and evaluation of the REFCL Technology.  See 2021 WMP at pp. 571-572.</t>
  </si>
  <si>
    <t>Transmission Line Modeling</t>
  </si>
  <si>
    <t>5-149 
/ 5-150</t>
  </si>
  <si>
    <t>OA and asset health models are used to inform asset decision making (e.g., replacement of towers as in Section 5.3.3.15, or PSPS in Section 5.6.2.2). These existing models will continually be improved upon as new data becomes available.</t>
  </si>
  <si>
    <t xml:space="preserve">PG&amp;E has learned a number of key lessons from nearly two years of operating the OA Model, including:
• Identifying and mitigating missing data
• Data visualization
These lessons have been incorporated into the OA Model enhancements that are either in progress or under investigation.
Enhancements to the OA Model that are in progress include:
• Incorporation of quantitative outputs for Tier 2 and Tier 3 HFTD transmission assets into the fragility calculations; and
• Integration of a refined corrosion data that incorporates additional variables (such as an asset’s distance from a known pollution source) in the corrosion score computation.
See WMP 2021 p. 138 </t>
  </si>
  <si>
    <t>Building and Sourcing Services</t>
  </si>
  <si>
    <t>5-150</t>
  </si>
  <si>
    <t>Building services supports the WMP initiatives in two primary ways: (1) securing office space for employees and contractors supporting the WMP initiatives; and (2) securing yards and staging areas for materials needed to complete WMP work.</t>
  </si>
  <si>
    <t>These services were provided as needed to support other WMP initiatives.</t>
  </si>
  <si>
    <t>Asset Management &amp; Inspections</t>
  </si>
  <si>
    <t xml:space="preserve">Detailed inspections of distribution electric lines and equipment  </t>
  </si>
  <si>
    <t>D.2 - Distribution HFTD Inspections (poles)</t>
  </si>
  <si>
    <t>AiLogID</t>
  </si>
  <si>
    <t>5-156</t>
  </si>
  <si>
    <t># of overhead distribution structures Inspected in HFTD and Buffer Zone “Zone 1”</t>
  </si>
  <si>
    <t>Perform detailed overhead inspections on 100% of HFTD Tier 3, and 33% of HFTD Tier 2 Distribution assets</t>
  </si>
  <si>
    <t>In addition to substation inspections, PG&amp;E is currently investigating pole inspections which occurred during calendar year 2020 to determine whether these inspections were performed consistent with the 2020 WMP commitments and initiatives.  Once that investigation is complete, to the extent necessary, we will update the 2020 Annual Report to reflect additional information learned during the investigation.</t>
  </si>
  <si>
    <t>Completed (Preliminary) (Review in Process)</t>
  </si>
  <si>
    <t>Distribution WSIP 2019 FMEA expansion</t>
  </si>
  <si>
    <t>PG&amp;E will expand its use of prescriptive mobile inspection checklists to overhead assets in all HFTD tiers. Additionally, PG&amp;E will have expanded the FMEA completed for WSIP Distribution 2019, to incorporate additional asset failure indicators which are observable during visual inspection.</t>
  </si>
  <si>
    <t>For 2020 through 2022, enhanced inspections of overhead distribution assets, which exceed the minimum requirements of GO 165, included the following: (1) digitized capture of detailed visual inspection via checklists and photographic documentation from a ground vantage point; and (2) digital checklists that align to the Failure Modes and Effects Analysis (FMEA) for the structure, associated equipment and components. Both objective and subjective criteria are used to evaluate the condition of the asset and identify corrective actions. See 2021 WMP at p. 586</t>
  </si>
  <si>
    <t xml:space="preserve">Detailed inspections of transmission electric lines and equipment  </t>
  </si>
  <si>
    <t>D.3 - Transmission HFTD Inspections (structures)</t>
  </si>
  <si>
    <t>5-157</t>
  </si>
  <si>
    <t># of structures inspected Tier 2 and Tier 3 HFTD</t>
  </si>
  <si>
    <t>Perform detailed overhead inspections on 100% of HFTD Tier 3, and 33% of HFTD Tier 2 Transmission assets</t>
  </si>
  <si>
    <t>Transmission WSIP 2019 FMEA expansion</t>
  </si>
  <si>
    <t>Use detailed inspection checklist for electric transmission lines and equipment has been updated to incorporate baseline compliance guidelines as well as WSIP-identified fire risk considerations and extensions to the FMEA.</t>
  </si>
  <si>
    <t xml:space="preserve">PG&amp;E has developed and uses digital checklists that align to the FMEA for the structure, associated equipment and components.  See 2021 WMP at p. 589. </t>
  </si>
  <si>
    <t xml:space="preserve">Improvement of inspections </t>
  </si>
  <si>
    <t>D.1 - Ultrasonic Inspections Pilot</t>
  </si>
  <si>
    <t>5-159</t>
  </si>
  <si>
    <t>PG&amp;E will review the results of detailed inspections and consider modifying future inspection checklists and guidance documents to reflect lessons learned.  PG&amp;E anticipates completing a pilot of new inspection patrols (Ultrasonic) to assess its efficacy and efficiency in identifying abnormal conditions as compared to detailed visual inspections.</t>
  </si>
  <si>
    <t xml:space="preserve">In 2020, PG&amp;E reviewed and updated 2019 Wildfire Safety Inspection Program (WSIP) checklist software tool, checklist wording, question formatting, software tool performance, and reference materials to guide more consistent and repeatable results.  PG&amp;E also completed the pilot of Ultrasonic, and produced summary conclusions and received and reviewed a third-party vendor validation report.  </t>
  </si>
  <si>
    <t xml:space="preserve">Infrared inspections of distribution electric lines and equipment  </t>
  </si>
  <si>
    <t>5-160</t>
  </si>
  <si>
    <t>Apply infrared distribution inspections as determined to be appropriate as part of the overall asset inspection program .  Continue evaluating infrared alongside other inspection methods to optimize overall asset inspection approaches, particularly in HFTD Tiers 2 and 3.</t>
  </si>
  <si>
    <t xml:space="preserve">PG&amp;E conducted infrared inspections of 120 distribution circuits and 5,450 distribution circuit miles were completed in HFTD areas. See 2021 WMP at p. 595. </t>
  </si>
  <si>
    <t xml:space="preserve">Infrared inspections of transmission electric lines and equipment  </t>
  </si>
  <si>
    <t>Predictive Modelling 
(high risk conductors)</t>
  </si>
  <si>
    <t>5-161</t>
  </si>
  <si>
    <t>Apply infrared transmission inspections as determined to be appropriate as part of the overall asset inspection program .  Continue evaluating infrared alongside other inspection methods to optimize overall asset inspection approaches, particularly in HFTD Tiers 2 and 3.</t>
  </si>
  <si>
    <t>PG&amp;E conducted infrared inspections on all summer-peaking transmission lines with structures in Tier 2 or Tier 3 HFTD areas.  Winter peaking transmission lines with structures in Tier 2 or Tier 3 will have Infrared inspections performed in January/February 2021.  In total, the 2020 transmission Infrared program covered 5,313 miles.  See 2021 WMP at p. 600</t>
  </si>
  <si>
    <t xml:space="preserve">Intrusive pole inspections  </t>
  </si>
  <si>
    <t>5-162</t>
  </si>
  <si>
    <t xml:space="preserve">Pole Test and Treat (PT&amp;T) intrusively inspects in-service wood poles on an approximate 10-year cycle for early detection of deterioration. </t>
  </si>
  <si>
    <t>PG&amp;E completed approximately 238,000 units of intrusive wood pole testing including:  (1) 10,491 poles in HFTD Tier 3; (2) 28,346 poles in HFTD Tier 2; and (3) the remainder in non-HFTD areas.  In addition, upon completion of approximately 40,000 incremental field assessments that were reported to the CPUC in 2020, 5,363 poles were included in the 2020 testing to ensure compliance with the 20 year GO 165 cycle.  See 2021 WMP at p. 601-602.</t>
  </si>
  <si>
    <t xml:space="preserve">LiDAR inspections of distribution electric lines and equipment </t>
  </si>
  <si>
    <t>5-163</t>
  </si>
  <si>
    <t>PG&amp;E will begin utilizing data captured by Vegetation Management personnel for any new circuits not already having any amount of completed work within the EVM program. This data will include: (1) LiDAR derived “Strike Tree” inventory that field inspectors can then utilize as a baseline for trees that need assessments and (2) LiDAR derived Electric Asset Layer that better portrays spatially where our Electric Assets are located.</t>
  </si>
  <si>
    <t>Approximately 3,000 miles of LiDAR imagery was collected in the Northern regions primarily in Tehama, Shasta, Trinity, and Humboldt Counties.  This northern area was targeted for circuits related to the HFTD area boundaries and areas with dense vegetation. In addition, PG&amp;E was able to operationalize LiDAR for updating positional accuracy of electrical distribution GIS (EDGIS) mapping and Pole Loading.  See 2021 WMP at p. 604.</t>
  </si>
  <si>
    <t xml:space="preserve">LiDAR inspections of transmission electric lines and equipment </t>
  </si>
  <si>
    <t>D.7 - VM utilizing LiDAR data to support EVM program</t>
  </si>
  <si>
    <t>5-164</t>
  </si>
  <si>
    <t>PG&amp;E will begin utilizing data captured by VM personnel for any new circuits not already having any amount of completed work within the EVM program. This data will include: (1) LiDAR derived “Strike Tree” inventory that field inspectors can then utilize as a baseline for trees that need assessments; (2) LiDAR derived Electric Asset Layer that better portrays spatially where our Electric Assets are located; and (3) Potentially an advanced reporting program that better portrays where we may have encroachment issues with our internal and external requirements for clearances.</t>
  </si>
  <si>
    <t>LiDAR information was gathered as a part of PG&amp;E’s Vegetation Management programs and that data was used to analyze tree strike potential, access conductor positions and model conductor positions, and use data in future models.  See 2021 WMP at p. 606.</t>
  </si>
  <si>
    <t xml:space="preserve">Other discretionary inspection of distribution electric lines and equipment, beyond inspections mandated by rules and regulations  </t>
  </si>
  <si>
    <t>5-165</t>
  </si>
  <si>
    <t>PG&amp;E will commence a pilot of Ultrasonic technology in both transmission and distribution. PG&amp;E will determine whether to adopt or expand the use of Ultrasonic technology, and under what scenarios.</t>
  </si>
  <si>
    <t>PG&amp;E ATS Team completed the pilot, produced summary conclusions, and received and review a 3rd party vendor validation report.  See 2021 WMP at p. 358.</t>
  </si>
  <si>
    <t xml:space="preserve">Other discretionary inspection of transmission electric lines and </t>
  </si>
  <si>
    <t>5-166</t>
  </si>
  <si>
    <t xml:space="preserve">Patrol inspections of distribution electric lines and equipment  </t>
  </si>
  <si>
    <t>5-167</t>
  </si>
  <si>
    <t>1) Continue to implement the patrol inspection program.  
2) PG&amp;E intends to pilot paperless digital (mobile) patrol inspections protocols and records.</t>
  </si>
  <si>
    <t xml:space="preserve">1) PG&amp;E completed 1.638 million units of overhead distribution patrols and projects.  This represents approximately 445,000 HFTD Tier 2 poles and 1.193 million poles non-HFTD areas. 
2) In addition, the patrol inspections are anticipated to adopt digitized recordkeeping similar to the enterprise solutions already deployed for Detailed Overhead Inspections documentation. While such technology will not alter the intent or scope of the patrol inspections, it will more rapidly integrate patrol inspection results into the system of record. See 2021 WMP at p. 613 </t>
  </si>
  <si>
    <t>Completed /
In Progress</t>
  </si>
  <si>
    <t xml:space="preserve">Patrol inspections of transmission electric lines and equipment  </t>
  </si>
  <si>
    <t>5-168</t>
  </si>
  <si>
    <t>1) Continue to implement the patrol and inspection program.  
2) PG&amp;E intends to pilot paperless digital (mobile) patrol inspections protocols and records.</t>
  </si>
  <si>
    <t>1) In 2020, PG&amp;E completed 150,725 units of overhead transmission patrols.  This represents 33 percent of all HFTD Tier 2 poles and 20 percent of all non-HFTD poles.
2) In addition, the patrol inspections are anticipated to adopt digitized recordkeeping similar to the enterprise solutions already deployed for Detailed Overhead Inspections documentation. While such technology will not alter the intent or scope of the patrol inspections, it will more rapidly integrate patrol inspection results into the system of record. See 2021 WMP at p. 615</t>
  </si>
  <si>
    <t xml:space="preserve">Pole loading assessment program to determine safety factor  </t>
  </si>
  <si>
    <t>Pole Loading Calculations and Desktop Validation</t>
  </si>
  <si>
    <t>5-169</t>
  </si>
  <si>
    <t xml:space="preserve">Conducting pole loading calculations and desktop validation. </t>
  </si>
  <si>
    <t>As of December 1, 2020, this program has completed pole loading analysis of over 160,000 poles, all of which are considered the highest risk poles, either due to the pole characteristics or location, being in an HFTD area.  See 2021 WMP at p. 616.</t>
  </si>
  <si>
    <t xml:space="preserve">Quality assurance / quality control of inspections  </t>
  </si>
  <si>
    <t>5-170</t>
  </si>
  <si>
    <t>PG&amp;E will consolidate its inspection gatekeeping function for transmission, distribution, and substation. PG&amp;E will establish initial process quality control metrics for field data collectors, inspectors, and gatekeepers (reviewers).</t>
  </si>
  <si>
    <t>PG&amp;E published initial process quality control metrics for field data collectors, inspectors, and gatekeepers (Inspection Review Specialists).  Work verification of inspector results by supervisory personnel, or through a representative re-inspection sampling scheme, has historically been used for inspection quality management.  PG&amp;E used a process for CIRT review of corrective notifications.  See 2021 WMP at p. 619-620.</t>
  </si>
  <si>
    <t xml:space="preserve">Substation inspections  </t>
  </si>
  <si>
    <t>D.4 - Substation HFTD Inspections (substations)</t>
  </si>
  <si>
    <t>5-172</t>
  </si>
  <si>
    <t>Going forward, the supplemental inspections will be performed in PG&amp;E-owned substations based on the following risk factors: High Fire Threat Districts (HFTD), Transmission Substation criticality, and Distribution Substation customer count. In 2020, supplemental inspections once annually for all HFTD Tier 3 stations, on a three-year cycle for stations in HFTD Tier 2.</t>
  </si>
  <si>
    <t>For electric transmission and distribution substations, completed 100% of Tier 3 and ~33% of Tier 2.  As reflected in the 3/4/2021 letter entitled "PG&amp;E 2019 and 2020 Wildfire Mitigation Plan Update", PG&amp;E did not complete full detailed inspections on  100% of Tier 3 and ~33% of Tier 2 power generation switchyards.  These inspections were completed in 2021.  See 2021 WMP at p. 621</t>
  </si>
  <si>
    <t>Delayed</t>
  </si>
  <si>
    <t>PG&amp;E submitted corrective actions in its March 4, 2021 letter to WSD and provided a status update in its March 12, 2021 letter to WSD.</t>
  </si>
  <si>
    <t>Vegetation Management &amp; Inspections</t>
  </si>
  <si>
    <t xml:space="preserve">Additional efforts to manage community and environmental impacts </t>
  </si>
  <si>
    <t>5-181</t>
  </si>
  <si>
    <t>PG&amp;E will continue to: inform customers and communities about the vegetation management work taking place or planned to take place in their community through customer outreach efforts; monitor and manage potential environmental impacts resulting from EVM activities; obtain the necessary permits and clearances before conducting work; and reach out to local landowners, communities and local governments to address potential concerns about planned and ongoing EVM work. PG&amp;E will continue to implement the activities described above before the next annual update. Additionally, PG&amp;E will incorporate lessons learned in 2020 in its efforts to manage community and environmental impacts going forward.</t>
  </si>
  <si>
    <t>PG&amp;E started using a web-based file transfer program known as “ProjectWise” to share workplans and schedules associated with VM programs and activities.  This is an elective enrollment-based process.  Current scope includes monthly outlooks for Routine and EVM activities.  The Local Government VM Data Sharing corrective actions #17 of twenty system enhancement corrective actions agreed upon in the Wildfire Order Instituting Investigation Settlement Agreement with the Commission.  See 2021 WMP at p. 628.</t>
  </si>
  <si>
    <t xml:space="preserve">Detailed inspections of vegetation around distribution electric lines and equipment </t>
  </si>
  <si>
    <t>VMiLogID</t>
  </si>
  <si>
    <t>5-182</t>
  </si>
  <si>
    <t>PG&amp;E will continue to execute its detailed inspection program around distribution lines and equipment.  PG&amp;E will conduct a pre-inspection to assess tree characteristics and determine the urgency of the required tree work; pre-inspectors will prescribe the appropriate work by circuit to maintain adequate vegetation-to-line clearances. PG&amp;E’s tree contractors will conduct the prescribed tree work. PG&amp;E will implement its QA program to assess the quality of work performed in the field.</t>
  </si>
  <si>
    <t>PG&amp;E conducted its inspection program and performed vegetation management based on those inspections.  PG&amp;E trimmed approximately 1.5 million trees (including 2019 carry-over) in Routine VM.  PG&amp;E identified approximately 68,000 CEMA trees and trimmed approximately 65,000 trees (including 2019 carry -over).  See 2021 WMP at p. 629-631.   PG&amp;E improved its inspection program including the QA program.  See 2021 WMP at p. 645-646, 657-658.</t>
  </si>
  <si>
    <t xml:space="preserve">Detailed inspections of vegetation around transmission electric lines and equipment </t>
  </si>
  <si>
    <t>5-184</t>
  </si>
  <si>
    <t>PG&amp;E will continue to: conduct annual inspections to remove any vegetation that is incompatible with the safety of high-voltage transmission lines and equipment; maintain the Wire Zone and Border Zone surrounding transmission lines; and remove or trim any hazard and/or danger trees beyond the Border Zone that could fail and strike the line. Additionally, PG&amp;E will incorporate lessons learned in 2020 as part of its detailed transmission line and equipment inspection program going forward.</t>
  </si>
  <si>
    <t>PG&amp;E met all the Transmission program Unit targets (Routine, ROW Expansion, IVM and LiDAR Mid-Cycle as detailed in the 2021 WMP at p. 634-635.</t>
  </si>
  <si>
    <t xml:space="preserve">Emergency response vegetation management due to red flag warning or other urgent conditions   </t>
  </si>
  <si>
    <t>5-186</t>
  </si>
  <si>
    <t>PG&amp;E will continue to identify potentially imminent tree failure and flag trees for immediate follow-up work. PG&amp;E will dispatch crews as soon as the same day an urgent condition is identified as long as crews can safety complete the work.</t>
  </si>
  <si>
    <t>PG&amp;E used the VM Priority Tag Procedure (TD-7102P-17) to identify, and mitigate, trees that represented an immediate risk to PG&amp;E facilities during Red Flag Warnings (RFW) or other elevated fire weather events.  RFW and other elevated fire weather events continue to be prioritized daily.  See 2021 WMP at p. 639.</t>
  </si>
  <si>
    <t xml:space="preserve">Fuel management and reduction of “slash” from vegetation management activities </t>
  </si>
  <si>
    <t>5-187</t>
  </si>
  <si>
    <t>PG&amp;E will continue to conduct ground-to-conductor fuel reduction work, when and where appropriate.</t>
  </si>
  <si>
    <t xml:space="preserve">This work was performed as a part of PG&amp;E's 2020 EVM program.  </t>
  </si>
  <si>
    <t>5-188</t>
  </si>
  <si>
    <t>No specific qualitative targets included.  This Initiative references other sections in the 2020 WMP.</t>
  </si>
  <si>
    <t>Not applicable</t>
  </si>
  <si>
    <t xml:space="preserve">LiDAR inspections of vegetation around distribution electric lines and equipment </t>
  </si>
  <si>
    <t>Distribution - PG&amp;E will continue to use LiDAR and related, remote sensing data to reveal patterns and identify risk. PG&amp;E will continue to correct the accuracy of electric distribution lines in its GIS data to more accurately identify trees with strike potential.</t>
  </si>
  <si>
    <t xml:space="preserve">LiDAR and Remote Sensing data was collected for distribution lines in HFTD Tier 2 and Tier 3 in 2019 and reviewed in 2020.  See 2021 WMP at p. 647. </t>
  </si>
  <si>
    <t xml:space="preserve">LiDAR inspections of vegetation around transmission electric lines and equipment 
</t>
  </si>
  <si>
    <t>5-189</t>
  </si>
  <si>
    <t>Transmission -  PG&amp;E will continue to use LiDAR to help identify vegetation management work along electric transmission lines. In addition, PG&amp;E is developing a risk matrix using topographical and wind analysis to differentiate tree risk in HFTD areas from non-high fire-threat areas.</t>
  </si>
  <si>
    <t xml:space="preserve">Transmission LiDAR inspections program targets were met. The Transmission VM team in collaboration with the PSPS team has developed a tree risk model, referred to as the “LiDAR Risk Score Model.” This model calculates the relative risk of individual trees within the HFTD that have strike potential to a transmission conductor. The LiDAR Risk Score Model is being reviewed and validated by a team of internal and consulting experts as well as an industry panel that was assembled by the North American Transmission Forum. See 2021 WMP at p. 650 </t>
  </si>
  <si>
    <t xml:space="preserve">Other discretionary inspections of vegetation around distribution electric lines and equipment </t>
  </si>
  <si>
    <t>5-190</t>
  </si>
  <si>
    <t>PG&amp;E will continue to execute CEMA annual inspections in HFTD and SRA areas and prioritize and work the trees identified for removal due to being dead or dying.</t>
  </si>
  <si>
    <t>PG&amp;E completed CEMA Program inspections in 2020 .  See 2021 WMP at p. 651-652.</t>
  </si>
  <si>
    <t xml:space="preserve">Other discretionary inspections of vegetation around transmission electric lines and equipment 
</t>
  </si>
  <si>
    <t>5-191</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</si>
  <si>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</si>
  <si>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</si>
  <si>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</si>
  <si>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PG&amp;E will continue to deploy QC and QA programs to assess the performance of vegetation management activities and identify improvements or lessons learned.</t>
  </si>
  <si>
    <t>The Quality Management Team has developed an annual audit plan based on Key Enterprise Risk.  Key Enterprise Risk is compiled by Internal Audit and shared with Quality Management.  Findings from the audits are shared with the LOB leadership for corrective action.  In 2020, our QV goal was to complete approximately 2000 audits.  QV completed approximately 2500 audits.  QA completed 88 percent of its Distribution compliance audit goal for 2020.  See 2021 WMP at p. 657-658.</t>
  </si>
  <si>
    <t xml:space="preserve">Recruiting and training of vegetation management personnel  </t>
  </si>
  <si>
    <t>5-193</t>
  </si>
  <si>
    <t>PG&amp;E will continue to: on-board qualified pre-inspectors; identify and hire qualified tree workers; confirm that pre-inspectors and tree workers are properly trained and qualified. PG&amp;E will continue to explore approaches to increase the population of qualified tree workers that can perform EVM work. Additionally, PG&amp;E will incorporate lessons learned in 2020 into its approach for identifying, training and hiring qualified vegetation management personnel.</t>
  </si>
  <si>
    <t>Vegetation Management engaged with contract vendors to recruit appropriate personnel to support VM programs.  In addition, Vegetation Management assisted in identifying additional resources, PG&amp;E has partnered with the Utility Arborist Association a branch of the International society of Arboriculture (ISA) to support and expand their Utility Vegetation Management (UVM) Certificate Program.  Our partners are excited that PG&amp;E is providing full-tuition scholarships to the UVM offered through University of Wisconsin–Stevens Point as well.  This is an on-line course comprised of six, 12-week course completed over two years.  It is available to anyone in the utility or tree industry that wishes to obtain certification in UVM.  Like the tree worker training program, this allows individuals a way to improve their skills resulting in a larger and better qualified workforce supporting PG&amp;E Vegetation Operations to support efforts for promotions or just to better themselves.   See 2021 WMP at p. 660-661.</t>
  </si>
  <si>
    <t xml:space="preserve">Remediation of at-risk species  </t>
  </si>
  <si>
    <t>E.1 - EVM line miles</t>
  </si>
  <si>
    <t>VmiLogID</t>
  </si>
  <si>
    <t>5-195</t>
  </si>
  <si>
    <t># Line miles completed and verified in HFTD</t>
  </si>
  <si>
    <t xml:space="preserve">Removal and remediation of trees with strike potential to electric lines and equipment  </t>
  </si>
  <si>
    <t>5-197</t>
  </si>
  <si>
    <t>PG&amp;E will continue executing transmission right of way clearing projects to reduce wildfire risk while completing analysis to determine the extent to which PSPS thresholds for treated transmission line segments can be modified to reduce the risk of PSPS outages for customers.</t>
  </si>
  <si>
    <t>PG&amp;E continued to clear transmission right of ways in 2020 targeting seven circuits to reduce PSPS impacts.  See 2021 WMP at p. 885-886.</t>
  </si>
  <si>
    <t xml:space="preserve">Substation inspection </t>
  </si>
  <si>
    <t>5-199</t>
  </si>
  <si>
    <t>PG&amp;E will continue to inspect the areas around substations and critical infrastructure in HFTD areas to create defensible space and will conduct annual maintenance of the defensible space around these facilities.</t>
  </si>
  <si>
    <t>PG&amp;E conducted inspections of distribution and transmission facilities for defensible space in 2020.  See 2021 WMP at pp. 677-680.  As of December 31, 2020, 168 substations located in Tier 2 and 3 HFTD areas have attained defensible space.  At some locations it is not possible to attain defensible space due to adjacent structures, third-party property owners, or permitting issues.  See 2021 WMP at p. 528.</t>
  </si>
  <si>
    <t xml:space="preserve">Substation vegetation management  </t>
  </si>
  <si>
    <t>5-200</t>
  </si>
  <si>
    <t xml:space="preserve">Vegetation inventory system </t>
  </si>
  <si>
    <t>PG&amp;E will continue to update and maintain its vegetation management inventory system. Additionally, PG&amp;E will incorporate lessons learned in 2020 into vegetation inventory program.</t>
  </si>
  <si>
    <t>PG&amp;E began reviewing data requirements from the Wildfire Safety Division to ensure that the system that is developed and implemented will support its requirements.  PG&amp;E also began drafting a project plan and documenting processes to support the development of a vegetation inventory system.  See 2021 WMP at 681.</t>
  </si>
  <si>
    <t xml:space="preserve">Vegetation management to achieve clearances around electric lines and equipment  </t>
  </si>
  <si>
    <t>Grid Operations &amp; Operating Protocols</t>
  </si>
  <si>
    <t xml:space="preserve">Automatic recloser operations  </t>
  </si>
  <si>
    <t>F.3 - Removal of TripSaver Auto-Reclosing Functionality</t>
  </si>
  <si>
    <t>5-202</t>
  </si>
  <si>
    <t>Permanently remove the automatic reclosing functionality of the remaining TripSavers serving the Tier 2 and Tier 3 HFTD areas.</t>
  </si>
  <si>
    <t>All 273 devices in scope were either replaced or had auto-reclosing functionality removed prior to June 1, 2020.</t>
  </si>
  <si>
    <t xml:space="preserve">Crew-accompanying ignition prevention and suppression resources and services </t>
  </si>
  <si>
    <t>F.1 - SIPT Crews and Engines Resourcing</t>
  </si>
  <si>
    <t>5-204</t>
  </si>
  <si>
    <t>Increase staffing to budgeted level of 98 STIP crew members and place 40 Engines, and maintain SIPT Viewer daily usage rate of 90 percent</t>
  </si>
  <si>
    <t xml:space="preserve">PG&amp;E had 42 engine trucks operational, 102 STIP crew members staffed and a STIP Viewer daily usage at the end of May of 91 percent support SIPT in 2020. </t>
  </si>
  <si>
    <t xml:space="preserve">Personnel work procedures and training in conditions of elevated fire risk  </t>
  </si>
  <si>
    <t>F.5 - Implement SafetyNet Observation Cards</t>
  </si>
  <si>
    <t>5-205</t>
  </si>
  <si>
    <t>Wildfire Safety Operations Team to implement a safety observation card via SafetyNet (PG&amp;E’s Safety Observation Program) and Quality Control program to ensure that the updated fire prevention and mitigation measures have been adopted by personnel working and functioning on any forest, brush or grass-covered lands. Develop a Quality Control program to assess PG&amp;E employee and contractor fire prevention and mitigation readiness.</t>
  </si>
  <si>
    <t>SafetyNet observation cards allowed PG&amp;E leadership to observe and coach our employees and note fire mitigation readiness to assure adherence to the standard while work is performed. The SafetyNet observation cards have been widely utilized by PG&amp;E personnel.  In 2020, there have been over 9,500 observation cards submitted through SafetyNet.  These cards have shown that 99.1 percent of the observed activities have been safe, and employees have adhered to the standard. In partnering with SIPTs, the WSOC also developed a pilot quality control audit process to measure adherence to Standard TD 1464S.  This pilot is taking place in the Central Coast Region where SIPTs observe work performed by contract crews.  See 2021 WMP at p. 688-689.</t>
  </si>
  <si>
    <t xml:space="preserve">Protocols for PSPS re-energization </t>
  </si>
  <si>
    <t>F.2 - Protocols for PSPS Re-Energization</t>
  </si>
  <si>
    <t>5-207</t>
  </si>
  <si>
    <t>Update standard (TD-1464B-002) to include lessons learned from 2019 PSPS events and latest meteorology inputs, update the existing DCC Operator training materials to incorporate revisions to the standard, and confirm that required PG&amp;E personnel complete annual TD-1464S training.</t>
  </si>
  <si>
    <t>Completed all phases: (1) standard updated, (2) DCC operator training materials finalized and released in June, (3) all DCC operators completed training, and (4) all needed employees (over 10,000) completed TD-1464S training.</t>
  </si>
  <si>
    <t xml:space="preserve">PSPS events and mitigation of PSPS impacts  </t>
  </si>
  <si>
    <t>5-210</t>
  </si>
  <si>
    <t>Continue to implement PSPS according to the protocols and processes currently in place.</t>
  </si>
  <si>
    <t>PG&amp;E had six PSPS events in 2020 which resulted in approximately 55 percent fewer customer de energizations than those six weather events would have caused in 2019.  While the weather in every year is different, progress in limiting the impact of PSPS can be seen by modeling 2020 event weather with PG&amp;E’s 2019 scoping methodology, assets and processes.  This modeling shows that the six 2020 events would have resulted in approximately 1.5 million customer de energizations under 2019, but with the 2020 mitigations and processes in place the actual total of the six 2020 PSPS events was approximately 650,000 customer de energizations.  See 2021 WMP at p. 695.</t>
  </si>
  <si>
    <t xml:space="preserve">Stationed and on-call ignition prevention and suppression resources and services </t>
  </si>
  <si>
    <t>5-212</t>
  </si>
  <si>
    <t>Stabilize the current technology solutions and processes and increase staffing levels to support fire prevention and mitigation activities. Targeted staffing levels and associated equipment needs: 98 SIPT Crew members and 40 Engines.</t>
  </si>
  <si>
    <t>In 2020, PG&amp;E had 42 engine trucks operational and 102 SIPT crew members.  See 2021 WMP at p. 359.</t>
  </si>
  <si>
    <t>Data Governance</t>
  </si>
  <si>
    <t xml:space="preserve">Centralized repository for data </t>
  </si>
  <si>
    <t>Consolidate Data Into Single Repository</t>
  </si>
  <si>
    <t>5-214</t>
  </si>
  <si>
    <t>Continue development and testing of integrated data platform (repository) in support of single view of multiple sources systems containing relevant data.  Continue efforts to correct known data issues that may have impacted PG&amp;E's ability to execute PSPS notifications.  Increase data inputs and continuously update event data.</t>
  </si>
  <si>
    <t>PG&amp;E contracted with Palantir to implement the Foundry enterprise data platform, to centralize, curate, and transform data into business insights through creation of various data products.  The data platform and management work performed in 2020 associated with this Initiative are described in detail in the 2021 WMP at p. 703-709.</t>
  </si>
  <si>
    <t xml:space="preserve">Collaborative research on utility ignition and/or wildfire </t>
  </si>
  <si>
    <t>5-218</t>
  </si>
  <si>
    <t>PG&amp;E will continue to pursue both formal and informal benchmarking and collaborative research efforts related to wildfire risk.</t>
  </si>
  <si>
    <t>PG&amp;E has continued to engage with various non-utility partners on wildfire risk mitigation ideas and research.  Some examples of recent, ongoing or upcoming activities are described in the 2021 WMP at pp. 715-717.</t>
  </si>
  <si>
    <t xml:space="preserve">Documentation and disclosure of wildfire-related data and algorithms </t>
  </si>
  <si>
    <t>5-220</t>
  </si>
  <si>
    <t>PG&amp;E will continue to refine its data collection and evaluation methodologies and will continue to report on them in upcoming submissions.</t>
  </si>
  <si>
    <t xml:space="preserve">Many of the wildfire-related data sharing and submissions are required by the CPUC and various stakeholders.  PG&amp;E submits quarterly GIS Data Files and associated information in accordance with the Wildfire Safety Division (WSD) Geographic Information System (GIS) Data Reporting Requirements and Schema for Electrical Corporations issued on August 5, 2020 (GIS Requirements). In 2020, PG&amp;E undertook an effort to streamline and improve the accuracy and consistency of Maintenance Tag reporting.  See 2021 WMP at p. 718-720. </t>
  </si>
  <si>
    <t xml:space="preserve">Tracking and analysis of near miss data </t>
  </si>
  <si>
    <t>Define and track ignition near miss events</t>
  </si>
  <si>
    <t>5-221</t>
  </si>
  <si>
    <t>PG&amp;E will be working to establish a technical, operational definition of “ignition near miss” events and will establish processes and tools to capture, track and analyze such events.</t>
  </si>
  <si>
    <t>Given the WSD's recent definition of risk events, PG&amp;E is working with the CPUC to align future reporting with the WSD's parameters.  See 2021 WMP at p. 723.</t>
  </si>
  <si>
    <t>Resource Allocation Methodology</t>
  </si>
  <si>
    <t xml:space="preserve">Allocation methodology development and application </t>
  </si>
  <si>
    <t>5-224</t>
  </si>
  <si>
    <t xml:space="preserve">No specific qualitative targets included.  </t>
  </si>
  <si>
    <t xml:space="preserve">Risk reduction scenario development and analysis </t>
  </si>
  <si>
    <t>5-225</t>
  </si>
  <si>
    <t>PG&amp;E currently employs transmission and distribution risk models capable of producing operational scenarios at the circuit level. Before the next fire season, PG&amp;E will attempt to produce planning, operational, and event models at the circuit level. In preparation for the 2021 workplan, PG&amp;E plans to develop the planning scenarios to evaluate different workplan scenarios at the asset level.</t>
  </si>
  <si>
    <t>PG&amp;E developed a number of models in 2020 for both planning and operational purposes.  These models are described in detail in Section 4.5.1 of the 2021 WMP.</t>
  </si>
  <si>
    <t>Risk spend efficiency analysis</t>
  </si>
  <si>
    <t>5-227</t>
  </si>
  <si>
    <t>PG&amp;E will continue to refine its RSE calculations and analysis. Updated descriptions will be included in PG&amp;E’s upcoming 2020 RAMP filing. PG&amp;E expects to incorporate RSEs into its Risk Informed Budget Allocation (RIBA) process and implement IT systems to support Risk Spend Accountability Reporting (RSAR) per D.19-04-020 and future project portfolio optimization initiatives.</t>
  </si>
  <si>
    <t>PG&amp;E has continued to develop our RSE analysis as reflected in in our 2020 RAMP Report submitted on June 30, 2020 and in response to Condition Guidance-1 in PG&amp;E’s First Quarterly Report, submitted on September 9, 2020.  See 2021 WMP at p. 742-743.</t>
  </si>
  <si>
    <t>Emergency Planning &amp; Preparedness</t>
  </si>
  <si>
    <t xml:space="preserve">Adequate and trained workforce for service restoration </t>
  </si>
  <si>
    <t>5-239</t>
  </si>
  <si>
    <t>PG&amp;E will develop the exercise strategy and timeline described above, as well as deliver the updated TD 1464B-002 Public Safety Power Shutoff for Distribution and Transmission Electric Facilities training. Before the next annual update, PG&amp;E will complete PSPS OEC emergency planning exercises as scheduled.</t>
  </si>
  <si>
    <t>PG&amp;E conducted training and PSPS exercises throughout 2020 and updated procedures.  See 2021 WMP at p. 746-747, 788-790.</t>
  </si>
  <si>
    <t xml:space="preserve">Community outreach, public awareness, and communications efforts </t>
  </si>
  <si>
    <t>5-240</t>
  </si>
  <si>
    <t>PG&amp;E will implement its community outreach efforts. Additionally, PG&amp;E will continue to enhance its communications and engagement efforts with a focus on wildfire safety and preparedness for PSPS events. This includes increasing the number of open houses (approximately double the volume completed in 2019) and webinars hosted by PG&amp;E for customers, maintaining strengthened website capabilities to withstand heightened traffic during a PSPS event, developing and delivering additional video resources, including explainer videos that have been translated to American Sign Language (ASL) and other languages, further increasing PG&amp;E’s ability to communicate to a larger group of customers, and continuing to work closely with state, county, city and tribal agency partners to improve coordination and begin implementing feedback through the activities described above. PG&amp;E will continue the outreach described above and will adjust communications channels and outreach approach based on the customers’ channels of choice and lessons learned.</t>
  </si>
  <si>
    <t>PG&amp;E’s key 2020 engagement and outreach highlights:
• Hosted over 200 meetings with agencies to share information related to PG&amp;E’s CWSP.
• Held over 35 listening sessions with cities, counties, tribes and customers (e.g., telecom providers) to better understand their 2019 PSPS experiences and identify key areas for improvements.
• Co hosted 34 Wildfire Safety Working Sessions with County OESs.
• Hosted over 15 PSPS Portal trainings with public safety partners.
• Established the various advisory committees and hosted ongoing meetings with each committee.
• Established the five Regional Working Groups and hosted two meetings in each region (Q3 and Q4 meetings).
• Held three regional PSPS workshops and three full scale PSPS exercises.
• Hosted 15 regional and three systemwide virtual open houses and one safety town hall with over 5,000 attendees to provide a localized update on wildfire safety work happening in respective communities and answer customer questions.
• Placed over 200 posts on PG&amp;E social media channels.
• Sent 17 direct mail pieces to customers.
• Conducted 25 customer e mail outreach campaigns. 
• Had 84 million average monthly advertising impressions in advance of and during the months with the highest likelihood of wildfire and PSPS events (July November).  See 2021 WMP at p. 824-825.</t>
  </si>
  <si>
    <t>I.4 - Community Based Organizations (CBOs) Coordination</t>
  </si>
  <si>
    <t>PG&amp;E will enhance coordination with Community Based Organizations (CBOs) and multi-cultural media partners that have existing relationships and serve disadvantaged and/or hard to reach communities to provide in-language / translated education</t>
  </si>
  <si>
    <t>PG&amp;E conducted outreach to 264 CBOs and 38 multicultural media organizations that serve various groups within the AFN community to share information about PSPS preparedness. Overall a total of 250 CBOs and 36 multicultural media organizations agreed to share PG&amp;E awareness &amp; preparedness messages with their consumers / network before and / or during PSPS events as applicable.  See 2021 WMP at p. 362.</t>
  </si>
  <si>
    <t xml:space="preserve">Customer support in emergencies </t>
  </si>
  <si>
    <t>5-242</t>
  </si>
  <si>
    <t>Continue to implement PG&amp;E’s Consumer Protections Program. Continue to offer the consumer protections described above. PG&amp;E will file its first post-emergency report in October 2020.</t>
  </si>
  <si>
    <t>PG&amp;E provided consumer protection resources in 2020 as described in more detail in the 2021 WMP at p. 775-778.</t>
  </si>
  <si>
    <t>I.8 CRC Mitigate PSPS Customer Impacts</t>
  </si>
  <si>
    <t>5-288</t>
  </si>
  <si>
    <t>Mitigating Impacts on De-energized Customers during PSPS through Community Resource Centers (CRCs)</t>
  </si>
  <si>
    <t>PG&amp;E had 362 event-ready outdoor and indoor CRC sites available to support PSPS events as needed in 2020.  See 2021 WMP at p. 363.</t>
  </si>
  <si>
    <t>I.7 - PSPS - 24/7 Information Updates</t>
  </si>
  <si>
    <t>Mitigating Impacts on De-energized Customers during PSPS through 24/7 Information Updates. PG&amp;E’s website and call center allow customers 24/7 access</t>
  </si>
  <si>
    <t>De-energized Customers during PSPS received 24/7 Information Updates and had uninterrupted access to website and call center information.</t>
  </si>
  <si>
    <t xml:space="preserve">Disaster and emergency preparedness plan </t>
  </si>
  <si>
    <t>I.5 - CERP (Update and Publish)</t>
  </si>
  <si>
    <t>5-243</t>
  </si>
  <si>
    <t>Updated/published Company Emergency Response Plan (CERP)</t>
  </si>
  <si>
    <t>2020 CERP updated and published with final 2020 revisions completed and published in October.  See 2021 WMP at pp. 783-784.</t>
  </si>
  <si>
    <t xml:space="preserve">Preparedness and planning for service restoration </t>
  </si>
  <si>
    <t>I.1 - Emergency Preparation and Restoration</t>
  </si>
  <si>
    <t>5-245</t>
  </si>
  <si>
    <t>Finalize TD-1464B-002, perform field and classroom exercises, classroom / web-based training to prepare utility personnel to restore service after emergencies</t>
  </si>
  <si>
    <t>Completed all phases: (1) standard updated, (2) performed field and classroom exercises, and (3) training completed as of 10/3.  See 2021 WMP at pp. 788-791.</t>
  </si>
  <si>
    <t>I.2 - PSPS - Service Restoration</t>
  </si>
  <si>
    <t>4-1</t>
  </si>
  <si>
    <t xml:space="preserve">PG&amp;E has adopted a new goal of conducting safety patrols and restoring service to 98 percent of PSPS-affected customers within 12 daylight hours of the weather “all-clear” declaration. </t>
  </si>
  <si>
    <t>Commitment substantially complete for the year. Aerial assets acquired as planned. Total average restoration time after the “all-clear” reduced by more than 40% from 2019.  Goal of 98 percent restoration within 12 daylight hours nearly achieved with 96% performance. Driver of performance was (1) heavy smoke during the first PSPS event of 2020 (9/7) such that only 28 of 60 helicopters were able to fly, driving ~91 percent performance for that event; and (2) the 10/25 PSPS event taxed restoration teams due to its geographic breadth, driving 96 percent performance for that event.  See 2021 WMP at p. 361.</t>
  </si>
  <si>
    <t>Completed
(substantially complete)</t>
  </si>
  <si>
    <t>I.3 - PSPS Customer Impact Mitigation</t>
  </si>
  <si>
    <t>Mitigate PSPS customer impacts by using 1) advanced meteorology tools to forecast wildfire risk conditions, 2) apply improved analysis on system facing high fire risk, and 3) improving switching / sectionalizing, to affect smaller portions of the grid.</t>
  </si>
  <si>
    <t xml:space="preserve">All three phases completed: (1) completed in alignment with commitments B.1 “Upgraded POMMS Model” and B.2 “NOAA-20 Satellite Data” meteorology forecasting tools. (2) Completed and improved analysis was utilized in the approved 2020 guidance for T&amp;D PSPS decision making. (3) Switching / sectionalizing goals completed as of 9/1/20 with 603 distribution sectionalizing devices and 36 transmission switches completed, exceeding targets. </t>
  </si>
  <si>
    <t xml:space="preserve">Protocols in place to learn from wildfire events </t>
  </si>
  <si>
    <t>5-246</t>
  </si>
  <si>
    <t>PG&amp;E will implement the protocols described above as conditions warrant. PG&amp;E will implement the protocols described above as conditions warrant and incorporate lessons learned into the protocols.</t>
  </si>
  <si>
    <t>PG&amp;E incorporated corrective actions and lessons learned into our full scale exercises.  We also developed the AAR standard and procedure and were able to execute this process during PSPS events.  This provided an opportunity for us to more quickly identify opportunities for improvement and strength of performance.  See 2021 WMP at p. 794.</t>
  </si>
  <si>
    <t>Resource Sharing to Support Inspection Work and Other Aspects of the Wildfire Management Plan</t>
  </si>
  <si>
    <t>5-247</t>
  </si>
  <si>
    <t>If additional resources are needed to support inspection work or the WMP, reach out to resources via the Contract Management Office or Mutual Assistance agreements</t>
  </si>
  <si>
    <t>PG&amp;E did not need to utilize mutual assistance during PSPS or wildfire events because of the necessary travel time of the mutual assistance resources and the type of work at issue.  In addition, our prior experience completing wildfire mitigation efforts has improved our ability to restore customers quickly during a PSPS event, without the need of mutual assistance.   See 2021 WMP at p. 797.</t>
  </si>
  <si>
    <t>Stakeholder Cooperation &amp; Community Engagement</t>
  </si>
  <si>
    <t xml:space="preserve">Community engagement </t>
  </si>
  <si>
    <t>5-249</t>
  </si>
  <si>
    <t>PG&amp;E will continue to conduct customer outreach and will continue to respond to customer-related access issues as described above. PG&amp;E will evaluate proactive outreach and reactive communications to identify any necessary adjustments to the outreach based on lessons learned.</t>
  </si>
  <si>
    <t>PG&amp;E’s key 2020 engagement and outreach highlights:
• Hosted over 200 meetings with agencies to share information related to PG&amp;E’s CWSP;
• Held over 35 listening sessions with cities, counties, tribes and customers (e.g., telecom providers) to better understand their 2019 PSPS experiences and identify key areas for improvements;
• Co hosted 34 Wildfire Safety Working Sessions with County OESs;
• Hosted over 15 PSPS Portal trainings with public safety partners;
• Established the various advisory committees and hosted ongoing meetings with each committee;
• Established the five Regional Working Groups and hosted two meetings in each region (Q3 and Q4 meetings);
• Held three regional PSPS workshops and three full scale PSPS exercises;
• Hosted 15 regional and three systemwide virtual open houses and one safety town hall with over 5,000 attendees to provide a localized update on wildfire safety work happening in respective communities and answer customer questions;
• Placed over 200 posts on PG&amp;E social media channels;
• Sent 17 direct mail pieces to customers;
• Conducted 25 customer e mail outreach campaigns; and 
• Had 84 million average monthly advertising impressions in advance of and during the months with the highest likelihood of wildfire and PSPS events (July November).</t>
  </si>
  <si>
    <t xml:space="preserve">Cooperation and best practice sharing with agencies outside CA </t>
  </si>
  <si>
    <t>5-251</t>
  </si>
  <si>
    <t>Continue to engage with partners from inside and outside California to share PG&amp;E’s experiences and identify tools, technologies or other best practices that can contribute to reducing wildfire risk.</t>
  </si>
  <si>
    <t>PG&amp;E’s engagements with numerous entities continued in 2020 and grew with the founding of the IWRMC.  These efforts are ongoing with adjustments and improvements made as gaps or opportunities are identified.  See 2021 WMP at p. 832-833.</t>
  </si>
  <si>
    <t xml:space="preserve">Cooperation with suppression agencies </t>
  </si>
  <si>
    <t>5-252</t>
  </si>
  <si>
    <t>Continue cooperation with suppression agencies and identify and implement new projects or other efforts as needed to enhance coordination.</t>
  </si>
  <si>
    <t>In 2020, the PSS team underwent a consolidation, combining PSS members from Gas Operations and Electric Operations.  PG&amp;E also hired 11 additional members, expanding the team to 25 PSSs and three Supervisors. 
Throughout the year, the PSS team supported over 600 external engagement activities including, but not limited to attending and/or hosting:
• PSPS listening sessions;
• Wildfire Safety Working Sessions;
• Regional Working Group meetings;
• Gas/electric safety workshops;
• Professional group meetings;
• Wildfire safety trainings; and
• Gas safety outreach with external public safety partners.
Given the numerous wildfire response efforts in 2020, the PSS team worked closely with external fire safety partners, which improved overall operational efficiencies and communication.   See 2021 WMP at p. 836.</t>
  </si>
  <si>
    <t xml:space="preserve">Forest service and fuel reduction cooperation and joint roadmap </t>
  </si>
  <si>
    <t>5-254</t>
  </si>
  <si>
    <t>PG&amp;E anticipates funding USFS forests for fuel reduction projects outside of PG&amp;E rights-of-way through the fuel reduction cost recovery program. PG&amp;E will be working with USFS leadership to incorporate the lessons learned from 2019 and 2020 into continued efficient use of the O&amp;M plan to enable critical utility wildfire risk reduction work and exploring continued partnership opportunities to reduce wildfire risk.</t>
  </si>
  <si>
    <t>The Fuels Reduction Partnership Program provided $5 million in funds to the USFS’ 11 forests in Region 5.  Funds were granted to the following 6 USFS areas for fuel reduction implementation work projects covering approximately 5,000 acres of USFS land:  Los Padres National Forest, Shasta Trinity National Forest, Stanislaus National Forest, Plumas National Forest, Sequoia National Forest, and Six Rivers National Forest.  While PG&amp;E does not dictate the timing of projects, during the last joint meeting, the USFS indicated they are on track to complete 2020 projects.  See 2021 WMP at p. 840.</t>
  </si>
  <si>
    <t>WMP Table # / Category</t>
  </si>
  <si>
    <t>WMP Initiative #</t>
  </si>
  <si>
    <t>Initative activity</t>
  </si>
  <si>
    <t>WMP category</t>
  </si>
  <si>
    <t>section / initiative #</t>
  </si>
  <si>
    <t>WMP code</t>
  </si>
  <si>
    <t>5.3.1.</t>
  </si>
  <si>
    <t>5.3.2.</t>
  </si>
  <si>
    <t>SCE</t>
  </si>
  <si>
    <t>5.3.3.</t>
  </si>
  <si>
    <t>SDGE</t>
  </si>
  <si>
    <t>5.3.4.</t>
  </si>
  <si>
    <t>BVES</t>
  </si>
  <si>
    <t>5.3.5.</t>
  </si>
  <si>
    <t>LU</t>
  </si>
  <si>
    <t>5.3.6.</t>
  </si>
  <si>
    <t>5.3.7.</t>
  </si>
  <si>
    <t>PC</t>
  </si>
  <si>
    <t>5.3.8.</t>
  </si>
  <si>
    <t>TBC</t>
  </si>
  <si>
    <t>5.3.9.</t>
  </si>
  <si>
    <t>HWT</t>
  </si>
  <si>
    <t>5.3.10.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</si>
</sst>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_);\(#,##0.0\);0.0_);@_)"/>
    <numFmt numFmtId="165" formatCode="\Q0"/>
    <numFmt numFmtId="166" formatCode="0&quot;.&quot;"/>
    <numFmt numFmtId="167" formatCode="#,##0.0_);[Red]\(#,##0.0\)"/>
  </numFmts>
  <fonts count="1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1"/>
      <color theme="0"/>
      <name val="Calibri"/>
      <family val="2"/>
      <scheme val="minor"/>
    </font>
    <font>
      <strike/>
      <sz val="11"/>
      <name val="Calibri"/>
      <family val="2"/>
      <scheme val="minor"/>
    </font>
    <font>
      <b/>
      <sz val="9"/>
      <color indexed="81"/>
      <name val="Tahoma"/>
      <family val="2"/>
    </font>
    <font>
      <b/>
      <u/>
      <sz val="10"/>
      <name val="Arial"/>
      <family val="2"/>
    </font>
  </fonts>
  <fills count="14">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5" tint="0.59999389629810485"/>
        <bgColor indexed="64"/>
      </patternFill>
    </fill>
  </fills>
  <borders count="1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6" fillId="0" borderId="0"/>
  </cellStyleXfs>
  <cellXfs count="102">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4" fillId="0" borderId="0" xfId="0" applyFont="1" applyAlignment="1">
      <alignment wrapText="1"/>
    </xf>
    <xf numFmtId="0" fontId="0" fillId="4" borderId="0" xfId="0" applyFill="1"/>
    <xf numFmtId="166" fontId="2" fillId="4" borderId="3" xfId="1" applyNumberFormat="1" applyFont="1" applyFill="1" applyBorder="1" applyAlignment="1">
      <alignment horizontal="center" vertical="top"/>
    </xf>
    <xf numFmtId="166" fontId="2" fillId="4" borderId="5" xfId="1" applyNumberFormat="1" applyFont="1" applyFill="1" applyBorder="1" applyAlignment="1">
      <alignment horizontal="center" vertical="top"/>
    </xf>
    <xf numFmtId="0" fontId="1" fillId="6" borderId="1" xfId="0" applyFont="1" applyFill="1" applyBorder="1" applyAlignment="1">
      <alignment horizontal="left" vertical="top"/>
    </xf>
    <xf numFmtId="0" fontId="2" fillId="6" borderId="7" xfId="0" applyFont="1" applyFill="1" applyBorder="1" applyAlignment="1">
      <alignment horizontal="left" vertical="top"/>
    </xf>
    <xf numFmtId="0" fontId="2" fillId="6" borderId="2" xfId="0" applyFont="1" applyFill="1" applyBorder="1" applyAlignment="1">
      <alignment horizontal="left" vertical="top"/>
    </xf>
    <xf numFmtId="0" fontId="3" fillId="4" borderId="0" xfId="0" applyFont="1" applyFill="1"/>
    <xf numFmtId="0" fontId="0" fillId="4" borderId="8" xfId="0" applyFill="1" applyBorder="1"/>
    <xf numFmtId="0" fontId="7" fillId="4" borderId="0" xfId="0" applyFont="1" applyFill="1"/>
    <xf numFmtId="0" fontId="0" fillId="4" borderId="7" xfId="0" applyFill="1" applyBorder="1"/>
    <xf numFmtId="14" fontId="0" fillId="3" borderId="6" xfId="0" applyNumberFormat="1" applyFill="1" applyBorder="1"/>
    <xf numFmtId="0" fontId="8" fillId="4" borderId="0" xfId="0" applyFont="1" applyFill="1"/>
    <xf numFmtId="0" fontId="3" fillId="4" borderId="1" xfId="0" applyFont="1" applyFill="1" applyBorder="1"/>
    <xf numFmtId="0" fontId="3" fillId="4" borderId="3" xfId="0" applyFont="1" applyFill="1" applyBorder="1"/>
    <xf numFmtId="0" fontId="3" fillId="4" borderId="5" xfId="0" applyFont="1" applyFill="1" applyBorder="1"/>
    <xf numFmtId="0" fontId="0" fillId="3" borderId="4" xfId="0" applyFill="1" applyBorder="1"/>
    <xf numFmtId="165" fontId="0" fillId="3" borderId="4" xfId="0" applyNumberFormat="1" applyFill="1" applyBorder="1" applyAlignment="1">
      <alignment horizontal="right"/>
    </xf>
    <xf numFmtId="0" fontId="2" fillId="0" borderId="0" xfId="0" applyFont="1" applyProtection="1">
      <protection hidden="1"/>
    </xf>
    <xf numFmtId="0" fontId="0" fillId="0" borderId="4" xfId="0" applyBorder="1"/>
    <xf numFmtId="0" fontId="0" fillId="0" borderId="0" xfId="0" applyFill="1" applyBorder="1"/>
    <xf numFmtId="0" fontId="0" fillId="0" borderId="9" xfId="0" applyBorder="1"/>
    <xf numFmtId="0" fontId="0" fillId="0" borderId="9" xfId="0" applyFill="1" applyBorder="1"/>
    <xf numFmtId="0" fontId="0" fillId="3" borderId="2" xfId="0" applyFill="1" applyBorder="1"/>
    <xf numFmtId="0" fontId="0" fillId="4" borderId="0" xfId="0" applyFill="1" applyBorder="1"/>
    <xf numFmtId="0" fontId="0" fillId="0" borderId="0" xfId="0"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0" fontId="4" fillId="5" borderId="10" xfId="0" applyFont="1" applyFill="1" applyBorder="1" applyAlignment="1">
      <alignment vertical="center" wrapText="1"/>
    </xf>
    <xf numFmtId="0" fontId="1" fillId="9" borderId="10" xfId="0" applyFont="1" applyFill="1" applyBorder="1" applyAlignment="1">
      <alignment vertical="center" wrapText="1"/>
    </xf>
    <xf numFmtId="0" fontId="4" fillId="8" borderId="10" xfId="0" applyFont="1" applyFill="1" applyBorder="1" applyAlignment="1">
      <alignment vertical="center" wrapText="1"/>
    </xf>
    <xf numFmtId="0" fontId="1" fillId="6" borderId="10" xfId="0" applyFont="1" applyFill="1" applyBorder="1" applyAlignment="1">
      <alignment vertical="center" wrapText="1"/>
    </xf>
    <xf numFmtId="0" fontId="4" fillId="10" borderId="10" xfId="0" applyFont="1" applyFill="1" applyBorder="1" applyAlignment="1">
      <alignment vertical="center" wrapText="1"/>
    </xf>
    <xf numFmtId="0" fontId="4" fillId="2" borderId="10" xfId="0" applyFont="1" applyFill="1" applyBorder="1" applyAlignment="1">
      <alignment vertical="center" wrapText="1"/>
    </xf>
    <xf numFmtId="0" fontId="4" fillId="2" borderId="10" xfId="0" applyFont="1" applyFill="1" applyBorder="1" applyAlignment="1" applyProtection="1">
      <alignment vertical="center" wrapText="1"/>
      <protection hidden="1"/>
    </xf>
    <xf numFmtId="0" fontId="0" fillId="0" borderId="0" xfId="0" applyAlignment="1">
      <alignment horizontal="center"/>
    </xf>
    <xf numFmtId="0" fontId="2" fillId="0" borderId="10" xfId="0" applyFont="1" applyFill="1" applyBorder="1"/>
    <xf numFmtId="0" fontId="2" fillId="0" borderId="10" xfId="0" applyFont="1" applyFill="1" applyBorder="1" applyAlignment="1">
      <alignment horizontal="center" vertical="center"/>
    </xf>
    <xf numFmtId="0" fontId="2" fillId="0" borderId="10" xfId="0" applyFont="1" applyFill="1" applyBorder="1" applyAlignment="1">
      <alignment horizontal="left" vertical="center"/>
    </xf>
    <xf numFmtId="0" fontId="0" fillId="0" borderId="10" xfId="0" applyBorder="1"/>
    <xf numFmtId="0" fontId="0" fillId="0" borderId="10" xfId="0" applyBorder="1" applyAlignment="1">
      <alignment horizontal="center"/>
    </xf>
    <xf numFmtId="0" fontId="12" fillId="10" borderId="10" xfId="0" applyFont="1" applyFill="1" applyBorder="1" applyAlignment="1">
      <alignment horizontal="center" vertical="center" wrapText="1"/>
    </xf>
    <xf numFmtId="0" fontId="0" fillId="12" borderId="10" xfId="0" applyFill="1" applyBorder="1"/>
    <xf numFmtId="0" fontId="0" fillId="12" borderId="10" xfId="0" applyFill="1" applyBorder="1" applyAlignment="1">
      <alignment horizontal="center"/>
    </xf>
    <xf numFmtId="0" fontId="0" fillId="0" borderId="0" xfId="0" applyBorder="1"/>
    <xf numFmtId="14" fontId="2" fillId="0" borderId="10" xfId="0" applyNumberFormat="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0" xfId="0" applyNumberFormat="1" applyFont="1" applyFill="1" applyBorder="1" applyAlignment="1">
      <alignment horizontal="left" vertical="center"/>
    </xf>
    <xf numFmtId="0" fontId="2" fillId="0" borderId="10" xfId="0" applyNumberFormat="1" applyFont="1" applyFill="1" applyBorder="1" applyAlignment="1">
      <alignment horizontal="center" vertical="center"/>
    </xf>
    <xf numFmtId="0" fontId="2" fillId="4" borderId="10" xfId="0" applyNumberFormat="1" applyFont="1" applyFill="1" applyBorder="1" applyAlignment="1">
      <alignment horizontal="center" vertical="center"/>
    </xf>
    <xf numFmtId="14" fontId="2" fillId="3" borderId="10" xfId="0" applyNumberFormat="1" applyFont="1" applyFill="1" applyBorder="1" applyAlignment="1">
      <alignment horizontal="left" vertical="center" wrapText="1"/>
    </xf>
    <xf numFmtId="0" fontId="2" fillId="3" borderId="10" xfId="0" applyFont="1" applyFill="1" applyBorder="1" applyAlignment="1">
      <alignment horizontal="left" vertical="center"/>
    </xf>
    <xf numFmtId="0" fontId="2" fillId="3" borderId="10" xfId="0" applyFont="1" applyFill="1" applyBorder="1" applyAlignment="1">
      <alignment horizontal="left" vertical="center" wrapText="1"/>
    </xf>
    <xf numFmtId="38" fontId="2" fillId="3" borderId="10" xfId="0" applyNumberFormat="1" applyFont="1" applyFill="1" applyBorder="1" applyAlignment="1">
      <alignment horizontal="center" vertical="center"/>
    </xf>
    <xf numFmtId="0" fontId="2" fillId="0" borderId="10" xfId="0" applyFont="1" applyBorder="1" applyAlignment="1" applyProtection="1">
      <alignment wrapText="1"/>
      <protection hidden="1"/>
    </xf>
    <xf numFmtId="0" fontId="2" fillId="0" borderId="10" xfId="0" applyFont="1" applyFill="1" applyBorder="1" applyAlignment="1" applyProtection="1">
      <alignment wrapText="1"/>
      <protection hidden="1"/>
    </xf>
    <xf numFmtId="0" fontId="10" fillId="3" borderId="10" xfId="0" applyFont="1" applyFill="1" applyBorder="1" applyAlignment="1">
      <alignment wrapText="1"/>
    </xf>
    <xf numFmtId="49" fontId="2" fillId="3" borderId="10" xfId="0" applyNumberFormat="1" applyFont="1" applyFill="1" applyBorder="1"/>
    <xf numFmtId="0" fontId="2" fillId="3" borderId="10" xfId="0" applyFont="1" applyFill="1" applyBorder="1" applyAlignment="1">
      <alignment horizontal="center" vertical="center" wrapText="1"/>
    </xf>
    <xf numFmtId="0" fontId="2" fillId="3" borderId="10" xfId="0" quotePrefix="1" applyFont="1" applyFill="1" applyBorder="1" applyAlignment="1">
      <alignment horizontal="center" vertical="center" wrapText="1"/>
    </xf>
    <xf numFmtId="167" fontId="2" fillId="3" borderId="10" xfId="0" applyNumberFormat="1" applyFont="1" applyFill="1" applyBorder="1" applyAlignment="1">
      <alignment horizontal="center" vertical="center"/>
    </xf>
    <xf numFmtId="0" fontId="1" fillId="4" borderId="11" xfId="0" applyFont="1" applyFill="1" applyBorder="1" applyAlignment="1">
      <alignment vertical="center" wrapText="1"/>
    </xf>
    <xf numFmtId="0" fontId="13" fillId="3" borderId="10"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2" fillId="0" borderId="0" xfId="0" applyFont="1" applyAlignment="1">
      <alignment horizontal="center" wrapText="1"/>
    </xf>
    <xf numFmtId="0" fontId="2" fillId="3" borderId="10" xfId="0" applyNumberFormat="1" applyFont="1" applyFill="1" applyBorder="1" applyAlignment="1">
      <alignment horizontal="left" vertical="center"/>
    </xf>
    <xf numFmtId="0" fontId="2" fillId="3" borderId="10" xfId="0" applyFont="1" applyFill="1" applyBorder="1" applyAlignment="1">
      <alignment vertical="center" wrapText="1"/>
    </xf>
    <xf numFmtId="0" fontId="2" fillId="13" borderId="10" xfId="0" applyNumberFormat="1" applyFont="1" applyFill="1" applyBorder="1" applyAlignment="1">
      <alignment horizontal="center" vertical="center"/>
    </xf>
    <xf numFmtId="49" fontId="2" fillId="3" borderId="10" xfId="0" applyNumberFormat="1" applyFont="1" applyFill="1" applyBorder="1" applyAlignment="1">
      <alignment horizontal="center" vertical="center" wrapText="1"/>
    </xf>
    <xf numFmtId="0" fontId="0" fillId="0" borderId="10" xfId="0" applyBorder="1" applyAlignment="1">
      <alignment wrapText="1"/>
    </xf>
    <xf numFmtId="0" fontId="2" fillId="4" borderId="10" xfId="0" applyFont="1" applyFill="1" applyBorder="1" applyAlignment="1">
      <alignment wrapText="1"/>
    </xf>
    <xf numFmtId="0" fontId="10" fillId="4" borderId="10" xfId="0" applyFont="1" applyFill="1" applyBorder="1" applyAlignment="1">
      <alignment wrapText="1"/>
    </xf>
    <xf numFmtId="0" fontId="9" fillId="4" borderId="10" xfId="0" applyFont="1" applyFill="1" applyBorder="1" applyAlignment="1">
      <alignment wrapText="1"/>
    </xf>
    <xf numFmtId="49" fontId="2" fillId="3" borderId="10" xfId="0" applyNumberFormat="1" applyFont="1" applyFill="1" applyBorder="1" applyAlignment="1">
      <alignment horizontal="center" vertical="center"/>
    </xf>
    <xf numFmtId="0" fontId="2" fillId="4" borderId="10" xfId="0" applyNumberFormat="1" applyFont="1" applyFill="1" applyBorder="1" applyAlignment="1">
      <alignment horizontal="left" vertical="center"/>
    </xf>
    <xf numFmtId="0" fontId="0" fillId="4" borderId="8" xfId="0" applyFill="1" applyBorder="1" applyAlignment="1">
      <alignment horizontal="left" vertical="top"/>
    </xf>
    <xf numFmtId="0" fontId="0" fillId="4" borderId="6" xfId="0" applyFill="1" applyBorder="1" applyAlignment="1">
      <alignment horizontal="left" vertical="top"/>
    </xf>
    <xf numFmtId="0" fontId="0" fillId="3" borderId="0" xfId="0" applyFill="1" applyAlignment="1">
      <alignment horizontal="left" vertical="top" wrapText="1"/>
    </xf>
    <xf numFmtId="0" fontId="0" fillId="3" borderId="4" xfId="0" applyFill="1" applyBorder="1" applyAlignment="1">
      <alignment horizontal="left" vertical="top" wrapText="1"/>
    </xf>
    <xf numFmtId="0" fontId="0" fillId="4" borderId="8" xfId="0" applyFill="1" applyBorder="1" applyAlignment="1">
      <alignment horizontal="left" vertical="top"/>
    </xf>
    <xf numFmtId="0" fontId="0" fillId="4" borderId="6" xfId="0" applyFill="1" applyBorder="1" applyAlignment="1">
      <alignment horizontal="left" vertical="top"/>
    </xf>
    <xf numFmtId="0" fontId="0" fillId="7" borderId="0" xfId="0" applyFill="1" applyAlignment="1">
      <alignment horizontal="left" vertical="top" wrapText="1"/>
    </xf>
    <xf numFmtId="0" fontId="0" fillId="7" borderId="4" xfId="0" applyFill="1" applyBorder="1" applyAlignment="1">
      <alignment horizontal="left" vertical="top" wrapText="1"/>
    </xf>
    <xf numFmtId="0" fontId="0" fillId="11" borderId="0" xfId="0" applyFill="1" applyAlignment="1">
      <alignment horizontal="left" vertical="top" wrapText="1"/>
    </xf>
    <xf numFmtId="0" fontId="0" fillId="11" borderId="4" xfId="0" applyFill="1" applyBorder="1" applyAlignment="1">
      <alignment horizontal="left" vertical="top" wrapText="1"/>
    </xf>
    <xf numFmtId="0" fontId="6" fillId="0" borderId="12" xfId="0" applyFont="1" applyBorder="1" applyAlignment="1">
      <alignment horizontal="left" vertical="top" wrapText="1"/>
    </xf>
    <xf numFmtId="0" fontId="6" fillId="0" borderId="9"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cellXfs>
  <cellStyles count="2">
    <cellStyle name="Normal" xfId="0" builtinId="0"/>
    <cellStyle name="Normal 5" xfId="1" xr:uid="{C00B14BD-9165-4D2E-A3FB-A505E9556B6D}"/>
  </cellStyles>
  <dxfs count="38">
    <dxf>
      <font>
        <b val="0"/>
        <i val="0"/>
        <strike val="0"/>
        <condense val="0"/>
        <extend val="0"/>
        <outline val="0"/>
        <shadow val="0"/>
        <u val="none"/>
        <vertAlign val="baseline"/>
        <sz val="11"/>
        <color rgb="FFFF0000"/>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outline="0">
        <left/>
        <right style="thin">
          <color indexed="64"/>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2:AH136" totalsRowShown="0" headerRowDxfId="37" dataDxfId="35" headerRowBorderDxfId="36" tableBorderDxfId="34">
  <autoFilter ref="A2:AH136" xr:uid="{53B98BA3-BB55-4CE0-BE6C-42FBB1BF44BC}">
    <filterColumn colId="3">
      <customFilters>
        <customFilter val="5.3.4*"/>
      </customFilters>
    </filterColumn>
    <filterColumn colId="12">
      <customFilters>
        <customFilter operator="notEqual" val=" "/>
      </customFilters>
    </filterColumn>
  </autoFilter>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EDIT'!$I$3:$I$12, MATCH(Table2[[#This Row],[WMPInitiativeCategory]],'Initiative mapping-DO NOT EDIT'!$H$3:$H$12,0)))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EDIT'!$C$3:$C$90,MATCH(Table2[[#This Row],[WMPInitiativeActivity]],'Initiative mapping-DO NOT EDIT'!$D$3:$D$90,0))))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A22" zoomScale="80" zoomScaleNormal="80" workbookViewId="0"/>
  </sheetViews>
  <sheetFormatPr defaultColWidth="8.7109375" defaultRowHeight="15" x14ac:dyDescent="0.25"/>
  <cols>
    <col min="1" max="1" width="7.5703125" style="4" customWidth="1"/>
    <col min="2" max="2" width="19.42578125" style="4" customWidth="1"/>
    <col min="3" max="3" width="22.28515625" style="4" customWidth="1"/>
    <col min="4" max="4" width="24.5703125" style="4" bestFit="1" customWidth="1"/>
    <col min="5" max="5" width="112.140625" style="4" customWidth="1"/>
    <col min="6" max="6" width="13.5703125" style="4" customWidth="1"/>
    <col min="7" max="7" width="18.85546875" style="4" customWidth="1"/>
    <col min="8" max="8" width="7.85546875" style="4" customWidth="1"/>
    <col min="9" max="16384" width="8.7109375" style="4"/>
  </cols>
  <sheetData>
    <row r="1" spans="2:8" s="6" customFormat="1" ht="26.25" x14ac:dyDescent="0.4">
      <c r="B1" s="14" t="s">
        <v>0</v>
      </c>
    </row>
    <row r="2" spans="2:8" s="6" customFormat="1" ht="14.45" customHeight="1" x14ac:dyDescent="0.4">
      <c r="B2" s="14"/>
    </row>
    <row r="3" spans="2:8" s="6" customFormat="1" ht="14.45" customHeight="1" thickBot="1" x14ac:dyDescent="0.35">
      <c r="B3" s="17"/>
    </row>
    <row r="4" spans="2:8" s="6" customFormat="1" x14ac:dyDescent="0.25">
      <c r="B4" s="9" t="s">
        <v>1</v>
      </c>
      <c r="C4" s="10"/>
      <c r="D4" s="10"/>
      <c r="E4" s="10"/>
      <c r="F4" s="10"/>
      <c r="G4" s="10"/>
      <c r="H4" s="11"/>
    </row>
    <row r="5" spans="2:8" s="6" customFormat="1" ht="44.45" customHeight="1" x14ac:dyDescent="0.25">
      <c r="B5" s="7">
        <v>1</v>
      </c>
      <c r="C5" s="85" t="s">
        <v>2</v>
      </c>
      <c r="D5" s="85"/>
      <c r="E5" s="85"/>
      <c r="F5" s="85"/>
      <c r="G5" s="85"/>
      <c r="H5" s="86"/>
    </row>
    <row r="6" spans="2:8" s="6" customFormat="1" ht="44.45" customHeight="1" x14ac:dyDescent="0.25">
      <c r="B6" s="7">
        <v>2</v>
      </c>
      <c r="C6" s="89" t="s">
        <v>3</v>
      </c>
      <c r="D6" s="89"/>
      <c r="E6" s="89"/>
      <c r="F6" s="89"/>
      <c r="G6" s="89"/>
      <c r="H6" s="90"/>
    </row>
    <row r="7" spans="2:8" s="6" customFormat="1" ht="44.45" customHeight="1" x14ac:dyDescent="0.25">
      <c r="B7" s="7">
        <v>3</v>
      </c>
      <c r="C7" s="91" t="s">
        <v>4</v>
      </c>
      <c r="D7" s="91"/>
      <c r="E7" s="91"/>
      <c r="F7" s="91"/>
      <c r="G7" s="91"/>
      <c r="H7" s="92"/>
    </row>
    <row r="8" spans="2:8" s="6" customFormat="1" ht="44.45" customHeight="1" thickBot="1" x14ac:dyDescent="0.3">
      <c r="B8" s="8">
        <v>4</v>
      </c>
      <c r="C8" s="87" t="s">
        <v>5</v>
      </c>
      <c r="D8" s="87"/>
      <c r="E8" s="87"/>
      <c r="F8" s="87"/>
      <c r="G8" s="87"/>
      <c r="H8" s="88"/>
    </row>
    <row r="9" spans="2:8" s="6" customFormat="1" ht="26.45" customHeight="1" x14ac:dyDescent="0.25"/>
    <row r="10" spans="2:8" s="6" customFormat="1" ht="18" customHeight="1" x14ac:dyDescent="0.25"/>
    <row r="11" spans="2:8" s="6" customFormat="1" ht="18" customHeight="1" thickBot="1" x14ac:dyDescent="0.3">
      <c r="B11" s="12" t="s">
        <v>6</v>
      </c>
    </row>
    <row r="12" spans="2:8" s="6" customFormat="1" ht="18" customHeight="1" x14ac:dyDescent="0.25">
      <c r="B12" s="18" t="s">
        <v>7</v>
      </c>
      <c r="C12" s="15"/>
      <c r="D12" s="28" t="s">
        <v>8</v>
      </c>
      <c r="E12" s="12"/>
    </row>
    <row r="13" spans="2:8" s="6" customFormat="1" x14ac:dyDescent="0.25">
      <c r="B13" s="19" t="s">
        <v>9</v>
      </c>
      <c r="C13" s="29"/>
      <c r="D13" s="21">
        <v>2020</v>
      </c>
    </row>
    <row r="14" spans="2:8" s="6" customFormat="1" x14ac:dyDescent="0.25">
      <c r="B14" s="19" t="s">
        <v>10</v>
      </c>
      <c r="C14" s="29"/>
      <c r="D14" s="22" t="s">
        <v>11</v>
      </c>
    </row>
    <row r="15" spans="2:8" s="6" customFormat="1" ht="15.75" thickBot="1" x14ac:dyDescent="0.3">
      <c r="B15" s="20" t="s">
        <v>12</v>
      </c>
      <c r="C15" s="13"/>
      <c r="D15" s="16">
        <v>44286</v>
      </c>
    </row>
    <row r="16" spans="2:8" ht="15.75" thickBot="1" x14ac:dyDescent="0.3"/>
    <row r="17" spans="2:8" x14ac:dyDescent="0.25">
      <c r="B17" s="9" t="s">
        <v>13</v>
      </c>
      <c r="C17" s="10"/>
      <c r="D17" s="10"/>
      <c r="E17" s="10"/>
      <c r="F17" s="10"/>
      <c r="G17" s="10"/>
      <c r="H17" s="11"/>
    </row>
    <row r="18" spans="2:8" x14ac:dyDescent="0.25">
      <c r="B18" s="7"/>
      <c r="H18" s="24"/>
    </row>
    <row r="19" spans="2:8" ht="45" x14ac:dyDescent="0.25">
      <c r="B19" s="7"/>
      <c r="C19" s="32" t="s">
        <v>14</v>
      </c>
      <c r="D19" s="32" t="s">
        <v>15</v>
      </c>
      <c r="E19" s="32" t="s">
        <v>16</v>
      </c>
      <c r="F19" s="33" t="s">
        <v>17</v>
      </c>
      <c r="G19" s="34" t="s">
        <v>18</v>
      </c>
      <c r="H19" s="24"/>
    </row>
    <row r="20" spans="2:8" x14ac:dyDescent="0.25">
      <c r="B20" s="7"/>
      <c r="C20" s="31" t="s">
        <v>19</v>
      </c>
      <c r="D20" s="31" t="s">
        <v>20</v>
      </c>
      <c r="E20" s="30" t="s">
        <v>21</v>
      </c>
      <c r="F20" s="25" t="s">
        <v>22</v>
      </c>
      <c r="G20" s="4" t="s">
        <v>23</v>
      </c>
      <c r="H20" s="24"/>
    </row>
    <row r="21" spans="2:8" x14ac:dyDescent="0.25">
      <c r="B21" s="7"/>
      <c r="C21" s="31" t="s">
        <v>24</v>
      </c>
      <c r="D21" s="31" t="s">
        <v>12</v>
      </c>
      <c r="E21" s="30" t="s">
        <v>25</v>
      </c>
      <c r="F21" s="25" t="s">
        <v>26</v>
      </c>
      <c r="G21" s="4" t="s">
        <v>23</v>
      </c>
      <c r="H21" s="24"/>
    </row>
    <row r="22" spans="2:8" x14ac:dyDescent="0.25">
      <c r="B22" s="7"/>
      <c r="C22" s="31" t="s">
        <v>27</v>
      </c>
      <c r="D22" s="31" t="s">
        <v>28</v>
      </c>
      <c r="E22" s="30" t="s">
        <v>29</v>
      </c>
      <c r="F22" s="25" t="s">
        <v>22</v>
      </c>
      <c r="G22" s="4" t="s">
        <v>23</v>
      </c>
      <c r="H22" s="24"/>
    </row>
    <row r="23" spans="2:8" x14ac:dyDescent="0.25">
      <c r="B23" s="7"/>
      <c r="C23" s="31" t="s">
        <v>30</v>
      </c>
      <c r="D23" s="31" t="s">
        <v>31</v>
      </c>
      <c r="E23" s="30" t="s">
        <v>32</v>
      </c>
      <c r="F23" s="25" t="s">
        <v>33</v>
      </c>
      <c r="G23" s="4" t="s">
        <v>23</v>
      </c>
      <c r="H23" s="24"/>
    </row>
    <row r="24" spans="2:8" ht="30" x14ac:dyDescent="0.25">
      <c r="B24" s="7"/>
      <c r="C24" s="31" t="s">
        <v>34</v>
      </c>
      <c r="D24" s="31" t="s">
        <v>35</v>
      </c>
      <c r="E24" s="30" t="s">
        <v>36</v>
      </c>
      <c r="F24" s="25" t="s">
        <v>22</v>
      </c>
      <c r="G24" s="4" t="s">
        <v>23</v>
      </c>
      <c r="H24" s="24"/>
    </row>
    <row r="25" spans="2:8" ht="30" x14ac:dyDescent="0.25">
      <c r="B25" s="7"/>
      <c r="C25" s="31" t="s">
        <v>37</v>
      </c>
      <c r="D25" s="31" t="s">
        <v>38</v>
      </c>
      <c r="E25" s="30" t="s">
        <v>39</v>
      </c>
      <c r="F25" s="25" t="s">
        <v>22</v>
      </c>
      <c r="G25" s="4" t="s">
        <v>23</v>
      </c>
      <c r="H25" s="24"/>
    </row>
    <row r="26" spans="2:8" x14ac:dyDescent="0.25">
      <c r="B26" s="7"/>
      <c r="C26" s="31" t="s">
        <v>40</v>
      </c>
      <c r="D26" s="31" t="s">
        <v>41</v>
      </c>
      <c r="E26" s="30" t="s">
        <v>42</v>
      </c>
      <c r="F26" s="25" t="s">
        <v>43</v>
      </c>
      <c r="G26" s="4" t="s">
        <v>23</v>
      </c>
      <c r="H26" s="24"/>
    </row>
    <row r="27" spans="2:8" x14ac:dyDescent="0.25">
      <c r="B27" s="7"/>
      <c r="C27" s="31" t="s">
        <v>44</v>
      </c>
      <c r="D27" s="31" t="s">
        <v>45</v>
      </c>
      <c r="E27" s="30" t="s">
        <v>46</v>
      </c>
      <c r="F27" s="25" t="s">
        <v>22</v>
      </c>
      <c r="G27" s="4" t="s">
        <v>23</v>
      </c>
      <c r="H27" s="24"/>
    </row>
    <row r="28" spans="2:8" ht="56.45" customHeight="1" x14ac:dyDescent="0.25">
      <c r="B28" s="7"/>
      <c r="C28" s="31" t="s">
        <v>47</v>
      </c>
      <c r="D28" s="31" t="s">
        <v>48</v>
      </c>
      <c r="E28" s="30" t="s">
        <v>49</v>
      </c>
      <c r="F28" s="25" t="s">
        <v>22</v>
      </c>
      <c r="G28" s="4" t="s">
        <v>23</v>
      </c>
      <c r="H28" s="24"/>
    </row>
    <row r="29" spans="2:8" ht="75" x14ac:dyDescent="0.25">
      <c r="B29" s="7"/>
      <c r="C29" s="31" t="s">
        <v>50</v>
      </c>
      <c r="D29" s="31" t="s">
        <v>51</v>
      </c>
      <c r="E29" s="30" t="s">
        <v>52</v>
      </c>
      <c r="F29" s="25" t="s">
        <v>22</v>
      </c>
      <c r="G29" s="4" t="s">
        <v>23</v>
      </c>
      <c r="H29" s="24"/>
    </row>
    <row r="30" spans="2:8" x14ac:dyDescent="0.25">
      <c r="B30" s="7"/>
      <c r="C30" s="31" t="s">
        <v>53</v>
      </c>
      <c r="D30" s="31" t="s">
        <v>54</v>
      </c>
      <c r="E30" s="30" t="s">
        <v>55</v>
      </c>
      <c r="F30" s="25" t="s">
        <v>33</v>
      </c>
      <c r="G30" s="4" t="s">
        <v>23</v>
      </c>
      <c r="H30" s="24"/>
    </row>
    <row r="31" spans="2:8" ht="30" x14ac:dyDescent="0.25">
      <c r="B31" s="7"/>
      <c r="C31" s="31" t="s">
        <v>56</v>
      </c>
      <c r="D31" s="31" t="s">
        <v>57</v>
      </c>
      <c r="E31" s="30" t="s">
        <v>58</v>
      </c>
      <c r="F31" s="25" t="s">
        <v>22</v>
      </c>
      <c r="G31" s="4" t="s">
        <v>23</v>
      </c>
      <c r="H31" s="24"/>
    </row>
    <row r="32" spans="2:8" x14ac:dyDescent="0.25">
      <c r="B32" s="7"/>
      <c r="C32" s="31" t="s">
        <v>59</v>
      </c>
      <c r="D32" s="31" t="s">
        <v>60</v>
      </c>
      <c r="E32" s="30" t="s">
        <v>61</v>
      </c>
      <c r="F32" s="25" t="s">
        <v>33</v>
      </c>
      <c r="G32" s="4" t="s">
        <v>23</v>
      </c>
      <c r="H32" s="24"/>
    </row>
    <row r="33" spans="2:8" x14ac:dyDescent="0.25">
      <c r="B33" s="7"/>
      <c r="C33" s="31" t="s">
        <v>62</v>
      </c>
      <c r="D33" s="31" t="s">
        <v>63</v>
      </c>
      <c r="E33" s="30" t="s">
        <v>64</v>
      </c>
      <c r="F33" s="25" t="s">
        <v>33</v>
      </c>
      <c r="G33" s="4" t="s">
        <v>23</v>
      </c>
      <c r="H33" s="24"/>
    </row>
    <row r="34" spans="2:8" x14ac:dyDescent="0.25">
      <c r="B34" s="7"/>
      <c r="C34" s="31" t="s">
        <v>65</v>
      </c>
      <c r="D34" s="31" t="s">
        <v>66</v>
      </c>
      <c r="E34" s="30" t="s">
        <v>67</v>
      </c>
      <c r="F34" s="25" t="s">
        <v>33</v>
      </c>
      <c r="G34" s="4" t="s">
        <v>23</v>
      </c>
      <c r="H34" s="24"/>
    </row>
    <row r="35" spans="2:8" ht="30" x14ac:dyDescent="0.25">
      <c r="B35" s="7"/>
      <c r="C35" s="31" t="s">
        <v>68</v>
      </c>
      <c r="D35" s="31" t="s">
        <v>69</v>
      </c>
      <c r="E35" s="30" t="s">
        <v>70</v>
      </c>
      <c r="F35" s="25" t="s">
        <v>33</v>
      </c>
      <c r="G35" s="4" t="s">
        <v>23</v>
      </c>
      <c r="H35" s="24"/>
    </row>
    <row r="36" spans="2:8" x14ac:dyDescent="0.25">
      <c r="B36" s="7"/>
      <c r="C36" s="31" t="s">
        <v>71</v>
      </c>
      <c r="D36" s="31" t="s">
        <v>72</v>
      </c>
      <c r="E36" s="30" t="s">
        <v>73</v>
      </c>
      <c r="F36" s="25" t="s">
        <v>33</v>
      </c>
      <c r="G36" s="4" t="s">
        <v>23</v>
      </c>
      <c r="H36" s="24"/>
    </row>
    <row r="37" spans="2:8" x14ac:dyDescent="0.25">
      <c r="B37" s="7"/>
      <c r="C37" s="31" t="s">
        <v>74</v>
      </c>
      <c r="D37" s="31" t="s">
        <v>75</v>
      </c>
      <c r="E37" s="30" t="s">
        <v>76</v>
      </c>
      <c r="F37" s="25" t="s">
        <v>33</v>
      </c>
      <c r="G37" s="4" t="s">
        <v>23</v>
      </c>
      <c r="H37" s="24"/>
    </row>
    <row r="38" spans="2:8" x14ac:dyDescent="0.25">
      <c r="B38" s="7"/>
      <c r="C38" s="31" t="s">
        <v>77</v>
      </c>
      <c r="D38" s="31" t="s">
        <v>78</v>
      </c>
      <c r="E38" s="30" t="s">
        <v>79</v>
      </c>
      <c r="F38" s="25" t="s">
        <v>33</v>
      </c>
      <c r="G38" s="4" t="s">
        <v>80</v>
      </c>
      <c r="H38" s="24"/>
    </row>
    <row r="39" spans="2:8" x14ac:dyDescent="0.25">
      <c r="B39" s="7"/>
      <c r="C39" s="31" t="s">
        <v>81</v>
      </c>
      <c r="D39" s="31" t="s">
        <v>82</v>
      </c>
      <c r="E39" s="30" t="s">
        <v>83</v>
      </c>
      <c r="F39" s="25" t="s">
        <v>33</v>
      </c>
      <c r="G39" s="4" t="s">
        <v>84</v>
      </c>
      <c r="H39" s="24"/>
    </row>
    <row r="40" spans="2:8" x14ac:dyDescent="0.25">
      <c r="B40" s="7"/>
      <c r="C40" s="31" t="s">
        <v>85</v>
      </c>
      <c r="D40" s="31" t="s">
        <v>86</v>
      </c>
      <c r="E40" s="30" t="s">
        <v>87</v>
      </c>
      <c r="F40" s="25" t="s">
        <v>33</v>
      </c>
      <c r="G40" s="4" t="s">
        <v>11</v>
      </c>
      <c r="H40" s="24"/>
    </row>
    <row r="41" spans="2:8" ht="30" x14ac:dyDescent="0.25">
      <c r="B41" s="7"/>
      <c r="C41" s="31" t="s">
        <v>88</v>
      </c>
      <c r="D41" s="31" t="s">
        <v>89</v>
      </c>
      <c r="E41" s="30" t="s">
        <v>90</v>
      </c>
      <c r="F41" s="25" t="s">
        <v>22</v>
      </c>
      <c r="G41" s="4" t="s">
        <v>23</v>
      </c>
      <c r="H41" s="24"/>
    </row>
    <row r="42" spans="2:8" x14ac:dyDescent="0.25">
      <c r="B42" s="7"/>
      <c r="C42" s="31" t="s">
        <v>91</v>
      </c>
      <c r="D42" s="31" t="s">
        <v>92</v>
      </c>
      <c r="E42" s="30" t="s">
        <v>93</v>
      </c>
      <c r="F42" s="25" t="s">
        <v>22</v>
      </c>
      <c r="G42" s="4" t="s">
        <v>23</v>
      </c>
      <c r="H42" s="24"/>
    </row>
    <row r="43" spans="2:8" x14ac:dyDescent="0.25">
      <c r="B43" s="7"/>
      <c r="C43" s="31" t="s">
        <v>94</v>
      </c>
      <c r="D43" s="31" t="s">
        <v>95</v>
      </c>
      <c r="E43" s="30" t="s">
        <v>96</v>
      </c>
      <c r="F43" s="25" t="s">
        <v>22</v>
      </c>
      <c r="G43" s="4" t="s">
        <v>80</v>
      </c>
      <c r="H43" s="24"/>
    </row>
    <row r="44" spans="2:8" x14ac:dyDescent="0.25">
      <c r="B44" s="7"/>
      <c r="C44" s="31" t="s">
        <v>97</v>
      </c>
      <c r="D44" s="31" t="s">
        <v>98</v>
      </c>
      <c r="E44" s="30" t="s">
        <v>99</v>
      </c>
      <c r="F44" s="25" t="s">
        <v>22</v>
      </c>
      <c r="G44" s="4" t="s">
        <v>84</v>
      </c>
      <c r="H44" s="24"/>
    </row>
    <row r="45" spans="2:8" x14ac:dyDescent="0.25">
      <c r="B45" s="7"/>
      <c r="C45" s="31" t="s">
        <v>100</v>
      </c>
      <c r="D45" s="31" t="s">
        <v>101</v>
      </c>
      <c r="E45" s="30" t="s">
        <v>102</v>
      </c>
      <c r="F45" s="25" t="s">
        <v>22</v>
      </c>
      <c r="G45" s="4" t="s">
        <v>11</v>
      </c>
      <c r="H45" s="24"/>
    </row>
    <row r="46" spans="2:8" x14ac:dyDescent="0.25">
      <c r="B46" s="7"/>
      <c r="C46" s="31" t="s">
        <v>103</v>
      </c>
      <c r="D46" s="31" t="s">
        <v>104</v>
      </c>
      <c r="E46" s="30" t="s">
        <v>105</v>
      </c>
      <c r="F46" s="25" t="s">
        <v>22</v>
      </c>
      <c r="G46" s="4" t="s">
        <v>106</v>
      </c>
      <c r="H46" s="24"/>
    </row>
    <row r="47" spans="2:8" ht="30" x14ac:dyDescent="0.25">
      <c r="B47" s="7"/>
      <c r="C47" s="31" t="s">
        <v>107</v>
      </c>
      <c r="D47" s="31" t="s">
        <v>108</v>
      </c>
      <c r="E47" s="30" t="s">
        <v>109</v>
      </c>
      <c r="F47" s="25" t="s">
        <v>22</v>
      </c>
      <c r="G47" s="4" t="s">
        <v>110</v>
      </c>
      <c r="H47" s="24"/>
    </row>
    <row r="48" spans="2:8" x14ac:dyDescent="0.25">
      <c r="B48" s="7"/>
      <c r="C48" s="26" t="s">
        <v>111</v>
      </c>
      <c r="D48" s="26"/>
      <c r="E48" s="26"/>
      <c r="F48" s="27"/>
      <c r="H48" s="24"/>
    </row>
    <row r="49" spans="2:8" x14ac:dyDescent="0.25">
      <c r="B49" s="7"/>
      <c r="F49" s="25"/>
      <c r="H49" s="24"/>
    </row>
    <row r="50" spans="2:8" ht="15.75" thickBot="1" x14ac:dyDescent="0.3">
      <c r="B50" s="8"/>
      <c r="C50" s="83"/>
      <c r="D50" s="83"/>
      <c r="E50" s="83"/>
      <c r="F50" s="83"/>
      <c r="G50" s="83"/>
      <c r="H50" s="84"/>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EDIT'!$K$3:$K$11</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55C97-ADF7-4F37-B668-41C2FD75129D}">
  <dimension ref="B3:S8"/>
  <sheetViews>
    <sheetView workbookViewId="0">
      <selection activeCell="F31" sqref="F31"/>
    </sheetView>
  </sheetViews>
  <sheetFormatPr defaultRowHeight="15" x14ac:dyDescent="0.25"/>
  <cols>
    <col min="1" max="16384" width="9.140625" style="4"/>
  </cols>
  <sheetData>
    <row r="3" spans="2:19" x14ac:dyDescent="0.25">
      <c r="B3" s="93" t="s">
        <v>112</v>
      </c>
      <c r="C3" s="94"/>
      <c r="D3" s="94"/>
      <c r="E3" s="94"/>
      <c r="F3" s="94"/>
      <c r="G3" s="94"/>
      <c r="H3" s="94"/>
      <c r="I3" s="94"/>
      <c r="J3" s="94"/>
      <c r="K3" s="94"/>
      <c r="L3" s="94"/>
      <c r="M3" s="94"/>
      <c r="N3" s="94"/>
      <c r="O3" s="94"/>
      <c r="P3" s="94"/>
      <c r="Q3" s="94"/>
      <c r="R3" s="94"/>
      <c r="S3" s="95"/>
    </row>
    <row r="4" spans="2:19" x14ac:dyDescent="0.25">
      <c r="B4" s="96"/>
      <c r="C4" s="97"/>
      <c r="D4" s="97"/>
      <c r="E4" s="97"/>
      <c r="F4" s="97"/>
      <c r="G4" s="97"/>
      <c r="H4" s="97"/>
      <c r="I4" s="97"/>
      <c r="J4" s="97"/>
      <c r="K4" s="97"/>
      <c r="L4" s="97"/>
      <c r="M4" s="97"/>
      <c r="N4" s="97"/>
      <c r="O4" s="97"/>
      <c r="P4" s="97"/>
      <c r="Q4" s="97"/>
      <c r="R4" s="97"/>
      <c r="S4" s="98"/>
    </row>
    <row r="5" spans="2:19" x14ac:dyDescent="0.25">
      <c r="B5" s="96"/>
      <c r="C5" s="97"/>
      <c r="D5" s="97"/>
      <c r="E5" s="97"/>
      <c r="F5" s="97"/>
      <c r="G5" s="97"/>
      <c r="H5" s="97"/>
      <c r="I5" s="97"/>
      <c r="J5" s="97"/>
      <c r="K5" s="97"/>
      <c r="L5" s="97"/>
      <c r="M5" s="97"/>
      <c r="N5" s="97"/>
      <c r="O5" s="97"/>
      <c r="P5" s="97"/>
      <c r="Q5" s="97"/>
      <c r="R5" s="97"/>
      <c r="S5" s="98"/>
    </row>
    <row r="6" spans="2:19" x14ac:dyDescent="0.25">
      <c r="B6" s="96"/>
      <c r="C6" s="97"/>
      <c r="D6" s="97"/>
      <c r="E6" s="97"/>
      <c r="F6" s="97"/>
      <c r="G6" s="97"/>
      <c r="H6" s="97"/>
      <c r="I6" s="97"/>
      <c r="J6" s="97"/>
      <c r="K6" s="97"/>
      <c r="L6" s="97"/>
      <c r="M6" s="97"/>
      <c r="N6" s="97"/>
      <c r="O6" s="97"/>
      <c r="P6" s="97"/>
      <c r="Q6" s="97"/>
      <c r="R6" s="97"/>
      <c r="S6" s="98"/>
    </row>
    <row r="7" spans="2:19" x14ac:dyDescent="0.25">
      <c r="B7" s="96"/>
      <c r="C7" s="97"/>
      <c r="D7" s="97"/>
      <c r="E7" s="97"/>
      <c r="F7" s="97"/>
      <c r="G7" s="97"/>
      <c r="H7" s="97"/>
      <c r="I7" s="97"/>
      <c r="J7" s="97"/>
      <c r="K7" s="97"/>
      <c r="L7" s="97"/>
      <c r="M7" s="97"/>
      <c r="N7" s="97"/>
      <c r="O7" s="97"/>
      <c r="P7" s="97"/>
      <c r="Q7" s="97"/>
      <c r="R7" s="97"/>
      <c r="S7" s="98"/>
    </row>
    <row r="8" spans="2:19" x14ac:dyDescent="0.25">
      <c r="B8" s="99"/>
      <c r="C8" s="100"/>
      <c r="D8" s="100"/>
      <c r="E8" s="100"/>
      <c r="F8" s="100"/>
      <c r="G8" s="100"/>
      <c r="H8" s="100"/>
      <c r="I8" s="100"/>
      <c r="J8" s="100"/>
      <c r="K8" s="100"/>
      <c r="L8" s="100"/>
      <c r="M8" s="100"/>
      <c r="N8" s="100"/>
      <c r="O8" s="100"/>
      <c r="P8" s="100"/>
      <c r="Q8" s="100"/>
      <c r="R8" s="100"/>
      <c r="S8" s="101"/>
    </row>
  </sheetData>
  <mergeCells count="1">
    <mergeCell ref="B3:S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9" tint="0.39997558519241921"/>
    <pageSetUpPr fitToPage="1"/>
  </sheetPr>
  <dimension ref="A1:AH136"/>
  <sheetViews>
    <sheetView showGridLines="0" tabSelected="1" zoomScale="80" zoomScaleNormal="80" workbookViewId="0">
      <pane xSplit="3" ySplit="2" topLeftCell="H71" activePane="bottomRight" state="frozen"/>
      <selection pane="topRight" activeCell="D63" sqref="D63"/>
      <selection pane="bottomLeft" activeCell="D63" sqref="D63"/>
      <selection pane="bottomRight" activeCell="U71" sqref="U71"/>
    </sheetView>
  </sheetViews>
  <sheetFormatPr defaultColWidth="9.140625" defaultRowHeight="15" x14ac:dyDescent="0.25"/>
  <cols>
    <col min="1" max="1" width="8.5703125" style="1" customWidth="1"/>
    <col min="2" max="2" width="12.28515625" style="1" customWidth="1"/>
    <col min="3" max="3" width="22.5703125" style="1" customWidth="1"/>
    <col min="4" max="4" width="13.85546875" style="1" customWidth="1"/>
    <col min="5" max="5" width="39.140625" customWidth="1"/>
    <col min="6" max="6" width="28" style="4" customWidth="1"/>
    <col min="7" max="7" width="14.28515625" style="4" customWidth="1"/>
    <col min="8" max="8" width="40.42578125" style="1" customWidth="1"/>
    <col min="9" max="9" width="30.5703125" style="1" hidden="1" customWidth="1"/>
    <col min="10" max="10" width="19.140625" style="1" hidden="1" customWidth="1"/>
    <col min="11" max="11" width="10.140625" style="1" customWidth="1"/>
    <col min="12" max="12" width="23.5703125" style="1" customWidth="1"/>
    <col min="13" max="13" width="12.42578125" style="1" customWidth="1"/>
    <col min="14" max="14" width="15.140625" style="1" hidden="1" customWidth="1"/>
    <col min="15" max="15" width="15.28515625" style="1" hidden="1" customWidth="1"/>
    <col min="16" max="16" width="15.5703125" style="1" hidden="1" customWidth="1"/>
    <col min="17" max="17" width="14.7109375" style="3" hidden="1" customWidth="1"/>
    <col min="18" max="18" width="19" style="1" hidden="1" customWidth="1"/>
    <col min="19" max="19" width="19.42578125" style="1" hidden="1" customWidth="1"/>
    <col min="20" max="20" width="19.7109375" style="1" customWidth="1"/>
    <col min="21" max="21" width="19.140625" style="1" customWidth="1"/>
    <col min="22" max="22" width="66" style="1" customWidth="1"/>
    <col min="23" max="23" width="18.140625" style="1" customWidth="1"/>
    <col min="24" max="24" width="18" style="1" customWidth="1"/>
    <col min="25" max="25" width="18.7109375" style="1" customWidth="1"/>
    <col min="26" max="26" width="95.28515625" style="23" customWidth="1"/>
    <col min="27" max="27" width="14.5703125" style="72" customWidth="1"/>
    <col min="28" max="28" width="33.5703125" style="1" customWidth="1"/>
    <col min="29" max="29" width="22.85546875" style="1" customWidth="1"/>
    <col min="30" max="30" width="7.85546875" style="1" customWidth="1"/>
    <col min="31" max="31" width="15" style="1" customWidth="1"/>
    <col min="32" max="32" width="10.28515625" style="1" customWidth="1"/>
    <col min="33" max="33" width="15.5703125" style="1" customWidth="1"/>
    <col min="34" max="34" width="15" style="1" customWidth="1"/>
    <col min="35" max="16384" width="9.140625" style="1"/>
  </cols>
  <sheetData>
    <row r="1" spans="1:34" x14ac:dyDescent="0.25">
      <c r="E1" s="4"/>
    </row>
    <row r="2" spans="1:34" s="5" customFormat="1" ht="41.25" customHeight="1" x14ac:dyDescent="0.25">
      <c r="A2" s="35" t="s">
        <v>20</v>
      </c>
      <c r="B2" s="35" t="s">
        <v>12</v>
      </c>
      <c r="C2" s="35" t="s">
        <v>28</v>
      </c>
      <c r="D2" s="35" t="s">
        <v>31</v>
      </c>
      <c r="E2" s="35" t="s">
        <v>35</v>
      </c>
      <c r="F2" s="35" t="s">
        <v>38</v>
      </c>
      <c r="G2" s="35" t="s">
        <v>41</v>
      </c>
      <c r="H2" s="35" t="s">
        <v>45</v>
      </c>
      <c r="I2" s="35" t="s">
        <v>48</v>
      </c>
      <c r="J2" s="35" t="s">
        <v>51</v>
      </c>
      <c r="K2" s="35" t="s">
        <v>54</v>
      </c>
      <c r="L2" s="35" t="s">
        <v>57</v>
      </c>
      <c r="M2" s="36" t="s">
        <v>60</v>
      </c>
      <c r="N2" s="36" t="s">
        <v>63</v>
      </c>
      <c r="O2" s="36" t="s">
        <v>66</v>
      </c>
      <c r="P2" s="36" t="s">
        <v>69</v>
      </c>
      <c r="Q2" s="36" t="s">
        <v>72</v>
      </c>
      <c r="R2" s="37" t="s">
        <v>75</v>
      </c>
      <c r="S2" s="37" t="s">
        <v>78</v>
      </c>
      <c r="T2" s="37" t="s">
        <v>82</v>
      </c>
      <c r="U2" s="37" t="s">
        <v>86</v>
      </c>
      <c r="V2" s="38" t="s">
        <v>113</v>
      </c>
      <c r="W2" s="39" t="s">
        <v>114</v>
      </c>
      <c r="X2" s="39" t="s">
        <v>115</v>
      </c>
      <c r="Y2" s="39" t="s">
        <v>116</v>
      </c>
      <c r="Z2" s="39" t="s">
        <v>117</v>
      </c>
      <c r="AA2" s="71" t="s">
        <v>104</v>
      </c>
      <c r="AB2" s="35" t="s">
        <v>108</v>
      </c>
      <c r="AC2" s="69" t="s">
        <v>118</v>
      </c>
      <c r="AD2" s="40" t="s">
        <v>119</v>
      </c>
      <c r="AE2" s="41" t="s">
        <v>120</v>
      </c>
      <c r="AF2" s="35" t="s">
        <v>121</v>
      </c>
      <c r="AG2" s="35" t="s">
        <v>122</v>
      </c>
      <c r="AH2" s="35" t="s">
        <v>123</v>
      </c>
    </row>
    <row r="3" spans="1:34" s="2" customFormat="1" ht="60" hidden="1" x14ac:dyDescent="0.25">
      <c r="A3" s="44" t="str">
        <f>'READ ME FIRST'!$D$12</f>
        <v>PGE</v>
      </c>
      <c r="B3" s="52">
        <f>'READ ME FIRST'!$D$15</f>
        <v>44286</v>
      </c>
      <c r="C3" s="60" t="s">
        <v>124</v>
      </c>
      <c r="D3" s="53" t="str">
        <f>IF(Table2[[#This Row],[WMPInitiativeCategory]]="", "",INDEX('Initiative mapping-DO NOT EDIT'!$I$3:$I$12, MATCH(Table2[[#This Row],[WMPInitiativeCategory]],'Initiative mapping-DO NOT EDIT'!$H$3:$H$12,0)))</f>
        <v>5.3.1.</v>
      </c>
      <c r="E3" s="58" t="s">
        <v>125</v>
      </c>
      <c r="F3" s="58"/>
      <c r="G3" s="56">
        <f>IF(Table2[[#This Row],[WMPInitiativeActivity]]="","x",IF(Table2[[#This Row],[WMPInitiativeActivity]]="other", Table2[[#This Row],[ActivityNameifOther]], INDEX('Initiative mapping-DO NOT EDIT'!$C$3:$C$90,MATCH(Table2[[#This Row],[WMPInitiativeActivity]],'Initiative mapping-DO NOT EDIT'!$D$3:$D$90,0))))</f>
        <v>1</v>
      </c>
      <c r="H3" s="58" t="str">
        <f>Table2[[#This Row],[WMPInitiativeActivity]]</f>
        <v xml:space="preserve">A summarized risk map that shows the overall ignition probability and estimated wildfire consequence along the electric lines and equipment  </v>
      </c>
      <c r="I3" s="65"/>
      <c r="J3"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PGE_Risk Assessment &amp; Mapping_A summarized risk map that shows the overall ignition probability and estimated wildfire consequence along the electric lines and equipment  __2021</v>
      </c>
      <c r="K3" s="66" t="s">
        <v>126</v>
      </c>
      <c r="L3" s="60"/>
      <c r="M3" s="61"/>
      <c r="N3" s="61"/>
      <c r="O3" s="61"/>
      <c r="P3" s="61"/>
      <c r="Q3" s="61"/>
      <c r="R3" s="61"/>
      <c r="S3" s="61"/>
      <c r="T3" s="61"/>
      <c r="U3" s="61"/>
      <c r="V3" s="60" t="s">
        <v>127</v>
      </c>
      <c r="W3" s="60"/>
      <c r="X3" s="60"/>
      <c r="Y3" s="60"/>
      <c r="Z3" s="60" t="s">
        <v>128</v>
      </c>
      <c r="AA3" s="66" t="s">
        <v>129</v>
      </c>
      <c r="AB3" s="64"/>
      <c r="AC3" s="43"/>
      <c r="AD3" s="43"/>
      <c r="AE3" s="62"/>
      <c r="AF3" s="80"/>
      <c r="AG3" s="79"/>
      <c r="AH3" s="79"/>
    </row>
    <row r="4" spans="1:34" s="2" customFormat="1" ht="45" hidden="1" x14ac:dyDescent="0.25">
      <c r="A4" s="44" t="str">
        <f>'READ ME FIRST'!$D$12</f>
        <v>PGE</v>
      </c>
      <c r="B4" s="52">
        <f>'READ ME FIRST'!$D$15</f>
        <v>44286</v>
      </c>
      <c r="C4" s="60" t="s">
        <v>124</v>
      </c>
      <c r="D4" s="53" t="str">
        <f>IF(Table2[[#This Row],[WMPInitiativeCategory]]="", "",INDEX('Initiative mapping-DO NOT EDIT'!$I$3:$I$12, MATCH(Table2[[#This Row],[WMPInitiativeCategory]],'Initiative mapping-DO NOT EDIT'!$H$3:$H$12,0)))</f>
        <v>5.3.1.</v>
      </c>
      <c r="E4" s="58" t="s">
        <v>130</v>
      </c>
      <c r="F4" s="58"/>
      <c r="G4" s="56">
        <f>IF(Table2[[#This Row],[WMPInitiativeActivity]]="","x",IF(Table2[[#This Row],[WMPInitiativeActivity]]="other", Table2[[#This Row],[ActivityNameifOther]], INDEX('Initiative mapping-DO NOT EDIT'!$C$3:$C$90,MATCH(Table2[[#This Row],[WMPInitiativeActivity]],'Initiative mapping-DO NOT EDIT'!$D$3:$D$90,0))))</f>
        <v>2</v>
      </c>
      <c r="H4" s="58" t="str">
        <f>Table2[[#This Row],[WMPInitiativeActivity]]</f>
        <v xml:space="preserve">Climate-driven risk map and modelling based on various relevant weather scenarios </v>
      </c>
      <c r="I4" s="65"/>
      <c r="J4"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PGE_Risk Assessment &amp; Mapping_Climate-driven risk map and modelling based on various relevant weather scenarios __2021</v>
      </c>
      <c r="K4" s="66" t="s">
        <v>131</v>
      </c>
      <c r="L4" s="60"/>
      <c r="M4" s="61"/>
      <c r="N4" s="61"/>
      <c r="O4" s="61"/>
      <c r="P4" s="61"/>
      <c r="Q4" s="61"/>
      <c r="R4" s="61"/>
      <c r="S4" s="61"/>
      <c r="T4" s="61"/>
      <c r="U4" s="61"/>
      <c r="V4" s="60" t="s">
        <v>132</v>
      </c>
      <c r="W4" s="60"/>
      <c r="X4" s="60"/>
      <c r="Y4" s="60"/>
      <c r="Z4" s="60" t="s">
        <v>133</v>
      </c>
      <c r="AA4" s="66" t="s">
        <v>129</v>
      </c>
      <c r="AB4" s="64"/>
      <c r="AC4" s="43"/>
      <c r="AD4" s="43"/>
      <c r="AE4" s="62"/>
      <c r="AF4" s="80"/>
      <c r="AG4" s="79"/>
      <c r="AH4" s="79"/>
    </row>
    <row r="5" spans="1:34" s="2" customFormat="1" ht="60" hidden="1" x14ac:dyDescent="0.25">
      <c r="A5" s="44" t="str">
        <f>'READ ME FIRST'!$D$12</f>
        <v>PGE</v>
      </c>
      <c r="B5" s="52">
        <f>'READ ME FIRST'!$D$15</f>
        <v>44286</v>
      </c>
      <c r="C5" s="60" t="s">
        <v>124</v>
      </c>
      <c r="D5" s="53" t="str">
        <f>IF(Table2[[#This Row],[WMPInitiativeCategory]]="", "",INDEX('Initiative mapping-DO NOT EDIT'!$I$3:$I$12, MATCH(Table2[[#This Row],[WMPInitiativeCategory]],'Initiative mapping-DO NOT EDIT'!$H$3:$H$12,0)))</f>
        <v>5.3.1.</v>
      </c>
      <c r="E5" s="58" t="s">
        <v>134</v>
      </c>
      <c r="F5" s="58"/>
      <c r="G5" s="56">
        <f>IF(Table2[[#This Row],[WMPInitiativeActivity]]="","x",IF(Table2[[#This Row],[WMPInitiativeActivity]]="other", Table2[[#This Row],[ActivityNameifOther]], INDEX('Initiative mapping-DO NOT EDIT'!$C$3:$C$90,MATCH(Table2[[#This Row],[WMPInitiativeActivity]],'Initiative mapping-DO NOT EDIT'!$D$3:$D$90,0))))</f>
        <v>3</v>
      </c>
      <c r="H5" s="58" t="str">
        <f>Table2[[#This Row],[WMPInitiativeActivity]]</f>
        <v xml:space="preserve">Ignition probability mapping showing the probability of ignition along the electric lines and equipment  </v>
      </c>
      <c r="I5" s="65"/>
      <c r="J5"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PGE_Risk Assessment &amp; Mapping_Ignition probability mapping showing the probability of ignition along the electric lines and equipment  __2021</v>
      </c>
      <c r="K5" s="66" t="s">
        <v>135</v>
      </c>
      <c r="L5" s="60"/>
      <c r="M5" s="61"/>
      <c r="N5" s="61"/>
      <c r="O5" s="61"/>
      <c r="P5" s="61"/>
      <c r="Q5" s="61"/>
      <c r="R5" s="61"/>
      <c r="S5" s="61"/>
      <c r="T5" s="61"/>
      <c r="U5" s="61"/>
      <c r="V5" s="60" t="s">
        <v>136</v>
      </c>
      <c r="W5" s="60"/>
      <c r="X5" s="60"/>
      <c r="Y5" s="60"/>
      <c r="Z5" s="60" t="s">
        <v>137</v>
      </c>
      <c r="AA5" s="66" t="s">
        <v>129</v>
      </c>
      <c r="AB5" s="64"/>
      <c r="AC5" s="43"/>
      <c r="AD5" s="43"/>
      <c r="AE5" s="62"/>
      <c r="AF5" s="80"/>
      <c r="AG5" s="79"/>
      <c r="AH5" s="79"/>
    </row>
    <row r="6" spans="1:34" s="2" customFormat="1" ht="75" hidden="1" x14ac:dyDescent="0.25">
      <c r="A6" s="44" t="str">
        <f>'READ ME FIRST'!$D$12</f>
        <v>PGE</v>
      </c>
      <c r="B6" s="52">
        <f>'READ ME FIRST'!$D$15</f>
        <v>44286</v>
      </c>
      <c r="C6" s="60" t="s">
        <v>124</v>
      </c>
      <c r="D6" s="53" t="str">
        <f>IF(Table2[[#This Row],[WMPInitiativeCategory]]="", "",INDEX('Initiative mapping-DO NOT EDIT'!$I$3:$I$12, MATCH(Table2[[#This Row],[WMPInitiativeCategory]],'Initiative mapping-DO NOT EDIT'!$H$3:$H$12,0)))</f>
        <v>5.3.1.</v>
      </c>
      <c r="E6" s="58" t="s">
        <v>138</v>
      </c>
      <c r="F6" s="58"/>
      <c r="G6" s="56">
        <f>IF(Table2[[#This Row],[WMPInitiativeActivity]]="","x",IF(Table2[[#This Row],[WMPInitiativeActivity]]="other", Table2[[#This Row],[ActivityNameifOther]], INDEX('Initiative mapping-DO NOT EDIT'!$C$3:$C$90,MATCH(Table2[[#This Row],[WMPInitiativeActivity]],'Initiative mapping-DO NOT EDIT'!$D$3:$D$90,0))))</f>
        <v>4</v>
      </c>
      <c r="H6" s="58" t="str">
        <f>Table2[[#This Row],[WMPInitiativeActivity]]</f>
        <v xml:space="preserve">Initiative mapping and estimation of wildfire and PSPS risk-reduction impact </v>
      </c>
      <c r="I6" s="65"/>
      <c r="J6"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PGE_Risk Assessment &amp; Mapping_Initiative mapping and estimation of wildfire and PSPS risk-reduction impact __2021</v>
      </c>
      <c r="K6" s="66" t="s">
        <v>139</v>
      </c>
      <c r="L6" s="60"/>
      <c r="M6" s="61"/>
      <c r="N6" s="61"/>
      <c r="O6" s="61"/>
      <c r="P6" s="61"/>
      <c r="Q6" s="61"/>
      <c r="R6" s="61"/>
      <c r="S6" s="61"/>
      <c r="T6" s="61"/>
      <c r="U6" s="61"/>
      <c r="V6" s="60" t="s">
        <v>140</v>
      </c>
      <c r="W6" s="60"/>
      <c r="X6" s="60"/>
      <c r="Y6" s="60"/>
      <c r="Z6" s="60" t="s">
        <v>141</v>
      </c>
      <c r="AA6" s="66" t="s">
        <v>129</v>
      </c>
      <c r="AB6" s="64"/>
      <c r="AC6" s="43"/>
      <c r="AD6" s="43"/>
      <c r="AE6" s="62"/>
      <c r="AF6" s="80"/>
      <c r="AG6" s="79"/>
      <c r="AH6" s="79"/>
    </row>
    <row r="7" spans="1:34" s="2" customFormat="1" ht="75" hidden="1" x14ac:dyDescent="0.25">
      <c r="A7" s="44" t="str">
        <f>'READ ME FIRST'!$D$12</f>
        <v>PGE</v>
      </c>
      <c r="B7" s="52">
        <f>'READ ME FIRST'!$D$15</f>
        <v>44286</v>
      </c>
      <c r="C7" s="60" t="s">
        <v>124</v>
      </c>
      <c r="D7" s="53" t="str">
        <f>IF(Table2[[#This Row],[WMPInitiativeCategory]]="", "",INDEX('Initiative mapping-DO NOT EDIT'!$I$3:$I$12, MATCH(Table2[[#This Row],[WMPInitiativeCategory]],'Initiative mapping-DO NOT EDIT'!$H$3:$H$12,0)))</f>
        <v>5.3.1.</v>
      </c>
      <c r="E7" s="58" t="s">
        <v>142</v>
      </c>
      <c r="F7" s="58"/>
      <c r="G7" s="56">
        <f>IF(Table2[[#This Row],[WMPInitiativeActivity]]="","x",IF(Table2[[#This Row],[WMPInitiativeActivity]]="other", Table2[[#This Row],[ActivityNameifOther]], INDEX('Initiative mapping-DO NOT EDIT'!$C$3:$C$90,MATCH(Table2[[#This Row],[WMPInitiativeActivity]],'Initiative mapping-DO NOT EDIT'!$D$3:$D$90,0))))</f>
        <v>5</v>
      </c>
      <c r="H7" s="58" t="str">
        <f>Table2[[#This Row],[WMPInitiativeActivity]]</f>
        <v xml:space="preserve">Match drop simulations showing the potential wildfire consequence of ignitions that occur along the electric lines and equipment  </v>
      </c>
      <c r="I7" s="65"/>
      <c r="J7"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PGE_Risk Assessment &amp; Mapping_Match drop simulations showing the potential wildfire consequence of ignitions that occur along the electric lines and equipment  __2021</v>
      </c>
      <c r="K7" s="66" t="s">
        <v>143</v>
      </c>
      <c r="L7" s="60"/>
      <c r="M7" s="61"/>
      <c r="N7" s="61"/>
      <c r="O7" s="61"/>
      <c r="P7" s="61"/>
      <c r="Q7" s="61"/>
      <c r="R7" s="61"/>
      <c r="S7" s="61"/>
      <c r="T7" s="61"/>
      <c r="U7" s="61"/>
      <c r="V7" s="60" t="s">
        <v>144</v>
      </c>
      <c r="W7" s="60"/>
      <c r="X7" s="60"/>
      <c r="Y7" s="60"/>
      <c r="Z7" s="60" t="s">
        <v>145</v>
      </c>
      <c r="AA7" s="66" t="s">
        <v>129</v>
      </c>
      <c r="AB7" s="64"/>
      <c r="AC7" s="43"/>
      <c r="AD7" s="43"/>
      <c r="AE7" s="62"/>
      <c r="AF7" s="80"/>
      <c r="AG7" s="79"/>
      <c r="AH7" s="79"/>
    </row>
    <row r="8" spans="1:34" s="2" customFormat="1" ht="60" hidden="1" x14ac:dyDescent="0.25">
      <c r="A8" s="44" t="str">
        <f>'READ ME FIRST'!$D$12</f>
        <v>PGE</v>
      </c>
      <c r="B8" s="52">
        <f>'READ ME FIRST'!$D$15</f>
        <v>44286</v>
      </c>
      <c r="C8" s="60" t="s">
        <v>124</v>
      </c>
      <c r="D8" s="53" t="str">
        <f>IF(Table2[[#This Row],[WMPInitiativeCategory]]="", "",INDEX('Initiative mapping-DO NOT EDIT'!$I$3:$I$12, MATCH(Table2[[#This Row],[WMPInitiativeCategory]],'Initiative mapping-DO NOT EDIT'!$H$3:$H$12,0)))</f>
        <v>5.3.1.</v>
      </c>
      <c r="E8" s="58" t="s">
        <v>146</v>
      </c>
      <c r="F8" s="58" t="s">
        <v>147</v>
      </c>
      <c r="G8" s="82" t="str">
        <f>IF(Table2[[#This Row],[WMPInitiativeActivity]]="","x",IF(Table2[[#This Row],[WMPInitiativeActivity]]="other", Table2[[#This Row],[ActivityNameifOther]], INDEX('Initiative mapping-DO NOT EDIT'!$C$3:$C$90,MATCH(Table2[[#This Row],[WMPInitiativeActivity]],'Initiative mapping-DO NOT EDIT'!$D$3:$D$90,0))))</f>
        <v>Weather-driven risk map and modelling based on various relevant weather scenarios</v>
      </c>
      <c r="H8" s="58" t="s">
        <v>147</v>
      </c>
      <c r="I8" s="65"/>
      <c r="J8"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PGE_Risk Assessment &amp; Mapping_Weather-driven risk map and modelling based on various relevant weather scenarios__2021</v>
      </c>
      <c r="K8" s="66" t="s">
        <v>148</v>
      </c>
      <c r="L8" s="60"/>
      <c r="M8" s="61"/>
      <c r="N8" s="61"/>
      <c r="O8" s="61"/>
      <c r="P8" s="61"/>
      <c r="Q8" s="61"/>
      <c r="R8" s="61"/>
      <c r="S8" s="61"/>
      <c r="T8" s="61"/>
      <c r="U8" s="61"/>
      <c r="V8" s="60" t="s">
        <v>149</v>
      </c>
      <c r="W8" s="60"/>
      <c r="X8" s="60"/>
      <c r="Y8" s="60"/>
      <c r="Z8" s="60" t="s">
        <v>150</v>
      </c>
      <c r="AA8" s="66" t="s">
        <v>129</v>
      </c>
      <c r="AB8" s="64"/>
      <c r="AC8" s="43"/>
      <c r="AD8" s="43"/>
      <c r="AE8" s="62"/>
      <c r="AF8" s="80"/>
      <c r="AG8" s="79"/>
      <c r="AH8" s="79"/>
    </row>
    <row r="9" spans="1:34" s="2" customFormat="1" ht="60" hidden="1" x14ac:dyDescent="0.25">
      <c r="A9" s="44" t="str">
        <f>'READ ME FIRST'!$D$12</f>
        <v>PGE</v>
      </c>
      <c r="B9" s="52">
        <f>'READ ME FIRST'!$D$15</f>
        <v>44286</v>
      </c>
      <c r="C9" s="60" t="s">
        <v>151</v>
      </c>
      <c r="D9" s="53" t="str">
        <f>IF(Table2[[#This Row],[WMPInitiativeCategory]]="", "",INDEX('Initiative mapping-DO NOT EDIT'!$I$3:$I$12, MATCH(Table2[[#This Row],[WMPInitiativeCategory]],'Initiative mapping-DO NOT EDIT'!$H$3:$H$12,0)))</f>
        <v>5.3.2.</v>
      </c>
      <c r="E9" s="58" t="s">
        <v>152</v>
      </c>
      <c r="F9" s="58"/>
      <c r="G9" s="56">
        <f>IF(Table2[[#This Row],[WMPInitiativeActivity]]="","x",IF(Table2[[#This Row],[WMPInitiativeActivity]]="other", Table2[[#This Row],[ActivityNameifOther]], INDEX('Initiative mapping-DO NOT EDIT'!$C$3:$C$90,MATCH(Table2[[#This Row],[WMPInitiativeActivity]],'Initiative mapping-DO NOT EDIT'!$D$3:$D$90,0))))</f>
        <v>1</v>
      </c>
      <c r="H9" s="58" t="s">
        <v>153</v>
      </c>
      <c r="I9" s="65"/>
      <c r="J9"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9" s="66" t="s">
        <v>154</v>
      </c>
      <c r="L9" s="60"/>
      <c r="M9" s="61"/>
      <c r="N9" s="61"/>
      <c r="O9" s="61"/>
      <c r="P9" s="61"/>
      <c r="Q9" s="61"/>
      <c r="R9" s="61"/>
      <c r="S9" s="61"/>
      <c r="T9" s="61"/>
      <c r="U9" s="61"/>
      <c r="V9" s="60" t="s">
        <v>155</v>
      </c>
      <c r="W9" s="60"/>
      <c r="X9" s="60"/>
      <c r="Y9" s="60"/>
      <c r="Z9" s="60" t="s">
        <v>156</v>
      </c>
      <c r="AA9" s="66" t="s">
        <v>129</v>
      </c>
      <c r="AB9" s="64"/>
      <c r="AC9" s="43"/>
      <c r="AD9" s="43"/>
      <c r="AE9" s="62"/>
      <c r="AF9" s="80"/>
      <c r="AG9" s="79"/>
      <c r="AH9" s="79"/>
    </row>
    <row r="10" spans="1:34" customFormat="1" ht="60" hidden="1" x14ac:dyDescent="0.25">
      <c r="A10" s="44" t="str">
        <f>'READ ME FIRST'!$D$12</f>
        <v>PGE</v>
      </c>
      <c r="B10" s="52">
        <f>'READ ME FIRST'!$D$15</f>
        <v>44286</v>
      </c>
      <c r="C10" s="60" t="s">
        <v>151</v>
      </c>
      <c r="D10" s="53" t="str">
        <f>IF(Table2[[#This Row],[WMPInitiativeCategory]]="", "",INDEX('Initiative mapping-DO NOT EDIT'!$I$3:$I$12, MATCH(Table2[[#This Row],[WMPInitiativeCategory]],'Initiative mapping-DO NOT EDIT'!$H$3:$H$12,0)))</f>
        <v>5.3.2.</v>
      </c>
      <c r="E10" s="58" t="s">
        <v>152</v>
      </c>
      <c r="F10" s="58"/>
      <c r="G10" s="56">
        <f>IF(Table2[[#This Row],[WMPInitiativeActivity]]="","x",IF(Table2[[#This Row],[WMPInitiativeActivity]]="other", Table2[[#This Row],[ActivityNameifOther]], INDEX('Initiative mapping-DO NOT EDIT'!$C$3:$C$90,MATCH(Table2[[#This Row],[WMPInitiativeActivity]],'Initiative mapping-DO NOT EDIT'!$D$3:$D$90,0))))</f>
        <v>1</v>
      </c>
      <c r="H10" s="58" t="s">
        <v>157</v>
      </c>
      <c r="I10" s="65"/>
      <c r="J10"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0" s="66" t="s">
        <v>154</v>
      </c>
      <c r="L10" s="60"/>
      <c r="M10" s="61"/>
      <c r="N10" s="61"/>
      <c r="O10" s="61"/>
      <c r="P10" s="61"/>
      <c r="Q10" s="61"/>
      <c r="R10" s="61"/>
      <c r="S10" s="61"/>
      <c r="T10" s="61"/>
      <c r="U10" s="61"/>
      <c r="V10" s="60" t="s">
        <v>158</v>
      </c>
      <c r="W10" s="60"/>
      <c r="X10" s="60"/>
      <c r="Y10" s="60"/>
      <c r="Z10" s="60" t="s">
        <v>159</v>
      </c>
      <c r="AA10" s="66" t="s">
        <v>129</v>
      </c>
      <c r="AB10" s="64"/>
      <c r="AC10" s="43"/>
      <c r="AD10" s="43"/>
      <c r="AE10" s="62"/>
      <c r="AF10" s="80"/>
      <c r="AG10" s="79"/>
      <c r="AH10" s="79"/>
    </row>
    <row r="11" spans="1:34" customFormat="1" ht="60" hidden="1" x14ac:dyDescent="0.25">
      <c r="A11" s="44" t="str">
        <f>'READ ME FIRST'!$D$12</f>
        <v>PGE</v>
      </c>
      <c r="B11" s="52">
        <f>'READ ME FIRST'!$D$15</f>
        <v>44286</v>
      </c>
      <c r="C11" s="60" t="s">
        <v>151</v>
      </c>
      <c r="D11" s="53" t="str">
        <f>IF(Table2[[#This Row],[WMPInitiativeCategory]]="", "",INDEX('Initiative mapping-DO NOT EDIT'!$I$3:$I$12, MATCH(Table2[[#This Row],[WMPInitiativeCategory]],'Initiative mapping-DO NOT EDIT'!$H$3:$H$12,0)))</f>
        <v>5.3.2.</v>
      </c>
      <c r="E11" s="58" t="s">
        <v>152</v>
      </c>
      <c r="F11" s="58"/>
      <c r="G11" s="56">
        <f>IF(Table2[[#This Row],[WMPInitiativeActivity]]="","x",IF(Table2[[#This Row],[WMPInitiativeActivity]]="other", Table2[[#This Row],[ActivityNameifOther]], INDEX('Initiative mapping-DO NOT EDIT'!$C$3:$C$90,MATCH(Table2[[#This Row],[WMPInitiativeActivity]],'Initiative mapping-DO NOT EDIT'!$D$3:$D$90,0))))</f>
        <v>1</v>
      </c>
      <c r="H11" s="58" t="s">
        <v>160</v>
      </c>
      <c r="I11" s="65"/>
      <c r="J1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1" s="66" t="s">
        <v>154</v>
      </c>
      <c r="L11" s="60"/>
      <c r="M11" s="61"/>
      <c r="N11" s="61"/>
      <c r="O11" s="61"/>
      <c r="P11" s="61"/>
      <c r="Q11" s="61"/>
      <c r="R11" s="61"/>
      <c r="S11" s="61"/>
      <c r="T11" s="61"/>
      <c r="U11" s="61"/>
      <c r="V11" s="60" t="s">
        <v>161</v>
      </c>
      <c r="W11" s="60"/>
      <c r="X11" s="60"/>
      <c r="Y11" s="60"/>
      <c r="Z11" s="60" t="s">
        <v>162</v>
      </c>
      <c r="AA11" s="66" t="s">
        <v>129</v>
      </c>
      <c r="AB11" s="64"/>
      <c r="AC11" s="43"/>
      <c r="AD11" s="43"/>
      <c r="AE11" s="63"/>
      <c r="AF11" s="80"/>
      <c r="AG11" s="79"/>
      <c r="AH11" s="79"/>
    </row>
    <row r="12" spans="1:34" customFormat="1" ht="90" hidden="1" x14ac:dyDescent="0.25">
      <c r="A12" s="44" t="str">
        <f>'READ ME FIRST'!$D$12</f>
        <v>PGE</v>
      </c>
      <c r="B12" s="52">
        <f>'READ ME FIRST'!$D$15</f>
        <v>44286</v>
      </c>
      <c r="C12" s="60" t="s">
        <v>151</v>
      </c>
      <c r="D12" s="53" t="str">
        <f>IF(Table2[[#This Row],[WMPInitiativeCategory]]="", "",INDEX('Initiative mapping-DO NOT EDIT'!$I$3:$I$12, MATCH(Table2[[#This Row],[WMPInitiativeCategory]],'Initiative mapping-DO NOT EDIT'!$H$3:$H$12,0)))</f>
        <v>5.3.2.</v>
      </c>
      <c r="E12" s="58" t="s">
        <v>152</v>
      </c>
      <c r="F12" s="58"/>
      <c r="G12" s="56">
        <f>IF(Table2[[#This Row],[WMPInitiativeActivity]]="","x",IF(Table2[[#This Row],[WMPInitiativeActivity]]="other", Table2[[#This Row],[ActivityNameifOther]], INDEX('Initiative mapping-DO NOT EDIT'!$C$3:$C$90,MATCH(Table2[[#This Row],[WMPInitiativeActivity]],'Initiative mapping-DO NOT EDIT'!$D$3:$D$90,0))))</f>
        <v>1</v>
      </c>
      <c r="H12" s="58" t="s">
        <v>163</v>
      </c>
      <c r="I12" s="65"/>
      <c r="J1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2" s="66" t="s">
        <v>164</v>
      </c>
      <c r="L12" s="60"/>
      <c r="M12" s="61"/>
      <c r="N12" s="61"/>
      <c r="O12" s="61"/>
      <c r="P12" s="61"/>
      <c r="Q12" s="61"/>
      <c r="R12" s="61"/>
      <c r="S12" s="61"/>
      <c r="T12" s="61"/>
      <c r="U12" s="61"/>
      <c r="V12" s="60" t="s">
        <v>165</v>
      </c>
      <c r="W12" s="60"/>
      <c r="X12" s="60"/>
      <c r="Y12" s="60"/>
      <c r="Z12" s="60" t="s">
        <v>166</v>
      </c>
      <c r="AA12" s="66" t="s">
        <v>129</v>
      </c>
      <c r="AB12" s="64"/>
      <c r="AC12" s="43"/>
      <c r="AD12" s="43"/>
      <c r="AE12" s="63"/>
      <c r="AF12" s="80"/>
      <c r="AG12" s="79"/>
      <c r="AH12" s="79"/>
    </row>
    <row r="13" spans="1:34" customFormat="1" ht="30" hidden="1" x14ac:dyDescent="0.25">
      <c r="A13" s="44" t="str">
        <f>'READ ME FIRST'!$D$12</f>
        <v>PGE</v>
      </c>
      <c r="B13" s="52">
        <f>'READ ME FIRST'!$D$15</f>
        <v>44286</v>
      </c>
      <c r="C13" s="60" t="s">
        <v>151</v>
      </c>
      <c r="D13" s="54" t="str">
        <f>IF(Table2[[#This Row],[WMPInitiativeCategory]]="", "",INDEX('Initiative mapping-DO NOT EDIT'!$I$3:$I$12, MATCH(Table2[[#This Row],[WMPInitiativeCategory]],'Initiative mapping-DO NOT EDIT'!$H$3:$H$12,0)))</f>
        <v>5.3.2.</v>
      </c>
      <c r="E13" s="58" t="s">
        <v>152</v>
      </c>
      <c r="F13" s="58"/>
      <c r="G13" s="56">
        <f>IF(Table2[[#This Row],[WMPInitiativeActivity]]="","x",IF(Table2[[#This Row],[WMPInitiativeActivity]]="other", Table2[[#This Row],[ActivityNameifOther]], INDEX('Initiative mapping-DO NOT EDIT'!$C$3:$C$90,MATCH(Table2[[#This Row],[WMPInitiativeActivity]],'Initiative mapping-DO NOT EDIT'!$D$3:$D$90,0))))</f>
        <v>1</v>
      </c>
      <c r="H13" s="58" t="s">
        <v>167</v>
      </c>
      <c r="I13" s="65"/>
      <c r="J1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3" s="66" t="s">
        <v>168</v>
      </c>
      <c r="L13" s="60" t="s">
        <v>169</v>
      </c>
      <c r="M13" s="61">
        <v>400</v>
      </c>
      <c r="N13" s="61"/>
      <c r="O13" s="61"/>
      <c r="P13" s="61"/>
      <c r="Q13" s="61"/>
      <c r="R13" s="61"/>
      <c r="S13" s="61"/>
      <c r="T13" s="61"/>
      <c r="U13" s="61">
        <v>404</v>
      </c>
      <c r="V13" s="60"/>
      <c r="W13" s="60"/>
      <c r="X13" s="60"/>
      <c r="Y13" s="60"/>
      <c r="Z13" s="60"/>
      <c r="AA13" s="66" t="s">
        <v>129</v>
      </c>
      <c r="AB13" s="64"/>
      <c r="AC13" s="43"/>
      <c r="AD13" s="43"/>
      <c r="AE13" s="63"/>
      <c r="AF13" s="78"/>
      <c r="AG13" s="79"/>
      <c r="AH13" s="79"/>
    </row>
    <row r="14" spans="1:34" s="4" customFormat="1" ht="30" hidden="1" x14ac:dyDescent="0.25">
      <c r="A14" s="44" t="str">
        <f>'READ ME FIRST'!$D$12</f>
        <v>PGE</v>
      </c>
      <c r="B14" s="52">
        <f>'READ ME FIRST'!$D$15</f>
        <v>44286</v>
      </c>
      <c r="C14" s="60" t="s">
        <v>151</v>
      </c>
      <c r="D14" s="54" t="str">
        <f>IF(Table2[[#This Row],[WMPInitiativeCategory]]="", "",INDEX('Initiative mapping-DO NOT EDIT'!$I$3:$I$12, MATCH(Table2[[#This Row],[WMPInitiativeCategory]],'Initiative mapping-DO NOT EDIT'!$H$3:$H$12,0)))</f>
        <v>5.3.2.</v>
      </c>
      <c r="E14" s="58" t="s">
        <v>152</v>
      </c>
      <c r="F14" s="58"/>
      <c r="G14" s="56">
        <f>IF(Table2[[#This Row],[WMPInitiativeActivity]]="","x",IF(Table2[[#This Row],[WMPInitiativeActivity]]="other", Table2[[#This Row],[ActivityNameifOther]], INDEX('Initiative mapping-DO NOT EDIT'!$C$3:$C$90,MATCH(Table2[[#This Row],[WMPInitiativeActivity]],'Initiative mapping-DO NOT EDIT'!$D$3:$D$90,0))))</f>
        <v>1</v>
      </c>
      <c r="H14" s="58" t="s">
        <v>170</v>
      </c>
      <c r="I14" s="65"/>
      <c r="J1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4" s="66" t="s">
        <v>171</v>
      </c>
      <c r="L14" s="60" t="s">
        <v>172</v>
      </c>
      <c r="M14" s="61">
        <v>200</v>
      </c>
      <c r="N14" s="61"/>
      <c r="O14" s="61"/>
      <c r="P14" s="61"/>
      <c r="Q14" s="61"/>
      <c r="R14" s="61"/>
      <c r="S14" s="61"/>
      <c r="T14" s="61"/>
      <c r="U14" s="61">
        <v>216</v>
      </c>
      <c r="V14" s="60"/>
      <c r="W14" s="60"/>
      <c r="X14" s="60"/>
      <c r="Y14" s="60"/>
      <c r="Z14" s="60"/>
      <c r="AA14" s="66" t="s">
        <v>129</v>
      </c>
      <c r="AB14" s="64"/>
      <c r="AC14" s="43"/>
      <c r="AD14" s="43"/>
      <c r="AE14" s="63"/>
      <c r="AF14" s="78"/>
      <c r="AG14" s="79"/>
      <c r="AH14" s="79"/>
    </row>
    <row r="15" spans="1:34" s="4" customFormat="1" ht="30" hidden="1" x14ac:dyDescent="0.25">
      <c r="A15" s="44" t="str">
        <f>'READ ME FIRST'!$D$12</f>
        <v>PGE</v>
      </c>
      <c r="B15" s="52">
        <f>'READ ME FIRST'!$D$15</f>
        <v>44286</v>
      </c>
      <c r="C15" s="60" t="s">
        <v>151</v>
      </c>
      <c r="D15" s="54" t="str">
        <f>IF(Table2[[#This Row],[WMPInitiativeCategory]]="", "",INDEX('Initiative mapping-DO NOT EDIT'!$I$3:$I$12, MATCH(Table2[[#This Row],[WMPInitiativeCategory]],'Initiative mapping-DO NOT EDIT'!$H$3:$H$12,0)))</f>
        <v>5.3.2.</v>
      </c>
      <c r="E15" s="58" t="s">
        <v>152</v>
      </c>
      <c r="F15" s="58"/>
      <c r="G15" s="56">
        <f>IF(Table2[[#This Row],[WMPInitiativeActivity]]="","x",IF(Table2[[#This Row],[WMPInitiativeActivity]]="other", Table2[[#This Row],[ActivityNameifOther]], INDEX('Initiative mapping-DO NOT EDIT'!$C$3:$C$90,MATCH(Table2[[#This Row],[WMPInitiativeActivity]],'Initiative mapping-DO NOT EDIT'!$D$3:$D$90,0))))</f>
        <v>1</v>
      </c>
      <c r="H15" s="58" t="s">
        <v>173</v>
      </c>
      <c r="I15" s="65"/>
      <c r="J1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5" s="66" t="s">
        <v>174</v>
      </c>
      <c r="L15" s="60"/>
      <c r="M15" s="61"/>
      <c r="N15" s="61"/>
      <c r="O15" s="61"/>
      <c r="P15" s="61"/>
      <c r="Q15" s="61"/>
      <c r="R15" s="61"/>
      <c r="S15" s="61"/>
      <c r="T15" s="61"/>
      <c r="U15" s="61"/>
      <c r="V15" s="60" t="s">
        <v>175</v>
      </c>
      <c r="W15" s="60"/>
      <c r="X15" s="60"/>
      <c r="Y15" s="60"/>
      <c r="Z15" s="60" t="s">
        <v>176</v>
      </c>
      <c r="AA15" s="66" t="s">
        <v>129</v>
      </c>
      <c r="AB15" s="64"/>
      <c r="AC15" s="43"/>
      <c r="AD15" s="43"/>
      <c r="AE15" s="63"/>
      <c r="AF15" s="78"/>
      <c r="AG15" s="79"/>
      <c r="AH15" s="79"/>
    </row>
    <row r="16" spans="1:34" s="4" customFormat="1" ht="45" hidden="1" x14ac:dyDescent="0.25">
      <c r="A16" s="44" t="str">
        <f>'READ ME FIRST'!$D$12</f>
        <v>PGE</v>
      </c>
      <c r="B16" s="52">
        <f>'READ ME FIRST'!$D$15</f>
        <v>44286</v>
      </c>
      <c r="C16" s="58" t="s">
        <v>151</v>
      </c>
      <c r="D16" s="54" t="str">
        <f>IF(Table2[[#This Row],[WMPInitiativeCategory]]="", "",INDEX('Initiative mapping-DO NOT EDIT'!$I$3:$I$12, MATCH(Table2[[#This Row],[WMPInitiativeCategory]],'Initiative mapping-DO NOT EDIT'!$H$3:$H$12,0)))</f>
        <v>5.3.2.</v>
      </c>
      <c r="E16" s="58" t="s">
        <v>152</v>
      </c>
      <c r="F16" s="58"/>
      <c r="G16" s="56">
        <f>IF(Table2[[#This Row],[WMPInitiativeActivity]]="","x",IF(Table2[[#This Row],[WMPInitiativeActivity]]="other", Table2[[#This Row],[ActivityNameifOther]], INDEX('Initiative mapping-DO NOT EDIT'!$C$3:$C$90,MATCH(Table2[[#This Row],[WMPInitiativeActivity]],'Initiative mapping-DO NOT EDIT'!$D$3:$D$90,0))))</f>
        <v>1</v>
      </c>
      <c r="H16" s="58" t="s">
        <v>177</v>
      </c>
      <c r="I16" s="65"/>
      <c r="J1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6" s="66" t="s">
        <v>178</v>
      </c>
      <c r="L16" s="60"/>
      <c r="M16" s="61"/>
      <c r="N16" s="61"/>
      <c r="O16" s="61"/>
      <c r="P16" s="61"/>
      <c r="Q16" s="61"/>
      <c r="R16" s="61"/>
      <c r="S16" s="61"/>
      <c r="T16" s="61"/>
      <c r="U16" s="61"/>
      <c r="V16" s="60" t="s">
        <v>179</v>
      </c>
      <c r="W16" s="60"/>
      <c r="X16" s="60"/>
      <c r="Y16" s="60"/>
      <c r="Z16" s="60" t="s">
        <v>180</v>
      </c>
      <c r="AA16" s="66" t="s">
        <v>129</v>
      </c>
      <c r="AB16" s="64"/>
      <c r="AC16" s="43"/>
      <c r="AD16" s="43"/>
      <c r="AE16" s="63"/>
      <c r="AF16" s="78"/>
      <c r="AG16" s="79"/>
      <c r="AH16" s="79"/>
    </row>
    <row r="17" spans="1:34" s="4" customFormat="1" ht="60" hidden="1" x14ac:dyDescent="0.25">
      <c r="A17" s="44" t="str">
        <f>'READ ME FIRST'!$D$12</f>
        <v>PGE</v>
      </c>
      <c r="B17" s="52">
        <f>'READ ME FIRST'!$D$15</f>
        <v>44286</v>
      </c>
      <c r="C17" s="58" t="s">
        <v>151</v>
      </c>
      <c r="D17" s="54" t="str">
        <f>IF(Table2[[#This Row],[WMPInitiativeCategory]]="", "",INDEX('Initiative mapping-DO NOT EDIT'!$I$3:$I$12, MATCH(Table2[[#This Row],[WMPInitiativeCategory]],'Initiative mapping-DO NOT EDIT'!$H$3:$H$12,0)))</f>
        <v>5.3.2.</v>
      </c>
      <c r="E17" s="58" t="s">
        <v>152</v>
      </c>
      <c r="F17" s="58"/>
      <c r="G17" s="56">
        <f>IF(Table2[[#This Row],[WMPInitiativeActivity]]="","x",IF(Table2[[#This Row],[WMPInitiativeActivity]]="other", Table2[[#This Row],[ActivityNameifOther]], INDEX('Initiative mapping-DO NOT EDIT'!$C$3:$C$90,MATCH(Table2[[#This Row],[WMPInitiativeActivity]],'Initiative mapping-DO NOT EDIT'!$D$3:$D$90,0))))</f>
        <v>1</v>
      </c>
      <c r="H17" s="58" t="s">
        <v>181</v>
      </c>
      <c r="I17" s="65"/>
      <c r="J1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7" s="67" t="s">
        <v>182</v>
      </c>
      <c r="L17" s="60"/>
      <c r="M17" s="61"/>
      <c r="N17" s="61"/>
      <c r="O17" s="61"/>
      <c r="P17" s="61"/>
      <c r="Q17" s="61"/>
      <c r="R17" s="61"/>
      <c r="S17" s="61"/>
      <c r="T17" s="61"/>
      <c r="U17" s="61"/>
      <c r="V17" s="60" t="s">
        <v>183</v>
      </c>
      <c r="W17" s="60"/>
      <c r="X17" s="60"/>
      <c r="Y17" s="60"/>
      <c r="Z17" s="60" t="s">
        <v>184</v>
      </c>
      <c r="AA17" s="66" t="s">
        <v>129</v>
      </c>
      <c r="AB17" s="64"/>
      <c r="AC17" s="43"/>
      <c r="AD17" s="43"/>
      <c r="AE17" s="63"/>
      <c r="AF17" s="78"/>
      <c r="AG17" s="79"/>
      <c r="AH17" s="79"/>
    </row>
    <row r="18" spans="1:34" s="4" customFormat="1" ht="30" hidden="1" x14ac:dyDescent="0.25">
      <c r="A18" s="44" t="str">
        <f>'READ ME FIRST'!$D$12</f>
        <v>PGE</v>
      </c>
      <c r="B18" s="52">
        <f>'READ ME FIRST'!$D$15</f>
        <v>44286</v>
      </c>
      <c r="C18" s="58" t="s">
        <v>151</v>
      </c>
      <c r="D18" s="54" t="str">
        <f>IF(Table2[[#This Row],[WMPInitiativeCategory]]="", "",INDEX('Initiative mapping-DO NOT EDIT'!$I$3:$I$12, MATCH(Table2[[#This Row],[WMPInitiativeCategory]],'Initiative mapping-DO NOT EDIT'!$H$3:$H$12,0)))</f>
        <v>5.3.2.</v>
      </c>
      <c r="E18" s="58" t="s">
        <v>152</v>
      </c>
      <c r="F18" s="58"/>
      <c r="G18" s="56">
        <f>IF(Table2[[#This Row],[WMPInitiativeActivity]]="","x",IF(Table2[[#This Row],[WMPInitiativeActivity]]="other", Table2[[#This Row],[ActivityNameifOther]], INDEX('Initiative mapping-DO NOT EDIT'!$C$3:$C$90,MATCH(Table2[[#This Row],[WMPInitiativeActivity]],'Initiative mapping-DO NOT EDIT'!$D$3:$D$90,0))))</f>
        <v>1</v>
      </c>
      <c r="H18" s="58" t="s">
        <v>185</v>
      </c>
      <c r="I18" s="65"/>
      <c r="J1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8" s="67" t="s">
        <v>186</v>
      </c>
      <c r="L18" s="60"/>
      <c r="M18" s="61"/>
      <c r="N18" s="61"/>
      <c r="O18" s="61"/>
      <c r="P18" s="61"/>
      <c r="Q18" s="61"/>
      <c r="R18" s="61"/>
      <c r="S18" s="61"/>
      <c r="T18" s="61"/>
      <c r="U18" s="61"/>
      <c r="V18" s="60" t="s">
        <v>187</v>
      </c>
      <c r="W18" s="60"/>
      <c r="X18" s="60"/>
      <c r="Y18" s="60"/>
      <c r="Z18" s="60" t="s">
        <v>188</v>
      </c>
      <c r="AA18" s="66" t="s">
        <v>129</v>
      </c>
      <c r="AB18" s="64"/>
      <c r="AC18" s="43"/>
      <c r="AD18" s="43"/>
      <c r="AE18" s="63"/>
      <c r="AF18" s="78"/>
      <c r="AG18" s="79"/>
      <c r="AH18" s="79"/>
    </row>
    <row r="19" spans="1:34" s="4" customFormat="1" ht="90" hidden="1" x14ac:dyDescent="0.25">
      <c r="A19" s="44" t="str">
        <f>'READ ME FIRST'!$D$12</f>
        <v>PGE</v>
      </c>
      <c r="B19" s="52">
        <f>'READ ME FIRST'!$D$15</f>
        <v>44286</v>
      </c>
      <c r="C19" s="58" t="s">
        <v>151</v>
      </c>
      <c r="D19" s="54" t="str">
        <f>IF(Table2[[#This Row],[WMPInitiativeCategory]]="", "",INDEX('Initiative mapping-DO NOT EDIT'!$I$3:$I$12, MATCH(Table2[[#This Row],[WMPInitiativeCategory]],'Initiative mapping-DO NOT EDIT'!$H$3:$H$12,0)))</f>
        <v>5.3.2.</v>
      </c>
      <c r="E19" s="58" t="s">
        <v>152</v>
      </c>
      <c r="F19" s="58"/>
      <c r="G19" s="56">
        <f>IF(Table2[[#This Row],[WMPInitiativeActivity]]="","x",IF(Table2[[#This Row],[WMPInitiativeActivity]]="other", Table2[[#This Row],[ActivityNameifOther]], INDEX('Initiative mapping-DO NOT EDIT'!$C$3:$C$90,MATCH(Table2[[#This Row],[WMPInitiativeActivity]],'Initiative mapping-DO NOT EDIT'!$D$3:$D$90,0))))</f>
        <v>1</v>
      </c>
      <c r="H19" s="58" t="s">
        <v>189</v>
      </c>
      <c r="I19" s="65"/>
      <c r="J1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9" s="67" t="s">
        <v>190</v>
      </c>
      <c r="L19" s="60"/>
      <c r="M19" s="61"/>
      <c r="N19" s="61"/>
      <c r="O19" s="61"/>
      <c r="P19" s="61"/>
      <c r="Q19" s="61"/>
      <c r="R19" s="61"/>
      <c r="S19" s="61"/>
      <c r="T19" s="61"/>
      <c r="U19" s="61"/>
      <c r="V19" s="60" t="s">
        <v>191</v>
      </c>
      <c r="W19" s="60"/>
      <c r="X19" s="60"/>
      <c r="Y19" s="60"/>
      <c r="Z19" s="60" t="s">
        <v>192</v>
      </c>
      <c r="AA19" s="66" t="s">
        <v>129</v>
      </c>
      <c r="AB19" s="64"/>
      <c r="AC19" s="43"/>
      <c r="AD19" s="43"/>
      <c r="AE19" s="63"/>
      <c r="AF19" s="78"/>
      <c r="AG19" s="79"/>
      <c r="AH19" s="79"/>
    </row>
    <row r="20" spans="1:34" s="4" customFormat="1" ht="105" hidden="1" x14ac:dyDescent="0.25">
      <c r="A20" s="44" t="str">
        <f>'READ ME FIRST'!$D$12</f>
        <v>PGE</v>
      </c>
      <c r="B20" s="52">
        <f>'READ ME FIRST'!$D$15</f>
        <v>44286</v>
      </c>
      <c r="C20" s="58" t="s">
        <v>151</v>
      </c>
      <c r="D20" s="54" t="str">
        <f>IF(Table2[[#This Row],[WMPInitiativeCategory]]="", "",INDEX('Initiative mapping-DO NOT EDIT'!$I$3:$I$12, MATCH(Table2[[#This Row],[WMPInitiativeCategory]],'Initiative mapping-DO NOT EDIT'!$H$3:$H$12,0)))</f>
        <v>5.3.2.</v>
      </c>
      <c r="E20" s="58" t="s">
        <v>152</v>
      </c>
      <c r="F20" s="58"/>
      <c r="G20" s="56">
        <f>IF(Table2[[#This Row],[WMPInitiativeActivity]]="","x",IF(Table2[[#This Row],[WMPInitiativeActivity]]="other", Table2[[#This Row],[ActivityNameifOther]], INDEX('Initiative mapping-DO NOT EDIT'!$C$3:$C$90,MATCH(Table2[[#This Row],[WMPInitiativeActivity]],'Initiative mapping-DO NOT EDIT'!$D$3:$D$90,0))))</f>
        <v>1</v>
      </c>
      <c r="H20" s="58" t="s">
        <v>193</v>
      </c>
      <c r="I20" s="65"/>
      <c r="J2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20" s="67" t="s">
        <v>194</v>
      </c>
      <c r="L20" s="60"/>
      <c r="M20" s="61"/>
      <c r="N20" s="61"/>
      <c r="O20" s="61"/>
      <c r="P20" s="61"/>
      <c r="Q20" s="61"/>
      <c r="R20" s="61"/>
      <c r="S20" s="61"/>
      <c r="T20" s="61"/>
      <c r="U20" s="61"/>
      <c r="V20" s="60" t="s">
        <v>195</v>
      </c>
      <c r="W20" s="60"/>
      <c r="X20" s="60"/>
      <c r="Y20" s="60"/>
      <c r="Z20" s="60" t="s">
        <v>196</v>
      </c>
      <c r="AA20" s="66" t="s">
        <v>129</v>
      </c>
      <c r="AB20" s="64"/>
      <c r="AC20" s="43"/>
      <c r="AD20" s="43"/>
      <c r="AE20" s="63"/>
      <c r="AF20" s="78"/>
      <c r="AG20" s="79"/>
      <c r="AH20" s="79"/>
    </row>
    <row r="21" spans="1:34" s="4" customFormat="1" ht="75" hidden="1" x14ac:dyDescent="0.25">
      <c r="A21" s="44" t="str">
        <f>'READ ME FIRST'!$D$12</f>
        <v>PGE</v>
      </c>
      <c r="B21" s="52">
        <f>'READ ME FIRST'!$D$15</f>
        <v>44286</v>
      </c>
      <c r="C21" s="58" t="s">
        <v>151</v>
      </c>
      <c r="D21" s="54" t="str">
        <f>IF(Table2[[#This Row],[WMPInitiativeCategory]]="", "",INDEX('Initiative mapping-DO NOT EDIT'!$I$3:$I$12, MATCH(Table2[[#This Row],[WMPInitiativeCategory]],'Initiative mapping-DO NOT EDIT'!$H$3:$H$12,0)))</f>
        <v>5.3.2.</v>
      </c>
      <c r="E21" s="58" t="s">
        <v>197</v>
      </c>
      <c r="F21" s="58"/>
      <c r="G21" s="56">
        <f>IF(Table2[[#This Row],[WMPInitiativeActivity]]="","x",IF(Table2[[#This Row],[WMPInitiativeActivity]]="other", Table2[[#This Row],[ActivityNameifOther]], INDEX('Initiative mapping-DO NOT EDIT'!$C$3:$C$90,MATCH(Table2[[#This Row],[WMPInitiativeActivity]],'Initiative mapping-DO NOT EDIT'!$D$3:$D$90,0))))</f>
        <v>2</v>
      </c>
      <c r="H21" s="58" t="s">
        <v>198</v>
      </c>
      <c r="I21" s="65"/>
      <c r="J2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Forecasting_Continuous monitoring sensors __2021</v>
      </c>
      <c r="K21" s="66" t="s">
        <v>199</v>
      </c>
      <c r="L21" s="60"/>
      <c r="M21" s="61"/>
      <c r="N21" s="61"/>
      <c r="O21" s="61"/>
      <c r="P21" s="61"/>
      <c r="Q21" s="61"/>
      <c r="R21" s="61"/>
      <c r="S21" s="61"/>
      <c r="T21" s="61"/>
      <c r="U21" s="61"/>
      <c r="V21" s="60" t="s">
        <v>200</v>
      </c>
      <c r="W21" s="60"/>
      <c r="X21" s="60"/>
      <c r="Y21" s="60"/>
      <c r="Z21" s="60" t="s">
        <v>201</v>
      </c>
      <c r="AA21" s="66" t="s">
        <v>129</v>
      </c>
      <c r="AB21" s="64"/>
      <c r="AC21" s="43"/>
      <c r="AD21" s="43"/>
      <c r="AE21" s="63"/>
      <c r="AF21" s="78"/>
      <c r="AG21" s="79"/>
      <c r="AH21" s="79"/>
    </row>
    <row r="22" spans="1:34" s="4" customFormat="1" ht="45" hidden="1" x14ac:dyDescent="0.25">
      <c r="A22" s="44" t="str">
        <f>'READ ME FIRST'!$D$12</f>
        <v>PGE</v>
      </c>
      <c r="B22" s="52">
        <f>'READ ME FIRST'!$D$15</f>
        <v>44286</v>
      </c>
      <c r="C22" s="58" t="s">
        <v>151</v>
      </c>
      <c r="D22" s="54" t="str">
        <f>IF(Table2[[#This Row],[WMPInitiativeCategory]]="", "",INDEX('Initiative mapping-DO NOT EDIT'!$I$3:$I$12, MATCH(Table2[[#This Row],[WMPInitiativeCategory]],'Initiative mapping-DO NOT EDIT'!$H$3:$H$12,0)))</f>
        <v>5.3.2.</v>
      </c>
      <c r="E22" s="58" t="s">
        <v>197</v>
      </c>
      <c r="F22" s="58"/>
      <c r="G22" s="56">
        <f>IF(Table2[[#This Row],[WMPInitiativeActivity]]="","x",IF(Table2[[#This Row],[WMPInitiativeActivity]]="other", Table2[[#This Row],[ActivityNameifOther]], INDEX('Initiative mapping-DO NOT EDIT'!$C$3:$C$90,MATCH(Table2[[#This Row],[WMPInitiativeActivity]],'Initiative mapping-DO NOT EDIT'!$D$3:$D$90,0))))</f>
        <v>2</v>
      </c>
      <c r="H22" s="58" t="s">
        <v>202</v>
      </c>
      <c r="I22" s="65"/>
      <c r="J2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Forecasting_Continuous monitoring sensors __2021</v>
      </c>
      <c r="K22" s="66" t="s">
        <v>199</v>
      </c>
      <c r="L22" s="60"/>
      <c r="M22" s="61"/>
      <c r="N22" s="61"/>
      <c r="O22" s="61"/>
      <c r="P22" s="61"/>
      <c r="Q22" s="61"/>
      <c r="R22" s="61"/>
      <c r="S22" s="61"/>
      <c r="T22" s="61"/>
      <c r="U22" s="61"/>
      <c r="V22" s="60" t="s">
        <v>203</v>
      </c>
      <c r="W22" s="60"/>
      <c r="X22" s="60"/>
      <c r="Y22" s="60"/>
      <c r="Z22" s="60" t="s">
        <v>204</v>
      </c>
      <c r="AA22" s="66" t="s">
        <v>129</v>
      </c>
      <c r="AB22" s="64"/>
      <c r="AC22" s="43"/>
      <c r="AD22" s="43"/>
      <c r="AE22" s="63"/>
      <c r="AF22" s="78"/>
      <c r="AG22" s="79"/>
      <c r="AH22" s="79"/>
    </row>
    <row r="23" spans="1:34" s="4" customFormat="1" ht="90" hidden="1" x14ac:dyDescent="0.25">
      <c r="A23" s="44" t="str">
        <f>'READ ME FIRST'!$D$12</f>
        <v>PGE</v>
      </c>
      <c r="B23" s="52">
        <f>'READ ME FIRST'!$D$15</f>
        <v>44286</v>
      </c>
      <c r="C23" s="58" t="s">
        <v>151</v>
      </c>
      <c r="D23" s="54" t="str">
        <f>IF(Table2[[#This Row],[WMPInitiativeCategory]]="", "",INDEX('Initiative mapping-DO NOT EDIT'!$I$3:$I$12, MATCH(Table2[[#This Row],[WMPInitiativeCategory]],'Initiative mapping-DO NOT EDIT'!$H$3:$H$12,0)))</f>
        <v>5.3.2.</v>
      </c>
      <c r="E23" s="58" t="s">
        <v>197</v>
      </c>
      <c r="F23" s="58"/>
      <c r="G23" s="56">
        <f>IF(Table2[[#This Row],[WMPInitiativeActivity]]="","x",IF(Table2[[#This Row],[WMPInitiativeActivity]]="other", Table2[[#This Row],[ActivityNameifOther]], INDEX('Initiative mapping-DO NOT EDIT'!$C$3:$C$90,MATCH(Table2[[#This Row],[WMPInitiativeActivity]],'Initiative mapping-DO NOT EDIT'!$D$3:$D$90,0))))</f>
        <v>2</v>
      </c>
      <c r="H23" s="58" t="s">
        <v>205</v>
      </c>
      <c r="I23" s="65"/>
      <c r="J2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Forecasting_Continuous monitoring sensors __2021</v>
      </c>
      <c r="K23" s="66" t="s">
        <v>206</v>
      </c>
      <c r="L23" s="60"/>
      <c r="M23" s="61"/>
      <c r="N23" s="61"/>
      <c r="O23" s="61"/>
      <c r="P23" s="61"/>
      <c r="Q23" s="61"/>
      <c r="R23" s="61"/>
      <c r="S23" s="61"/>
      <c r="T23" s="61"/>
      <c r="U23" s="61"/>
      <c r="V23" s="60" t="s">
        <v>207</v>
      </c>
      <c r="W23" s="60"/>
      <c r="X23" s="60"/>
      <c r="Y23" s="60"/>
      <c r="Z23" s="60" t="s">
        <v>208</v>
      </c>
      <c r="AA23" s="66" t="s">
        <v>209</v>
      </c>
      <c r="AB23" s="74" t="s">
        <v>210</v>
      </c>
      <c r="AC23" s="43"/>
      <c r="AD23" s="43"/>
      <c r="AE23" s="63"/>
      <c r="AF23" s="78"/>
      <c r="AG23" s="79"/>
      <c r="AH23" s="79"/>
    </row>
    <row r="24" spans="1:34" s="4" customFormat="1" ht="60" hidden="1" x14ac:dyDescent="0.25">
      <c r="A24" s="44" t="str">
        <f>'READ ME FIRST'!$D$12</f>
        <v>PGE</v>
      </c>
      <c r="B24" s="52">
        <f>'READ ME FIRST'!$D$15</f>
        <v>44286</v>
      </c>
      <c r="C24" s="58" t="s">
        <v>151</v>
      </c>
      <c r="D24" s="54" t="str">
        <f>IF(Table2[[#This Row],[WMPInitiativeCategory]]="", "",INDEX('Initiative mapping-DO NOT EDIT'!$I$3:$I$12, MATCH(Table2[[#This Row],[WMPInitiativeCategory]],'Initiative mapping-DO NOT EDIT'!$H$3:$H$12,0)))</f>
        <v>5.3.2.</v>
      </c>
      <c r="E24" s="58" t="s">
        <v>197</v>
      </c>
      <c r="F24" s="58"/>
      <c r="G24" s="56">
        <f>IF(Table2[[#This Row],[WMPInitiativeActivity]]="","x",IF(Table2[[#This Row],[WMPInitiativeActivity]]="other", Table2[[#This Row],[ActivityNameifOther]], INDEX('Initiative mapping-DO NOT EDIT'!$C$3:$C$90,MATCH(Table2[[#This Row],[WMPInitiativeActivity]],'Initiative mapping-DO NOT EDIT'!$D$3:$D$90,0))))</f>
        <v>2</v>
      </c>
      <c r="H24" s="58" t="s">
        <v>211</v>
      </c>
      <c r="I24" s="65"/>
      <c r="J2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Forecasting_Continuous monitoring sensors __2021</v>
      </c>
      <c r="K24" s="66" t="s">
        <v>212</v>
      </c>
      <c r="L24" s="60"/>
      <c r="M24" s="61"/>
      <c r="N24" s="61"/>
      <c r="O24" s="61"/>
      <c r="P24" s="61"/>
      <c r="Q24" s="61"/>
      <c r="R24" s="61"/>
      <c r="S24" s="61"/>
      <c r="T24" s="61"/>
      <c r="U24" s="61"/>
      <c r="V24" s="60" t="s">
        <v>213</v>
      </c>
      <c r="W24" s="60"/>
      <c r="X24" s="60"/>
      <c r="Y24" s="60"/>
      <c r="Z24" s="60" t="s">
        <v>214</v>
      </c>
      <c r="AA24" s="66" t="s">
        <v>129</v>
      </c>
      <c r="AB24" s="64"/>
      <c r="AC24" s="43"/>
      <c r="AD24" s="43"/>
      <c r="AE24" s="63"/>
      <c r="AF24" s="78"/>
      <c r="AG24" s="79"/>
      <c r="AH24" s="79"/>
    </row>
    <row r="25" spans="1:34" s="4" customFormat="1" ht="75" hidden="1" x14ac:dyDescent="0.25">
      <c r="A25" s="44" t="str">
        <f>'READ ME FIRST'!$D$12</f>
        <v>PGE</v>
      </c>
      <c r="B25" s="52">
        <f>'READ ME FIRST'!$D$15</f>
        <v>44286</v>
      </c>
      <c r="C25" s="58" t="s">
        <v>151</v>
      </c>
      <c r="D25" s="54" t="str">
        <f>IF(Table2[[#This Row],[WMPInitiativeCategory]]="", "",INDEX('Initiative mapping-DO NOT EDIT'!$I$3:$I$12, MATCH(Table2[[#This Row],[WMPInitiativeCategory]],'Initiative mapping-DO NOT EDIT'!$H$3:$H$12,0)))</f>
        <v>5.3.2.</v>
      </c>
      <c r="E25" s="58" t="s">
        <v>197</v>
      </c>
      <c r="F25" s="58"/>
      <c r="G25" s="56">
        <f>IF(Table2[[#This Row],[WMPInitiativeActivity]]="","x",IF(Table2[[#This Row],[WMPInitiativeActivity]]="other", Table2[[#This Row],[ActivityNameifOther]], INDEX('Initiative mapping-DO NOT EDIT'!$C$3:$C$90,MATCH(Table2[[#This Row],[WMPInitiativeActivity]],'Initiative mapping-DO NOT EDIT'!$D$3:$D$90,0))))</f>
        <v>2</v>
      </c>
      <c r="H25" s="58" t="s">
        <v>215</v>
      </c>
      <c r="I25" s="65"/>
      <c r="J2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Forecasting_Continuous monitoring sensors __2021</v>
      </c>
      <c r="K25" s="66" t="s">
        <v>216</v>
      </c>
      <c r="L25" s="60"/>
      <c r="M25" s="61"/>
      <c r="N25" s="61"/>
      <c r="O25" s="61"/>
      <c r="P25" s="61"/>
      <c r="Q25" s="61"/>
      <c r="R25" s="61"/>
      <c r="S25" s="61"/>
      <c r="T25" s="61"/>
      <c r="U25" s="61"/>
      <c r="V25" s="60" t="s">
        <v>217</v>
      </c>
      <c r="W25" s="60"/>
      <c r="X25" s="60"/>
      <c r="Y25" s="60"/>
      <c r="Z25" s="60" t="s">
        <v>218</v>
      </c>
      <c r="AA25" s="66" t="s">
        <v>129</v>
      </c>
      <c r="AB25" s="64"/>
      <c r="AC25" s="43"/>
      <c r="AD25" s="43"/>
      <c r="AE25" s="63"/>
      <c r="AF25" s="78"/>
      <c r="AG25" s="79"/>
      <c r="AH25" s="79"/>
    </row>
    <row r="26" spans="1:34" s="4" customFormat="1" ht="75" hidden="1" x14ac:dyDescent="0.25">
      <c r="A26" s="44" t="str">
        <f>'READ ME FIRST'!$D$12</f>
        <v>PGE</v>
      </c>
      <c r="B26" s="52">
        <f>'READ ME FIRST'!$D$15</f>
        <v>44286</v>
      </c>
      <c r="C26" s="58" t="s">
        <v>151</v>
      </c>
      <c r="D26" s="54" t="str">
        <f>IF(Table2[[#This Row],[WMPInitiativeCategory]]="", "",INDEX('Initiative mapping-DO NOT EDIT'!$I$3:$I$12, MATCH(Table2[[#This Row],[WMPInitiativeCategory]],'Initiative mapping-DO NOT EDIT'!$H$3:$H$12,0)))</f>
        <v>5.3.2.</v>
      </c>
      <c r="E26" s="58" t="s">
        <v>197</v>
      </c>
      <c r="F26" s="58"/>
      <c r="G26" s="56">
        <f>IF(Table2[[#This Row],[WMPInitiativeActivity]]="","x",IF(Table2[[#This Row],[WMPInitiativeActivity]]="other", Table2[[#This Row],[ActivityNameifOther]], INDEX('Initiative mapping-DO NOT EDIT'!$C$3:$C$90,MATCH(Table2[[#This Row],[WMPInitiativeActivity]],'Initiative mapping-DO NOT EDIT'!$D$3:$D$90,0))))</f>
        <v>2</v>
      </c>
      <c r="H26" s="58" t="s">
        <v>219</v>
      </c>
      <c r="I26" s="65"/>
      <c r="J2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Forecasting_Continuous monitoring sensors __2021</v>
      </c>
      <c r="K26" s="66" t="s">
        <v>220</v>
      </c>
      <c r="L26" s="60"/>
      <c r="M26" s="61"/>
      <c r="N26" s="61"/>
      <c r="O26" s="61"/>
      <c r="P26" s="61"/>
      <c r="Q26" s="61"/>
      <c r="R26" s="61"/>
      <c r="S26" s="61"/>
      <c r="T26" s="61"/>
      <c r="U26" s="61"/>
      <c r="V26" s="60" t="s">
        <v>221</v>
      </c>
      <c r="W26" s="60"/>
      <c r="X26" s="60"/>
      <c r="Y26" s="60"/>
      <c r="Z26" s="60" t="s">
        <v>222</v>
      </c>
      <c r="AA26" s="66" t="s">
        <v>209</v>
      </c>
      <c r="AB26" s="74" t="s">
        <v>223</v>
      </c>
      <c r="AC26" s="43"/>
      <c r="AD26" s="43"/>
      <c r="AE26" s="63"/>
      <c r="AF26" s="78"/>
      <c r="AG26" s="79"/>
      <c r="AH26" s="79"/>
    </row>
    <row r="27" spans="1:34" s="4" customFormat="1" ht="30" hidden="1" x14ac:dyDescent="0.25">
      <c r="A27" s="44" t="str">
        <f>'READ ME FIRST'!$D$12</f>
        <v>PGE</v>
      </c>
      <c r="B27" s="52">
        <f>'READ ME FIRST'!$D$15</f>
        <v>44286</v>
      </c>
      <c r="C27" s="58" t="s">
        <v>151</v>
      </c>
      <c r="D27" s="54" t="str">
        <f>IF(Table2[[#This Row],[WMPInitiativeCategory]]="", "",INDEX('Initiative mapping-DO NOT EDIT'!$I$3:$I$12, MATCH(Table2[[#This Row],[WMPInitiativeCategory]],'Initiative mapping-DO NOT EDIT'!$H$3:$H$12,0)))</f>
        <v>5.3.2.</v>
      </c>
      <c r="E27" s="58" t="s">
        <v>197</v>
      </c>
      <c r="F27" s="58"/>
      <c r="G27" s="56">
        <f>IF(Table2[[#This Row],[WMPInitiativeActivity]]="","x",IF(Table2[[#This Row],[WMPInitiativeActivity]]="other", Table2[[#This Row],[ActivityNameifOther]], INDEX('Initiative mapping-DO NOT EDIT'!$C$3:$C$90,MATCH(Table2[[#This Row],[WMPInitiativeActivity]],'Initiative mapping-DO NOT EDIT'!$D$3:$D$90,0))))</f>
        <v>2</v>
      </c>
      <c r="H27" s="58" t="s">
        <v>224</v>
      </c>
      <c r="I27" s="65"/>
      <c r="J2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Forecasting_Continuous monitoring sensors __2021</v>
      </c>
      <c r="K27" s="66" t="s">
        <v>225</v>
      </c>
      <c r="L27" s="60" t="s">
        <v>226</v>
      </c>
      <c r="M27" s="61">
        <v>20</v>
      </c>
      <c r="N27" s="61"/>
      <c r="O27" s="61"/>
      <c r="P27" s="61"/>
      <c r="Q27" s="61"/>
      <c r="R27" s="61"/>
      <c r="S27" s="61"/>
      <c r="T27" s="61"/>
      <c r="U27" s="61">
        <v>46</v>
      </c>
      <c r="V27" s="60" t="s">
        <v>227</v>
      </c>
      <c r="W27" s="60"/>
      <c r="X27" s="60"/>
      <c r="Y27" s="60"/>
      <c r="Z27" s="60" t="s">
        <v>228</v>
      </c>
      <c r="AA27" s="66" t="s">
        <v>129</v>
      </c>
      <c r="AB27" s="64"/>
      <c r="AC27" s="43"/>
      <c r="AD27" s="43"/>
      <c r="AE27" s="63"/>
      <c r="AF27" s="78"/>
      <c r="AG27" s="79"/>
      <c r="AH27" s="79"/>
    </row>
    <row r="28" spans="1:34" s="4" customFormat="1" ht="30" hidden="1" x14ac:dyDescent="0.25">
      <c r="A28" s="44" t="str">
        <f>'READ ME FIRST'!$D$12</f>
        <v>PGE</v>
      </c>
      <c r="B28" s="52">
        <f>'READ ME FIRST'!$D$15</f>
        <v>44286</v>
      </c>
      <c r="C28" s="58" t="s">
        <v>151</v>
      </c>
      <c r="D28" s="54" t="str">
        <f>IF(Table2[[#This Row],[WMPInitiativeCategory]]="", "",INDEX('Initiative mapping-DO NOT EDIT'!$I$3:$I$12, MATCH(Table2[[#This Row],[WMPInitiativeCategory]],'Initiative mapping-DO NOT EDIT'!$H$3:$H$12,0)))</f>
        <v>5.3.2.</v>
      </c>
      <c r="E28" s="58" t="s">
        <v>197</v>
      </c>
      <c r="F28" s="58"/>
      <c r="G28" s="56">
        <f>IF(Table2[[#This Row],[WMPInitiativeActivity]]="","x",IF(Table2[[#This Row],[WMPInitiativeActivity]]="other", Table2[[#This Row],[ActivityNameifOther]], INDEX('Initiative mapping-DO NOT EDIT'!$C$3:$C$90,MATCH(Table2[[#This Row],[WMPInitiativeActivity]],'Initiative mapping-DO NOT EDIT'!$D$3:$D$90,0))))</f>
        <v>2</v>
      </c>
      <c r="H28" s="58" t="s">
        <v>229</v>
      </c>
      <c r="I28" s="65"/>
      <c r="J2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Forecasting_Continuous monitoring sensors __2021</v>
      </c>
      <c r="K28" s="66" t="s">
        <v>230</v>
      </c>
      <c r="L28" s="60" t="s">
        <v>231</v>
      </c>
      <c r="M28" s="61">
        <v>1</v>
      </c>
      <c r="N28" s="61"/>
      <c r="O28" s="61"/>
      <c r="P28" s="61"/>
      <c r="Q28" s="61"/>
      <c r="R28" s="61"/>
      <c r="S28" s="61"/>
      <c r="T28" s="61"/>
      <c r="U28" s="61">
        <v>1</v>
      </c>
      <c r="V28" s="60" t="s">
        <v>232</v>
      </c>
      <c r="W28" s="60"/>
      <c r="X28" s="60"/>
      <c r="Y28" s="60"/>
      <c r="Z28" s="60" t="s">
        <v>233</v>
      </c>
      <c r="AA28" s="66" t="s">
        <v>129</v>
      </c>
      <c r="AB28" s="64"/>
      <c r="AC28" s="43"/>
      <c r="AD28" s="43"/>
      <c r="AE28" s="63"/>
      <c r="AF28" s="78"/>
      <c r="AG28" s="79"/>
      <c r="AH28" s="79"/>
    </row>
    <row r="29" spans="1:34" s="4" customFormat="1" ht="75" hidden="1" x14ac:dyDescent="0.25">
      <c r="A29" s="44" t="str">
        <f>'READ ME FIRST'!$D$12</f>
        <v>PGE</v>
      </c>
      <c r="B29" s="52">
        <f>'READ ME FIRST'!$D$15</f>
        <v>44286</v>
      </c>
      <c r="C29" s="58" t="s">
        <v>151</v>
      </c>
      <c r="D29" s="54" t="str">
        <f>IF(Table2[[#This Row],[WMPInitiativeCategory]]="", "",INDEX('Initiative mapping-DO NOT EDIT'!$I$3:$I$12, MATCH(Table2[[#This Row],[WMPInitiativeCategory]],'Initiative mapping-DO NOT EDIT'!$H$3:$H$12,0)))</f>
        <v>5.3.2.</v>
      </c>
      <c r="E29" s="58" t="s">
        <v>234</v>
      </c>
      <c r="F29" s="58"/>
      <c r="G29" s="56">
        <f>IF(Table2[[#This Row],[WMPInitiativeActivity]]="","x",IF(Table2[[#This Row],[WMPInitiativeActivity]]="other", Table2[[#This Row],[ActivityNameifOther]], INDEX('Initiative mapping-DO NOT EDIT'!$C$3:$C$90,MATCH(Table2[[#This Row],[WMPInitiativeActivity]],'Initiative mapping-DO NOT EDIT'!$D$3:$D$90,0))))</f>
        <v>3</v>
      </c>
      <c r="H29" s="58" t="s">
        <v>198</v>
      </c>
      <c r="I29" s="65"/>
      <c r="J2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Forecasting_Fault indicators for detecting faults on electric lines and equipment  __2021</v>
      </c>
      <c r="K29" s="66" t="s">
        <v>235</v>
      </c>
      <c r="L29" s="60"/>
      <c r="M29" s="61"/>
      <c r="N29" s="61"/>
      <c r="O29" s="61"/>
      <c r="P29" s="61"/>
      <c r="Q29" s="61"/>
      <c r="R29" s="61"/>
      <c r="S29" s="61"/>
      <c r="T29" s="61"/>
      <c r="U29" s="61"/>
      <c r="V29" s="60" t="s">
        <v>236</v>
      </c>
      <c r="W29" s="60"/>
      <c r="X29" s="60"/>
      <c r="Y29" s="60"/>
      <c r="Z29" s="60" t="s">
        <v>237</v>
      </c>
      <c r="AA29" s="66" t="s">
        <v>129</v>
      </c>
      <c r="AB29" s="64"/>
      <c r="AC29" s="43"/>
      <c r="AD29" s="43"/>
      <c r="AE29" s="63"/>
      <c r="AF29" s="78"/>
      <c r="AG29" s="79"/>
      <c r="AH29" s="79"/>
    </row>
    <row r="30" spans="1:34" s="4" customFormat="1" ht="60" hidden="1" x14ac:dyDescent="0.25">
      <c r="A30" s="44" t="str">
        <f>'READ ME FIRST'!$D$12</f>
        <v>PGE</v>
      </c>
      <c r="B30" s="52">
        <f>'READ ME FIRST'!$D$15</f>
        <v>44286</v>
      </c>
      <c r="C30" s="58" t="s">
        <v>151</v>
      </c>
      <c r="D30" s="54" t="str">
        <f>IF(Table2[[#This Row],[WMPInitiativeCategory]]="", "",INDEX('Initiative mapping-DO NOT EDIT'!$I$3:$I$12, MATCH(Table2[[#This Row],[WMPInitiativeCategory]],'Initiative mapping-DO NOT EDIT'!$H$3:$H$12,0)))</f>
        <v>5.3.2.</v>
      </c>
      <c r="E30" s="58" t="s">
        <v>234</v>
      </c>
      <c r="F30" s="58"/>
      <c r="G30" s="56">
        <f>IF(Table2[[#This Row],[WMPInitiativeActivity]]="","x",IF(Table2[[#This Row],[WMPInitiativeActivity]]="other", Table2[[#This Row],[ActivityNameifOther]], INDEX('Initiative mapping-DO NOT EDIT'!$C$3:$C$90,MATCH(Table2[[#This Row],[WMPInitiativeActivity]],'Initiative mapping-DO NOT EDIT'!$D$3:$D$90,0))))</f>
        <v>3</v>
      </c>
      <c r="H30" s="58" t="s">
        <v>202</v>
      </c>
      <c r="I30" s="65"/>
      <c r="J3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Forecasting_Fault indicators for detecting faults on electric lines and equipment  __2021</v>
      </c>
      <c r="K30" s="66" t="s">
        <v>235</v>
      </c>
      <c r="L30" s="60"/>
      <c r="M30" s="61"/>
      <c r="N30" s="61"/>
      <c r="O30" s="61"/>
      <c r="P30" s="61"/>
      <c r="Q30" s="61"/>
      <c r="R30" s="61"/>
      <c r="S30" s="61"/>
      <c r="T30" s="61"/>
      <c r="U30" s="61"/>
      <c r="V30" s="60" t="s">
        <v>238</v>
      </c>
      <c r="W30" s="60"/>
      <c r="X30" s="60"/>
      <c r="Y30" s="60"/>
      <c r="Z30" s="60" t="s">
        <v>239</v>
      </c>
      <c r="AA30" s="66" t="s">
        <v>129</v>
      </c>
      <c r="AB30" s="64"/>
      <c r="AC30" s="43"/>
      <c r="AD30" s="43"/>
      <c r="AE30" s="63"/>
      <c r="AF30" s="78"/>
      <c r="AG30" s="79"/>
      <c r="AH30" s="79"/>
    </row>
    <row r="31" spans="1:34" s="4" customFormat="1" ht="30" hidden="1" x14ac:dyDescent="0.25">
      <c r="A31" s="44" t="str">
        <f>'READ ME FIRST'!$D$12</f>
        <v>PGE</v>
      </c>
      <c r="B31" s="52">
        <f>'READ ME FIRST'!$D$15</f>
        <v>44286</v>
      </c>
      <c r="C31" s="58" t="s">
        <v>151</v>
      </c>
      <c r="D31" s="54" t="str">
        <f>IF(Table2[[#This Row],[WMPInitiativeCategory]]="", "",INDEX('Initiative mapping-DO NOT EDIT'!$I$3:$I$12, MATCH(Table2[[#This Row],[WMPInitiativeCategory]],'Initiative mapping-DO NOT EDIT'!$H$3:$H$12,0)))</f>
        <v>5.3.2.</v>
      </c>
      <c r="E31" s="58" t="s">
        <v>240</v>
      </c>
      <c r="F31" s="58"/>
      <c r="G31" s="56">
        <f>IF(Table2[[#This Row],[WMPInitiativeActivity]]="","x",IF(Table2[[#This Row],[WMPInitiativeActivity]]="other", Table2[[#This Row],[ActivityNameifOther]], INDEX('Initiative mapping-DO NOT EDIT'!$C$3:$C$90,MATCH(Table2[[#This Row],[WMPInitiativeActivity]],'Initiative mapping-DO NOT EDIT'!$D$3:$D$90,0))))</f>
        <v>4</v>
      </c>
      <c r="H31" s="58" t="str">
        <f>Table2[[#This Row],[WMPInitiativeActivity]]</f>
        <v xml:space="preserve">Forecast of a fire risk index, fire potential index, or similar  </v>
      </c>
      <c r="I31" s="65"/>
      <c r="J3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Forecasting_Forecast of a fire risk index, fire potential index, or similar  __2021</v>
      </c>
      <c r="K31" s="66" t="s">
        <v>241</v>
      </c>
      <c r="L31" s="60"/>
      <c r="M31" s="61"/>
      <c r="N31" s="61"/>
      <c r="O31" s="61"/>
      <c r="P31" s="61"/>
      <c r="Q31" s="61"/>
      <c r="R31" s="61"/>
      <c r="S31" s="61"/>
      <c r="T31" s="61"/>
      <c r="U31" s="61"/>
      <c r="V31" s="60" t="s">
        <v>242</v>
      </c>
      <c r="W31" s="60"/>
      <c r="X31" s="60"/>
      <c r="Y31" s="60"/>
      <c r="Z31" s="60" t="s">
        <v>243</v>
      </c>
      <c r="AA31" s="66" t="s">
        <v>129</v>
      </c>
      <c r="AB31" s="64"/>
      <c r="AC31" s="43"/>
      <c r="AD31" s="43"/>
      <c r="AE31" s="63"/>
      <c r="AF31" s="78"/>
      <c r="AG31" s="79"/>
      <c r="AH31" s="79"/>
    </row>
    <row r="32" spans="1:34" s="4" customFormat="1" ht="45" hidden="1" x14ac:dyDescent="0.25">
      <c r="A32" s="44" t="str">
        <f>'READ ME FIRST'!$D$12</f>
        <v>PGE</v>
      </c>
      <c r="B32" s="52">
        <f>'READ ME FIRST'!$D$15</f>
        <v>44286</v>
      </c>
      <c r="C32" s="58" t="s">
        <v>151</v>
      </c>
      <c r="D32" s="54" t="str">
        <f>IF(Table2[[#This Row],[WMPInitiativeCategory]]="", "",INDEX('Initiative mapping-DO NOT EDIT'!$I$3:$I$12, MATCH(Table2[[#This Row],[WMPInitiativeCategory]],'Initiative mapping-DO NOT EDIT'!$H$3:$H$12,0)))</f>
        <v>5.3.2.</v>
      </c>
      <c r="E32" s="58" t="s">
        <v>244</v>
      </c>
      <c r="F32" s="58"/>
      <c r="G32" s="56">
        <f>IF(Table2[[#This Row],[WMPInitiativeActivity]]="","x",IF(Table2[[#This Row],[WMPInitiativeActivity]]="other", Table2[[#This Row],[ActivityNameifOther]], INDEX('Initiative mapping-DO NOT EDIT'!$C$3:$C$90,MATCH(Table2[[#This Row],[WMPInitiativeActivity]],'Initiative mapping-DO NOT EDIT'!$D$3:$D$90,0))))</f>
        <v>5</v>
      </c>
      <c r="H32" s="58" t="s">
        <v>245</v>
      </c>
      <c r="I32" s="65"/>
      <c r="J3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Forecasting_Personnel monitoring areas of electric lines and equipment in elevated fire risk conditions  __2021</v>
      </c>
      <c r="K32" s="66" t="s">
        <v>246</v>
      </c>
      <c r="L32" s="60"/>
      <c r="M32" s="61"/>
      <c r="N32" s="61"/>
      <c r="O32" s="61"/>
      <c r="P32" s="61"/>
      <c r="Q32" s="61"/>
      <c r="R32" s="61"/>
      <c r="S32" s="61"/>
      <c r="T32" s="61"/>
      <c r="U32" s="61"/>
      <c r="V32" s="60" t="s">
        <v>247</v>
      </c>
      <c r="W32" s="60"/>
      <c r="X32" s="60"/>
      <c r="Y32" s="60"/>
      <c r="Z32" s="60" t="s">
        <v>248</v>
      </c>
      <c r="AA32" s="66" t="s">
        <v>129</v>
      </c>
      <c r="AB32" s="64"/>
      <c r="AC32" s="43"/>
      <c r="AD32" s="43"/>
      <c r="AE32" s="63"/>
      <c r="AF32" s="78"/>
      <c r="AG32" s="79"/>
      <c r="AH32" s="79"/>
    </row>
    <row r="33" spans="1:34" s="4" customFormat="1" ht="45" hidden="1" x14ac:dyDescent="0.25">
      <c r="A33" s="44" t="str">
        <f>'READ ME FIRST'!$D$12</f>
        <v>PGE</v>
      </c>
      <c r="B33" s="52">
        <f>'READ ME FIRST'!$D$15</f>
        <v>44286</v>
      </c>
      <c r="C33" s="58" t="s">
        <v>151</v>
      </c>
      <c r="D33" s="54" t="str">
        <f>IF(Table2[[#This Row],[WMPInitiativeCategory]]="", "",INDEX('Initiative mapping-DO NOT EDIT'!$I$3:$I$12, MATCH(Table2[[#This Row],[WMPInitiativeCategory]],'Initiative mapping-DO NOT EDIT'!$H$3:$H$12,0)))</f>
        <v>5.3.2.</v>
      </c>
      <c r="E33" s="58" t="s">
        <v>244</v>
      </c>
      <c r="F33" s="58"/>
      <c r="G33" s="56">
        <f>IF(Table2[[#This Row],[WMPInitiativeActivity]]="","x",IF(Table2[[#This Row],[WMPInitiativeActivity]]="other", Table2[[#This Row],[ActivityNameifOther]], INDEX('Initiative mapping-DO NOT EDIT'!$C$3:$C$90,MATCH(Table2[[#This Row],[WMPInitiativeActivity]],'Initiative mapping-DO NOT EDIT'!$D$3:$D$90,0))))</f>
        <v>5</v>
      </c>
      <c r="H33" s="58" t="s">
        <v>249</v>
      </c>
      <c r="I33" s="65"/>
      <c r="J3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Forecasting_Personnel monitoring areas of electric lines and equipment in elevated fire risk conditions  __2021</v>
      </c>
      <c r="K33" s="66" t="s">
        <v>250</v>
      </c>
      <c r="L33" s="60"/>
      <c r="M33" s="61"/>
      <c r="N33" s="61"/>
      <c r="O33" s="61"/>
      <c r="P33" s="61"/>
      <c r="Q33" s="61"/>
      <c r="R33" s="61"/>
      <c r="S33" s="61"/>
      <c r="T33" s="61"/>
      <c r="U33" s="61"/>
      <c r="V33" s="60" t="s">
        <v>251</v>
      </c>
      <c r="W33" s="60"/>
      <c r="X33" s="60"/>
      <c r="Y33" s="60"/>
      <c r="Z33" s="60" t="s">
        <v>252</v>
      </c>
      <c r="AA33" s="66" t="s">
        <v>129</v>
      </c>
      <c r="AB33" s="64"/>
      <c r="AC33" s="43"/>
      <c r="AD33" s="43"/>
      <c r="AE33" s="63"/>
      <c r="AF33" s="78"/>
      <c r="AG33" s="79"/>
      <c r="AH33" s="79"/>
    </row>
    <row r="34" spans="1:34" s="4" customFormat="1" ht="30" hidden="1" x14ac:dyDescent="0.25">
      <c r="A34" s="44" t="str">
        <f>'READ ME FIRST'!$D$12</f>
        <v>PGE</v>
      </c>
      <c r="B34" s="52">
        <f>'READ ME FIRST'!$D$15</f>
        <v>44286</v>
      </c>
      <c r="C34" s="58" t="s">
        <v>151</v>
      </c>
      <c r="D34" s="54" t="str">
        <f>IF(Table2[[#This Row],[WMPInitiativeCategory]]="", "",INDEX('Initiative mapping-DO NOT EDIT'!$I$3:$I$12, MATCH(Table2[[#This Row],[WMPInitiativeCategory]],'Initiative mapping-DO NOT EDIT'!$H$3:$H$12,0)))</f>
        <v>5.3.2.</v>
      </c>
      <c r="E34" s="58" t="s">
        <v>253</v>
      </c>
      <c r="F34" s="58"/>
      <c r="G34" s="56">
        <f>IF(Table2[[#This Row],[WMPInitiativeActivity]]="","x",IF(Table2[[#This Row],[WMPInitiativeActivity]]="other", Table2[[#This Row],[ActivityNameifOther]], INDEX('Initiative mapping-DO NOT EDIT'!$C$3:$C$90,MATCH(Table2[[#This Row],[WMPInitiativeActivity]],'Initiative mapping-DO NOT EDIT'!$D$3:$D$90,0))))</f>
        <v>6</v>
      </c>
      <c r="H34" s="58" t="str">
        <f>Table2[[#This Row],[WMPInitiativeActivity]]</f>
        <v xml:space="preserve">Weather forecasting and estimating impacts on electric lines and equipment  </v>
      </c>
      <c r="I34" s="65"/>
      <c r="J3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Forecasting_Weather forecasting and estimating impacts on electric lines and equipment  __2021</v>
      </c>
      <c r="K34" s="66" t="s">
        <v>254</v>
      </c>
      <c r="L34" s="60"/>
      <c r="M34" s="61"/>
      <c r="N34" s="61"/>
      <c r="O34" s="61"/>
      <c r="P34" s="61"/>
      <c r="Q34" s="61"/>
      <c r="R34" s="61"/>
      <c r="S34" s="61"/>
      <c r="T34" s="61"/>
      <c r="U34" s="61"/>
      <c r="V34" s="60" t="s">
        <v>255</v>
      </c>
      <c r="W34" s="60"/>
      <c r="X34" s="60"/>
      <c r="Y34" s="60"/>
      <c r="Z34" s="60" t="s">
        <v>256</v>
      </c>
      <c r="AA34" s="66" t="s">
        <v>129</v>
      </c>
      <c r="AB34" s="64"/>
      <c r="AC34" s="43"/>
      <c r="AD34" s="43"/>
      <c r="AE34" s="63"/>
      <c r="AF34" s="78"/>
      <c r="AG34" s="79"/>
      <c r="AH34" s="79"/>
    </row>
    <row r="35" spans="1:34" s="4" customFormat="1" ht="90" hidden="1" x14ac:dyDescent="0.25">
      <c r="A35" s="44" t="str">
        <f>'READ ME FIRST'!$D$12</f>
        <v>PGE</v>
      </c>
      <c r="B35" s="52">
        <f>'READ ME FIRST'!$D$15</f>
        <v>44286</v>
      </c>
      <c r="C35" s="58" t="s">
        <v>151</v>
      </c>
      <c r="D35" s="54" t="str">
        <f>IF(Table2[[#This Row],[WMPInitiativeCategory]]="", "",INDEX('Initiative mapping-DO NOT EDIT'!$I$3:$I$12, MATCH(Table2[[#This Row],[WMPInitiativeCategory]],'Initiative mapping-DO NOT EDIT'!$H$3:$H$12,0)))</f>
        <v>5.3.2.</v>
      </c>
      <c r="E35" s="58" t="s">
        <v>146</v>
      </c>
      <c r="F35" s="58" t="s">
        <v>257</v>
      </c>
      <c r="G35" s="82" t="str">
        <f>IF(Table2[[#This Row],[WMPInitiativeActivity]]="","x",IF(Table2[[#This Row],[WMPInitiativeActivity]]="other", Table2[[#This Row],[ActivityNameifOther]], INDEX('Initiative mapping-DO NOT EDIT'!$C$3:$C$90,MATCH(Table2[[#This Row],[WMPInitiativeActivity]],'Initiative mapping-DO NOT EDIT'!$D$3:$D$90,0))))</f>
        <v>Wildfire Safety Operations Center (WSOC)</v>
      </c>
      <c r="H35" s="58" t="s">
        <v>257</v>
      </c>
      <c r="I35" s="65"/>
      <c r="J3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Forecasting_Wildfire Safety Operations Center (WSOC)__2021</v>
      </c>
      <c r="K35" s="66" t="s">
        <v>258</v>
      </c>
      <c r="L35" s="60"/>
      <c r="M35" s="61"/>
      <c r="N35" s="61"/>
      <c r="O35" s="61"/>
      <c r="P35" s="61"/>
      <c r="Q35" s="61"/>
      <c r="R35" s="61"/>
      <c r="S35" s="61"/>
      <c r="T35" s="61"/>
      <c r="U35" s="61"/>
      <c r="V35" s="60" t="s">
        <v>259</v>
      </c>
      <c r="W35" s="60"/>
      <c r="X35" s="60"/>
      <c r="Y35" s="60"/>
      <c r="Z35" s="60" t="s">
        <v>260</v>
      </c>
      <c r="AA35" s="66" t="s">
        <v>129</v>
      </c>
      <c r="AB35" s="64"/>
      <c r="AC35" s="43"/>
      <c r="AD35" s="43"/>
      <c r="AE35" s="63"/>
      <c r="AF35" s="78"/>
      <c r="AG35" s="79"/>
      <c r="AH35" s="79"/>
    </row>
    <row r="36" spans="1:34" s="4" customFormat="1" ht="195" hidden="1" x14ac:dyDescent="0.25">
      <c r="A36" s="44" t="str">
        <f>'READ ME FIRST'!$D$12</f>
        <v>PGE</v>
      </c>
      <c r="B36" s="52">
        <f>'READ ME FIRST'!$D$15</f>
        <v>44286</v>
      </c>
      <c r="C36" s="58" t="s">
        <v>261</v>
      </c>
      <c r="D36" s="54" t="str">
        <f>IF(Table2[[#This Row],[WMPInitiativeCategory]]="", "",INDEX('Initiative mapping-DO NOT EDIT'!$I$3:$I$12, MATCH(Table2[[#This Row],[WMPInitiativeCategory]],'Initiative mapping-DO NOT EDIT'!$H$3:$H$12,0)))</f>
        <v>5.3.3.</v>
      </c>
      <c r="E36" s="58" t="s">
        <v>262</v>
      </c>
      <c r="F36" s="58"/>
      <c r="G36" s="56">
        <f>IF(Table2[[#This Row],[WMPInitiativeActivity]]="","x",IF(Table2[[#This Row],[WMPInitiativeActivity]]="other", Table2[[#This Row],[ActivityNameifOther]], INDEX('Initiative mapping-DO NOT EDIT'!$C$3:$C$90,MATCH(Table2[[#This Row],[WMPInitiativeActivity]],'Initiative mapping-DO NOT EDIT'!$D$3:$D$90,0))))</f>
        <v>1</v>
      </c>
      <c r="H36" s="58" t="str">
        <f>Table2[[#This Row],[WMPInitiativeActivity]]</f>
        <v xml:space="preserve">Capacitor maintenance and replacement program  </v>
      </c>
      <c r="I36" s="81" t="s">
        <v>263</v>
      </c>
      <c r="J3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Hardening_Capacitor maintenance and replacement program  _GhLogID_2021</v>
      </c>
      <c r="K36" s="66" t="s">
        <v>264</v>
      </c>
      <c r="L36" s="60"/>
      <c r="M36" s="61"/>
      <c r="N36" s="61"/>
      <c r="O36" s="61"/>
      <c r="P36" s="61"/>
      <c r="Q36" s="61"/>
      <c r="R36" s="61"/>
      <c r="S36" s="61"/>
      <c r="T36" s="61"/>
      <c r="U36" s="61"/>
      <c r="V36" s="60" t="s">
        <v>265</v>
      </c>
      <c r="W36" s="59"/>
      <c r="X36" s="59"/>
      <c r="Y36" s="59"/>
      <c r="Z36" s="60" t="s">
        <v>266</v>
      </c>
      <c r="AA36" s="66" t="s">
        <v>267</v>
      </c>
      <c r="AB36" s="64"/>
      <c r="AC36" s="43"/>
      <c r="AD36" s="43"/>
      <c r="AE36" s="63"/>
      <c r="AF36" s="78"/>
      <c r="AG36" s="79"/>
      <c r="AH36" s="79"/>
    </row>
    <row r="37" spans="1:34" s="4" customFormat="1" ht="45" hidden="1" x14ac:dyDescent="0.25">
      <c r="A37" s="44" t="str">
        <f>'READ ME FIRST'!$D$12</f>
        <v>PGE</v>
      </c>
      <c r="B37" s="52">
        <f>'READ ME FIRST'!$D$15</f>
        <v>44286</v>
      </c>
      <c r="C37" s="58" t="s">
        <v>261</v>
      </c>
      <c r="D37" s="54" t="str">
        <f>IF(Table2[[#This Row],[WMPInitiativeCategory]]="", "",INDEX('Initiative mapping-DO NOT EDIT'!$I$3:$I$12, MATCH(Table2[[#This Row],[WMPInitiativeCategory]],'Initiative mapping-DO NOT EDIT'!$H$3:$H$12,0)))</f>
        <v>5.3.3.</v>
      </c>
      <c r="E37" s="58" t="s">
        <v>268</v>
      </c>
      <c r="F37" s="58"/>
      <c r="G37" s="56">
        <f>IF(Table2[[#This Row],[WMPInitiativeActivity]]="","x",IF(Table2[[#This Row],[WMPInitiativeActivity]]="other", Table2[[#This Row],[ActivityNameifOther]], INDEX('Initiative mapping-DO NOT EDIT'!$C$3:$C$90,MATCH(Table2[[#This Row],[WMPInitiativeActivity]],'Initiative mapping-DO NOT EDIT'!$D$3:$D$90,0))))</f>
        <v>2</v>
      </c>
      <c r="H37" s="58" t="str">
        <f>Table2[[#This Row],[WMPInitiativeActivity]]</f>
        <v xml:space="preserve">Circuit breaker maintenance and installation to de-energize lines upon detecting a fault  </v>
      </c>
      <c r="I37" s="81"/>
      <c r="J3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Hardening_Circuit breaker maintenance and installation to de-energize lines upon detecting a fault  __2021</v>
      </c>
      <c r="K37" s="66" t="s">
        <v>269</v>
      </c>
      <c r="L37" s="60"/>
      <c r="M37" s="61"/>
      <c r="N37" s="61"/>
      <c r="O37" s="61"/>
      <c r="P37" s="61"/>
      <c r="Q37" s="61"/>
      <c r="R37" s="61"/>
      <c r="S37" s="61"/>
      <c r="T37" s="61"/>
      <c r="U37" s="61"/>
      <c r="V37" s="60" t="s">
        <v>270</v>
      </c>
      <c r="W37" s="60"/>
      <c r="X37" s="60"/>
      <c r="Y37" s="60"/>
      <c r="Z37" s="60" t="s">
        <v>271</v>
      </c>
      <c r="AA37" s="66" t="s">
        <v>129</v>
      </c>
      <c r="AB37" s="64"/>
      <c r="AC37" s="43"/>
      <c r="AD37" s="43"/>
      <c r="AE37" s="63"/>
      <c r="AF37" s="78"/>
      <c r="AG37" s="79"/>
      <c r="AH37" s="79"/>
    </row>
    <row r="38" spans="1:34" s="4" customFormat="1" ht="30" hidden="1" x14ac:dyDescent="0.25">
      <c r="A38" s="44" t="str">
        <f>'READ ME FIRST'!$D$12</f>
        <v>PGE</v>
      </c>
      <c r="B38" s="52">
        <f>'READ ME FIRST'!$D$15</f>
        <v>44286</v>
      </c>
      <c r="C38" s="58" t="s">
        <v>261</v>
      </c>
      <c r="D38" s="54" t="str">
        <f>IF(Table2[[#This Row],[WMPInitiativeCategory]]="", "",INDEX('Initiative mapping-DO NOT EDIT'!$I$3:$I$12, MATCH(Table2[[#This Row],[WMPInitiativeCategory]],'Initiative mapping-DO NOT EDIT'!$H$3:$H$12,0)))</f>
        <v>5.3.3.</v>
      </c>
      <c r="E38" s="58" t="s">
        <v>272</v>
      </c>
      <c r="F38" s="58"/>
      <c r="G38" s="56">
        <f>IF(Table2[[#This Row],[WMPInitiativeActivity]]="","x",IF(Table2[[#This Row],[WMPInitiativeActivity]]="other", Table2[[#This Row],[ActivityNameifOther]], INDEX('Initiative mapping-DO NOT EDIT'!$C$3:$C$90,MATCH(Table2[[#This Row],[WMPInitiativeActivity]],'Initiative mapping-DO NOT EDIT'!$D$3:$D$90,0))))</f>
        <v>3</v>
      </c>
      <c r="H38" s="58" t="str">
        <f>Table2[[#This Row],[WMPInitiativeActivity]]</f>
        <v xml:space="preserve">Covered conductor installation  </v>
      </c>
      <c r="I38" s="81" t="s">
        <v>263</v>
      </c>
      <c r="J3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Hardening_Covered conductor installation  _GhLogID_2021</v>
      </c>
      <c r="K38" s="66" t="s">
        <v>273</v>
      </c>
      <c r="L38" s="60"/>
      <c r="M38" s="61"/>
      <c r="N38" s="61"/>
      <c r="O38" s="61"/>
      <c r="P38" s="61"/>
      <c r="Q38" s="61"/>
      <c r="R38" s="61"/>
      <c r="S38" s="61"/>
      <c r="T38" s="61"/>
      <c r="U38" s="61"/>
      <c r="V38" s="60" t="s">
        <v>274</v>
      </c>
      <c r="W38" s="60"/>
      <c r="X38" s="60"/>
      <c r="Y38" s="60"/>
      <c r="Z38" s="60" t="s">
        <v>239</v>
      </c>
      <c r="AA38" s="66" t="s">
        <v>129</v>
      </c>
      <c r="AB38" s="64"/>
      <c r="AC38" s="43"/>
      <c r="AD38" s="43"/>
      <c r="AE38" s="63"/>
      <c r="AF38" s="78"/>
      <c r="AG38" s="79"/>
      <c r="AH38" s="79"/>
    </row>
    <row r="39" spans="1:34" s="4" customFormat="1" ht="45" hidden="1" x14ac:dyDescent="0.25">
      <c r="A39" s="44" t="str">
        <f>'READ ME FIRST'!$D$12</f>
        <v>PGE</v>
      </c>
      <c r="B39" s="52">
        <f>'READ ME FIRST'!$D$15</f>
        <v>44286</v>
      </c>
      <c r="C39" s="58" t="s">
        <v>261</v>
      </c>
      <c r="D39" s="54" t="str">
        <f>IF(Table2[[#This Row],[WMPInitiativeCategory]]="", "",INDEX('Initiative mapping-DO NOT EDIT'!$I$3:$I$12, MATCH(Table2[[#This Row],[WMPInitiativeCategory]],'Initiative mapping-DO NOT EDIT'!$H$3:$H$12,0)))</f>
        <v>5.3.3.</v>
      </c>
      <c r="E39" s="58" t="s">
        <v>275</v>
      </c>
      <c r="F39" s="58"/>
      <c r="G39" s="56">
        <f>IF(Table2[[#This Row],[WMPInitiativeActivity]]="","x",IF(Table2[[#This Row],[WMPInitiativeActivity]]="other", Table2[[#This Row],[ActivityNameifOther]], INDEX('Initiative mapping-DO NOT EDIT'!$C$3:$C$90,MATCH(Table2[[#This Row],[WMPInitiativeActivity]],'Initiative mapping-DO NOT EDIT'!$D$3:$D$90,0))))</f>
        <v>4</v>
      </c>
      <c r="H39" s="58" t="str">
        <f>Table2[[#This Row],[WMPInitiativeActivity]]</f>
        <v xml:space="preserve">Covered conductor maintenance </v>
      </c>
      <c r="I39" s="65"/>
      <c r="J3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Hardening_Covered conductor maintenance __2021</v>
      </c>
      <c r="K39" s="66" t="s">
        <v>276</v>
      </c>
      <c r="L39" s="60"/>
      <c r="M39" s="61"/>
      <c r="N39" s="61"/>
      <c r="O39" s="61"/>
      <c r="P39" s="61"/>
      <c r="Q39" s="61"/>
      <c r="R39" s="61"/>
      <c r="S39" s="61"/>
      <c r="T39" s="61"/>
      <c r="U39" s="61"/>
      <c r="V39" s="60" t="s">
        <v>277</v>
      </c>
      <c r="W39" s="60"/>
      <c r="X39" s="60"/>
      <c r="Y39" s="60"/>
      <c r="Z39" s="60" t="s">
        <v>278</v>
      </c>
      <c r="AA39" s="66" t="s">
        <v>129</v>
      </c>
      <c r="AB39" s="64"/>
      <c r="AC39" s="43"/>
      <c r="AD39" s="43"/>
      <c r="AE39" s="63"/>
      <c r="AF39" s="78"/>
      <c r="AG39" s="79"/>
      <c r="AH39" s="79"/>
    </row>
    <row r="40" spans="1:34" s="4" customFormat="1" ht="45" hidden="1" x14ac:dyDescent="0.25">
      <c r="A40" s="44" t="str">
        <f>'READ ME FIRST'!$D$12</f>
        <v>PGE</v>
      </c>
      <c r="B40" s="52">
        <f>'READ ME FIRST'!$D$15</f>
        <v>44286</v>
      </c>
      <c r="C40" s="58" t="s">
        <v>261</v>
      </c>
      <c r="D40" s="54" t="str">
        <f>IF(Table2[[#This Row],[WMPInitiativeCategory]]="", "",INDEX('Initiative mapping-DO NOT EDIT'!$I$3:$I$12, MATCH(Table2[[#This Row],[WMPInitiativeCategory]],'Initiative mapping-DO NOT EDIT'!$H$3:$H$12,0)))</f>
        <v>5.3.3.</v>
      </c>
      <c r="E40" s="58" t="s">
        <v>279</v>
      </c>
      <c r="F40" s="58"/>
      <c r="G40" s="56">
        <f>IF(Table2[[#This Row],[WMPInitiativeActivity]]="","x",IF(Table2[[#This Row],[WMPInitiativeActivity]]="other", Table2[[#This Row],[ActivityNameifOther]], INDEX('Initiative mapping-DO NOT EDIT'!$C$3:$C$90,MATCH(Table2[[#This Row],[WMPInitiativeActivity]],'Initiative mapping-DO NOT EDIT'!$D$3:$D$90,0))))</f>
        <v>5</v>
      </c>
      <c r="H40" s="58" t="str">
        <f>Table2[[#This Row],[WMPInitiativeActivity]]</f>
        <v xml:space="preserve">Crossarm maintenance, repair, and replacement  </v>
      </c>
      <c r="I40" s="65"/>
      <c r="J4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Hardening_Crossarm maintenance, repair, and replacement  __2021</v>
      </c>
      <c r="K40" s="66" t="s">
        <v>280</v>
      </c>
      <c r="L40" s="60"/>
      <c r="M40" s="61"/>
      <c r="N40" s="61"/>
      <c r="O40" s="61"/>
      <c r="P40" s="61"/>
      <c r="Q40" s="61"/>
      <c r="R40" s="61"/>
      <c r="S40" s="61"/>
      <c r="T40" s="61"/>
      <c r="U40" s="61"/>
      <c r="V40" s="60" t="s">
        <v>281</v>
      </c>
      <c r="W40" s="60"/>
      <c r="X40" s="60"/>
      <c r="Y40" s="60"/>
      <c r="Z40" s="60" t="s">
        <v>282</v>
      </c>
      <c r="AA40" s="66" t="s">
        <v>129</v>
      </c>
      <c r="AB40" s="64"/>
      <c r="AC40" s="43"/>
      <c r="AD40" s="43"/>
      <c r="AE40" s="63"/>
      <c r="AF40" s="78"/>
      <c r="AG40" s="79"/>
      <c r="AH40" s="79"/>
    </row>
    <row r="41" spans="1:34" s="4" customFormat="1" ht="45" hidden="1" x14ac:dyDescent="0.25">
      <c r="A41" s="44" t="str">
        <f>'READ ME FIRST'!$D$12</f>
        <v>PGE</v>
      </c>
      <c r="B41" s="52">
        <f>'READ ME FIRST'!$D$15</f>
        <v>44286</v>
      </c>
      <c r="C41" s="58" t="s">
        <v>261</v>
      </c>
      <c r="D41" s="54" t="str">
        <f>IF(Table2[[#This Row],[WMPInitiativeCategory]]="", "",INDEX('Initiative mapping-DO NOT EDIT'!$I$3:$I$12, MATCH(Table2[[#This Row],[WMPInitiativeCategory]],'Initiative mapping-DO NOT EDIT'!$H$3:$H$12,0)))</f>
        <v>5.3.3.</v>
      </c>
      <c r="E41" s="58" t="s">
        <v>283</v>
      </c>
      <c r="F41" s="58"/>
      <c r="G41" s="56">
        <f>IF(Table2[[#This Row],[WMPInitiativeActivity]]="","x",IF(Table2[[#This Row],[WMPInitiativeActivity]]="other", Table2[[#This Row],[ActivityNameifOther]], INDEX('Initiative mapping-DO NOT EDIT'!$C$3:$C$90,MATCH(Table2[[#This Row],[WMPInitiativeActivity]],'Initiative mapping-DO NOT EDIT'!$D$3:$D$90,0))))</f>
        <v>6</v>
      </c>
      <c r="H41" s="58" t="str">
        <f>Table2[[#This Row],[WMPInitiativeActivity]]</f>
        <v xml:space="preserve">Distribution pole replacement and reinforcement, including with composite poles  </v>
      </c>
      <c r="I41" s="65"/>
      <c r="J4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Hardening_Distribution pole replacement and reinforcement, including with composite poles  __2021</v>
      </c>
      <c r="K41" s="66" t="s">
        <v>284</v>
      </c>
      <c r="L41" s="60"/>
      <c r="M41" s="61"/>
      <c r="N41" s="61"/>
      <c r="O41" s="61"/>
      <c r="P41" s="61"/>
      <c r="Q41" s="61"/>
      <c r="R41" s="61"/>
      <c r="S41" s="61"/>
      <c r="T41" s="61"/>
      <c r="U41" s="61"/>
      <c r="V41" s="60" t="s">
        <v>285</v>
      </c>
      <c r="W41" s="60"/>
      <c r="X41" s="60"/>
      <c r="Y41" s="60"/>
      <c r="Z41" s="60" t="s">
        <v>286</v>
      </c>
      <c r="AA41" s="66" t="s">
        <v>129</v>
      </c>
      <c r="AB41" s="64"/>
      <c r="AC41" s="43"/>
      <c r="AD41" s="43"/>
      <c r="AE41" s="63"/>
      <c r="AF41" s="78"/>
      <c r="AG41" s="79"/>
      <c r="AH41" s="79"/>
    </row>
    <row r="42" spans="1:34" s="4" customFormat="1" ht="45" hidden="1" x14ac:dyDescent="0.25">
      <c r="A42" s="44" t="str">
        <f>'READ ME FIRST'!$D$12</f>
        <v>PGE</v>
      </c>
      <c r="B42" s="52">
        <f>'READ ME FIRST'!$D$15</f>
        <v>44286</v>
      </c>
      <c r="C42" s="58" t="s">
        <v>261</v>
      </c>
      <c r="D42" s="54" t="str">
        <f>IF(Table2[[#This Row],[WMPInitiativeCategory]]="", "",INDEX('Initiative mapping-DO NOT EDIT'!$I$3:$I$12, MATCH(Table2[[#This Row],[WMPInitiativeCategory]],'Initiative mapping-DO NOT EDIT'!$H$3:$H$12,0)))</f>
        <v>5.3.3.</v>
      </c>
      <c r="E42" s="58" t="s">
        <v>287</v>
      </c>
      <c r="F42" s="58"/>
      <c r="G42" s="56">
        <f>IF(Table2[[#This Row],[WMPInitiativeActivity]]="","x",IF(Table2[[#This Row],[WMPInitiativeActivity]]="other", Table2[[#This Row],[ActivityNameifOther]], INDEX('Initiative mapping-DO NOT EDIT'!$C$3:$C$90,MATCH(Table2[[#This Row],[WMPInitiativeActivity]],'Initiative mapping-DO NOT EDIT'!$D$3:$D$90,0))))</f>
        <v>7</v>
      </c>
      <c r="H42" s="58" t="s">
        <v>288</v>
      </c>
      <c r="I42" s="65"/>
      <c r="J4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Hardening_Expulsion fuse replacement  __2021</v>
      </c>
      <c r="K42" s="66" t="s">
        <v>289</v>
      </c>
      <c r="L42" s="60" t="s">
        <v>290</v>
      </c>
      <c r="M42" s="61">
        <v>625</v>
      </c>
      <c r="N42" s="61"/>
      <c r="O42" s="61"/>
      <c r="P42" s="61"/>
      <c r="Q42" s="61"/>
      <c r="R42" s="61"/>
      <c r="S42" s="61"/>
      <c r="T42" s="61"/>
      <c r="U42" s="61">
        <v>643</v>
      </c>
      <c r="V42" s="70"/>
      <c r="W42" s="60"/>
      <c r="X42" s="60"/>
      <c r="Y42" s="60"/>
      <c r="Z42" s="60"/>
      <c r="AA42" s="66" t="s">
        <v>129</v>
      </c>
      <c r="AB42" s="64"/>
      <c r="AC42" s="43"/>
      <c r="AD42" s="43"/>
      <c r="AE42" s="63"/>
      <c r="AF42" s="78"/>
      <c r="AG42" s="79"/>
      <c r="AH42" s="79"/>
    </row>
    <row r="43" spans="1:34" s="4" customFormat="1" ht="60" hidden="1" x14ac:dyDescent="0.25">
      <c r="A43" s="44" t="str">
        <f>'READ ME FIRST'!$D$12</f>
        <v>PGE</v>
      </c>
      <c r="B43" s="52">
        <f>'READ ME FIRST'!$D$15</f>
        <v>44286</v>
      </c>
      <c r="C43" s="58" t="s">
        <v>261</v>
      </c>
      <c r="D43" s="54" t="str">
        <f>IF(Table2[[#This Row],[WMPInitiativeCategory]]="", "",INDEX('Initiative mapping-DO NOT EDIT'!$I$3:$I$12, MATCH(Table2[[#This Row],[WMPInitiativeCategory]],'Initiative mapping-DO NOT EDIT'!$H$3:$H$12,0)))</f>
        <v>5.3.3.</v>
      </c>
      <c r="E43" s="58" t="s">
        <v>291</v>
      </c>
      <c r="F43" s="58"/>
      <c r="G43" s="56">
        <f>IF(Table2[[#This Row],[WMPInitiativeActivity]]="","x",IF(Table2[[#This Row],[WMPInitiativeActivity]]="other", Table2[[#This Row],[ActivityNameifOther]], INDEX('Initiative mapping-DO NOT EDIT'!$C$3:$C$90,MATCH(Table2[[#This Row],[WMPInitiativeActivity]],'Initiative mapping-DO NOT EDIT'!$D$3:$D$90,0))))</f>
        <v>8</v>
      </c>
      <c r="H43" s="58" t="s">
        <v>292</v>
      </c>
      <c r="I43" s="81" t="s">
        <v>263</v>
      </c>
      <c r="J4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Hardening_Grid topology improvements to mitigate or reduce PSPS events  _GhLogID_2021</v>
      </c>
      <c r="K43" s="66" t="s">
        <v>293</v>
      </c>
      <c r="L43" s="60" t="s">
        <v>294</v>
      </c>
      <c r="M43" s="61">
        <v>592</v>
      </c>
      <c r="N43" s="61"/>
      <c r="O43" s="61"/>
      <c r="P43" s="61"/>
      <c r="Q43" s="61"/>
      <c r="R43" s="61"/>
      <c r="S43" s="61"/>
      <c r="T43" s="61"/>
      <c r="U43" s="61">
        <v>603</v>
      </c>
      <c r="V43" s="70"/>
      <c r="W43" s="60"/>
      <c r="X43" s="60"/>
      <c r="Y43" s="60"/>
      <c r="Z43" s="60"/>
      <c r="AA43" s="66" t="s">
        <v>129</v>
      </c>
      <c r="AB43" s="64"/>
      <c r="AC43" s="43"/>
      <c r="AD43" s="43"/>
      <c r="AE43" s="63"/>
      <c r="AF43" s="78"/>
      <c r="AG43" s="79"/>
      <c r="AH43" s="79"/>
    </row>
    <row r="44" spans="1:34" s="4" customFormat="1" ht="30" hidden="1" x14ac:dyDescent="0.25">
      <c r="A44" s="44" t="str">
        <f>'READ ME FIRST'!$D$12</f>
        <v>PGE</v>
      </c>
      <c r="B44" s="52">
        <f>'READ ME FIRST'!$D$15</f>
        <v>44286</v>
      </c>
      <c r="C44" s="58" t="s">
        <v>261</v>
      </c>
      <c r="D44" s="54" t="str">
        <f>IF(Table2[[#This Row],[WMPInitiativeCategory]]="", "",INDEX('Initiative mapping-DO NOT EDIT'!$I$3:$I$12, MATCH(Table2[[#This Row],[WMPInitiativeCategory]],'Initiative mapping-DO NOT EDIT'!$H$3:$H$12,0)))</f>
        <v>5.3.3.</v>
      </c>
      <c r="E44" s="58" t="s">
        <v>291</v>
      </c>
      <c r="F44" s="58"/>
      <c r="G44" s="56">
        <f>IF(Table2[[#This Row],[WMPInitiativeActivity]]="","x",IF(Table2[[#This Row],[WMPInitiativeActivity]]="other", Table2[[#This Row],[ActivityNameifOther]], INDEX('Initiative mapping-DO NOT EDIT'!$C$3:$C$90,MATCH(Table2[[#This Row],[WMPInitiativeActivity]],'Initiative mapping-DO NOT EDIT'!$D$3:$D$90,0))))</f>
        <v>8</v>
      </c>
      <c r="H44" s="58" t="s">
        <v>295</v>
      </c>
      <c r="I44" s="65"/>
      <c r="J4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Hardening_Grid topology improvements to mitigate or reduce PSPS events  __2021</v>
      </c>
      <c r="K44" s="66" t="s">
        <v>293</v>
      </c>
      <c r="L44" s="60" t="s">
        <v>296</v>
      </c>
      <c r="M44" s="61">
        <v>552</v>
      </c>
      <c r="N44" s="61"/>
      <c r="O44" s="61"/>
      <c r="P44" s="61"/>
      <c r="Q44" s="61"/>
      <c r="R44" s="61"/>
      <c r="S44" s="61"/>
      <c r="T44" s="61"/>
      <c r="U44" s="61">
        <v>552</v>
      </c>
      <c r="V44" s="70"/>
      <c r="W44" s="60"/>
      <c r="X44" s="60"/>
      <c r="Y44" s="60"/>
      <c r="Z44" s="70"/>
      <c r="AA44" s="66" t="s">
        <v>129</v>
      </c>
      <c r="AB44" s="64"/>
      <c r="AC44" s="43"/>
      <c r="AD44" s="43"/>
      <c r="AE44" s="63"/>
      <c r="AF44" s="78"/>
      <c r="AG44" s="79"/>
      <c r="AH44" s="79"/>
    </row>
    <row r="45" spans="1:34" s="4" customFormat="1" ht="30" hidden="1" x14ac:dyDescent="0.25">
      <c r="A45" s="44" t="str">
        <f>'READ ME FIRST'!$D$12</f>
        <v>PGE</v>
      </c>
      <c r="B45" s="52">
        <f>'READ ME FIRST'!$D$15</f>
        <v>44286</v>
      </c>
      <c r="C45" s="58" t="s">
        <v>261</v>
      </c>
      <c r="D45" s="54" t="str">
        <f>IF(Table2[[#This Row],[WMPInitiativeCategory]]="", "",INDEX('Initiative mapping-DO NOT EDIT'!$I$3:$I$12, MATCH(Table2[[#This Row],[WMPInitiativeCategory]],'Initiative mapping-DO NOT EDIT'!$H$3:$H$12,0)))</f>
        <v>5.3.3.</v>
      </c>
      <c r="E45" s="58" t="s">
        <v>291</v>
      </c>
      <c r="F45" s="58"/>
      <c r="G45" s="56">
        <f>IF(Table2[[#This Row],[WMPInitiativeActivity]]="","x",IF(Table2[[#This Row],[WMPInitiativeActivity]]="other", Table2[[#This Row],[ActivityNameifOther]], INDEX('Initiative mapping-DO NOT EDIT'!$C$3:$C$90,MATCH(Table2[[#This Row],[WMPInitiativeActivity]],'Initiative mapping-DO NOT EDIT'!$D$3:$D$90,0))))</f>
        <v>8</v>
      </c>
      <c r="H45" s="58" t="s">
        <v>297</v>
      </c>
      <c r="I45" s="65"/>
      <c r="J4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Hardening_Grid topology improvements to mitigate or reduce PSPS events  __2021</v>
      </c>
      <c r="K45" s="66" t="s">
        <v>293</v>
      </c>
      <c r="L45" s="60" t="s">
        <v>298</v>
      </c>
      <c r="M45" s="61">
        <v>23</v>
      </c>
      <c r="N45" s="61"/>
      <c r="O45" s="61"/>
      <c r="P45" s="61"/>
      <c r="Q45" s="61"/>
      <c r="R45" s="61"/>
      <c r="S45" s="61"/>
      <c r="T45" s="61"/>
      <c r="U45" s="61">
        <v>54</v>
      </c>
      <c r="V45" s="70"/>
      <c r="W45" s="60"/>
      <c r="X45" s="60"/>
      <c r="Y45" s="60"/>
      <c r="Z45" s="70"/>
      <c r="AA45" s="66" t="s">
        <v>129</v>
      </c>
      <c r="AB45" s="64"/>
      <c r="AC45" s="43"/>
      <c r="AD45" s="43"/>
      <c r="AE45" s="63"/>
      <c r="AF45" s="78"/>
      <c r="AG45" s="79"/>
      <c r="AH45" s="79"/>
    </row>
    <row r="46" spans="1:34" s="4" customFormat="1" ht="45" hidden="1" x14ac:dyDescent="0.25">
      <c r="A46" s="44" t="str">
        <f>'READ ME FIRST'!$D$12</f>
        <v>PGE</v>
      </c>
      <c r="B46" s="52">
        <f>'READ ME FIRST'!$D$15</f>
        <v>44286</v>
      </c>
      <c r="C46" s="58" t="s">
        <v>261</v>
      </c>
      <c r="D46" s="54" t="str">
        <f>IF(Table2[[#This Row],[WMPInitiativeCategory]]="", "",INDEX('Initiative mapping-DO NOT EDIT'!$I$3:$I$12, MATCH(Table2[[#This Row],[WMPInitiativeCategory]],'Initiative mapping-DO NOT EDIT'!$H$3:$H$12,0)))</f>
        <v>5.3.3.</v>
      </c>
      <c r="E46" s="58" t="s">
        <v>291</v>
      </c>
      <c r="F46" s="58"/>
      <c r="G46" s="56">
        <f>IF(Table2[[#This Row],[WMPInitiativeActivity]]="","x",IF(Table2[[#This Row],[WMPInitiativeActivity]]="other", Table2[[#This Row],[ActivityNameifOther]], INDEX('Initiative mapping-DO NOT EDIT'!$C$3:$C$90,MATCH(Table2[[#This Row],[WMPInitiativeActivity]],'Initiative mapping-DO NOT EDIT'!$D$3:$D$90,0))))</f>
        <v>8</v>
      </c>
      <c r="H46" s="58" t="s">
        <v>299</v>
      </c>
      <c r="I46" s="65"/>
      <c r="J4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Hardening_Grid topology improvements to mitigate or reduce PSPS events  __2021</v>
      </c>
      <c r="K46" s="66" t="s">
        <v>293</v>
      </c>
      <c r="L46" s="60"/>
      <c r="M46" s="61"/>
      <c r="N46" s="61"/>
      <c r="O46" s="61"/>
      <c r="P46" s="61"/>
      <c r="Q46" s="61"/>
      <c r="R46" s="61"/>
      <c r="S46" s="61"/>
      <c r="T46" s="61"/>
      <c r="U46" s="61"/>
      <c r="V46" s="60" t="s">
        <v>300</v>
      </c>
      <c r="W46" s="60"/>
      <c r="X46" s="60"/>
      <c r="Y46" s="60"/>
      <c r="Z46" s="60" t="s">
        <v>301</v>
      </c>
      <c r="AA46" s="66" t="s">
        <v>129</v>
      </c>
      <c r="AB46" s="64"/>
      <c r="AC46" s="43"/>
      <c r="AD46" s="43"/>
      <c r="AE46" s="63"/>
      <c r="AF46" s="78"/>
      <c r="AG46" s="79"/>
      <c r="AH46" s="79"/>
    </row>
    <row r="47" spans="1:34" s="4" customFormat="1" ht="75" hidden="1" x14ac:dyDescent="0.25">
      <c r="A47" s="44" t="str">
        <f>'READ ME FIRST'!$D$12</f>
        <v>PGE</v>
      </c>
      <c r="B47" s="52">
        <f>'READ ME FIRST'!$D$15</f>
        <v>44286</v>
      </c>
      <c r="C47" s="58" t="s">
        <v>261</v>
      </c>
      <c r="D47" s="54" t="str">
        <f>IF(Table2[[#This Row],[WMPInitiativeCategory]]="", "",INDEX('Initiative mapping-DO NOT EDIT'!$I$3:$I$12, MATCH(Table2[[#This Row],[WMPInitiativeCategory]],'Initiative mapping-DO NOT EDIT'!$H$3:$H$12,0)))</f>
        <v>5.3.3.</v>
      </c>
      <c r="E47" s="58" t="s">
        <v>291</v>
      </c>
      <c r="F47" s="58"/>
      <c r="G47" s="56">
        <f>IF(Table2[[#This Row],[WMPInitiativeActivity]]="","x",IF(Table2[[#This Row],[WMPInitiativeActivity]]="other", Table2[[#This Row],[ActivityNameifOther]], INDEX('Initiative mapping-DO NOT EDIT'!$C$3:$C$90,MATCH(Table2[[#This Row],[WMPInitiativeActivity]],'Initiative mapping-DO NOT EDIT'!$D$3:$D$90,0))))</f>
        <v>8</v>
      </c>
      <c r="H47" s="58" t="s">
        <v>302</v>
      </c>
      <c r="I47" s="65"/>
      <c r="J4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Hardening_Grid topology improvements to mitigate or reduce PSPS events  __2021</v>
      </c>
      <c r="K47" s="76" t="s">
        <v>303</v>
      </c>
      <c r="L47" s="60"/>
      <c r="M47" s="61"/>
      <c r="N47" s="61"/>
      <c r="O47" s="61"/>
      <c r="P47" s="61"/>
      <c r="Q47" s="61"/>
      <c r="R47" s="61"/>
      <c r="S47" s="61"/>
      <c r="T47" s="61"/>
      <c r="U47" s="61"/>
      <c r="V47" s="60" t="s">
        <v>304</v>
      </c>
      <c r="W47" s="59"/>
      <c r="X47" s="59"/>
      <c r="Y47" s="59"/>
      <c r="Z47" s="60" t="s">
        <v>305</v>
      </c>
      <c r="AA47" s="66" t="s">
        <v>306</v>
      </c>
      <c r="AB47" s="74" t="s">
        <v>307</v>
      </c>
      <c r="AC47" s="43"/>
      <c r="AD47" s="43"/>
      <c r="AE47" s="63"/>
      <c r="AF47" s="78"/>
      <c r="AG47" s="79"/>
      <c r="AH47" s="79"/>
    </row>
    <row r="48" spans="1:34" s="4" customFormat="1" ht="105" hidden="1" x14ac:dyDescent="0.25">
      <c r="A48" s="44" t="str">
        <f>'READ ME FIRST'!$D$12</f>
        <v>PGE</v>
      </c>
      <c r="B48" s="52">
        <f>'READ ME FIRST'!$D$15</f>
        <v>44286</v>
      </c>
      <c r="C48" s="58" t="s">
        <v>261</v>
      </c>
      <c r="D48" s="54" t="str">
        <f>IF(Table2[[#This Row],[WMPInitiativeCategory]]="", "",INDEX('Initiative mapping-DO NOT EDIT'!$I$3:$I$12, MATCH(Table2[[#This Row],[WMPInitiativeCategory]],'Initiative mapping-DO NOT EDIT'!$H$3:$H$12,0)))</f>
        <v>5.3.3.</v>
      </c>
      <c r="E48" s="58" t="s">
        <v>291</v>
      </c>
      <c r="F48" s="58"/>
      <c r="G48" s="56">
        <f>IF(Table2[[#This Row],[WMPInitiativeActivity]]="","x",IF(Table2[[#This Row],[WMPInitiativeActivity]]="other", Table2[[#This Row],[ActivityNameifOther]], INDEX('Initiative mapping-DO NOT EDIT'!$C$3:$C$90,MATCH(Table2[[#This Row],[WMPInitiativeActivity]],'Initiative mapping-DO NOT EDIT'!$D$3:$D$90,0))))</f>
        <v>8</v>
      </c>
      <c r="H48" s="58" t="s">
        <v>308</v>
      </c>
      <c r="I48" s="65"/>
      <c r="J4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Hardening_Grid topology improvements to mitigate or reduce PSPS events  __2021</v>
      </c>
      <c r="K48" s="66" t="s">
        <v>293</v>
      </c>
      <c r="L48" s="60" t="s">
        <v>309</v>
      </c>
      <c r="M48" s="61">
        <v>1</v>
      </c>
      <c r="N48" s="61"/>
      <c r="O48" s="61"/>
      <c r="P48" s="61"/>
      <c r="Q48" s="61"/>
      <c r="R48" s="61"/>
      <c r="S48" s="61"/>
      <c r="T48" s="61"/>
      <c r="U48" s="61">
        <v>3</v>
      </c>
      <c r="V48" s="60" t="s">
        <v>310</v>
      </c>
      <c r="W48" s="60"/>
      <c r="X48" s="60"/>
      <c r="Y48" s="60"/>
      <c r="Z48" s="60" t="s">
        <v>311</v>
      </c>
      <c r="AA48" s="66" t="s">
        <v>129</v>
      </c>
      <c r="AB48" s="64"/>
      <c r="AC48" s="43"/>
      <c r="AD48" s="43"/>
      <c r="AE48" s="63"/>
      <c r="AF48" s="78"/>
      <c r="AG48" s="79"/>
      <c r="AH48" s="79"/>
    </row>
    <row r="49" spans="1:34" s="4" customFormat="1" ht="30" hidden="1" x14ac:dyDescent="0.25">
      <c r="A49" s="44" t="str">
        <f>'READ ME FIRST'!$D$12</f>
        <v>PGE</v>
      </c>
      <c r="B49" s="52">
        <f>'READ ME FIRST'!$D$15</f>
        <v>44286</v>
      </c>
      <c r="C49" s="58" t="s">
        <v>261</v>
      </c>
      <c r="D49" s="54" t="str">
        <f>IF(Table2[[#This Row],[WMPInitiativeCategory]]="", "",INDEX('Initiative mapping-DO NOT EDIT'!$I$3:$I$12, MATCH(Table2[[#This Row],[WMPInitiativeCategory]],'Initiative mapping-DO NOT EDIT'!$H$3:$H$12,0)))</f>
        <v>5.3.3.</v>
      </c>
      <c r="E49" s="58" t="s">
        <v>312</v>
      </c>
      <c r="F49" s="58"/>
      <c r="G49" s="56">
        <f>IF(Table2[[#This Row],[WMPInitiativeActivity]]="","x",IF(Table2[[#This Row],[WMPInitiativeActivity]]="other", Table2[[#This Row],[ActivityNameifOther]], INDEX('Initiative mapping-DO NOT EDIT'!$C$3:$C$90,MATCH(Table2[[#This Row],[WMPInitiativeActivity]],'Initiative mapping-DO NOT EDIT'!$D$3:$D$90,0))))</f>
        <v>9</v>
      </c>
      <c r="H49" s="58" t="s">
        <v>313</v>
      </c>
      <c r="I49" s="65"/>
      <c r="J4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Hardening_Installation of system automation equipment __2021</v>
      </c>
      <c r="K49" s="66" t="s">
        <v>314</v>
      </c>
      <c r="L49" s="60"/>
      <c r="M49" s="61"/>
      <c r="N49" s="61"/>
      <c r="O49" s="61"/>
      <c r="P49" s="61"/>
      <c r="Q49" s="61"/>
      <c r="R49" s="61"/>
      <c r="S49" s="61"/>
      <c r="T49" s="61"/>
      <c r="U49" s="61"/>
      <c r="V49" s="60" t="s">
        <v>315</v>
      </c>
      <c r="W49" s="60"/>
      <c r="X49" s="60"/>
      <c r="Y49" s="60"/>
      <c r="Z49" s="60" t="s">
        <v>316</v>
      </c>
      <c r="AA49" s="66" t="s">
        <v>129</v>
      </c>
      <c r="AB49" s="64"/>
      <c r="AC49" s="43"/>
      <c r="AD49" s="43"/>
      <c r="AE49" s="63"/>
      <c r="AF49" s="78"/>
      <c r="AG49" s="79"/>
      <c r="AH49" s="79"/>
    </row>
    <row r="50" spans="1:34" s="4" customFormat="1" ht="75" hidden="1" x14ac:dyDescent="0.25">
      <c r="A50" s="44" t="str">
        <f>'READ ME FIRST'!$D$12</f>
        <v>PGE</v>
      </c>
      <c r="B50" s="52">
        <f>'READ ME FIRST'!$D$15</f>
        <v>44286</v>
      </c>
      <c r="C50" s="58" t="s">
        <v>261</v>
      </c>
      <c r="D50" s="54" t="str">
        <f>IF(Table2[[#This Row],[WMPInitiativeCategory]]="", "",INDEX('Initiative mapping-DO NOT EDIT'!$I$3:$I$12, MATCH(Table2[[#This Row],[WMPInitiativeCategory]],'Initiative mapping-DO NOT EDIT'!$H$3:$H$12,0)))</f>
        <v>5.3.3.</v>
      </c>
      <c r="E50" s="58" t="s">
        <v>312</v>
      </c>
      <c r="F50" s="58"/>
      <c r="G50" s="56">
        <f>IF(Table2[[#This Row],[WMPInitiativeActivity]]="","x",IF(Table2[[#This Row],[WMPInitiativeActivity]]="other", Table2[[#This Row],[ActivityNameifOther]], INDEX('Initiative mapping-DO NOT EDIT'!$C$3:$C$90,MATCH(Table2[[#This Row],[WMPInitiativeActivity]],'Initiative mapping-DO NOT EDIT'!$D$3:$D$90,0))))</f>
        <v>9</v>
      </c>
      <c r="H50" s="58" t="s">
        <v>317</v>
      </c>
      <c r="I50" s="65"/>
      <c r="J5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Hardening_Installation of system automation equipment __2021</v>
      </c>
      <c r="K50" s="66" t="s">
        <v>314</v>
      </c>
      <c r="L50" s="60"/>
      <c r="M50" s="61">
        <v>20</v>
      </c>
      <c r="N50" s="61"/>
      <c r="O50" s="61"/>
      <c r="P50" s="61"/>
      <c r="Q50" s="61"/>
      <c r="R50" s="61"/>
      <c r="S50" s="61"/>
      <c r="T50" s="61"/>
      <c r="U50" s="61">
        <v>20</v>
      </c>
      <c r="V50" s="60" t="s">
        <v>318</v>
      </c>
      <c r="W50" s="60"/>
      <c r="X50" s="60"/>
      <c r="Y50" s="60"/>
      <c r="Z50" s="60" t="s">
        <v>319</v>
      </c>
      <c r="AA50" s="66" t="s">
        <v>129</v>
      </c>
      <c r="AB50" s="64"/>
      <c r="AC50" s="43"/>
      <c r="AD50" s="43"/>
      <c r="AE50" s="63"/>
      <c r="AF50" s="78"/>
      <c r="AG50" s="79"/>
      <c r="AH50" s="79"/>
    </row>
    <row r="51" spans="1:34" s="4" customFormat="1" ht="60" hidden="1" x14ac:dyDescent="0.25">
      <c r="A51" s="44" t="str">
        <f>'READ ME FIRST'!$D$12</f>
        <v>PGE</v>
      </c>
      <c r="B51" s="52">
        <f>'READ ME FIRST'!$D$15</f>
        <v>44286</v>
      </c>
      <c r="C51" s="58" t="s">
        <v>261</v>
      </c>
      <c r="D51" s="54" t="str">
        <f>IF(Table2[[#This Row],[WMPInitiativeCategory]]="", "",INDEX('Initiative mapping-DO NOT EDIT'!$I$3:$I$12, MATCH(Table2[[#This Row],[WMPInitiativeCategory]],'Initiative mapping-DO NOT EDIT'!$H$3:$H$12,0)))</f>
        <v>5.3.3.</v>
      </c>
      <c r="E51" s="58" t="s">
        <v>320</v>
      </c>
      <c r="F51" s="58"/>
      <c r="G51" s="56">
        <f>IF(Table2[[#This Row],[WMPInitiativeActivity]]="","x",IF(Table2[[#This Row],[WMPInitiativeActivity]]="other", Table2[[#This Row],[ActivityNameifOther]], INDEX('Initiative mapping-DO NOT EDIT'!$C$3:$C$90,MATCH(Table2[[#This Row],[WMPInitiativeActivity]],'Initiative mapping-DO NOT EDIT'!$D$3:$D$90,0))))</f>
        <v>10</v>
      </c>
      <c r="H51" s="58" t="str">
        <f>Table2[[#This Row],[WMPInitiativeActivity]]</f>
        <v xml:space="preserve">Maintenance, repair, and replacement of connectors, including hotline clamps  </v>
      </c>
      <c r="I51" s="65"/>
      <c r="J5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Hardening_Maintenance, repair, and replacement of connectors, including hotline clamps  __2021</v>
      </c>
      <c r="K51" s="66" t="s">
        <v>321</v>
      </c>
      <c r="L51" s="60"/>
      <c r="M51" s="61"/>
      <c r="N51" s="61"/>
      <c r="O51" s="61"/>
      <c r="P51" s="61"/>
      <c r="Q51" s="61"/>
      <c r="R51" s="61"/>
      <c r="S51" s="61"/>
      <c r="T51" s="61"/>
      <c r="U51" s="61"/>
      <c r="V51" s="60" t="s">
        <v>322</v>
      </c>
      <c r="W51" s="60"/>
      <c r="X51" s="60"/>
      <c r="Y51" s="60"/>
      <c r="Z51" s="60" t="s">
        <v>323</v>
      </c>
      <c r="AA51" s="66" t="s">
        <v>129</v>
      </c>
      <c r="AB51" s="64"/>
      <c r="AC51" s="43"/>
      <c r="AD51" s="43"/>
      <c r="AE51" s="63"/>
      <c r="AF51" s="78"/>
      <c r="AG51" s="79"/>
      <c r="AH51" s="79"/>
    </row>
    <row r="52" spans="1:34" s="4" customFormat="1" ht="75" hidden="1" x14ac:dyDescent="0.25">
      <c r="A52" s="44" t="str">
        <f>'READ ME FIRST'!$D$12</f>
        <v>PGE</v>
      </c>
      <c r="B52" s="52">
        <f>'READ ME FIRST'!$D$15</f>
        <v>44286</v>
      </c>
      <c r="C52" s="58" t="s">
        <v>261</v>
      </c>
      <c r="D52" s="54" t="str">
        <f>IF(Table2[[#This Row],[WMPInitiativeCategory]]="", "",INDEX('Initiative mapping-DO NOT EDIT'!$I$3:$I$12, MATCH(Table2[[#This Row],[WMPInitiativeCategory]],'Initiative mapping-DO NOT EDIT'!$H$3:$H$12,0)))</f>
        <v>5.3.3.</v>
      </c>
      <c r="E52" s="58" t="s">
        <v>324</v>
      </c>
      <c r="F52" s="58"/>
      <c r="G52" s="56">
        <f>IF(Table2[[#This Row],[WMPInitiativeActivity]]="","x",IF(Table2[[#This Row],[WMPInitiativeActivity]]="other", Table2[[#This Row],[ActivityNameifOther]], INDEX('Initiative mapping-DO NOT EDIT'!$C$3:$C$90,MATCH(Table2[[#This Row],[WMPInitiativeActivity]],'Initiative mapping-DO NOT EDIT'!$D$3:$D$90,0))))</f>
        <v>11</v>
      </c>
      <c r="H52" s="58" t="str">
        <f>Table2[[#This Row],[WMPInitiativeActivity]]</f>
        <v xml:space="preserve">Mitigation of impact on customers and other residents affected during PSPS event  </v>
      </c>
      <c r="I52" s="65"/>
      <c r="J5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Hardening_Mitigation of impact on customers and other residents affected during PSPS event  __2021</v>
      </c>
      <c r="K52" s="66" t="s">
        <v>325</v>
      </c>
      <c r="L52" s="60"/>
      <c r="M52" s="61"/>
      <c r="N52" s="61"/>
      <c r="O52" s="61"/>
      <c r="P52" s="61"/>
      <c r="Q52" s="61"/>
      <c r="R52" s="61"/>
      <c r="S52" s="61"/>
      <c r="T52" s="61"/>
      <c r="U52" s="61"/>
      <c r="V52" s="60" t="s">
        <v>326</v>
      </c>
      <c r="W52" s="60"/>
      <c r="X52" s="60"/>
      <c r="Y52" s="60"/>
      <c r="Z52" s="60" t="s">
        <v>327</v>
      </c>
      <c r="AA52" s="66" t="s">
        <v>129</v>
      </c>
      <c r="AB52" s="64"/>
      <c r="AC52" s="43"/>
      <c r="AD52" s="43"/>
      <c r="AE52" s="63"/>
      <c r="AF52" s="78"/>
      <c r="AG52" s="79"/>
      <c r="AH52" s="79"/>
    </row>
    <row r="53" spans="1:34" s="4" customFormat="1" ht="45" hidden="1" x14ac:dyDescent="0.25">
      <c r="A53" s="44" t="str">
        <f>'READ ME FIRST'!$D$12</f>
        <v>PGE</v>
      </c>
      <c r="B53" s="52">
        <f>'READ ME FIRST'!$D$15</f>
        <v>44286</v>
      </c>
      <c r="C53" s="58" t="s">
        <v>261</v>
      </c>
      <c r="D53" s="54" t="str">
        <f>IF(Table2[[#This Row],[WMPInitiativeCategory]]="", "",INDEX('Initiative mapping-DO NOT EDIT'!$I$3:$I$12, MATCH(Table2[[#This Row],[WMPInitiativeCategory]],'Initiative mapping-DO NOT EDIT'!$H$3:$H$12,0)))</f>
        <v>5.3.3.</v>
      </c>
      <c r="E53" s="58" t="s">
        <v>328</v>
      </c>
      <c r="F53" s="58"/>
      <c r="G53" s="56">
        <f>IF(Table2[[#This Row],[WMPInitiativeActivity]]="","x",IF(Table2[[#This Row],[WMPInitiativeActivity]]="other", Table2[[#This Row],[ActivityNameifOther]], INDEX('Initiative mapping-DO NOT EDIT'!$C$3:$C$90,MATCH(Table2[[#This Row],[WMPInitiativeActivity]],'Initiative mapping-DO NOT EDIT'!$D$3:$D$90,0))))</f>
        <v>12</v>
      </c>
      <c r="H53" s="58" t="s">
        <v>329</v>
      </c>
      <c r="I53" s="65"/>
      <c r="J5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Hardening_Other corrective action  __2021</v>
      </c>
      <c r="K53" s="66" t="s">
        <v>330</v>
      </c>
      <c r="L53" s="60"/>
      <c r="M53" s="61"/>
      <c r="N53" s="61"/>
      <c r="O53" s="61"/>
      <c r="P53" s="61"/>
      <c r="Q53" s="61"/>
      <c r="R53" s="61"/>
      <c r="S53" s="61"/>
      <c r="T53" s="61"/>
      <c r="U53" s="61"/>
      <c r="V53" s="60" t="s">
        <v>331</v>
      </c>
      <c r="W53" s="60"/>
      <c r="X53" s="60"/>
      <c r="Y53" s="60"/>
      <c r="Z53" s="60" t="s">
        <v>332</v>
      </c>
      <c r="AA53" s="66" t="s">
        <v>129</v>
      </c>
      <c r="AB53" s="64"/>
      <c r="AC53" s="43"/>
      <c r="AD53" s="43"/>
      <c r="AE53" s="63"/>
      <c r="AF53" s="78"/>
      <c r="AG53" s="79"/>
      <c r="AH53" s="79"/>
    </row>
    <row r="54" spans="1:34" s="4" customFormat="1" ht="60" hidden="1" x14ac:dyDescent="0.25">
      <c r="A54" s="44" t="str">
        <f>'READ ME FIRST'!$D$12</f>
        <v>PGE</v>
      </c>
      <c r="B54" s="52">
        <f>'READ ME FIRST'!$D$15</f>
        <v>44286</v>
      </c>
      <c r="C54" s="58" t="s">
        <v>261</v>
      </c>
      <c r="D54" s="54" t="str">
        <f>IF(Table2[[#This Row],[WMPInitiativeCategory]]="", "",INDEX('Initiative mapping-DO NOT EDIT'!$I$3:$I$12, MATCH(Table2[[#This Row],[WMPInitiativeCategory]],'Initiative mapping-DO NOT EDIT'!$H$3:$H$12,0)))</f>
        <v>5.3.3.</v>
      </c>
      <c r="E54" s="58" t="s">
        <v>328</v>
      </c>
      <c r="F54" s="58"/>
      <c r="G54" s="57">
        <f>IF(Table2[[#This Row],[WMPInitiativeActivity]]="","x",IF(Table2[[#This Row],[WMPInitiativeActivity]]="other", Table2[[#This Row],[ActivityNameifOther]], INDEX('Initiative mapping-DO NOT EDIT'!$C$3:$C$90,MATCH(Table2[[#This Row],[WMPInitiativeActivity]],'Initiative mapping-DO NOT EDIT'!$D$3:$D$90,0))))</f>
        <v>12</v>
      </c>
      <c r="H54" s="58" t="s">
        <v>333</v>
      </c>
      <c r="I54" s="65"/>
      <c r="J5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Hardening_Other corrective action  __2021</v>
      </c>
      <c r="K54" s="66" t="s">
        <v>330</v>
      </c>
      <c r="L54" s="60"/>
      <c r="M54" s="61"/>
      <c r="N54" s="61"/>
      <c r="O54" s="61"/>
      <c r="P54" s="61"/>
      <c r="Q54" s="61"/>
      <c r="R54" s="61"/>
      <c r="S54" s="61"/>
      <c r="T54" s="61"/>
      <c r="U54" s="61"/>
      <c r="V54" s="60" t="s">
        <v>334</v>
      </c>
      <c r="W54" s="60"/>
      <c r="X54" s="60"/>
      <c r="Y54" s="60"/>
      <c r="Z54" s="60" t="s">
        <v>335</v>
      </c>
      <c r="AA54" s="66" t="s">
        <v>129</v>
      </c>
      <c r="AB54" s="64"/>
      <c r="AC54" s="43"/>
      <c r="AD54" s="43"/>
      <c r="AE54" s="63"/>
      <c r="AF54" s="78"/>
      <c r="AG54" s="79"/>
      <c r="AH54" s="79"/>
    </row>
    <row r="55" spans="1:34" s="4" customFormat="1" ht="75" hidden="1" x14ac:dyDescent="0.25">
      <c r="A55" s="44" t="str">
        <f>'READ ME FIRST'!$D$12</f>
        <v>PGE</v>
      </c>
      <c r="B55" s="52">
        <f>'READ ME FIRST'!$D$15</f>
        <v>44286</v>
      </c>
      <c r="C55" s="58" t="s">
        <v>261</v>
      </c>
      <c r="D55" s="54" t="str">
        <f>IF(Table2[[#This Row],[WMPInitiativeCategory]]="", "",INDEX('Initiative mapping-DO NOT EDIT'!$I$3:$I$12, MATCH(Table2[[#This Row],[WMPInitiativeCategory]],'Initiative mapping-DO NOT EDIT'!$H$3:$H$12,0)))</f>
        <v>5.3.3.</v>
      </c>
      <c r="E55" s="58" t="s">
        <v>328</v>
      </c>
      <c r="F55" s="58"/>
      <c r="G55" s="57">
        <f>IF(Table2[[#This Row],[WMPInitiativeActivity]]="","x",IF(Table2[[#This Row],[WMPInitiativeActivity]]="other", Table2[[#This Row],[ActivityNameifOther]], INDEX('Initiative mapping-DO NOT EDIT'!$C$3:$C$90,MATCH(Table2[[#This Row],[WMPInitiativeActivity]],'Initiative mapping-DO NOT EDIT'!$D$3:$D$90,0))))</f>
        <v>12</v>
      </c>
      <c r="H55" s="58" t="s">
        <v>336</v>
      </c>
      <c r="I55" s="65"/>
      <c r="J5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Hardening_Other corrective action  __2021</v>
      </c>
      <c r="K55" s="66" t="s">
        <v>330</v>
      </c>
      <c r="L55" s="60"/>
      <c r="M55" s="61"/>
      <c r="N55" s="61"/>
      <c r="O55" s="61"/>
      <c r="P55" s="61"/>
      <c r="Q55" s="61"/>
      <c r="R55" s="61"/>
      <c r="S55" s="61"/>
      <c r="T55" s="61"/>
      <c r="U55" s="61"/>
      <c r="V55" s="60" t="s">
        <v>337</v>
      </c>
      <c r="W55" s="60"/>
      <c r="X55" s="60"/>
      <c r="Y55" s="60"/>
      <c r="Z55" s="60" t="s">
        <v>338</v>
      </c>
      <c r="AA55" s="66" t="s">
        <v>129</v>
      </c>
      <c r="AB55" s="64"/>
      <c r="AC55" s="43"/>
      <c r="AD55" s="43"/>
      <c r="AE55" s="63"/>
      <c r="AF55" s="78"/>
      <c r="AG55" s="79"/>
      <c r="AH55" s="79"/>
    </row>
    <row r="56" spans="1:34" s="4" customFormat="1" ht="90" hidden="1" x14ac:dyDescent="0.25">
      <c r="A56" s="44" t="str">
        <f>'READ ME FIRST'!$D$12</f>
        <v>PGE</v>
      </c>
      <c r="B56" s="52">
        <f>'READ ME FIRST'!$D$15</f>
        <v>44286</v>
      </c>
      <c r="C56" s="58" t="s">
        <v>261</v>
      </c>
      <c r="D56" s="54" t="str">
        <f>IF(Table2[[#This Row],[WMPInitiativeCategory]]="", "",INDEX('Initiative mapping-DO NOT EDIT'!$I$3:$I$12, MATCH(Table2[[#This Row],[WMPInitiativeCategory]],'Initiative mapping-DO NOT EDIT'!$H$3:$H$12,0)))</f>
        <v>5.3.3.</v>
      </c>
      <c r="E56" s="58" t="s">
        <v>339</v>
      </c>
      <c r="F56" s="58"/>
      <c r="G56" s="56">
        <f>IF(Table2[[#This Row],[WMPInitiativeActivity]]="","x",IF(Table2[[#This Row],[WMPInitiativeActivity]]="other", Table2[[#This Row],[ActivityNameifOther]], INDEX('Initiative mapping-DO NOT EDIT'!$C$3:$C$90,MATCH(Table2[[#This Row],[WMPInitiativeActivity]],'Initiative mapping-DO NOT EDIT'!$D$3:$D$90,0))))</f>
        <v>13</v>
      </c>
      <c r="H56" s="58" t="s">
        <v>340</v>
      </c>
      <c r="I56" s="65"/>
      <c r="J5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Hardening_Pole loading infrastructure hardening and replacement program based on pole loading assessment program __2021</v>
      </c>
      <c r="K56" s="66" t="s">
        <v>341</v>
      </c>
      <c r="L56" s="60"/>
      <c r="M56" s="61"/>
      <c r="N56" s="61"/>
      <c r="O56" s="61"/>
      <c r="P56" s="61"/>
      <c r="Q56" s="61"/>
      <c r="R56" s="61"/>
      <c r="S56" s="61"/>
      <c r="T56" s="61"/>
      <c r="U56" s="61"/>
      <c r="V56" s="60" t="s">
        <v>342</v>
      </c>
      <c r="W56" s="60"/>
      <c r="X56" s="60"/>
      <c r="Y56" s="60"/>
      <c r="Z56" s="60" t="s">
        <v>343</v>
      </c>
      <c r="AA56" s="66" t="s">
        <v>209</v>
      </c>
      <c r="AB56" s="74" t="s">
        <v>344</v>
      </c>
      <c r="AC56" s="43"/>
      <c r="AD56" s="43"/>
      <c r="AE56" s="63"/>
      <c r="AF56" s="78"/>
      <c r="AG56" s="79"/>
      <c r="AH56" s="79"/>
    </row>
    <row r="57" spans="1:34" s="4" customFormat="1" ht="75" hidden="1" x14ac:dyDescent="0.25">
      <c r="A57" s="44" t="str">
        <f>'READ ME FIRST'!$D$12</f>
        <v>PGE</v>
      </c>
      <c r="B57" s="52">
        <f>'READ ME FIRST'!$D$15</f>
        <v>44286</v>
      </c>
      <c r="C57" s="58" t="s">
        <v>261</v>
      </c>
      <c r="D57" s="54" t="str">
        <f>IF(Table2[[#This Row],[WMPInitiativeCategory]]="", "",INDEX('Initiative mapping-DO NOT EDIT'!$I$3:$I$12, MATCH(Table2[[#This Row],[WMPInitiativeCategory]],'Initiative mapping-DO NOT EDIT'!$H$3:$H$12,0)))</f>
        <v>5.3.3.</v>
      </c>
      <c r="E57" s="58" t="s">
        <v>345</v>
      </c>
      <c r="F57" s="58"/>
      <c r="G57" s="56">
        <f>IF(Table2[[#This Row],[WMPInitiativeActivity]]="","x",IF(Table2[[#This Row],[WMPInitiativeActivity]]="other", Table2[[#This Row],[ActivityNameifOther]], INDEX('Initiative mapping-DO NOT EDIT'!$C$3:$C$90,MATCH(Table2[[#This Row],[WMPInitiativeActivity]],'Initiative mapping-DO NOT EDIT'!$D$3:$D$90,0))))</f>
        <v>14</v>
      </c>
      <c r="H57" s="58" t="str">
        <f>Table2[[#This Row],[WMPInitiativeActivity]]</f>
        <v xml:space="preserve">Transformers maintenance and replacement  </v>
      </c>
      <c r="I57" s="65"/>
      <c r="J5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Hardening_Transformers maintenance and replacement  __2021</v>
      </c>
      <c r="K57" s="66" t="s">
        <v>346</v>
      </c>
      <c r="L57" s="60"/>
      <c r="M57" s="61"/>
      <c r="N57" s="61"/>
      <c r="O57" s="61"/>
      <c r="P57" s="61"/>
      <c r="Q57" s="61"/>
      <c r="R57" s="61"/>
      <c r="S57" s="61"/>
      <c r="T57" s="61"/>
      <c r="U57" s="61"/>
      <c r="V57" s="60" t="s">
        <v>347</v>
      </c>
      <c r="W57" s="60"/>
      <c r="X57" s="60"/>
      <c r="Y57" s="60"/>
      <c r="Z57" s="60" t="s">
        <v>348</v>
      </c>
      <c r="AA57" s="66" t="s">
        <v>129</v>
      </c>
      <c r="AB57" s="64"/>
      <c r="AC57" s="43"/>
      <c r="AD57" s="43"/>
      <c r="AE57" s="63"/>
      <c r="AF57" s="78"/>
      <c r="AG57" s="79"/>
      <c r="AH57" s="79"/>
    </row>
    <row r="58" spans="1:34" s="4" customFormat="1" ht="45" hidden="1" x14ac:dyDescent="0.25">
      <c r="A58" s="44" t="str">
        <f>'READ ME FIRST'!$D$12</f>
        <v>PGE</v>
      </c>
      <c r="B58" s="52">
        <f>'READ ME FIRST'!$D$15</f>
        <v>44286</v>
      </c>
      <c r="C58" s="58" t="s">
        <v>261</v>
      </c>
      <c r="D58" s="54" t="str">
        <f>IF(Table2[[#This Row],[WMPInitiativeCategory]]="", "",INDEX('Initiative mapping-DO NOT EDIT'!$I$3:$I$12, MATCH(Table2[[#This Row],[WMPInitiativeCategory]],'Initiative mapping-DO NOT EDIT'!$H$3:$H$12,0)))</f>
        <v>5.3.3.</v>
      </c>
      <c r="E58" s="58" t="s">
        <v>349</v>
      </c>
      <c r="F58" s="58"/>
      <c r="G58" s="56">
        <f>IF(Table2[[#This Row],[WMPInitiativeActivity]]="","x",IF(Table2[[#This Row],[WMPInitiativeActivity]]="other", Table2[[#This Row],[ActivityNameifOther]], INDEX('Initiative mapping-DO NOT EDIT'!$C$3:$C$90,MATCH(Table2[[#This Row],[WMPInitiativeActivity]],'Initiative mapping-DO NOT EDIT'!$D$3:$D$90,0))))</f>
        <v>15</v>
      </c>
      <c r="H58" s="58" t="str">
        <f>Table2[[#This Row],[WMPInitiativeActivity]]</f>
        <v xml:space="preserve">Transmission tower maintenance and replacement  </v>
      </c>
      <c r="I58" s="65"/>
      <c r="J5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Hardening_Transmission tower maintenance and replacement  __2021</v>
      </c>
      <c r="K58" s="66" t="s">
        <v>350</v>
      </c>
      <c r="L58" s="60"/>
      <c r="M58" s="61"/>
      <c r="N58" s="61"/>
      <c r="O58" s="61"/>
      <c r="P58" s="61"/>
      <c r="Q58" s="61"/>
      <c r="R58" s="61"/>
      <c r="S58" s="61"/>
      <c r="T58" s="61"/>
      <c r="U58" s="61"/>
      <c r="V58" s="60" t="s">
        <v>351</v>
      </c>
      <c r="W58" s="60"/>
      <c r="X58" s="60"/>
      <c r="Y58" s="60"/>
      <c r="Z58" s="60" t="s">
        <v>352</v>
      </c>
      <c r="AA58" s="66" t="s">
        <v>129</v>
      </c>
      <c r="AB58" s="64"/>
      <c r="AC58" s="43"/>
      <c r="AD58" s="43"/>
      <c r="AE58" s="63"/>
      <c r="AF58" s="78"/>
      <c r="AG58" s="79"/>
      <c r="AH58" s="79"/>
    </row>
    <row r="59" spans="1:34" s="4" customFormat="1" ht="75" hidden="1" x14ac:dyDescent="0.25">
      <c r="A59" s="44" t="str">
        <f>'READ ME FIRST'!$D$12</f>
        <v>PGE</v>
      </c>
      <c r="B59" s="52">
        <f>'READ ME FIRST'!$D$15</f>
        <v>44286</v>
      </c>
      <c r="C59" s="58" t="s">
        <v>261</v>
      </c>
      <c r="D59" s="54" t="str">
        <f>IF(Table2[[#This Row],[WMPInitiativeCategory]]="", "",INDEX('Initiative mapping-DO NOT EDIT'!$I$3:$I$12, MATCH(Table2[[#This Row],[WMPInitiativeCategory]],'Initiative mapping-DO NOT EDIT'!$H$3:$H$12,0)))</f>
        <v>5.3.3.</v>
      </c>
      <c r="E59" s="58" t="s">
        <v>353</v>
      </c>
      <c r="F59" s="58"/>
      <c r="G59" s="56">
        <f>IF(Table2[[#This Row],[WMPInitiativeActivity]]="","x",IF(Table2[[#This Row],[WMPInitiativeActivity]]="other", Table2[[#This Row],[ActivityNameifOther]], INDEX('Initiative mapping-DO NOT EDIT'!$C$3:$C$90,MATCH(Table2[[#This Row],[WMPInitiativeActivity]],'Initiative mapping-DO NOT EDIT'!$D$3:$D$90,0))))</f>
        <v>16</v>
      </c>
      <c r="H59" s="58" t="str">
        <f>Table2[[#This Row],[WMPInitiativeActivity]]</f>
        <v xml:space="preserve">Undergrounding of electric lines and/or equipment  </v>
      </c>
      <c r="I59" s="65"/>
      <c r="J5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Hardening_Undergrounding of electric lines and/or equipment  __2021</v>
      </c>
      <c r="K59" s="66" t="s">
        <v>354</v>
      </c>
      <c r="L59" s="60"/>
      <c r="M59" s="61"/>
      <c r="N59" s="61"/>
      <c r="O59" s="61"/>
      <c r="P59" s="61"/>
      <c r="Q59" s="61"/>
      <c r="R59" s="61"/>
      <c r="S59" s="61"/>
      <c r="T59" s="61"/>
      <c r="U59" s="61"/>
      <c r="V59" s="60" t="s">
        <v>355</v>
      </c>
      <c r="W59" s="60"/>
      <c r="X59" s="60"/>
      <c r="Y59" s="60"/>
      <c r="Z59" s="60" t="s">
        <v>356</v>
      </c>
      <c r="AA59" s="66" t="s">
        <v>129</v>
      </c>
      <c r="AB59" s="64"/>
      <c r="AC59" s="43"/>
      <c r="AD59" s="43"/>
      <c r="AE59" s="63"/>
      <c r="AF59" s="78"/>
      <c r="AG59" s="79"/>
      <c r="AH59" s="79"/>
    </row>
    <row r="60" spans="1:34" s="4" customFormat="1" ht="45" hidden="1" x14ac:dyDescent="0.25">
      <c r="A60" s="44" t="str">
        <f>'READ ME FIRST'!$D$12</f>
        <v>PGE</v>
      </c>
      <c r="B60" s="52">
        <f>'READ ME FIRST'!$D$15</f>
        <v>44286</v>
      </c>
      <c r="C60" s="58" t="s">
        <v>261</v>
      </c>
      <c r="D60" s="54" t="str">
        <f>IF(Table2[[#This Row],[WMPInitiativeCategory]]="", "",INDEX('Initiative mapping-DO NOT EDIT'!$I$3:$I$12, MATCH(Table2[[#This Row],[WMPInitiativeCategory]],'Initiative mapping-DO NOT EDIT'!$H$3:$H$12,0)))</f>
        <v>5.3.3.</v>
      </c>
      <c r="E60" s="58" t="s">
        <v>357</v>
      </c>
      <c r="F60" s="58"/>
      <c r="G60" s="56">
        <f>IF(Table2[[#This Row],[WMPInitiativeActivity]]="","x",IF(Table2[[#This Row],[WMPInitiativeActivity]]="other", Table2[[#This Row],[ActivityNameifOther]], INDEX('Initiative mapping-DO NOT EDIT'!$C$3:$C$90,MATCH(Table2[[#This Row],[WMPInitiativeActivity]],'Initiative mapping-DO NOT EDIT'!$D$3:$D$90,0))))</f>
        <v>17</v>
      </c>
      <c r="H60" s="58" t="s">
        <v>358</v>
      </c>
      <c r="I60" s="65"/>
      <c r="J6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Hardening_Updates to grid topology to minimize risk of ignition in HFTDs  __2021</v>
      </c>
      <c r="K60" s="66" t="s">
        <v>359</v>
      </c>
      <c r="L60" s="60"/>
      <c r="M60" s="61"/>
      <c r="N60" s="61"/>
      <c r="O60" s="61"/>
      <c r="P60" s="61"/>
      <c r="Q60" s="61"/>
      <c r="R60" s="61"/>
      <c r="S60" s="61"/>
      <c r="T60" s="61"/>
      <c r="U60" s="61"/>
      <c r="V60" s="60" t="s">
        <v>360</v>
      </c>
      <c r="W60" s="60"/>
      <c r="X60" s="60"/>
      <c r="Y60" s="60"/>
      <c r="Z60" s="60" t="s">
        <v>361</v>
      </c>
      <c r="AA60" s="66" t="s">
        <v>129</v>
      </c>
      <c r="AB60" s="64"/>
      <c r="AC60" s="43"/>
      <c r="AD60" s="43"/>
      <c r="AE60" s="63"/>
      <c r="AF60" s="78"/>
      <c r="AG60" s="79"/>
      <c r="AH60" s="79"/>
    </row>
    <row r="61" spans="1:34" s="4" customFormat="1" ht="30" hidden="1" x14ac:dyDescent="0.25">
      <c r="A61" s="44" t="str">
        <f>'READ ME FIRST'!$D$12</f>
        <v>PGE</v>
      </c>
      <c r="B61" s="52">
        <f>'READ ME FIRST'!$D$15</f>
        <v>44286</v>
      </c>
      <c r="C61" s="58" t="s">
        <v>261</v>
      </c>
      <c r="D61" s="54" t="str">
        <f>IF(Table2[[#This Row],[WMPInitiativeCategory]]="", "",INDEX('Initiative mapping-DO NOT EDIT'!$I$3:$I$12, MATCH(Table2[[#This Row],[WMPInitiativeCategory]],'Initiative mapping-DO NOT EDIT'!$H$3:$H$12,0)))</f>
        <v>5.3.3.</v>
      </c>
      <c r="E61" s="58" t="s">
        <v>357</v>
      </c>
      <c r="F61" s="58"/>
      <c r="G61" s="56">
        <f>IF(Table2[[#This Row],[WMPInitiativeActivity]]="","x",IF(Table2[[#This Row],[WMPInitiativeActivity]]="other", Table2[[#This Row],[ActivityNameifOther]], INDEX('Initiative mapping-DO NOT EDIT'!$C$3:$C$90,MATCH(Table2[[#This Row],[WMPInitiativeActivity]],'Initiative mapping-DO NOT EDIT'!$D$3:$D$90,0))))</f>
        <v>17</v>
      </c>
      <c r="H61" s="58" t="s">
        <v>362</v>
      </c>
      <c r="I61" s="81"/>
      <c r="J6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Hardening_Updates to grid topology to minimize risk of ignition in HFTDs  __2021</v>
      </c>
      <c r="K61" s="66" t="s">
        <v>363</v>
      </c>
      <c r="L61" s="60" t="s">
        <v>364</v>
      </c>
      <c r="M61" s="61">
        <v>221</v>
      </c>
      <c r="N61" s="61"/>
      <c r="O61" s="61"/>
      <c r="P61" s="61"/>
      <c r="Q61" s="61"/>
      <c r="R61" s="61"/>
      <c r="S61" s="61"/>
      <c r="T61" s="61"/>
      <c r="U61" s="61">
        <v>342</v>
      </c>
      <c r="V61" s="60"/>
      <c r="W61" s="60"/>
      <c r="X61" s="60"/>
      <c r="Y61" s="60"/>
      <c r="Z61" s="60"/>
      <c r="AA61" s="66" t="s">
        <v>129</v>
      </c>
      <c r="AB61" s="64"/>
      <c r="AC61" s="43"/>
      <c r="AD61" s="43"/>
      <c r="AE61" s="63"/>
      <c r="AF61" s="78"/>
      <c r="AG61" s="79"/>
      <c r="AH61" s="79"/>
    </row>
    <row r="62" spans="1:34" s="4" customFormat="1" ht="45" hidden="1" x14ac:dyDescent="0.25">
      <c r="A62" s="44" t="str">
        <f>'READ ME FIRST'!$D$12</f>
        <v>PGE</v>
      </c>
      <c r="B62" s="52">
        <f>'READ ME FIRST'!$D$15</f>
        <v>44286</v>
      </c>
      <c r="C62" s="58" t="s">
        <v>261</v>
      </c>
      <c r="D62" s="54" t="str">
        <f>IF(Table2[[#This Row],[WMPInitiativeCategory]]="", "",INDEX('Initiative mapping-DO NOT EDIT'!$I$3:$I$12, MATCH(Table2[[#This Row],[WMPInitiativeCategory]],'Initiative mapping-DO NOT EDIT'!$H$3:$H$12,0)))</f>
        <v>5.3.3.</v>
      </c>
      <c r="E62" s="58" t="s">
        <v>357</v>
      </c>
      <c r="F62" s="58"/>
      <c r="G62" s="56">
        <f>IF(Table2[[#This Row],[WMPInitiativeActivity]]="","x",IF(Table2[[#This Row],[WMPInitiativeActivity]]="other", Table2[[#This Row],[ActivityNameifOther]], INDEX('Initiative mapping-DO NOT EDIT'!$C$3:$C$90,MATCH(Table2[[#This Row],[WMPInitiativeActivity]],'Initiative mapping-DO NOT EDIT'!$D$3:$D$90,0))))</f>
        <v>17</v>
      </c>
      <c r="H62" s="58" t="s">
        <v>365</v>
      </c>
      <c r="I62" s="81"/>
      <c r="J6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Hardening_Updates to grid topology to minimize risk of ignition in HFTDs  __2021</v>
      </c>
      <c r="K62" s="66" t="s">
        <v>363</v>
      </c>
      <c r="L62" s="60" t="s">
        <v>366</v>
      </c>
      <c r="M62" s="61">
        <v>20</v>
      </c>
      <c r="N62" s="61"/>
      <c r="O62" s="61"/>
      <c r="P62" s="61"/>
      <c r="Q62" s="61"/>
      <c r="R62" s="61"/>
      <c r="S62" s="61"/>
      <c r="T62" s="61"/>
      <c r="U62" s="68">
        <v>21.3</v>
      </c>
      <c r="V62" s="60"/>
      <c r="W62" s="60"/>
      <c r="X62" s="60"/>
      <c r="Y62" s="60"/>
      <c r="Z62" s="60"/>
      <c r="AA62" s="66" t="s">
        <v>129</v>
      </c>
      <c r="AB62" s="64"/>
      <c r="AC62" s="43"/>
      <c r="AD62" s="43"/>
      <c r="AE62" s="63"/>
      <c r="AF62" s="78"/>
      <c r="AG62" s="79"/>
      <c r="AH62" s="79"/>
    </row>
    <row r="63" spans="1:34" s="4" customFormat="1" ht="75" hidden="1" x14ac:dyDescent="0.25">
      <c r="A63" s="44" t="str">
        <f>'READ ME FIRST'!$D$12</f>
        <v>PGE</v>
      </c>
      <c r="B63" s="52">
        <f>'READ ME FIRST'!$D$15</f>
        <v>44286</v>
      </c>
      <c r="C63" s="58" t="s">
        <v>261</v>
      </c>
      <c r="D63" s="54" t="str">
        <f>IF(Table2[[#This Row],[WMPInitiativeCategory]]="", "",INDEX('Initiative mapping-DO NOT EDIT'!$I$3:$I$12, MATCH(Table2[[#This Row],[WMPInitiativeCategory]],'Initiative mapping-DO NOT EDIT'!$H$3:$H$12,0)))</f>
        <v>5.3.3.</v>
      </c>
      <c r="E63" s="58" t="s">
        <v>357</v>
      </c>
      <c r="F63" s="58"/>
      <c r="G63" s="56">
        <f>IF(Table2[[#This Row],[WMPInitiativeActivity]]="","x",IF(Table2[[#This Row],[WMPInitiativeActivity]]="other", Table2[[#This Row],[ActivityNameifOther]], INDEX('Initiative mapping-DO NOT EDIT'!$C$3:$C$90,MATCH(Table2[[#This Row],[WMPInitiativeActivity]],'Initiative mapping-DO NOT EDIT'!$D$3:$D$90,0))))</f>
        <v>17</v>
      </c>
      <c r="H63" s="58" t="s">
        <v>367</v>
      </c>
      <c r="I63" s="65"/>
      <c r="J6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Hardening_Updates to grid topology to minimize risk of ignition in HFTDs  __2021</v>
      </c>
      <c r="K63" s="66" t="s">
        <v>368</v>
      </c>
      <c r="L63" s="60"/>
      <c r="M63" s="61"/>
      <c r="N63" s="61"/>
      <c r="O63" s="61"/>
      <c r="P63" s="61"/>
      <c r="Q63" s="61"/>
      <c r="R63" s="61"/>
      <c r="S63" s="61"/>
      <c r="T63" s="61"/>
      <c r="U63" s="61"/>
      <c r="V63" s="60" t="s">
        <v>369</v>
      </c>
      <c r="W63" s="60"/>
      <c r="X63" s="60"/>
      <c r="Y63" s="60"/>
      <c r="Z63" s="60" t="s">
        <v>370</v>
      </c>
      <c r="AA63" s="66" t="s">
        <v>129</v>
      </c>
      <c r="AB63" s="64"/>
      <c r="AC63" s="43"/>
      <c r="AD63" s="43"/>
      <c r="AE63" s="63"/>
      <c r="AF63" s="78"/>
      <c r="AG63" s="79"/>
      <c r="AH63" s="79"/>
    </row>
    <row r="64" spans="1:34" s="4" customFormat="1" ht="60" hidden="1" x14ac:dyDescent="0.25">
      <c r="A64" s="44" t="str">
        <f>'READ ME FIRST'!$D$12</f>
        <v>PGE</v>
      </c>
      <c r="B64" s="52">
        <f>'READ ME FIRST'!$D$15</f>
        <v>44286</v>
      </c>
      <c r="C64" s="58" t="s">
        <v>261</v>
      </c>
      <c r="D64" s="54" t="str">
        <f>IF(Table2[[#This Row],[WMPInitiativeCategory]]="", "",INDEX('Initiative mapping-DO NOT EDIT'!$I$3:$I$12, MATCH(Table2[[#This Row],[WMPInitiativeCategory]],'Initiative mapping-DO NOT EDIT'!$H$3:$H$12,0)))</f>
        <v>5.3.3.</v>
      </c>
      <c r="E64" s="58" t="s">
        <v>357</v>
      </c>
      <c r="F64" s="58"/>
      <c r="G64" s="56">
        <f>IF(Table2[[#This Row],[WMPInitiativeActivity]]="","x",IF(Table2[[#This Row],[WMPInitiativeActivity]]="other", Table2[[#This Row],[ActivityNameifOther]], INDEX('Initiative mapping-DO NOT EDIT'!$C$3:$C$90,MATCH(Table2[[#This Row],[WMPInitiativeActivity]],'Initiative mapping-DO NOT EDIT'!$D$3:$D$90,0))))</f>
        <v>17</v>
      </c>
      <c r="H64" s="58" t="s">
        <v>371</v>
      </c>
      <c r="I64" s="65"/>
      <c r="J6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Hardening_Updates to grid topology to minimize risk of ignition in HFTDs  __2021</v>
      </c>
      <c r="K64" s="66" t="s">
        <v>368</v>
      </c>
      <c r="L64" s="60" t="s">
        <v>372</v>
      </c>
      <c r="M64" s="61">
        <v>8850</v>
      </c>
      <c r="N64" s="61"/>
      <c r="O64" s="61"/>
      <c r="P64" s="61"/>
      <c r="Q64" s="61"/>
      <c r="R64" s="61"/>
      <c r="S64" s="61"/>
      <c r="T64" s="61"/>
      <c r="U64" s="61">
        <v>10263</v>
      </c>
      <c r="V64" s="60"/>
      <c r="W64" s="60"/>
      <c r="X64" s="60"/>
      <c r="Y64" s="60"/>
      <c r="Z64" s="60"/>
      <c r="AA64" s="66" t="s">
        <v>129</v>
      </c>
      <c r="AB64" s="64"/>
      <c r="AC64" s="43"/>
      <c r="AD64" s="43"/>
      <c r="AE64" s="63"/>
      <c r="AF64" s="78"/>
      <c r="AG64" s="79"/>
      <c r="AH64" s="79"/>
    </row>
    <row r="65" spans="1:34" s="4" customFormat="1" ht="90" hidden="1" x14ac:dyDescent="0.25">
      <c r="A65" s="44" t="str">
        <f>'READ ME FIRST'!$D$12</f>
        <v>PGE</v>
      </c>
      <c r="B65" s="52">
        <f>'READ ME FIRST'!$D$15</f>
        <v>44286</v>
      </c>
      <c r="C65" s="58" t="s">
        <v>261</v>
      </c>
      <c r="D65" s="54" t="str">
        <f>IF(Table2[[#This Row],[WMPInitiativeCategory]]="", "",INDEX('Initiative mapping-DO NOT EDIT'!$I$3:$I$12, MATCH(Table2[[#This Row],[WMPInitiativeCategory]],'Initiative mapping-DO NOT EDIT'!$H$3:$H$12,0)))</f>
        <v>5.3.3.</v>
      </c>
      <c r="E65" s="58" t="s">
        <v>357</v>
      </c>
      <c r="F65" s="58"/>
      <c r="G65" s="56">
        <f>IF(Table2[[#This Row],[WMPInitiativeActivity]]="","x",IF(Table2[[#This Row],[WMPInitiativeActivity]]="other", Table2[[#This Row],[ActivityNameifOther]], INDEX('Initiative mapping-DO NOT EDIT'!$C$3:$C$90,MATCH(Table2[[#This Row],[WMPInitiativeActivity]],'Initiative mapping-DO NOT EDIT'!$D$3:$D$90,0))))</f>
        <v>17</v>
      </c>
      <c r="H65" s="58" t="s">
        <v>373</v>
      </c>
      <c r="I65" s="65"/>
      <c r="J6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Hardening_Updates to grid topology to minimize risk of ignition in HFTDs  __2021</v>
      </c>
      <c r="K65" s="66" t="s">
        <v>374</v>
      </c>
      <c r="L65" s="60"/>
      <c r="M65" s="61"/>
      <c r="N65" s="61"/>
      <c r="O65" s="61"/>
      <c r="P65" s="61"/>
      <c r="Q65" s="61"/>
      <c r="R65" s="61"/>
      <c r="S65" s="61"/>
      <c r="T65" s="61"/>
      <c r="U65" s="61"/>
      <c r="V65" s="60" t="s">
        <v>375</v>
      </c>
      <c r="W65" s="60"/>
      <c r="X65" s="60"/>
      <c r="Y65" s="60"/>
      <c r="Z65" s="60" t="s">
        <v>376</v>
      </c>
      <c r="AA65" s="66" t="s">
        <v>129</v>
      </c>
      <c r="AB65" s="64"/>
      <c r="AC65" s="43"/>
      <c r="AD65" s="43"/>
      <c r="AE65" s="63"/>
      <c r="AF65" s="78"/>
      <c r="AG65" s="79"/>
      <c r="AH65" s="79"/>
    </row>
    <row r="66" spans="1:34" s="4" customFormat="1" ht="120" hidden="1" x14ac:dyDescent="0.25">
      <c r="A66" s="44" t="str">
        <f>'READ ME FIRST'!$D$12</f>
        <v>PGE</v>
      </c>
      <c r="B66" s="52">
        <f>'READ ME FIRST'!$D$15</f>
        <v>44286</v>
      </c>
      <c r="C66" s="58" t="s">
        <v>261</v>
      </c>
      <c r="D66" s="54" t="str">
        <f>IF(Table2[[#This Row],[WMPInitiativeCategory]]="", "",INDEX('Initiative mapping-DO NOT EDIT'!$I$3:$I$12, MATCH(Table2[[#This Row],[WMPInitiativeCategory]],'Initiative mapping-DO NOT EDIT'!$H$3:$H$12,0)))</f>
        <v>5.3.3.</v>
      </c>
      <c r="E66" s="58" t="s">
        <v>146</v>
      </c>
      <c r="F66" s="58" t="s">
        <v>377</v>
      </c>
      <c r="G66" s="82" t="str">
        <f>IF(Table2[[#This Row],[WMPInitiativeActivity]]="","x",IF(Table2[[#This Row],[WMPInitiativeActivity]]="other", Table2[[#This Row],[ActivityNameifOther]], INDEX('Initiative mapping-DO NOT EDIT'!$C$3:$C$90,MATCH(Table2[[#This Row],[WMPInitiativeActivity]],'Initiative mapping-DO NOT EDIT'!$D$3:$D$90,0))))</f>
        <v>Evaluating New Protection Technologies</v>
      </c>
      <c r="H66" s="58" t="s">
        <v>378</v>
      </c>
      <c r="I66" s="65"/>
      <c r="J66" s="7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Hardening_Evaluating New Protection Technologies__2021</v>
      </c>
      <c r="K66" s="66" t="s">
        <v>379</v>
      </c>
      <c r="L66" s="60" t="s">
        <v>380</v>
      </c>
      <c r="M66" s="61">
        <v>100</v>
      </c>
      <c r="N66" s="61"/>
      <c r="O66" s="61"/>
      <c r="P66" s="61"/>
      <c r="Q66" s="61"/>
      <c r="R66" s="61"/>
      <c r="S66" s="61"/>
      <c r="T66" s="61"/>
      <c r="U66" s="61">
        <v>126</v>
      </c>
      <c r="V66" s="60" t="s">
        <v>381</v>
      </c>
      <c r="W66" s="60"/>
      <c r="X66" s="60"/>
      <c r="Y66" s="60"/>
      <c r="Z66" s="60" t="s">
        <v>382</v>
      </c>
      <c r="AA66" s="66" t="s">
        <v>129</v>
      </c>
      <c r="AB66" s="64"/>
      <c r="AC66" s="43"/>
      <c r="AD66" s="43"/>
      <c r="AE66" s="63"/>
      <c r="AF66" s="78"/>
      <c r="AG66" s="79"/>
      <c r="AH66" s="79"/>
    </row>
    <row r="67" spans="1:34" s="4" customFormat="1" ht="75" hidden="1" x14ac:dyDescent="0.25">
      <c r="A67" s="44" t="str">
        <f>'READ ME FIRST'!$D$12</f>
        <v>PGE</v>
      </c>
      <c r="B67" s="52">
        <f>'READ ME FIRST'!$D$15</f>
        <v>44286</v>
      </c>
      <c r="C67" s="58" t="s">
        <v>261</v>
      </c>
      <c r="D67" s="54" t="str">
        <f>IF(Table2[[#This Row],[WMPInitiativeCategory]]="", "",INDEX('Initiative mapping-DO NOT EDIT'!$I$3:$I$12, MATCH(Table2[[#This Row],[WMPInitiativeCategory]],'Initiative mapping-DO NOT EDIT'!$H$3:$H$12,0)))</f>
        <v>5.3.3.</v>
      </c>
      <c r="E67" s="58" t="s">
        <v>146</v>
      </c>
      <c r="F67" s="58" t="s">
        <v>377</v>
      </c>
      <c r="G67" s="82" t="str">
        <f>IF(Table2[[#This Row],[WMPInitiativeActivity]]="","x",IF(Table2[[#This Row],[WMPInitiativeActivity]]="other", Table2[[#This Row],[ActivityNameifOther]], INDEX('Initiative mapping-DO NOT EDIT'!$C$3:$C$90,MATCH(Table2[[#This Row],[WMPInitiativeActivity]],'Initiative mapping-DO NOT EDIT'!$D$3:$D$90,0))))</f>
        <v>Evaluating New Protection Technologies</v>
      </c>
      <c r="H67" s="58" t="s">
        <v>383</v>
      </c>
      <c r="I67" s="65"/>
      <c r="J67" s="7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Hardening_Evaluating New Protection Technologies__2021</v>
      </c>
      <c r="K67" s="66" t="s">
        <v>379</v>
      </c>
      <c r="L67" s="60"/>
      <c r="M67" s="61"/>
      <c r="N67" s="61"/>
      <c r="O67" s="61"/>
      <c r="P67" s="61"/>
      <c r="Q67" s="61"/>
      <c r="R67" s="61"/>
      <c r="S67" s="61"/>
      <c r="T67" s="61"/>
      <c r="U67" s="61"/>
      <c r="V67" s="60" t="s">
        <v>384</v>
      </c>
      <c r="W67" s="60"/>
      <c r="X67" s="60"/>
      <c r="Y67" s="60"/>
      <c r="Z67" s="60" t="s">
        <v>385</v>
      </c>
      <c r="AA67" s="66" t="s">
        <v>129</v>
      </c>
      <c r="AB67" s="64"/>
      <c r="AC67" s="43"/>
      <c r="AD67" s="43"/>
      <c r="AE67" s="63"/>
      <c r="AF67" s="78"/>
      <c r="AG67" s="79"/>
      <c r="AH67" s="79"/>
    </row>
    <row r="68" spans="1:34" s="4" customFormat="1" ht="45" hidden="1" x14ac:dyDescent="0.25">
      <c r="A68" s="44" t="str">
        <f>'READ ME FIRST'!$D$12</f>
        <v>PGE</v>
      </c>
      <c r="B68" s="52">
        <f>'READ ME FIRST'!$D$15</f>
        <v>44286</v>
      </c>
      <c r="C68" s="58" t="s">
        <v>261</v>
      </c>
      <c r="D68" s="54" t="str">
        <f>IF(Table2[[#This Row],[WMPInitiativeCategory]]="", "",INDEX('Initiative mapping-DO NOT EDIT'!$I$3:$I$12, MATCH(Table2[[#This Row],[WMPInitiativeCategory]],'Initiative mapping-DO NOT EDIT'!$H$3:$H$12,0)))</f>
        <v>5.3.3.</v>
      </c>
      <c r="E68" s="58" t="s">
        <v>146</v>
      </c>
      <c r="F68" s="58" t="s">
        <v>377</v>
      </c>
      <c r="G68" s="82" t="str">
        <f>IF(Table2[[#This Row],[WMPInitiativeActivity]]="","x",IF(Table2[[#This Row],[WMPInitiativeActivity]]="other", Table2[[#This Row],[ActivityNameifOther]], INDEX('Initiative mapping-DO NOT EDIT'!$C$3:$C$90,MATCH(Table2[[#This Row],[WMPInitiativeActivity]],'Initiative mapping-DO NOT EDIT'!$D$3:$D$90,0))))</f>
        <v>Evaluating New Protection Technologies</v>
      </c>
      <c r="H68" s="58" t="s">
        <v>386</v>
      </c>
      <c r="I68" s="65"/>
      <c r="J6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Hardening_Evaluating New Protection Technologies__2021</v>
      </c>
      <c r="K68" s="67" t="s">
        <v>387</v>
      </c>
      <c r="L68" s="60"/>
      <c r="M68" s="61"/>
      <c r="N68" s="61"/>
      <c r="O68" s="61"/>
      <c r="P68" s="61"/>
      <c r="Q68" s="61"/>
      <c r="R68" s="61"/>
      <c r="S68" s="61"/>
      <c r="T68" s="61"/>
      <c r="U68" s="61"/>
      <c r="V68" s="60" t="s">
        <v>388</v>
      </c>
      <c r="W68" s="60"/>
      <c r="X68" s="60"/>
      <c r="Y68" s="60"/>
      <c r="Z68" s="60" t="s">
        <v>389</v>
      </c>
      <c r="AA68" s="66" t="s">
        <v>129</v>
      </c>
      <c r="AB68" s="64"/>
      <c r="AC68" s="43"/>
      <c r="AD68" s="43"/>
      <c r="AE68" s="63"/>
      <c r="AF68" s="78"/>
      <c r="AG68" s="79"/>
      <c r="AH68" s="79"/>
    </row>
    <row r="69" spans="1:34" s="4" customFormat="1" ht="165" hidden="1" x14ac:dyDescent="0.25">
      <c r="A69" s="44" t="str">
        <f>'READ ME FIRST'!$D$12</f>
        <v>PGE</v>
      </c>
      <c r="B69" s="52">
        <f>'READ ME FIRST'!$D$15</f>
        <v>44286</v>
      </c>
      <c r="C69" s="58" t="s">
        <v>261</v>
      </c>
      <c r="D69" s="54" t="str">
        <f>IF(Table2[[#This Row],[WMPInitiativeCategory]]="", "",INDEX('Initiative mapping-DO NOT EDIT'!$I$3:$I$12, MATCH(Table2[[#This Row],[WMPInitiativeCategory]],'Initiative mapping-DO NOT EDIT'!$H$3:$H$12,0)))</f>
        <v>5.3.3.</v>
      </c>
      <c r="E69" s="58" t="s">
        <v>146</v>
      </c>
      <c r="F69" s="58" t="s">
        <v>390</v>
      </c>
      <c r="G69" s="82" t="str">
        <f>IF(Table2[[#This Row],[WMPInitiativeActivity]]="","x",IF(Table2[[#This Row],[WMPInitiativeActivity]]="other", Table2[[#This Row],[ActivityNameifOther]], INDEX('Initiative mapping-DO NOT EDIT'!$C$3:$C$90,MATCH(Table2[[#This Row],[WMPInitiativeActivity]],'Initiative mapping-DO NOT EDIT'!$D$3:$D$90,0))))</f>
        <v>Transmission Line Modeling</v>
      </c>
      <c r="H69" s="58" t="s">
        <v>390</v>
      </c>
      <c r="I69" s="65"/>
      <c r="J6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Hardening_Transmission Line Modeling__2021</v>
      </c>
      <c r="K69" s="67" t="s">
        <v>391</v>
      </c>
      <c r="L69" s="60"/>
      <c r="M69" s="61"/>
      <c r="N69" s="61"/>
      <c r="O69" s="61"/>
      <c r="P69" s="61"/>
      <c r="Q69" s="61"/>
      <c r="R69" s="61"/>
      <c r="S69" s="61"/>
      <c r="T69" s="61"/>
      <c r="U69" s="61"/>
      <c r="V69" s="60" t="s">
        <v>392</v>
      </c>
      <c r="W69" s="60"/>
      <c r="X69" s="60"/>
      <c r="Y69" s="60"/>
      <c r="Z69" s="60" t="s">
        <v>393</v>
      </c>
      <c r="AA69" s="66" t="s">
        <v>129</v>
      </c>
      <c r="AB69" s="64"/>
      <c r="AC69" s="43"/>
      <c r="AD69" s="43"/>
      <c r="AE69" s="63"/>
      <c r="AF69" s="78"/>
      <c r="AG69" s="79"/>
      <c r="AH69" s="79"/>
    </row>
    <row r="70" spans="1:34" s="4" customFormat="1" ht="60" hidden="1" x14ac:dyDescent="0.25">
      <c r="A70" s="44" t="str">
        <f>'READ ME FIRST'!$D$12</f>
        <v>PGE</v>
      </c>
      <c r="B70" s="52">
        <f>'READ ME FIRST'!$D$15</f>
        <v>44286</v>
      </c>
      <c r="C70" s="58" t="s">
        <v>261</v>
      </c>
      <c r="D70" s="54" t="str">
        <f>IF(Table2[[#This Row],[WMPInitiativeCategory]]="", "",INDEX('Initiative mapping-DO NOT EDIT'!$I$3:$I$12, MATCH(Table2[[#This Row],[WMPInitiativeCategory]],'Initiative mapping-DO NOT EDIT'!$H$3:$H$12,0)))</f>
        <v>5.3.3.</v>
      </c>
      <c r="E70" s="58" t="s">
        <v>146</v>
      </c>
      <c r="F70" s="58" t="s">
        <v>394</v>
      </c>
      <c r="G70" s="82" t="str">
        <f>IF(Table2[[#This Row],[WMPInitiativeActivity]]="","x",IF(Table2[[#This Row],[WMPInitiativeActivity]]="other", Table2[[#This Row],[ActivityNameifOther]], INDEX('Initiative mapping-DO NOT EDIT'!$C$3:$C$90,MATCH(Table2[[#This Row],[WMPInitiativeActivity]],'Initiative mapping-DO NOT EDIT'!$D$3:$D$90,0))))</f>
        <v>Building and Sourcing Services</v>
      </c>
      <c r="H70" s="58" t="s">
        <v>394</v>
      </c>
      <c r="I70" s="65"/>
      <c r="J7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Hardening_Building and Sourcing Services__2021</v>
      </c>
      <c r="K70" s="66" t="s">
        <v>395</v>
      </c>
      <c r="L70" s="60"/>
      <c r="M70" s="61"/>
      <c r="N70" s="61"/>
      <c r="O70" s="61"/>
      <c r="P70" s="61"/>
      <c r="Q70" s="61"/>
      <c r="R70" s="61"/>
      <c r="S70" s="61"/>
      <c r="T70" s="61"/>
      <c r="U70" s="61"/>
      <c r="V70" s="60" t="s">
        <v>396</v>
      </c>
      <c r="W70" s="60"/>
      <c r="X70" s="60"/>
      <c r="Y70" s="60"/>
      <c r="Z70" s="60" t="s">
        <v>397</v>
      </c>
      <c r="AA70" s="66" t="s">
        <v>129</v>
      </c>
      <c r="AB70" s="64"/>
      <c r="AC70" s="43"/>
      <c r="AD70" s="43"/>
      <c r="AE70" s="63"/>
      <c r="AF70" s="78"/>
      <c r="AG70" s="79"/>
      <c r="AH70" s="79"/>
    </row>
    <row r="71" spans="1:34" s="4" customFormat="1" ht="75" x14ac:dyDescent="0.25">
      <c r="A71" s="44" t="str">
        <f>'READ ME FIRST'!$D$12</f>
        <v>PGE</v>
      </c>
      <c r="B71" s="52">
        <f>'READ ME FIRST'!$D$15</f>
        <v>44286</v>
      </c>
      <c r="C71" s="58" t="s">
        <v>398</v>
      </c>
      <c r="D71" s="54" t="str">
        <f>IF(Table2[[#This Row],[WMPInitiativeCategory]]="", "",INDEX('Initiative mapping-DO NOT EDIT'!$I$3:$I$12, MATCH(Table2[[#This Row],[WMPInitiativeCategory]],'Initiative mapping-DO NOT EDIT'!$H$3:$H$12,0)))</f>
        <v>5.3.4.</v>
      </c>
      <c r="E71" s="58" t="s">
        <v>399</v>
      </c>
      <c r="F71" s="58"/>
      <c r="G71" s="56">
        <f>IF(Table2[[#This Row],[WMPInitiativeActivity]]="","x",IF(Table2[[#This Row],[WMPInitiativeActivity]]="other", Table2[[#This Row],[ActivityNameifOther]], INDEX('Initiative mapping-DO NOT EDIT'!$C$3:$C$90,MATCH(Table2[[#This Row],[WMPInitiativeActivity]],'Initiative mapping-DO NOT EDIT'!$D$3:$D$90,0))))</f>
        <v>1</v>
      </c>
      <c r="H71" s="58" t="s">
        <v>400</v>
      </c>
      <c r="I71" s="81" t="s">
        <v>401</v>
      </c>
      <c r="J7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Inspections_Detailed inspections of distribution electric lines and equipment  _AiLogID_2021</v>
      </c>
      <c r="K71" s="66" t="s">
        <v>402</v>
      </c>
      <c r="L71" s="60" t="s">
        <v>403</v>
      </c>
      <c r="M71" s="61">
        <v>339728</v>
      </c>
      <c r="N71" s="61"/>
      <c r="O71" s="61"/>
      <c r="P71" s="61"/>
      <c r="Q71" s="61"/>
      <c r="R71" s="61"/>
      <c r="S71" s="61"/>
      <c r="T71" s="61"/>
      <c r="U71" s="61">
        <v>339728</v>
      </c>
      <c r="V71" s="60" t="s">
        <v>404</v>
      </c>
      <c r="W71" s="60"/>
      <c r="X71" s="60"/>
      <c r="Y71" s="60"/>
      <c r="Z71" s="60" t="s">
        <v>405</v>
      </c>
      <c r="AA71" s="66" t="s">
        <v>406</v>
      </c>
      <c r="AB71" s="64"/>
      <c r="AC71" s="43"/>
      <c r="AD71" s="43"/>
      <c r="AE71" s="63"/>
      <c r="AF71" s="78"/>
      <c r="AG71" s="79"/>
      <c r="AH71" s="79"/>
    </row>
    <row r="72" spans="1:34" s="4" customFormat="1" ht="90" hidden="1" x14ac:dyDescent="0.25">
      <c r="A72" s="44" t="str">
        <f>'READ ME FIRST'!$D$12</f>
        <v>PGE</v>
      </c>
      <c r="B72" s="52">
        <f>'READ ME FIRST'!$D$15</f>
        <v>44286</v>
      </c>
      <c r="C72" s="58" t="s">
        <v>398</v>
      </c>
      <c r="D72" s="54" t="str">
        <f>IF(Table2[[#This Row],[WMPInitiativeCategory]]="", "",INDEX('Initiative mapping-DO NOT EDIT'!$I$3:$I$12, MATCH(Table2[[#This Row],[WMPInitiativeCategory]],'Initiative mapping-DO NOT EDIT'!$H$3:$H$12,0)))</f>
        <v>5.3.4.</v>
      </c>
      <c r="E72" s="58" t="s">
        <v>399</v>
      </c>
      <c r="F72" s="58"/>
      <c r="G72" s="56">
        <f>IF(Table2[[#This Row],[WMPInitiativeActivity]]="","x",IF(Table2[[#This Row],[WMPInitiativeActivity]]="other", Table2[[#This Row],[ActivityNameifOther]], INDEX('Initiative mapping-DO NOT EDIT'!$C$3:$C$90,MATCH(Table2[[#This Row],[WMPInitiativeActivity]],'Initiative mapping-DO NOT EDIT'!$D$3:$D$90,0))))</f>
        <v>1</v>
      </c>
      <c r="H72" s="58" t="s">
        <v>407</v>
      </c>
      <c r="I72" s="81" t="s">
        <v>401</v>
      </c>
      <c r="J7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Inspections_Detailed inspections of distribution electric lines and equipment  _AiLogID_2021</v>
      </c>
      <c r="K72" s="66" t="s">
        <v>402</v>
      </c>
      <c r="L72" s="60"/>
      <c r="M72" s="61"/>
      <c r="N72" s="61"/>
      <c r="O72" s="61"/>
      <c r="P72" s="61"/>
      <c r="Q72" s="61"/>
      <c r="R72" s="61"/>
      <c r="S72" s="61"/>
      <c r="T72" s="61"/>
      <c r="U72" s="61"/>
      <c r="V72" s="60" t="s">
        <v>408</v>
      </c>
      <c r="W72" s="60"/>
      <c r="X72" s="60"/>
      <c r="Y72" s="60"/>
      <c r="Z72" s="60" t="s">
        <v>409</v>
      </c>
      <c r="AA72" s="66" t="s">
        <v>129</v>
      </c>
      <c r="AB72" s="64"/>
      <c r="AC72" s="43"/>
      <c r="AD72" s="43"/>
      <c r="AE72" s="63"/>
      <c r="AF72" s="78"/>
      <c r="AG72" s="79"/>
      <c r="AH72" s="79"/>
    </row>
    <row r="73" spans="1:34" s="4" customFormat="1" ht="30" x14ac:dyDescent="0.25">
      <c r="A73" s="44" t="str">
        <f>'READ ME FIRST'!$D$12</f>
        <v>PGE</v>
      </c>
      <c r="B73" s="52">
        <f>'READ ME FIRST'!$D$15</f>
        <v>44286</v>
      </c>
      <c r="C73" s="58" t="s">
        <v>398</v>
      </c>
      <c r="D73" s="54" t="str">
        <f>IF(Table2[[#This Row],[WMPInitiativeCategory]]="", "",INDEX('Initiative mapping-DO NOT EDIT'!$I$3:$I$12, MATCH(Table2[[#This Row],[WMPInitiativeCategory]],'Initiative mapping-DO NOT EDIT'!$H$3:$H$12,0)))</f>
        <v>5.3.4.</v>
      </c>
      <c r="E73" s="58" t="s">
        <v>410</v>
      </c>
      <c r="F73" s="58"/>
      <c r="G73" s="56">
        <f>IF(Table2[[#This Row],[WMPInitiativeActivity]]="","x",IF(Table2[[#This Row],[WMPInitiativeActivity]]="other", Table2[[#This Row],[ActivityNameifOther]], INDEX('Initiative mapping-DO NOT EDIT'!$C$3:$C$90,MATCH(Table2[[#This Row],[WMPInitiativeActivity]],'Initiative mapping-DO NOT EDIT'!$D$3:$D$90,0))))</f>
        <v>2</v>
      </c>
      <c r="H73" s="58" t="s">
        <v>411</v>
      </c>
      <c r="I73" s="81" t="s">
        <v>401</v>
      </c>
      <c r="J7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Inspections_Detailed inspections of transmission electric lines and equipment  _AiLogID_2021</v>
      </c>
      <c r="K73" s="66" t="s">
        <v>412</v>
      </c>
      <c r="L73" s="60" t="s">
        <v>413</v>
      </c>
      <c r="M73" s="61">
        <v>26282</v>
      </c>
      <c r="N73" s="61"/>
      <c r="O73" s="61"/>
      <c r="P73" s="61"/>
      <c r="Q73" s="61"/>
      <c r="R73" s="61"/>
      <c r="S73" s="61"/>
      <c r="T73" s="61"/>
      <c r="U73" s="61">
        <v>26282</v>
      </c>
      <c r="V73" s="60" t="s">
        <v>414</v>
      </c>
      <c r="W73" s="60"/>
      <c r="X73" s="60"/>
      <c r="Y73" s="60"/>
      <c r="Z73" s="60"/>
      <c r="AA73" s="66" t="s">
        <v>129</v>
      </c>
      <c r="AB73" s="64"/>
      <c r="AC73" s="43"/>
      <c r="AD73" s="43"/>
      <c r="AE73" s="63"/>
      <c r="AF73" s="78"/>
      <c r="AG73" s="79"/>
      <c r="AH73" s="79"/>
    </row>
    <row r="74" spans="1:34" s="4" customFormat="1" ht="60" hidden="1" x14ac:dyDescent="0.25">
      <c r="A74" s="44" t="str">
        <f>'READ ME FIRST'!$D$12</f>
        <v>PGE</v>
      </c>
      <c r="B74" s="52">
        <f>'READ ME FIRST'!$D$15</f>
        <v>44286</v>
      </c>
      <c r="C74" s="58" t="s">
        <v>398</v>
      </c>
      <c r="D74" s="54" t="str">
        <f>IF(Table2[[#This Row],[WMPInitiativeCategory]]="", "",INDEX('Initiative mapping-DO NOT EDIT'!$I$3:$I$12, MATCH(Table2[[#This Row],[WMPInitiativeCategory]],'Initiative mapping-DO NOT EDIT'!$H$3:$H$12,0)))</f>
        <v>5.3.4.</v>
      </c>
      <c r="E74" s="58" t="s">
        <v>410</v>
      </c>
      <c r="F74" s="58"/>
      <c r="G74" s="56">
        <f>IF(Table2[[#This Row],[WMPInitiativeActivity]]="","x",IF(Table2[[#This Row],[WMPInitiativeActivity]]="other", Table2[[#This Row],[ActivityNameifOther]], INDEX('Initiative mapping-DO NOT EDIT'!$C$3:$C$90,MATCH(Table2[[#This Row],[WMPInitiativeActivity]],'Initiative mapping-DO NOT EDIT'!$D$3:$D$90,0))))</f>
        <v>2</v>
      </c>
      <c r="H74" s="58" t="s">
        <v>415</v>
      </c>
      <c r="I74" s="81" t="s">
        <v>401</v>
      </c>
      <c r="J7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Inspections_Detailed inspections of transmission electric lines and equipment  _AiLogID_2021</v>
      </c>
      <c r="K74" s="66" t="s">
        <v>412</v>
      </c>
      <c r="L74" s="60"/>
      <c r="M74" s="61"/>
      <c r="N74" s="61"/>
      <c r="O74" s="61"/>
      <c r="P74" s="61"/>
      <c r="Q74" s="61"/>
      <c r="R74" s="61"/>
      <c r="S74" s="61"/>
      <c r="T74" s="61"/>
      <c r="U74" s="61"/>
      <c r="V74" s="60" t="s">
        <v>416</v>
      </c>
      <c r="W74" s="60"/>
      <c r="X74" s="60"/>
      <c r="Y74" s="60"/>
      <c r="Z74" s="60" t="s">
        <v>417</v>
      </c>
      <c r="AA74" s="66" t="s">
        <v>129</v>
      </c>
      <c r="AB74" s="64"/>
      <c r="AC74" s="43"/>
      <c r="AD74" s="43"/>
      <c r="AE74" s="63"/>
      <c r="AF74" s="78"/>
      <c r="AG74" s="79"/>
      <c r="AH74" s="79"/>
    </row>
    <row r="75" spans="1:34" s="4" customFormat="1" ht="90" hidden="1" x14ac:dyDescent="0.25">
      <c r="A75" s="44" t="str">
        <f>'READ ME FIRST'!$D$12</f>
        <v>PGE</v>
      </c>
      <c r="B75" s="52">
        <f>'READ ME FIRST'!$D$15</f>
        <v>44286</v>
      </c>
      <c r="C75" s="58" t="s">
        <v>398</v>
      </c>
      <c r="D75" s="54" t="str">
        <f>IF(Table2[[#This Row],[WMPInitiativeCategory]]="", "",INDEX('Initiative mapping-DO NOT EDIT'!$I$3:$I$12, MATCH(Table2[[#This Row],[WMPInitiativeCategory]],'Initiative mapping-DO NOT EDIT'!$H$3:$H$12,0)))</f>
        <v>5.3.4.</v>
      </c>
      <c r="E75" s="58" t="s">
        <v>418</v>
      </c>
      <c r="F75" s="58"/>
      <c r="G75" s="56">
        <f>IF(Table2[[#This Row],[WMPInitiativeActivity]]="","x",IF(Table2[[#This Row],[WMPInitiativeActivity]]="other", Table2[[#This Row],[ActivityNameifOther]], INDEX('Initiative mapping-DO NOT EDIT'!$C$3:$C$90,MATCH(Table2[[#This Row],[WMPInitiativeActivity]],'Initiative mapping-DO NOT EDIT'!$D$3:$D$90,0))))</f>
        <v>3</v>
      </c>
      <c r="H75" s="58" t="s">
        <v>419</v>
      </c>
      <c r="I75" s="65"/>
      <c r="J7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Inspections_Improvement of inspections __2021</v>
      </c>
      <c r="K75" s="66" t="s">
        <v>420</v>
      </c>
      <c r="L75" s="60"/>
      <c r="M75" s="61"/>
      <c r="N75" s="61"/>
      <c r="O75" s="61"/>
      <c r="P75" s="61"/>
      <c r="Q75" s="61"/>
      <c r="R75" s="61"/>
      <c r="S75" s="61"/>
      <c r="T75" s="61"/>
      <c r="U75" s="61"/>
      <c r="V75" s="60" t="s">
        <v>421</v>
      </c>
      <c r="W75" s="60"/>
      <c r="X75" s="60"/>
      <c r="Y75" s="60"/>
      <c r="Z75" s="60" t="s">
        <v>422</v>
      </c>
      <c r="AA75" s="66" t="s">
        <v>129</v>
      </c>
      <c r="AB75" s="64"/>
      <c r="AC75" s="43"/>
      <c r="AD75" s="43"/>
      <c r="AE75" s="63"/>
      <c r="AF75" s="78"/>
      <c r="AG75" s="79"/>
      <c r="AH75" s="79"/>
    </row>
    <row r="76" spans="1:34" s="4" customFormat="1" ht="60" hidden="1" x14ac:dyDescent="0.25">
      <c r="A76" s="44" t="str">
        <f>'READ ME FIRST'!$D$12</f>
        <v>PGE</v>
      </c>
      <c r="B76" s="52">
        <f>'READ ME FIRST'!$D$15</f>
        <v>44286</v>
      </c>
      <c r="C76" s="58" t="s">
        <v>398</v>
      </c>
      <c r="D76" s="54" t="str">
        <f>IF(Table2[[#This Row],[WMPInitiativeCategory]]="", "",INDEX('Initiative mapping-DO NOT EDIT'!$I$3:$I$12, MATCH(Table2[[#This Row],[WMPInitiativeCategory]],'Initiative mapping-DO NOT EDIT'!$H$3:$H$12,0)))</f>
        <v>5.3.4.</v>
      </c>
      <c r="E76" s="58" t="s">
        <v>423</v>
      </c>
      <c r="F76" s="58"/>
      <c r="G76" s="56">
        <f>IF(Table2[[#This Row],[WMPInitiativeActivity]]="","x",IF(Table2[[#This Row],[WMPInitiativeActivity]]="other", Table2[[#This Row],[ActivityNameifOther]], INDEX('Initiative mapping-DO NOT EDIT'!$C$3:$C$90,MATCH(Table2[[#This Row],[WMPInitiativeActivity]],'Initiative mapping-DO NOT EDIT'!$D$3:$D$90,0))))</f>
        <v>4</v>
      </c>
      <c r="H76" s="58" t="str">
        <f>Table2[[#This Row],[WMPInitiativeActivity]]</f>
        <v xml:space="preserve">Infrared inspections of distribution electric lines and equipment  </v>
      </c>
      <c r="I76" s="81"/>
      <c r="J7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Inspections_Infrared inspections of distribution electric lines and equipment  __2021</v>
      </c>
      <c r="K76" s="66" t="s">
        <v>424</v>
      </c>
      <c r="L76" s="60"/>
      <c r="M76" s="61"/>
      <c r="N76" s="61"/>
      <c r="O76" s="61"/>
      <c r="P76" s="61"/>
      <c r="Q76" s="61"/>
      <c r="R76" s="61"/>
      <c r="S76" s="61"/>
      <c r="T76" s="61"/>
      <c r="U76" s="61"/>
      <c r="V76" s="60" t="s">
        <v>425</v>
      </c>
      <c r="W76" s="60"/>
      <c r="X76" s="60"/>
      <c r="Y76" s="60"/>
      <c r="Z76" s="60" t="s">
        <v>426</v>
      </c>
      <c r="AA76" s="66" t="s">
        <v>129</v>
      </c>
      <c r="AB76" s="64"/>
      <c r="AC76" s="43"/>
      <c r="AD76" s="43"/>
      <c r="AE76" s="63"/>
      <c r="AF76" s="78"/>
      <c r="AG76" s="79"/>
      <c r="AH76" s="79"/>
    </row>
    <row r="77" spans="1:34" s="4" customFormat="1" ht="60" hidden="1" x14ac:dyDescent="0.25">
      <c r="A77" s="44" t="str">
        <f>'READ ME FIRST'!$D$12</f>
        <v>PGE</v>
      </c>
      <c r="B77" s="52">
        <f>'READ ME FIRST'!$D$15</f>
        <v>44286</v>
      </c>
      <c r="C77" s="58" t="s">
        <v>398</v>
      </c>
      <c r="D77" s="54" t="str">
        <f>IF(Table2[[#This Row],[WMPInitiativeCategory]]="", "",INDEX('Initiative mapping-DO NOT EDIT'!$I$3:$I$12, MATCH(Table2[[#This Row],[WMPInitiativeCategory]],'Initiative mapping-DO NOT EDIT'!$H$3:$H$12,0)))</f>
        <v>5.3.4.</v>
      </c>
      <c r="E77" s="58" t="s">
        <v>427</v>
      </c>
      <c r="F77" s="58"/>
      <c r="G77" s="56">
        <f>IF(Table2[[#This Row],[WMPInitiativeActivity]]="","x",IF(Table2[[#This Row],[WMPInitiativeActivity]]="other", Table2[[#This Row],[ActivityNameifOther]], INDEX('Initiative mapping-DO NOT EDIT'!$C$3:$C$90,MATCH(Table2[[#This Row],[WMPInitiativeActivity]],'Initiative mapping-DO NOT EDIT'!$D$3:$D$90,0))))</f>
        <v>5</v>
      </c>
      <c r="H77" s="58" t="s">
        <v>428</v>
      </c>
      <c r="I77" s="81"/>
      <c r="J7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Inspections_Infrared inspections of transmission electric lines and equipment  __2021</v>
      </c>
      <c r="K77" s="66" t="s">
        <v>429</v>
      </c>
      <c r="L77" s="60"/>
      <c r="M77" s="61"/>
      <c r="N77" s="61"/>
      <c r="O77" s="61"/>
      <c r="P77" s="61"/>
      <c r="Q77" s="61"/>
      <c r="R77" s="61"/>
      <c r="S77" s="61"/>
      <c r="T77" s="61"/>
      <c r="U77" s="61"/>
      <c r="V77" s="60" t="s">
        <v>430</v>
      </c>
      <c r="W77" s="60"/>
      <c r="X77" s="60"/>
      <c r="Y77" s="60"/>
      <c r="Z77" s="60" t="s">
        <v>431</v>
      </c>
      <c r="AA77" s="66" t="s">
        <v>129</v>
      </c>
      <c r="AB77" s="64"/>
      <c r="AC77" s="43"/>
      <c r="AD77" s="43"/>
      <c r="AE77" s="63"/>
      <c r="AF77" s="78"/>
      <c r="AG77" s="79"/>
      <c r="AH77" s="79"/>
    </row>
    <row r="78" spans="1:34" s="4" customFormat="1" ht="75" hidden="1" x14ac:dyDescent="0.25">
      <c r="A78" s="44" t="str">
        <f>'READ ME FIRST'!$D$12</f>
        <v>PGE</v>
      </c>
      <c r="B78" s="52">
        <f>'READ ME FIRST'!$D$15</f>
        <v>44286</v>
      </c>
      <c r="C78" s="58" t="s">
        <v>398</v>
      </c>
      <c r="D78" s="54" t="str">
        <f>IF(Table2[[#This Row],[WMPInitiativeCategory]]="", "",INDEX('Initiative mapping-DO NOT EDIT'!$I$3:$I$12, MATCH(Table2[[#This Row],[WMPInitiativeCategory]],'Initiative mapping-DO NOT EDIT'!$H$3:$H$12,0)))</f>
        <v>5.3.4.</v>
      </c>
      <c r="E78" s="58" t="s">
        <v>432</v>
      </c>
      <c r="F78" s="58"/>
      <c r="G78" s="56">
        <f>IF(Table2[[#This Row],[WMPInitiativeActivity]]="","x",IF(Table2[[#This Row],[WMPInitiativeActivity]]="other", Table2[[#This Row],[ActivityNameifOther]], INDEX('Initiative mapping-DO NOT EDIT'!$C$3:$C$90,MATCH(Table2[[#This Row],[WMPInitiativeActivity]],'Initiative mapping-DO NOT EDIT'!$D$3:$D$90,0))))</f>
        <v>6</v>
      </c>
      <c r="H78" s="58" t="str">
        <f>Table2[[#This Row],[WMPInitiativeActivity]]</f>
        <v xml:space="preserve">Intrusive pole inspections  </v>
      </c>
      <c r="I78" s="81"/>
      <c r="J7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Inspections_Intrusive pole inspections  __2021</v>
      </c>
      <c r="K78" s="66" t="s">
        <v>433</v>
      </c>
      <c r="L78" s="60"/>
      <c r="M78" s="61"/>
      <c r="N78" s="61"/>
      <c r="O78" s="61"/>
      <c r="P78" s="61"/>
      <c r="Q78" s="61"/>
      <c r="R78" s="61"/>
      <c r="S78" s="61"/>
      <c r="T78" s="61"/>
      <c r="U78" s="61"/>
      <c r="V78" s="60" t="s">
        <v>434</v>
      </c>
      <c r="W78" s="60"/>
      <c r="X78" s="60"/>
      <c r="Y78" s="60"/>
      <c r="Z78" s="60" t="s">
        <v>435</v>
      </c>
      <c r="AA78" s="66" t="s">
        <v>129</v>
      </c>
      <c r="AB78" s="64"/>
      <c r="AC78" s="43"/>
      <c r="AD78" s="43"/>
      <c r="AE78" s="63"/>
      <c r="AF78" s="78"/>
      <c r="AG78" s="79"/>
      <c r="AH78" s="79"/>
    </row>
    <row r="79" spans="1:34" s="4" customFormat="1" ht="105" hidden="1" x14ac:dyDescent="0.25">
      <c r="A79" s="44" t="str">
        <f>'READ ME FIRST'!$D$12</f>
        <v>PGE</v>
      </c>
      <c r="B79" s="52">
        <f>'READ ME FIRST'!$D$15</f>
        <v>44286</v>
      </c>
      <c r="C79" s="58" t="s">
        <v>398</v>
      </c>
      <c r="D79" s="54" t="str">
        <f>IF(Table2[[#This Row],[WMPInitiativeCategory]]="", "",INDEX('Initiative mapping-DO NOT EDIT'!$I$3:$I$12, MATCH(Table2[[#This Row],[WMPInitiativeCategory]],'Initiative mapping-DO NOT EDIT'!$H$3:$H$12,0)))</f>
        <v>5.3.4.</v>
      </c>
      <c r="E79" s="58" t="s">
        <v>436</v>
      </c>
      <c r="F79" s="58"/>
      <c r="G79" s="56">
        <f>IF(Table2[[#This Row],[WMPInitiativeActivity]]="","x",IF(Table2[[#This Row],[WMPInitiativeActivity]]="other", Table2[[#This Row],[ActivityNameifOther]], INDEX('Initiative mapping-DO NOT EDIT'!$C$3:$C$90,MATCH(Table2[[#This Row],[WMPInitiativeActivity]],'Initiative mapping-DO NOT EDIT'!$D$3:$D$90,0))))</f>
        <v>7</v>
      </c>
      <c r="H79" s="58" t="str">
        <f>Table2[[#This Row],[WMPInitiativeActivity]]</f>
        <v xml:space="preserve">LiDAR inspections of distribution electric lines and equipment </v>
      </c>
      <c r="I79" s="65"/>
      <c r="J7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Inspections_LiDAR inspections of distribution electric lines and equipment __2021</v>
      </c>
      <c r="K79" s="66" t="s">
        <v>437</v>
      </c>
      <c r="L79" s="60"/>
      <c r="M79" s="61"/>
      <c r="N79" s="61"/>
      <c r="O79" s="61"/>
      <c r="P79" s="61"/>
      <c r="Q79" s="61"/>
      <c r="R79" s="61"/>
      <c r="S79" s="61"/>
      <c r="T79" s="61"/>
      <c r="U79" s="61"/>
      <c r="V79" s="60" t="s">
        <v>438</v>
      </c>
      <c r="W79" s="60"/>
      <c r="X79" s="60"/>
      <c r="Y79" s="60"/>
      <c r="Z79" s="60" t="s">
        <v>439</v>
      </c>
      <c r="AA79" s="66" t="s">
        <v>129</v>
      </c>
      <c r="AB79" s="64"/>
      <c r="AC79" s="43"/>
      <c r="AD79" s="43"/>
      <c r="AE79" s="63"/>
      <c r="AF79" s="78"/>
      <c r="AG79" s="79"/>
      <c r="AH79" s="79"/>
    </row>
    <row r="80" spans="1:34" s="4" customFormat="1" ht="135" hidden="1" x14ac:dyDescent="0.25">
      <c r="A80" s="44" t="str">
        <f>'READ ME FIRST'!$D$12</f>
        <v>PGE</v>
      </c>
      <c r="B80" s="52">
        <f>'READ ME FIRST'!$D$15</f>
        <v>44286</v>
      </c>
      <c r="C80" s="58" t="s">
        <v>398</v>
      </c>
      <c r="D80" s="54" t="str">
        <f>IF(Table2[[#This Row],[WMPInitiativeCategory]]="", "",INDEX('Initiative mapping-DO NOT EDIT'!$I$3:$I$12, MATCH(Table2[[#This Row],[WMPInitiativeCategory]],'Initiative mapping-DO NOT EDIT'!$H$3:$H$12,0)))</f>
        <v>5.3.4.</v>
      </c>
      <c r="E80" s="58" t="s">
        <v>440</v>
      </c>
      <c r="F80" s="58"/>
      <c r="G80" s="56">
        <f>IF(Table2[[#This Row],[WMPInitiativeActivity]]="","x",IF(Table2[[#This Row],[WMPInitiativeActivity]]="other", Table2[[#This Row],[ActivityNameifOther]], INDEX('Initiative mapping-DO NOT EDIT'!$C$3:$C$90,MATCH(Table2[[#This Row],[WMPInitiativeActivity]],'Initiative mapping-DO NOT EDIT'!$D$3:$D$90,0))))</f>
        <v>8</v>
      </c>
      <c r="H80" s="58" t="s">
        <v>441</v>
      </c>
      <c r="I80" s="65"/>
      <c r="J8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Inspections_LiDAR inspections of transmission electric lines and equipment __2021</v>
      </c>
      <c r="K80" s="66" t="s">
        <v>442</v>
      </c>
      <c r="L80" s="60"/>
      <c r="M80" s="61"/>
      <c r="N80" s="61"/>
      <c r="O80" s="61"/>
      <c r="P80" s="61"/>
      <c r="Q80" s="61"/>
      <c r="R80" s="61"/>
      <c r="S80" s="61"/>
      <c r="T80" s="61"/>
      <c r="U80" s="61"/>
      <c r="V80" s="60" t="s">
        <v>443</v>
      </c>
      <c r="W80" s="60"/>
      <c r="X80" s="60"/>
      <c r="Y80" s="60"/>
      <c r="Z80" s="60" t="s">
        <v>444</v>
      </c>
      <c r="AA80" s="66" t="s">
        <v>129</v>
      </c>
      <c r="AB80" s="64"/>
      <c r="AC80" s="43"/>
      <c r="AD80" s="43"/>
      <c r="AE80" s="63"/>
      <c r="AF80" s="78"/>
      <c r="AG80" s="79"/>
      <c r="AH80" s="79"/>
    </row>
    <row r="81" spans="1:34" s="4" customFormat="1" ht="60" hidden="1" x14ac:dyDescent="0.25">
      <c r="A81" s="44" t="str">
        <f>'READ ME FIRST'!$D$12</f>
        <v>PGE</v>
      </c>
      <c r="B81" s="52">
        <f>'READ ME FIRST'!$D$15</f>
        <v>44286</v>
      </c>
      <c r="C81" s="58" t="s">
        <v>398</v>
      </c>
      <c r="D81" s="54" t="str">
        <f>IF(Table2[[#This Row],[WMPInitiativeCategory]]="", "",INDEX('Initiative mapping-DO NOT EDIT'!$I$3:$I$12, MATCH(Table2[[#This Row],[WMPInitiativeCategory]],'Initiative mapping-DO NOT EDIT'!$H$3:$H$12,0)))</f>
        <v>5.3.4.</v>
      </c>
      <c r="E81" s="58" t="s">
        <v>445</v>
      </c>
      <c r="F81" s="58"/>
      <c r="G81" s="56">
        <f>IF(Table2[[#This Row],[WMPInitiativeActivity]]="","x",IF(Table2[[#This Row],[WMPInitiativeActivity]]="other", Table2[[#This Row],[ActivityNameifOther]], INDEX('Initiative mapping-DO NOT EDIT'!$C$3:$C$90,MATCH(Table2[[#This Row],[WMPInitiativeActivity]],'Initiative mapping-DO NOT EDIT'!$D$3:$D$90,0))))</f>
        <v>9</v>
      </c>
      <c r="H81" s="58" t="s">
        <v>419</v>
      </c>
      <c r="I81" s="65"/>
      <c r="J8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Inspections_Other discretionary inspection of distribution electric lines and equipment, beyond inspections mandated by rules and regulations  __2021</v>
      </c>
      <c r="K81" s="66" t="s">
        <v>446</v>
      </c>
      <c r="L81" s="60"/>
      <c r="M81" s="61"/>
      <c r="N81" s="61"/>
      <c r="O81" s="61"/>
      <c r="P81" s="61"/>
      <c r="Q81" s="61"/>
      <c r="R81" s="61"/>
      <c r="S81" s="61"/>
      <c r="T81" s="61"/>
      <c r="U81" s="61"/>
      <c r="V81" s="60" t="s">
        <v>447</v>
      </c>
      <c r="W81" s="60"/>
      <c r="X81" s="60"/>
      <c r="Y81" s="60"/>
      <c r="Z81" s="60" t="s">
        <v>448</v>
      </c>
      <c r="AA81" s="66" t="s">
        <v>129</v>
      </c>
      <c r="AB81" s="64"/>
      <c r="AC81" s="43"/>
      <c r="AD81" s="43"/>
      <c r="AE81" s="63"/>
      <c r="AF81" s="78"/>
      <c r="AG81" s="79"/>
      <c r="AH81" s="79"/>
    </row>
    <row r="82" spans="1:34" s="4" customFormat="1" ht="45" hidden="1" x14ac:dyDescent="0.25">
      <c r="A82" s="44" t="str">
        <f>'READ ME FIRST'!$D$12</f>
        <v>PGE</v>
      </c>
      <c r="B82" s="52">
        <f>'READ ME FIRST'!$D$15</f>
        <v>44286</v>
      </c>
      <c r="C82" s="58" t="s">
        <v>398</v>
      </c>
      <c r="D82" s="54" t="str">
        <f>IF(Table2[[#This Row],[WMPInitiativeCategory]]="", "",INDEX('Initiative mapping-DO NOT EDIT'!$I$3:$I$12, MATCH(Table2[[#This Row],[WMPInitiativeCategory]],'Initiative mapping-DO NOT EDIT'!$H$3:$H$12,0)))</f>
        <v>5.3.4.</v>
      </c>
      <c r="E82" s="58" t="s">
        <v>449</v>
      </c>
      <c r="F82" s="58"/>
      <c r="G82" s="56">
        <f>IF(Table2[[#This Row],[WMPInitiativeActivity]]="","x",IF(Table2[[#This Row],[WMPInitiativeActivity]]="other", Table2[[#This Row],[ActivityNameifOther]], INDEX('Initiative mapping-DO NOT EDIT'!$C$3:$C$90,MATCH(Table2[[#This Row],[WMPInitiativeActivity]],'Initiative mapping-DO NOT EDIT'!$D$3:$D$90,0))))</f>
        <v>10</v>
      </c>
      <c r="H82" s="58" t="str">
        <f>Table2[[#This Row],[WMPInitiativeActivity]]</f>
        <v xml:space="preserve">Other discretionary inspection of transmission electric lines and </v>
      </c>
      <c r="I82" s="65"/>
      <c r="J8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Inspections_Other discretionary inspection of transmission electric lines and __2021</v>
      </c>
      <c r="K82" s="66" t="s">
        <v>450</v>
      </c>
      <c r="L82" s="60"/>
      <c r="M82" s="61"/>
      <c r="N82" s="61"/>
      <c r="O82" s="61"/>
      <c r="P82" s="61"/>
      <c r="Q82" s="61"/>
      <c r="R82" s="61"/>
      <c r="S82" s="61"/>
      <c r="T82" s="61"/>
      <c r="U82" s="61"/>
      <c r="V82" s="60" t="s">
        <v>447</v>
      </c>
      <c r="W82" s="60"/>
      <c r="X82" s="60"/>
      <c r="Y82" s="60"/>
      <c r="Z82" s="60" t="s">
        <v>448</v>
      </c>
      <c r="AA82" s="66" t="s">
        <v>129</v>
      </c>
      <c r="AB82" s="64"/>
      <c r="AC82" s="43"/>
      <c r="AD82" s="43"/>
      <c r="AE82" s="63"/>
      <c r="AF82" s="78"/>
      <c r="AG82" s="79"/>
      <c r="AH82" s="79"/>
    </row>
    <row r="83" spans="1:34" s="4" customFormat="1" ht="90" hidden="1" x14ac:dyDescent="0.25">
      <c r="A83" s="44" t="str">
        <f>'READ ME FIRST'!$D$12</f>
        <v>PGE</v>
      </c>
      <c r="B83" s="52">
        <f>'READ ME FIRST'!$D$15</f>
        <v>44286</v>
      </c>
      <c r="C83" s="58" t="s">
        <v>398</v>
      </c>
      <c r="D83" s="54" t="str">
        <f>IF(Table2[[#This Row],[WMPInitiativeCategory]]="", "",INDEX('Initiative mapping-DO NOT EDIT'!$I$3:$I$12, MATCH(Table2[[#This Row],[WMPInitiativeCategory]],'Initiative mapping-DO NOT EDIT'!$H$3:$H$12,0)))</f>
        <v>5.3.4.</v>
      </c>
      <c r="E83" s="58" t="s">
        <v>451</v>
      </c>
      <c r="F83" s="58"/>
      <c r="G83" s="56">
        <f>IF(Table2[[#This Row],[WMPInitiativeActivity]]="","x",IF(Table2[[#This Row],[WMPInitiativeActivity]]="other", Table2[[#This Row],[ActivityNameifOther]], INDEX('Initiative mapping-DO NOT EDIT'!$C$3:$C$90,MATCH(Table2[[#This Row],[WMPInitiativeActivity]],'Initiative mapping-DO NOT EDIT'!$D$3:$D$90,0))))</f>
        <v>11</v>
      </c>
      <c r="H83" s="58" t="str">
        <f>Table2[[#This Row],[WMPInitiativeActivity]]</f>
        <v xml:space="preserve">Patrol inspections of distribution electric lines and equipment  </v>
      </c>
      <c r="I83" s="81"/>
      <c r="J8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Inspections_Patrol inspections of distribution electric lines and equipment  __2021</v>
      </c>
      <c r="K83" s="66" t="s">
        <v>452</v>
      </c>
      <c r="L83" s="60"/>
      <c r="M83" s="61"/>
      <c r="N83" s="61"/>
      <c r="O83" s="61"/>
      <c r="P83" s="61"/>
      <c r="Q83" s="61"/>
      <c r="R83" s="61"/>
      <c r="S83" s="61"/>
      <c r="T83" s="61"/>
      <c r="U83" s="61"/>
      <c r="V83" s="60" t="s">
        <v>453</v>
      </c>
      <c r="W83" s="60"/>
      <c r="X83" s="60"/>
      <c r="Y83" s="60"/>
      <c r="Z83" s="60" t="s">
        <v>454</v>
      </c>
      <c r="AA83" s="66" t="s">
        <v>455</v>
      </c>
      <c r="AB83" s="64"/>
      <c r="AC83" s="43"/>
      <c r="AD83" s="43"/>
      <c r="AE83" s="63"/>
      <c r="AF83" s="78"/>
      <c r="AG83" s="79"/>
      <c r="AH83" s="79"/>
    </row>
    <row r="84" spans="1:34" s="4" customFormat="1" ht="90" hidden="1" x14ac:dyDescent="0.25">
      <c r="A84" s="44" t="str">
        <f>'READ ME FIRST'!$D$12</f>
        <v>PGE</v>
      </c>
      <c r="B84" s="52">
        <f>'READ ME FIRST'!$D$15</f>
        <v>44286</v>
      </c>
      <c r="C84" s="58" t="s">
        <v>398</v>
      </c>
      <c r="D84" s="54" t="str">
        <f>IF(Table2[[#This Row],[WMPInitiativeCategory]]="", "",INDEX('Initiative mapping-DO NOT EDIT'!$I$3:$I$12, MATCH(Table2[[#This Row],[WMPInitiativeCategory]],'Initiative mapping-DO NOT EDIT'!$H$3:$H$12,0)))</f>
        <v>5.3.4.</v>
      </c>
      <c r="E84" s="58" t="s">
        <v>456</v>
      </c>
      <c r="F84" s="58"/>
      <c r="G84" s="56">
        <f>IF(Table2[[#This Row],[WMPInitiativeActivity]]="","x",IF(Table2[[#This Row],[WMPInitiativeActivity]]="other", Table2[[#This Row],[ActivityNameifOther]], INDEX('Initiative mapping-DO NOT EDIT'!$C$3:$C$90,MATCH(Table2[[#This Row],[WMPInitiativeActivity]],'Initiative mapping-DO NOT EDIT'!$D$3:$D$90,0))))</f>
        <v>12</v>
      </c>
      <c r="H84" s="58" t="str">
        <f>Table2[[#This Row],[WMPInitiativeActivity]]</f>
        <v xml:space="preserve">Patrol inspections of transmission electric lines and equipment  </v>
      </c>
      <c r="I84" s="81" t="s">
        <v>401</v>
      </c>
      <c r="J8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Inspections_Patrol inspections of transmission electric lines and equipment  _AiLogID_2021</v>
      </c>
      <c r="K84" s="66" t="s">
        <v>457</v>
      </c>
      <c r="L84" s="60"/>
      <c r="M84" s="61"/>
      <c r="N84" s="61"/>
      <c r="O84" s="61"/>
      <c r="P84" s="61"/>
      <c r="Q84" s="61"/>
      <c r="R84" s="61"/>
      <c r="S84" s="61"/>
      <c r="T84" s="61"/>
      <c r="U84" s="61"/>
      <c r="V84" s="60" t="s">
        <v>458</v>
      </c>
      <c r="W84" s="60"/>
      <c r="X84" s="60"/>
      <c r="Y84" s="60"/>
      <c r="Z84" s="60" t="s">
        <v>459</v>
      </c>
      <c r="AA84" s="66" t="s">
        <v>455</v>
      </c>
      <c r="AB84" s="64"/>
      <c r="AC84" s="43"/>
      <c r="AD84" s="43"/>
      <c r="AE84" s="63"/>
      <c r="AF84" s="78"/>
      <c r="AG84" s="79"/>
      <c r="AH84" s="79"/>
    </row>
    <row r="85" spans="1:34" s="4" customFormat="1" ht="45" hidden="1" x14ac:dyDescent="0.25">
      <c r="A85" s="44" t="str">
        <f>'READ ME FIRST'!$D$12</f>
        <v>PGE</v>
      </c>
      <c r="B85" s="52">
        <f>'READ ME FIRST'!$D$15</f>
        <v>44286</v>
      </c>
      <c r="C85" s="58" t="s">
        <v>398</v>
      </c>
      <c r="D85" s="54" t="str">
        <f>IF(Table2[[#This Row],[WMPInitiativeCategory]]="", "",INDEX('Initiative mapping-DO NOT EDIT'!$I$3:$I$12, MATCH(Table2[[#This Row],[WMPInitiativeCategory]],'Initiative mapping-DO NOT EDIT'!$H$3:$H$12,0)))</f>
        <v>5.3.4.</v>
      </c>
      <c r="E85" s="58" t="s">
        <v>460</v>
      </c>
      <c r="F85" s="58"/>
      <c r="G85" s="56">
        <f>IF(Table2[[#This Row],[WMPInitiativeActivity]]="","x",IF(Table2[[#This Row],[WMPInitiativeActivity]]="other", Table2[[#This Row],[ActivityNameifOther]], INDEX('Initiative mapping-DO NOT EDIT'!$C$3:$C$90,MATCH(Table2[[#This Row],[WMPInitiativeActivity]],'Initiative mapping-DO NOT EDIT'!$D$3:$D$90,0))))</f>
        <v>13</v>
      </c>
      <c r="H85" s="58" t="s">
        <v>461</v>
      </c>
      <c r="I85" s="65"/>
      <c r="J8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Inspections_Pole loading assessment program to determine safety factor  __2021</v>
      </c>
      <c r="K85" s="66" t="s">
        <v>462</v>
      </c>
      <c r="L85" s="60"/>
      <c r="M85" s="61"/>
      <c r="N85" s="61"/>
      <c r="O85" s="61"/>
      <c r="P85" s="61"/>
      <c r="Q85" s="61"/>
      <c r="R85" s="61"/>
      <c r="S85" s="61"/>
      <c r="T85" s="61"/>
      <c r="U85" s="61"/>
      <c r="V85" s="60" t="s">
        <v>463</v>
      </c>
      <c r="W85" s="60"/>
      <c r="X85" s="60"/>
      <c r="Y85" s="60"/>
      <c r="Z85" s="60" t="s">
        <v>464</v>
      </c>
      <c r="AA85" s="66" t="s">
        <v>129</v>
      </c>
      <c r="AB85" s="64"/>
      <c r="AC85" s="43"/>
      <c r="AD85" s="43"/>
      <c r="AE85" s="63"/>
      <c r="AF85" s="78"/>
      <c r="AG85" s="79"/>
      <c r="AH85" s="79"/>
    </row>
    <row r="86" spans="1:34" s="4" customFormat="1" ht="75" hidden="1" x14ac:dyDescent="0.25">
      <c r="A86" s="44" t="str">
        <f>'READ ME FIRST'!$D$12</f>
        <v>PGE</v>
      </c>
      <c r="B86" s="52">
        <f>'READ ME FIRST'!$D$15</f>
        <v>44286</v>
      </c>
      <c r="C86" s="58" t="s">
        <v>398</v>
      </c>
      <c r="D86" s="54" t="str">
        <f>IF(Table2[[#This Row],[WMPInitiativeCategory]]="", "",INDEX('Initiative mapping-DO NOT EDIT'!$I$3:$I$12, MATCH(Table2[[#This Row],[WMPInitiativeCategory]],'Initiative mapping-DO NOT EDIT'!$H$3:$H$12,0)))</f>
        <v>5.3.4.</v>
      </c>
      <c r="E86" s="58" t="s">
        <v>465</v>
      </c>
      <c r="F86" s="58"/>
      <c r="G86" s="56">
        <f>IF(Table2[[#This Row],[WMPInitiativeActivity]]="","x",IF(Table2[[#This Row],[WMPInitiativeActivity]]="other", Table2[[#This Row],[ActivityNameifOther]], INDEX('Initiative mapping-DO NOT EDIT'!$C$3:$C$90,MATCH(Table2[[#This Row],[WMPInitiativeActivity]],'Initiative mapping-DO NOT EDIT'!$D$3:$D$90,0))))</f>
        <v>14</v>
      </c>
      <c r="H86" s="58" t="str">
        <f>Table2[[#This Row],[WMPInitiativeActivity]]</f>
        <v xml:space="preserve">Quality assurance / quality control of inspections  </v>
      </c>
      <c r="I86" s="65"/>
      <c r="J8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Inspections_Quality assurance / quality control of inspections  __2021</v>
      </c>
      <c r="K86" s="66" t="s">
        <v>466</v>
      </c>
      <c r="L86" s="60"/>
      <c r="M86" s="61"/>
      <c r="N86" s="61"/>
      <c r="O86" s="61"/>
      <c r="P86" s="61"/>
      <c r="Q86" s="61"/>
      <c r="R86" s="61"/>
      <c r="S86" s="61"/>
      <c r="T86" s="61"/>
      <c r="U86" s="61"/>
      <c r="V86" s="60" t="s">
        <v>467</v>
      </c>
      <c r="W86" s="60"/>
      <c r="X86" s="60"/>
      <c r="Y86" s="60"/>
      <c r="Z86" s="60" t="s">
        <v>468</v>
      </c>
      <c r="AA86" s="66" t="s">
        <v>129</v>
      </c>
      <c r="AB86" s="64"/>
      <c r="AC86" s="43"/>
      <c r="AD86" s="43"/>
      <c r="AE86" s="63"/>
      <c r="AF86" s="78"/>
      <c r="AG86" s="79"/>
      <c r="AH86" s="79"/>
    </row>
    <row r="87" spans="1:34" s="4" customFormat="1" ht="90" hidden="1" x14ac:dyDescent="0.25">
      <c r="A87" s="44" t="str">
        <f>'READ ME FIRST'!$D$12</f>
        <v>PGE</v>
      </c>
      <c r="B87" s="52">
        <f>'READ ME FIRST'!$D$15</f>
        <v>44286</v>
      </c>
      <c r="C87" s="58" t="s">
        <v>398</v>
      </c>
      <c r="D87" s="54" t="str">
        <f>IF(Table2[[#This Row],[WMPInitiativeCategory]]="", "",INDEX('Initiative mapping-DO NOT EDIT'!$I$3:$I$12, MATCH(Table2[[#This Row],[WMPInitiativeCategory]],'Initiative mapping-DO NOT EDIT'!$H$3:$H$12,0)))</f>
        <v>5.3.4.</v>
      </c>
      <c r="E87" s="58" t="s">
        <v>469</v>
      </c>
      <c r="F87" s="58"/>
      <c r="G87" s="56">
        <f>IF(Table2[[#This Row],[WMPInitiativeActivity]]="","x",IF(Table2[[#This Row],[WMPInitiativeActivity]]="other", Table2[[#This Row],[ActivityNameifOther]], INDEX('Initiative mapping-DO NOT EDIT'!$C$3:$C$90,MATCH(Table2[[#This Row],[WMPInitiativeActivity]],'Initiative mapping-DO NOT EDIT'!$D$3:$D$90,0))))</f>
        <v>15</v>
      </c>
      <c r="H87" s="58" t="s">
        <v>470</v>
      </c>
      <c r="I87" s="81" t="s">
        <v>401</v>
      </c>
      <c r="J8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Inspections_Substation inspections  _AiLogID_2021</v>
      </c>
      <c r="K87" s="66" t="s">
        <v>471</v>
      </c>
      <c r="L87" s="60"/>
      <c r="M87" s="61"/>
      <c r="N87" s="61"/>
      <c r="O87" s="61"/>
      <c r="P87" s="61"/>
      <c r="Q87" s="61"/>
      <c r="R87" s="61"/>
      <c r="S87" s="61"/>
      <c r="T87" s="61"/>
      <c r="U87" s="61"/>
      <c r="V87" s="60" t="s">
        <v>472</v>
      </c>
      <c r="W87" s="60"/>
      <c r="X87" s="60"/>
      <c r="Y87" s="60"/>
      <c r="Z87" s="60" t="s">
        <v>473</v>
      </c>
      <c r="AA87" s="66" t="s">
        <v>474</v>
      </c>
      <c r="AB87" s="60" t="s">
        <v>475</v>
      </c>
      <c r="AC87" s="43"/>
      <c r="AD87" s="43"/>
      <c r="AE87" s="63"/>
      <c r="AF87" s="78"/>
      <c r="AG87" s="79"/>
      <c r="AH87" s="79"/>
    </row>
    <row r="88" spans="1:34" s="4" customFormat="1" ht="165" hidden="1" x14ac:dyDescent="0.25">
      <c r="A88" s="44" t="str">
        <f>'READ ME FIRST'!$D$12</f>
        <v>PGE</v>
      </c>
      <c r="B88" s="52">
        <f>'READ ME FIRST'!$D$15</f>
        <v>44286</v>
      </c>
      <c r="C88" s="58" t="s">
        <v>476</v>
      </c>
      <c r="D88" s="54" t="str">
        <f>IF(Table2[[#This Row],[WMPInitiativeCategory]]="", "",INDEX('Initiative mapping-DO NOT EDIT'!$I$3:$I$12, MATCH(Table2[[#This Row],[WMPInitiativeCategory]],'Initiative mapping-DO NOT EDIT'!$H$3:$H$12,0)))</f>
        <v>5.3.5.</v>
      </c>
      <c r="E88" s="58" t="s">
        <v>477</v>
      </c>
      <c r="F88" s="58"/>
      <c r="G88" s="56">
        <f>IF(Table2[[#This Row],[WMPInitiativeActivity]]="","x",IF(Table2[[#This Row],[WMPInitiativeActivity]]="other", Table2[[#This Row],[ActivityNameifOther]], INDEX('Initiative mapping-DO NOT EDIT'!$C$3:$C$90,MATCH(Table2[[#This Row],[WMPInitiativeActivity]],'Initiative mapping-DO NOT EDIT'!$D$3:$D$90,0))))</f>
        <v>1</v>
      </c>
      <c r="H88" s="58" t="str">
        <f>Table2[[#This Row],[WMPInitiativeActivity]]</f>
        <v xml:space="preserve">Additional efforts to manage community and environmental impacts </v>
      </c>
      <c r="I88" s="65"/>
      <c r="J8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Inspections_Additional efforts to manage community and environmental impacts __2021</v>
      </c>
      <c r="K88" s="66" t="s">
        <v>478</v>
      </c>
      <c r="L88" s="60"/>
      <c r="M88" s="61"/>
      <c r="N88" s="61"/>
      <c r="O88" s="61"/>
      <c r="P88" s="61"/>
      <c r="Q88" s="61"/>
      <c r="R88" s="61"/>
      <c r="S88" s="61"/>
      <c r="T88" s="61"/>
      <c r="U88" s="61"/>
      <c r="V88" s="60" t="s">
        <v>479</v>
      </c>
      <c r="W88" s="60"/>
      <c r="X88" s="60"/>
      <c r="Y88" s="60"/>
      <c r="Z88" s="60" t="s">
        <v>480</v>
      </c>
      <c r="AA88" s="66" t="s">
        <v>129</v>
      </c>
      <c r="AB88" s="64"/>
      <c r="AC88" s="43"/>
      <c r="AD88" s="43"/>
      <c r="AE88" s="63"/>
      <c r="AF88" s="78"/>
      <c r="AG88" s="79"/>
      <c r="AH88" s="79"/>
    </row>
    <row r="89" spans="1:34" s="4" customFormat="1" ht="120" hidden="1" x14ac:dyDescent="0.25">
      <c r="A89" s="44" t="str">
        <f>'READ ME FIRST'!$D$12</f>
        <v>PGE</v>
      </c>
      <c r="B89" s="52">
        <f>'READ ME FIRST'!$D$15</f>
        <v>44286</v>
      </c>
      <c r="C89" s="58" t="s">
        <v>476</v>
      </c>
      <c r="D89" s="54" t="str">
        <f>IF(Table2[[#This Row],[WMPInitiativeCategory]]="", "",INDEX('Initiative mapping-DO NOT EDIT'!$I$3:$I$12, MATCH(Table2[[#This Row],[WMPInitiativeCategory]],'Initiative mapping-DO NOT EDIT'!$H$3:$H$12,0)))</f>
        <v>5.3.5.</v>
      </c>
      <c r="E89" s="58" t="s">
        <v>481</v>
      </c>
      <c r="F89" s="58"/>
      <c r="G89" s="56">
        <f>IF(Table2[[#This Row],[WMPInitiativeActivity]]="","x",IF(Table2[[#This Row],[WMPInitiativeActivity]]="other", Table2[[#This Row],[ActivityNameifOther]], INDEX('Initiative mapping-DO NOT EDIT'!$C$3:$C$90,MATCH(Table2[[#This Row],[WMPInitiativeActivity]],'Initiative mapping-DO NOT EDIT'!$D$3:$D$90,0))))</f>
        <v>2</v>
      </c>
      <c r="H89" s="58" t="str">
        <f>Table2[[#This Row],[WMPInitiativeActivity]]</f>
        <v xml:space="preserve">Detailed inspections of vegetation around distribution electric lines and equipment </v>
      </c>
      <c r="I89" s="81" t="s">
        <v>482</v>
      </c>
      <c r="J8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Inspections_Detailed inspections of vegetation around distribution electric lines and equipment _VMiLogID_2021</v>
      </c>
      <c r="K89" s="66" t="s">
        <v>483</v>
      </c>
      <c r="L89" s="60"/>
      <c r="M89" s="61"/>
      <c r="N89" s="61"/>
      <c r="O89" s="61"/>
      <c r="P89" s="61"/>
      <c r="Q89" s="61"/>
      <c r="R89" s="61"/>
      <c r="S89" s="61"/>
      <c r="T89" s="61"/>
      <c r="U89" s="61"/>
      <c r="V89" s="60" t="s">
        <v>484</v>
      </c>
      <c r="W89" s="60"/>
      <c r="X89" s="60"/>
      <c r="Y89" s="60"/>
      <c r="Z89" s="60" t="s">
        <v>485</v>
      </c>
      <c r="AA89" s="66" t="s">
        <v>129</v>
      </c>
      <c r="AB89" s="64"/>
      <c r="AC89" s="43"/>
      <c r="AD89" s="43"/>
      <c r="AE89" s="63"/>
      <c r="AF89" s="78"/>
      <c r="AG89" s="79"/>
      <c r="AH89" s="79"/>
    </row>
    <row r="90" spans="1:34" s="4" customFormat="1" ht="120" hidden="1" x14ac:dyDescent="0.25">
      <c r="A90" s="44" t="str">
        <f>'READ ME FIRST'!$D$12</f>
        <v>PGE</v>
      </c>
      <c r="B90" s="52">
        <f>'READ ME FIRST'!$D$15</f>
        <v>44286</v>
      </c>
      <c r="C90" s="58" t="s">
        <v>476</v>
      </c>
      <c r="D90" s="54" t="str">
        <f>IF(Table2[[#This Row],[WMPInitiativeCategory]]="", "",INDEX('Initiative mapping-DO NOT EDIT'!$I$3:$I$12, MATCH(Table2[[#This Row],[WMPInitiativeCategory]],'Initiative mapping-DO NOT EDIT'!$H$3:$H$12,0)))</f>
        <v>5.3.5.</v>
      </c>
      <c r="E90" s="58" t="s">
        <v>486</v>
      </c>
      <c r="F90" s="58"/>
      <c r="G90" s="56">
        <f>IF(Table2[[#This Row],[WMPInitiativeActivity]]="","x",IF(Table2[[#This Row],[WMPInitiativeActivity]]="other", Table2[[#This Row],[ActivityNameifOther]], INDEX('Initiative mapping-DO NOT EDIT'!$C$3:$C$90,MATCH(Table2[[#This Row],[WMPInitiativeActivity]],'Initiative mapping-DO NOT EDIT'!$D$3:$D$90,0))))</f>
        <v>3</v>
      </c>
      <c r="H90" s="58" t="str">
        <f>Table2[[#This Row],[WMPInitiativeActivity]]</f>
        <v xml:space="preserve">Detailed inspections of vegetation around transmission electric lines and equipment </v>
      </c>
      <c r="I90" s="81" t="s">
        <v>482</v>
      </c>
      <c r="J9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Inspections_Detailed inspections of vegetation around transmission electric lines and equipment _VMiLogID_2021</v>
      </c>
      <c r="K90" s="66" t="s">
        <v>487</v>
      </c>
      <c r="L90" s="60"/>
      <c r="M90" s="61"/>
      <c r="N90" s="61"/>
      <c r="O90" s="61"/>
      <c r="P90" s="61"/>
      <c r="Q90" s="61"/>
      <c r="R90" s="61"/>
      <c r="S90" s="61"/>
      <c r="T90" s="61"/>
      <c r="U90" s="61"/>
      <c r="V90" s="60" t="s">
        <v>488</v>
      </c>
      <c r="W90" s="60"/>
      <c r="X90" s="60"/>
      <c r="Y90" s="60"/>
      <c r="Z90" s="60" t="s">
        <v>489</v>
      </c>
      <c r="AA90" s="66" t="s">
        <v>129</v>
      </c>
      <c r="AB90" s="64"/>
      <c r="AC90" s="43"/>
      <c r="AD90" s="43"/>
      <c r="AE90" s="63"/>
      <c r="AF90" s="78"/>
      <c r="AG90" s="79"/>
      <c r="AH90" s="79"/>
    </row>
    <row r="91" spans="1:34" s="4" customFormat="1" ht="60" hidden="1" x14ac:dyDescent="0.25">
      <c r="A91" s="44" t="str">
        <f>'READ ME FIRST'!$D$12</f>
        <v>PGE</v>
      </c>
      <c r="B91" s="52">
        <f>'READ ME FIRST'!$D$15</f>
        <v>44286</v>
      </c>
      <c r="C91" s="58" t="s">
        <v>476</v>
      </c>
      <c r="D91" s="54" t="str">
        <f>IF(Table2[[#This Row],[WMPInitiativeCategory]]="", "",INDEX('Initiative mapping-DO NOT EDIT'!$I$3:$I$12, MATCH(Table2[[#This Row],[WMPInitiativeCategory]],'Initiative mapping-DO NOT EDIT'!$H$3:$H$12,0)))</f>
        <v>5.3.5.</v>
      </c>
      <c r="E91" s="58" t="s">
        <v>490</v>
      </c>
      <c r="F91" s="58"/>
      <c r="G91" s="56">
        <f>IF(Table2[[#This Row],[WMPInitiativeActivity]]="","x",IF(Table2[[#This Row],[WMPInitiativeActivity]]="other", Table2[[#This Row],[ActivityNameifOther]], INDEX('Initiative mapping-DO NOT EDIT'!$C$3:$C$90,MATCH(Table2[[#This Row],[WMPInitiativeActivity]],'Initiative mapping-DO NOT EDIT'!$D$3:$D$90,0))))</f>
        <v>4</v>
      </c>
      <c r="H91" s="58" t="str">
        <f>Table2[[#This Row],[WMPInitiativeActivity]]</f>
        <v xml:space="preserve">Emergency response vegetation management due to red flag warning or other urgent conditions   </v>
      </c>
      <c r="I91" s="65"/>
      <c r="J9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Inspections_Emergency response vegetation management due to red flag warning or other urgent conditions   __2021</v>
      </c>
      <c r="K91" s="66" t="s">
        <v>491</v>
      </c>
      <c r="L91" s="60"/>
      <c r="M91" s="61"/>
      <c r="N91" s="61"/>
      <c r="O91" s="61"/>
      <c r="P91" s="61"/>
      <c r="Q91" s="61"/>
      <c r="R91" s="61"/>
      <c r="S91" s="61"/>
      <c r="T91" s="61"/>
      <c r="U91" s="61"/>
      <c r="V91" s="60" t="s">
        <v>492</v>
      </c>
      <c r="W91" s="60"/>
      <c r="X91" s="60"/>
      <c r="Y91" s="60"/>
      <c r="Z91" s="60" t="s">
        <v>493</v>
      </c>
      <c r="AA91" s="66" t="s">
        <v>129</v>
      </c>
      <c r="AB91" s="64"/>
      <c r="AC91" s="43"/>
      <c r="AD91" s="43"/>
      <c r="AE91" s="63"/>
      <c r="AF91" s="78"/>
      <c r="AG91" s="79"/>
      <c r="AH91" s="79"/>
    </row>
    <row r="92" spans="1:34" s="4" customFormat="1" ht="45" hidden="1" x14ac:dyDescent="0.25">
      <c r="A92" s="44" t="str">
        <f>'READ ME FIRST'!$D$12</f>
        <v>PGE</v>
      </c>
      <c r="B92" s="52">
        <f>'READ ME FIRST'!$D$15</f>
        <v>44286</v>
      </c>
      <c r="C92" s="58" t="s">
        <v>476</v>
      </c>
      <c r="D92" s="54" t="str">
        <f>IF(Table2[[#This Row],[WMPInitiativeCategory]]="", "",INDEX('Initiative mapping-DO NOT EDIT'!$I$3:$I$12, MATCH(Table2[[#This Row],[WMPInitiativeCategory]],'Initiative mapping-DO NOT EDIT'!$H$3:$H$12,0)))</f>
        <v>5.3.5.</v>
      </c>
      <c r="E92" s="58" t="s">
        <v>494</v>
      </c>
      <c r="F92" s="58"/>
      <c r="G92" s="56">
        <f>IF(Table2[[#This Row],[WMPInitiativeActivity]]="","x",IF(Table2[[#This Row],[WMPInitiativeActivity]]="other", Table2[[#This Row],[ActivityNameifOther]], INDEX('Initiative mapping-DO NOT EDIT'!$C$3:$C$90,MATCH(Table2[[#This Row],[WMPInitiativeActivity]],'Initiative mapping-DO NOT EDIT'!$D$3:$D$90,0))))</f>
        <v>5</v>
      </c>
      <c r="H92" s="58" t="str">
        <f>Table2[[#This Row],[WMPInitiativeActivity]]</f>
        <v xml:space="preserve">Fuel management and reduction of “slash” from vegetation management activities </v>
      </c>
      <c r="I92" s="65"/>
      <c r="J9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Inspections_Fuel management and reduction of “slash” from vegetation management activities __2021</v>
      </c>
      <c r="K92" s="66" t="s">
        <v>495</v>
      </c>
      <c r="L92" s="60"/>
      <c r="M92" s="61"/>
      <c r="N92" s="61"/>
      <c r="O92" s="61"/>
      <c r="P92" s="61"/>
      <c r="Q92" s="61"/>
      <c r="R92" s="61"/>
      <c r="S92" s="61"/>
      <c r="T92" s="61"/>
      <c r="U92" s="61"/>
      <c r="V92" s="60" t="s">
        <v>496</v>
      </c>
      <c r="W92" s="60"/>
      <c r="X92" s="60"/>
      <c r="Y92" s="60"/>
      <c r="Z92" s="60" t="s">
        <v>497</v>
      </c>
      <c r="AA92" s="66" t="s">
        <v>129</v>
      </c>
      <c r="AB92" s="64"/>
      <c r="AC92" s="43"/>
      <c r="AD92" s="43"/>
      <c r="AE92" s="63"/>
      <c r="AF92" s="78"/>
      <c r="AG92" s="79"/>
      <c r="AH92" s="79"/>
    </row>
    <row r="93" spans="1:34" s="4" customFormat="1" ht="45" hidden="1" x14ac:dyDescent="0.25">
      <c r="A93" s="44" t="str">
        <f>'READ ME FIRST'!$D$12</f>
        <v>PGE</v>
      </c>
      <c r="B93" s="52">
        <f>'READ ME FIRST'!$D$15</f>
        <v>44286</v>
      </c>
      <c r="C93" s="58" t="s">
        <v>476</v>
      </c>
      <c r="D93" s="54" t="str">
        <f>IF(Table2[[#This Row],[WMPInitiativeCategory]]="", "",INDEX('Initiative mapping-DO NOT EDIT'!$I$3:$I$12, MATCH(Table2[[#This Row],[WMPInitiativeCategory]],'Initiative mapping-DO NOT EDIT'!$H$3:$H$12,0)))</f>
        <v>5.3.5.</v>
      </c>
      <c r="E93" s="58" t="s">
        <v>418</v>
      </c>
      <c r="F93" s="58"/>
      <c r="G93" s="75">
        <v>6</v>
      </c>
      <c r="H93" s="58" t="str">
        <f>Table2[[#This Row],[WMPInitiativeActivity]]</f>
        <v xml:space="preserve">Improvement of inspections </v>
      </c>
      <c r="I93" s="81"/>
      <c r="J9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Inspections_Improvement of inspections __2021</v>
      </c>
      <c r="K93" s="66" t="s">
        <v>498</v>
      </c>
      <c r="L93" s="60"/>
      <c r="M93" s="61"/>
      <c r="N93" s="61"/>
      <c r="O93" s="61"/>
      <c r="P93" s="61"/>
      <c r="Q93" s="61"/>
      <c r="R93" s="61"/>
      <c r="S93" s="61"/>
      <c r="T93" s="61"/>
      <c r="U93" s="61"/>
      <c r="V93" s="60" t="s">
        <v>499</v>
      </c>
      <c r="W93" s="60"/>
      <c r="X93" s="60"/>
      <c r="Y93" s="60"/>
      <c r="Z93" s="60" t="s">
        <v>500</v>
      </c>
      <c r="AA93" s="66" t="s">
        <v>129</v>
      </c>
      <c r="AB93" s="64"/>
      <c r="AC93" s="43"/>
      <c r="AD93" s="43"/>
      <c r="AE93" s="63"/>
      <c r="AF93" s="78"/>
      <c r="AG93" s="79"/>
      <c r="AH93" s="79"/>
    </row>
    <row r="94" spans="1:34" s="4" customFormat="1" ht="60" hidden="1" x14ac:dyDescent="0.25">
      <c r="A94" s="44" t="str">
        <f>'READ ME FIRST'!$D$12</f>
        <v>PGE</v>
      </c>
      <c r="B94" s="52">
        <f>'READ ME FIRST'!$D$15</f>
        <v>44286</v>
      </c>
      <c r="C94" s="58" t="s">
        <v>476</v>
      </c>
      <c r="D94" s="54" t="str">
        <f>IF(Table2[[#This Row],[WMPInitiativeCategory]]="", "",INDEX('Initiative mapping-DO NOT EDIT'!$I$3:$I$12, MATCH(Table2[[#This Row],[WMPInitiativeCategory]],'Initiative mapping-DO NOT EDIT'!$H$3:$H$12,0)))</f>
        <v>5.3.5.</v>
      </c>
      <c r="E94" s="58" t="s">
        <v>501</v>
      </c>
      <c r="F94" s="58"/>
      <c r="G94" s="56">
        <f>IF(Table2[[#This Row],[WMPInitiativeActivity]]="","x",IF(Table2[[#This Row],[WMPInitiativeActivity]]="other", Table2[[#This Row],[ActivityNameifOther]], INDEX('Initiative mapping-DO NOT EDIT'!$C$3:$C$90,MATCH(Table2[[#This Row],[WMPInitiativeActivity]],'Initiative mapping-DO NOT EDIT'!$D$3:$D$90,0))))</f>
        <v>7</v>
      </c>
      <c r="H94" s="58" t="str">
        <f>Table2[[#This Row],[WMPInitiativeActivity]]</f>
        <v xml:space="preserve">LiDAR inspections of vegetation around distribution electric lines and equipment </v>
      </c>
      <c r="I94" s="65"/>
      <c r="J9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Inspections_LiDAR inspections of vegetation around distribution electric lines and equipment __2021</v>
      </c>
      <c r="K94" s="66" t="s">
        <v>498</v>
      </c>
      <c r="L94" s="60"/>
      <c r="M94" s="61"/>
      <c r="N94" s="61"/>
      <c r="O94" s="61"/>
      <c r="P94" s="61"/>
      <c r="Q94" s="61"/>
      <c r="R94" s="61"/>
      <c r="S94" s="61"/>
      <c r="T94" s="61"/>
      <c r="U94" s="61"/>
      <c r="V94" s="60" t="s">
        <v>502</v>
      </c>
      <c r="W94" s="60"/>
      <c r="X94" s="60"/>
      <c r="Y94" s="60"/>
      <c r="Z94" s="60" t="s">
        <v>503</v>
      </c>
      <c r="AA94" s="66" t="s">
        <v>129</v>
      </c>
      <c r="AB94" s="64"/>
      <c r="AC94" s="43"/>
      <c r="AD94" s="43"/>
      <c r="AE94" s="63"/>
      <c r="AF94" s="78"/>
      <c r="AG94" s="79"/>
      <c r="AH94" s="79"/>
    </row>
    <row r="95" spans="1:34" s="4" customFormat="1" ht="90" hidden="1" x14ac:dyDescent="0.25">
      <c r="A95" s="44" t="str">
        <f>'READ ME FIRST'!$D$12</f>
        <v>PGE</v>
      </c>
      <c r="B95" s="52">
        <f>'READ ME FIRST'!$D$15</f>
        <v>44286</v>
      </c>
      <c r="C95" s="58" t="s">
        <v>476</v>
      </c>
      <c r="D95" s="54" t="str">
        <f>IF(Table2[[#This Row],[WMPInitiativeCategory]]="", "",INDEX('Initiative mapping-DO NOT EDIT'!$I$3:$I$12, MATCH(Table2[[#This Row],[WMPInitiativeCategory]],'Initiative mapping-DO NOT EDIT'!$H$3:$H$12,0)))</f>
        <v>5.3.5.</v>
      </c>
      <c r="E95" s="58" t="s">
        <v>504</v>
      </c>
      <c r="F95" s="58"/>
      <c r="G95" s="56">
        <f>IF(Table2[[#This Row],[WMPInitiativeActivity]]="","x",IF(Table2[[#This Row],[WMPInitiativeActivity]]="other", Table2[[#This Row],[ActivityNameifOther]], INDEX('Initiative mapping-DO NOT EDIT'!$C$3:$C$90,MATCH(Table2[[#This Row],[WMPInitiativeActivity]],'Initiative mapping-DO NOT EDIT'!$D$3:$D$90,0))))</f>
        <v>8</v>
      </c>
      <c r="H95" s="58" t="str">
        <f>Table2[[#This Row],[WMPInitiativeActivity]]</f>
        <v xml:space="preserve">LiDAR inspections of vegetation around transmission electric lines and equipment 
</v>
      </c>
      <c r="I95" s="65"/>
      <c r="J9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Inspections_LiDAR inspections of vegetation around transmission electric lines and equipment 
__2021</v>
      </c>
      <c r="K95" s="66" t="s">
        <v>505</v>
      </c>
      <c r="L95" s="60"/>
      <c r="M95" s="61"/>
      <c r="N95" s="61"/>
      <c r="O95" s="61"/>
      <c r="P95" s="61"/>
      <c r="Q95" s="61"/>
      <c r="R95" s="61"/>
      <c r="S95" s="61"/>
      <c r="T95" s="61"/>
      <c r="U95" s="61"/>
      <c r="V95" s="60" t="s">
        <v>506</v>
      </c>
      <c r="W95" s="60"/>
      <c r="X95" s="60"/>
      <c r="Y95" s="60"/>
      <c r="Z95" s="60" t="s">
        <v>507</v>
      </c>
      <c r="AA95" s="66" t="s">
        <v>129</v>
      </c>
      <c r="AB95" s="64"/>
      <c r="AC95" s="43"/>
      <c r="AD95" s="43"/>
      <c r="AE95" s="63"/>
      <c r="AF95" s="78"/>
      <c r="AG95" s="79"/>
      <c r="AH95" s="79"/>
    </row>
    <row r="96" spans="1:34" s="4" customFormat="1" ht="45" hidden="1" x14ac:dyDescent="0.25">
      <c r="A96" s="44" t="str">
        <f>'READ ME FIRST'!$D$12</f>
        <v>PGE</v>
      </c>
      <c r="B96" s="52">
        <f>'READ ME FIRST'!$D$15</f>
        <v>44286</v>
      </c>
      <c r="C96" s="58" t="s">
        <v>476</v>
      </c>
      <c r="D96" s="54" t="str">
        <f>IF(Table2[[#This Row],[WMPInitiativeCategory]]="", "",INDEX('Initiative mapping-DO NOT EDIT'!$I$3:$I$12, MATCH(Table2[[#This Row],[WMPInitiativeCategory]],'Initiative mapping-DO NOT EDIT'!$H$3:$H$12,0)))</f>
        <v>5.3.5.</v>
      </c>
      <c r="E96" s="58" t="s">
        <v>508</v>
      </c>
      <c r="F96" s="58"/>
      <c r="G96" s="56">
        <f>IF(Table2[[#This Row],[WMPInitiativeActivity]]="","x",IF(Table2[[#This Row],[WMPInitiativeActivity]]="other", Table2[[#This Row],[ActivityNameifOther]], INDEX('Initiative mapping-DO NOT EDIT'!$C$3:$C$90,MATCH(Table2[[#This Row],[WMPInitiativeActivity]],'Initiative mapping-DO NOT EDIT'!$D$3:$D$90,0))))</f>
        <v>9</v>
      </c>
      <c r="H96" s="58" t="str">
        <f>Table2[[#This Row],[WMPInitiativeActivity]]</f>
        <v xml:space="preserve">Other discretionary inspections of vegetation around distribution electric lines and equipment </v>
      </c>
      <c r="I96" s="65"/>
      <c r="J9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Inspections_Other discretionary inspections of vegetation around distribution electric lines and equipment __2021</v>
      </c>
      <c r="K96" s="66" t="s">
        <v>509</v>
      </c>
      <c r="L96" s="60"/>
      <c r="M96" s="61"/>
      <c r="N96" s="61"/>
      <c r="O96" s="61"/>
      <c r="P96" s="61"/>
      <c r="Q96" s="61"/>
      <c r="R96" s="61"/>
      <c r="S96" s="61"/>
      <c r="T96" s="61"/>
      <c r="U96" s="61"/>
      <c r="V96" s="60" t="s">
        <v>510</v>
      </c>
      <c r="W96" s="60"/>
      <c r="X96" s="60"/>
      <c r="Y96" s="60"/>
      <c r="Z96" s="60" t="s">
        <v>511</v>
      </c>
      <c r="AA96" s="66" t="s">
        <v>129</v>
      </c>
      <c r="AB96" s="64"/>
      <c r="AC96" s="43"/>
      <c r="AD96" s="43"/>
      <c r="AE96" s="63"/>
      <c r="AF96" s="78"/>
      <c r="AG96" s="79"/>
      <c r="AH96" s="79"/>
    </row>
    <row r="97" spans="1:34" s="4" customFormat="1" ht="60" hidden="1" x14ac:dyDescent="0.25">
      <c r="A97" s="44" t="str">
        <f>'READ ME FIRST'!$D$12</f>
        <v>PGE</v>
      </c>
      <c r="B97" s="52">
        <f>'READ ME FIRST'!$D$15</f>
        <v>44286</v>
      </c>
      <c r="C97" s="58" t="s">
        <v>476</v>
      </c>
      <c r="D97" s="54" t="str">
        <f>IF(Table2[[#This Row],[WMPInitiativeCategory]]="", "",INDEX('Initiative mapping-DO NOT EDIT'!$I$3:$I$12, MATCH(Table2[[#This Row],[WMPInitiativeCategory]],'Initiative mapping-DO NOT EDIT'!$H$3:$H$12,0)))</f>
        <v>5.3.5.</v>
      </c>
      <c r="E97" s="58" t="s">
        <v>512</v>
      </c>
      <c r="F97" s="58"/>
      <c r="G97" s="56">
        <f>IF(Table2[[#This Row],[WMPInitiativeActivity]]="","x",IF(Table2[[#This Row],[WMPInitiativeActivity]]="other", Table2[[#This Row],[ActivityNameifOther]], INDEX('Initiative mapping-DO NOT EDIT'!$C$3:$C$90,MATCH(Table2[[#This Row],[WMPInitiativeActivity]],'Initiative mapping-DO NOT EDIT'!$D$3:$D$90,0))))</f>
        <v>10</v>
      </c>
      <c r="H97" s="58" t="str">
        <f>Table2[[#This Row],[WMPInitiativeActivity]]</f>
        <v xml:space="preserve">Other discretionary inspections of vegetation around transmission electric lines and equipment 
</v>
      </c>
      <c r="I97" s="65"/>
      <c r="J9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Inspections_Other discretionary inspections of vegetation around transmission electric lines and equipment 
__2021</v>
      </c>
      <c r="K97" s="66" t="s">
        <v>513</v>
      </c>
      <c r="L97" s="60"/>
      <c r="M97" s="61"/>
      <c r="N97" s="61"/>
      <c r="O97" s="61"/>
      <c r="P97" s="61"/>
      <c r="Q97" s="61"/>
      <c r="R97" s="61"/>
      <c r="S97" s="61"/>
      <c r="T97" s="61"/>
      <c r="U97" s="61"/>
      <c r="V97" s="60" t="s">
        <v>499</v>
      </c>
      <c r="W97" s="60"/>
      <c r="X97" s="60"/>
      <c r="Y97" s="60"/>
      <c r="Z97" s="60" t="s">
        <v>500</v>
      </c>
      <c r="AA97" s="66" t="s">
        <v>129</v>
      </c>
      <c r="AB97" s="64"/>
      <c r="AC97" s="43"/>
      <c r="AD97" s="43"/>
      <c r="AE97" s="63"/>
      <c r="AF97" s="78"/>
      <c r="AG97" s="79"/>
      <c r="AH97" s="79"/>
    </row>
    <row r="98" spans="1:34" s="4" customFormat="1" ht="45" hidden="1" x14ac:dyDescent="0.25">
      <c r="A98" s="44" t="str">
        <f>'READ ME FIRST'!$D$12</f>
        <v>PGE</v>
      </c>
      <c r="B98" s="52">
        <f>'READ ME FIRST'!$D$15</f>
        <v>44286</v>
      </c>
      <c r="C98" s="58" t="s">
        <v>476</v>
      </c>
      <c r="D98" s="54" t="str">
        <f>IF(Table2[[#This Row],[WMPInitiativeCategory]]="", "",INDEX('Initiative mapping-DO NOT EDIT'!$I$3:$I$12, MATCH(Table2[[#This Row],[WMPInitiativeCategory]],'Initiative mapping-DO NOT EDIT'!$H$3:$H$12,0)))</f>
        <v>5.3.5.</v>
      </c>
      <c r="E98" s="58" t="s">
        <v>514</v>
      </c>
      <c r="F98" s="58"/>
      <c r="G98" s="56">
        <f>IF(Table2[[#This Row],[WMPInitiativeActivity]]="","x",IF(Table2[[#This Row],[WMPInitiativeActivity]]="other", Table2[[#This Row],[ActivityNameifOther]], INDEX('Initiative mapping-DO NOT EDIT'!$C$3:$C$90,MATCH(Table2[[#This Row],[WMPInitiativeActivity]],'Initiative mapping-DO NOT EDIT'!$D$3:$D$90,0))))</f>
        <v>11</v>
      </c>
      <c r="H98" s="58" t="str">
        <f>Table2[[#This Row],[WMPInitiativeActivity]]</f>
        <v xml:space="preserve">Patrol inspections of vegetation around distribution electric lines and equipment </v>
      </c>
      <c r="I98" s="65"/>
      <c r="J9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Inspections_Patrol inspections of vegetation around distribution electric lines and equipment __2021</v>
      </c>
      <c r="K98" s="66" t="s">
        <v>513</v>
      </c>
      <c r="L98" s="60"/>
      <c r="M98" s="61"/>
      <c r="N98" s="61"/>
      <c r="O98" s="61"/>
      <c r="P98" s="61"/>
      <c r="Q98" s="61"/>
      <c r="R98" s="61"/>
      <c r="S98" s="61"/>
      <c r="T98" s="61"/>
      <c r="U98" s="61"/>
      <c r="V98" s="60" t="s">
        <v>499</v>
      </c>
      <c r="W98" s="60"/>
      <c r="X98" s="60"/>
      <c r="Y98" s="60"/>
      <c r="Z98" s="60" t="s">
        <v>500</v>
      </c>
      <c r="AA98" s="66" t="s">
        <v>129</v>
      </c>
      <c r="AB98" s="64"/>
      <c r="AC98" s="43"/>
      <c r="AD98" s="43"/>
      <c r="AE98" s="63"/>
      <c r="AF98" s="78"/>
      <c r="AG98" s="79"/>
      <c r="AH98" s="79"/>
    </row>
    <row r="99" spans="1:34" s="4" customFormat="1" ht="45" hidden="1" x14ac:dyDescent="0.25">
      <c r="A99" s="44" t="str">
        <f>'READ ME FIRST'!$D$12</f>
        <v>PGE</v>
      </c>
      <c r="B99" s="52">
        <f>'READ ME FIRST'!$D$15</f>
        <v>44286</v>
      </c>
      <c r="C99" s="58" t="s">
        <v>476</v>
      </c>
      <c r="D99" s="54" t="str">
        <f>IF(Table2[[#This Row],[WMPInitiativeCategory]]="", "",INDEX('Initiative mapping-DO NOT EDIT'!$I$3:$I$12, MATCH(Table2[[#This Row],[WMPInitiativeCategory]],'Initiative mapping-DO NOT EDIT'!$H$3:$H$12,0)))</f>
        <v>5.3.5.</v>
      </c>
      <c r="E99" s="58" t="s">
        <v>515</v>
      </c>
      <c r="F99" s="58"/>
      <c r="G99" s="56">
        <f>IF(Table2[[#This Row],[WMPInitiativeActivity]]="","x",IF(Table2[[#This Row],[WMPInitiativeActivity]]="other", Table2[[#This Row],[ActivityNameifOther]], INDEX('Initiative mapping-DO NOT EDIT'!$C$3:$C$90,MATCH(Table2[[#This Row],[WMPInitiativeActivity]],'Initiative mapping-DO NOT EDIT'!$D$3:$D$90,0))))</f>
        <v>12</v>
      </c>
      <c r="H99" s="58" t="str">
        <f>Table2[[#This Row],[WMPInitiativeActivity]]</f>
        <v xml:space="preserve">Patrol inspections of vegetation around transmission electric lines and equipment </v>
      </c>
      <c r="I99" s="65"/>
      <c r="J9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Inspections_Patrol inspections of vegetation around transmission electric lines and equipment __2021</v>
      </c>
      <c r="K99" s="66" t="s">
        <v>513</v>
      </c>
      <c r="L99" s="60"/>
      <c r="M99" s="61"/>
      <c r="N99" s="61"/>
      <c r="O99" s="61"/>
      <c r="P99" s="61"/>
      <c r="Q99" s="61"/>
      <c r="R99" s="61"/>
      <c r="S99" s="61"/>
      <c r="T99" s="61"/>
      <c r="U99" s="61"/>
      <c r="V99" s="60" t="s">
        <v>499</v>
      </c>
      <c r="W99" s="60"/>
      <c r="X99" s="60"/>
      <c r="Y99" s="60"/>
      <c r="Z99" s="60" t="s">
        <v>500</v>
      </c>
      <c r="AA99" s="66" t="s">
        <v>129</v>
      </c>
      <c r="AB99" s="64"/>
      <c r="AC99" s="43"/>
      <c r="AD99" s="43"/>
      <c r="AE99" s="63"/>
      <c r="AF99" s="78"/>
      <c r="AG99" s="79"/>
      <c r="AH99" s="79"/>
    </row>
    <row r="100" spans="1:34" s="4" customFormat="1" ht="75" hidden="1" x14ac:dyDescent="0.25">
      <c r="A100" s="44" t="str">
        <f>'READ ME FIRST'!$D$12</f>
        <v>PGE</v>
      </c>
      <c r="B100" s="52">
        <f>'READ ME FIRST'!$D$15</f>
        <v>44286</v>
      </c>
      <c r="C100" s="58" t="s">
        <v>476</v>
      </c>
      <c r="D100" s="54" t="str">
        <f>IF(Table2[[#This Row],[WMPInitiativeCategory]]="", "",INDEX('Initiative mapping-DO NOT EDIT'!$I$3:$I$12, MATCH(Table2[[#This Row],[WMPInitiativeCategory]],'Initiative mapping-DO NOT EDIT'!$H$3:$H$12,0)))</f>
        <v>5.3.5.</v>
      </c>
      <c r="E100" s="58" t="s">
        <v>516</v>
      </c>
      <c r="F100" s="58"/>
      <c r="G100" s="56">
        <f>IF(Table2[[#This Row],[WMPInitiativeActivity]]="","x",IF(Table2[[#This Row],[WMPInitiativeActivity]]="other", Table2[[#This Row],[ActivityNameifOther]], INDEX('Initiative mapping-DO NOT EDIT'!$C$3:$C$90,MATCH(Table2[[#This Row],[WMPInitiativeActivity]],'Initiative mapping-DO NOT EDIT'!$D$3:$D$90,0))))</f>
        <v>13</v>
      </c>
      <c r="H100" s="58" t="str">
        <f>Table2[[#This Row],[WMPInitiativeActivity]]</f>
        <v xml:space="preserve">Quality assurance / quality control of vegetation inspections  </v>
      </c>
      <c r="I100" s="65"/>
      <c r="J10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Inspections_Quality assurance / quality control of vegetation inspections  __2021</v>
      </c>
      <c r="K100" s="66" t="s">
        <v>513</v>
      </c>
      <c r="L100" s="60"/>
      <c r="M100" s="61"/>
      <c r="N100" s="61"/>
      <c r="O100" s="61"/>
      <c r="P100" s="61"/>
      <c r="Q100" s="61"/>
      <c r="R100" s="61"/>
      <c r="S100" s="61"/>
      <c r="T100" s="61"/>
      <c r="U100" s="61"/>
      <c r="V100" s="60" t="s">
        <v>517</v>
      </c>
      <c r="W100" s="60"/>
      <c r="X100" s="60"/>
      <c r="Y100" s="60"/>
      <c r="Z100" s="60" t="s">
        <v>518</v>
      </c>
      <c r="AA100" s="66" t="s">
        <v>129</v>
      </c>
      <c r="AB100" s="64"/>
      <c r="AC100" s="43"/>
      <c r="AD100" s="43"/>
      <c r="AE100" s="63"/>
      <c r="AF100" s="78"/>
      <c r="AG100" s="79"/>
      <c r="AH100" s="79"/>
    </row>
    <row r="101" spans="1:34" s="4" customFormat="1" ht="150" hidden="1" x14ac:dyDescent="0.25">
      <c r="A101" s="44" t="str">
        <f>'READ ME FIRST'!$D$12</f>
        <v>PGE</v>
      </c>
      <c r="B101" s="52">
        <f>'READ ME FIRST'!$D$15</f>
        <v>44286</v>
      </c>
      <c r="C101" s="58" t="s">
        <v>476</v>
      </c>
      <c r="D101" s="54" t="str">
        <f>IF(Table2[[#This Row],[WMPInitiativeCategory]]="", "",INDEX('Initiative mapping-DO NOT EDIT'!$I$3:$I$12, MATCH(Table2[[#This Row],[WMPInitiativeCategory]],'Initiative mapping-DO NOT EDIT'!$H$3:$H$12,0)))</f>
        <v>5.3.5.</v>
      </c>
      <c r="E101" s="58" t="s">
        <v>519</v>
      </c>
      <c r="F101" s="58"/>
      <c r="G101" s="56">
        <f>IF(Table2[[#This Row],[WMPInitiativeActivity]]="","x",IF(Table2[[#This Row],[WMPInitiativeActivity]]="other", Table2[[#This Row],[ActivityNameifOther]], INDEX('Initiative mapping-DO NOT EDIT'!$C$3:$C$90,MATCH(Table2[[#This Row],[WMPInitiativeActivity]],'Initiative mapping-DO NOT EDIT'!$D$3:$D$90,0))))</f>
        <v>14</v>
      </c>
      <c r="H101" s="58" t="str">
        <f>Table2[[#This Row],[WMPInitiativeActivity]]</f>
        <v xml:space="preserve">Recruiting and training of vegetation management personnel  </v>
      </c>
      <c r="I101" s="65"/>
      <c r="J10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Inspections_Recruiting and training of vegetation management personnel  __2021</v>
      </c>
      <c r="K101" s="66" t="s">
        <v>520</v>
      </c>
      <c r="L101" s="60"/>
      <c r="M101" s="61"/>
      <c r="N101" s="61"/>
      <c r="O101" s="61"/>
      <c r="P101" s="61"/>
      <c r="Q101" s="61"/>
      <c r="R101" s="61"/>
      <c r="S101" s="61"/>
      <c r="T101" s="61"/>
      <c r="U101" s="61"/>
      <c r="V101" s="60" t="s">
        <v>521</v>
      </c>
      <c r="W101" s="60"/>
      <c r="X101" s="60"/>
      <c r="Y101" s="60"/>
      <c r="Z101" s="60" t="s">
        <v>522</v>
      </c>
      <c r="AA101" s="66" t="s">
        <v>129</v>
      </c>
      <c r="AB101" s="64"/>
      <c r="AC101" s="43"/>
      <c r="AD101" s="43"/>
      <c r="AE101" s="63"/>
      <c r="AF101" s="78"/>
      <c r="AG101" s="79"/>
      <c r="AH101" s="79"/>
    </row>
    <row r="102" spans="1:34" s="4" customFormat="1" ht="45" hidden="1" x14ac:dyDescent="0.25">
      <c r="A102" s="44" t="str">
        <f>'READ ME FIRST'!$D$12</f>
        <v>PGE</v>
      </c>
      <c r="B102" s="52">
        <f>'READ ME FIRST'!$D$15</f>
        <v>44286</v>
      </c>
      <c r="C102" s="58" t="s">
        <v>476</v>
      </c>
      <c r="D102" s="54" t="str">
        <f>IF(Table2[[#This Row],[WMPInitiativeCategory]]="", "",INDEX('Initiative mapping-DO NOT EDIT'!$I$3:$I$12, MATCH(Table2[[#This Row],[WMPInitiativeCategory]],'Initiative mapping-DO NOT EDIT'!$H$3:$H$12,0)))</f>
        <v>5.3.5.</v>
      </c>
      <c r="E102" s="58" t="s">
        <v>523</v>
      </c>
      <c r="F102" s="58"/>
      <c r="G102" s="56">
        <f>IF(Table2[[#This Row],[WMPInitiativeActivity]]="","x",IF(Table2[[#This Row],[WMPInitiativeActivity]]="other", Table2[[#This Row],[ActivityNameifOther]], INDEX('Initiative mapping-DO NOT EDIT'!$C$3:$C$90,MATCH(Table2[[#This Row],[WMPInitiativeActivity]],'Initiative mapping-DO NOT EDIT'!$D$3:$D$90,0))))</f>
        <v>15</v>
      </c>
      <c r="H102" s="58" t="s">
        <v>524</v>
      </c>
      <c r="I102" s="81" t="s">
        <v>525</v>
      </c>
      <c r="J10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Inspections_Remediation of at-risk species  _VmiLogID_2021</v>
      </c>
      <c r="K102" s="66" t="s">
        <v>526</v>
      </c>
      <c r="L102" s="60" t="s">
        <v>527</v>
      </c>
      <c r="M102" s="61">
        <v>1800</v>
      </c>
      <c r="N102" s="61"/>
      <c r="O102" s="61"/>
      <c r="P102" s="61"/>
      <c r="Q102" s="61"/>
      <c r="R102" s="61"/>
      <c r="S102" s="61"/>
      <c r="T102" s="61"/>
      <c r="U102" s="61">
        <v>1878</v>
      </c>
      <c r="V102" s="60"/>
      <c r="W102" s="60"/>
      <c r="X102" s="60"/>
      <c r="Y102" s="60"/>
      <c r="Z102" s="60"/>
      <c r="AA102" s="66" t="s">
        <v>129</v>
      </c>
      <c r="AB102" s="64"/>
      <c r="AC102" s="43"/>
      <c r="AD102" s="43"/>
      <c r="AE102" s="63"/>
      <c r="AF102" s="78"/>
      <c r="AG102" s="79"/>
      <c r="AH102" s="79"/>
    </row>
    <row r="103" spans="1:34" s="4" customFormat="1" ht="75" hidden="1" x14ac:dyDescent="0.25">
      <c r="A103" s="44" t="str">
        <f>'READ ME FIRST'!$D$12</f>
        <v>PGE</v>
      </c>
      <c r="B103" s="52">
        <f>'READ ME FIRST'!$D$15</f>
        <v>44286</v>
      </c>
      <c r="C103" s="58" t="s">
        <v>476</v>
      </c>
      <c r="D103" s="54" t="str">
        <f>IF(Table2[[#This Row],[WMPInitiativeCategory]]="", "",INDEX('Initiative mapping-DO NOT EDIT'!$I$3:$I$12, MATCH(Table2[[#This Row],[WMPInitiativeCategory]],'Initiative mapping-DO NOT EDIT'!$H$3:$H$12,0)))</f>
        <v>5.3.5.</v>
      </c>
      <c r="E103" s="58" t="s">
        <v>528</v>
      </c>
      <c r="F103" s="58"/>
      <c r="G103" s="56">
        <f>IF(Table2[[#This Row],[WMPInitiativeActivity]]="","x",IF(Table2[[#This Row],[WMPInitiativeActivity]]="other", Table2[[#This Row],[ActivityNameifOther]], INDEX('Initiative mapping-DO NOT EDIT'!$C$3:$C$90,MATCH(Table2[[#This Row],[WMPInitiativeActivity]],'Initiative mapping-DO NOT EDIT'!$D$3:$D$90,0))))</f>
        <v>16</v>
      </c>
      <c r="H103" s="58" t="str">
        <f>Table2[[#This Row],[WMPInitiativeActivity]]</f>
        <v xml:space="preserve">Removal and remediation of trees with strike potential to electric lines and equipment  </v>
      </c>
      <c r="I103" s="65"/>
      <c r="J10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Inspections_Removal and remediation of trees with strike potential to electric lines and equipment  __2021</v>
      </c>
      <c r="K103" s="66" t="s">
        <v>529</v>
      </c>
      <c r="L103" s="60"/>
      <c r="M103" s="61"/>
      <c r="N103" s="61"/>
      <c r="O103" s="61"/>
      <c r="P103" s="61"/>
      <c r="Q103" s="61"/>
      <c r="R103" s="61"/>
      <c r="S103" s="61"/>
      <c r="T103" s="61"/>
      <c r="U103" s="61"/>
      <c r="V103" s="60" t="s">
        <v>530</v>
      </c>
      <c r="W103" s="60"/>
      <c r="X103" s="60"/>
      <c r="Y103" s="60"/>
      <c r="Z103" s="60" t="s">
        <v>531</v>
      </c>
      <c r="AA103" s="66" t="s">
        <v>129</v>
      </c>
      <c r="AB103" s="64"/>
      <c r="AC103" s="43"/>
      <c r="AD103" s="43"/>
      <c r="AE103" s="63"/>
      <c r="AF103" s="78"/>
      <c r="AG103" s="79"/>
      <c r="AH103" s="79"/>
    </row>
    <row r="104" spans="1:34" s="4" customFormat="1" ht="60" hidden="1" x14ac:dyDescent="0.25">
      <c r="A104" s="44" t="str">
        <f>'READ ME FIRST'!$D$12</f>
        <v>PGE</v>
      </c>
      <c r="B104" s="52">
        <f>'READ ME FIRST'!$D$15</f>
        <v>44286</v>
      </c>
      <c r="C104" s="58" t="s">
        <v>476</v>
      </c>
      <c r="D104" s="54" t="str">
        <f>IF(Table2[[#This Row],[WMPInitiativeCategory]]="", "",INDEX('Initiative mapping-DO NOT EDIT'!$I$3:$I$12, MATCH(Table2[[#This Row],[WMPInitiativeCategory]],'Initiative mapping-DO NOT EDIT'!$H$3:$H$12,0)))</f>
        <v>5.3.5.</v>
      </c>
      <c r="E104" s="58" t="s">
        <v>532</v>
      </c>
      <c r="F104" s="58"/>
      <c r="G104" s="56">
        <f>IF(Table2[[#This Row],[WMPInitiativeActivity]]="","x",IF(Table2[[#This Row],[WMPInitiativeActivity]]="other", Table2[[#This Row],[ActivityNameifOther]], INDEX('Initiative mapping-DO NOT EDIT'!$C$3:$C$90,MATCH(Table2[[#This Row],[WMPInitiativeActivity]],'Initiative mapping-DO NOT EDIT'!$D$3:$D$90,0))))</f>
        <v>17</v>
      </c>
      <c r="H104" s="58" t="str">
        <f>Table2[[#This Row],[WMPInitiativeActivity]]</f>
        <v xml:space="preserve">Substation inspection </v>
      </c>
      <c r="I104" s="81"/>
      <c r="J10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Inspections_Substation inspection __2021</v>
      </c>
      <c r="K104" s="66" t="s">
        <v>533</v>
      </c>
      <c r="L104" s="60"/>
      <c r="M104" s="61"/>
      <c r="N104" s="61"/>
      <c r="O104" s="61"/>
      <c r="P104" s="61"/>
      <c r="Q104" s="61"/>
      <c r="R104" s="61"/>
      <c r="S104" s="61"/>
      <c r="T104" s="61"/>
      <c r="U104" s="61"/>
      <c r="V104" s="60" t="s">
        <v>534</v>
      </c>
      <c r="W104" s="60"/>
      <c r="X104" s="60"/>
      <c r="Y104" s="60"/>
      <c r="Z104" s="60" t="s">
        <v>535</v>
      </c>
      <c r="AA104" s="66" t="s">
        <v>129</v>
      </c>
      <c r="AB104" s="64"/>
      <c r="AC104" s="43"/>
      <c r="AD104" s="43"/>
      <c r="AE104" s="63"/>
      <c r="AF104" s="78"/>
      <c r="AG104" s="79"/>
      <c r="AH104" s="79"/>
    </row>
    <row r="105" spans="1:34" s="4" customFormat="1" ht="45" hidden="1" x14ac:dyDescent="0.25">
      <c r="A105" s="44" t="str">
        <f>'READ ME FIRST'!$D$12</f>
        <v>PGE</v>
      </c>
      <c r="B105" s="52">
        <f>'READ ME FIRST'!$D$15</f>
        <v>44286</v>
      </c>
      <c r="C105" s="58" t="s">
        <v>476</v>
      </c>
      <c r="D105" s="54" t="str">
        <f>IF(Table2[[#This Row],[WMPInitiativeCategory]]="", "",INDEX('Initiative mapping-DO NOT EDIT'!$I$3:$I$12, MATCH(Table2[[#This Row],[WMPInitiativeCategory]],'Initiative mapping-DO NOT EDIT'!$H$3:$H$12,0)))</f>
        <v>5.3.5.</v>
      </c>
      <c r="E105" s="58" t="s">
        <v>536</v>
      </c>
      <c r="F105" s="58"/>
      <c r="G105" s="56">
        <f>IF(Table2[[#This Row],[WMPInitiativeActivity]]="","x",IF(Table2[[#This Row],[WMPInitiativeActivity]]="other", Table2[[#This Row],[ActivityNameifOther]], INDEX('Initiative mapping-DO NOT EDIT'!$C$3:$C$90,MATCH(Table2[[#This Row],[WMPInitiativeActivity]],'Initiative mapping-DO NOT EDIT'!$D$3:$D$90,0))))</f>
        <v>18</v>
      </c>
      <c r="H105" s="58" t="str">
        <f>Table2[[#This Row],[WMPInitiativeActivity]]</f>
        <v xml:space="preserve">Substation vegetation management  </v>
      </c>
      <c r="I105" s="65"/>
      <c r="J10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Inspections_Substation vegetation management  __2021</v>
      </c>
      <c r="K105" s="66" t="s">
        <v>537</v>
      </c>
      <c r="L105" s="60"/>
      <c r="M105" s="61"/>
      <c r="N105" s="61"/>
      <c r="O105" s="61"/>
      <c r="P105" s="61"/>
      <c r="Q105" s="61"/>
      <c r="R105" s="61"/>
      <c r="S105" s="61"/>
      <c r="T105" s="61"/>
      <c r="U105" s="61"/>
      <c r="V105" s="60" t="s">
        <v>499</v>
      </c>
      <c r="W105" s="60"/>
      <c r="X105" s="60"/>
      <c r="Y105" s="60"/>
      <c r="Z105" s="60" t="s">
        <v>500</v>
      </c>
      <c r="AA105" s="66" t="s">
        <v>129</v>
      </c>
      <c r="AB105" s="64"/>
      <c r="AC105" s="43"/>
      <c r="AD105" s="43"/>
      <c r="AE105" s="63"/>
      <c r="AF105" s="78"/>
      <c r="AG105" s="79"/>
      <c r="AH105" s="79"/>
    </row>
    <row r="106" spans="1:34" s="4" customFormat="1" ht="60" hidden="1" x14ac:dyDescent="0.25">
      <c r="A106" s="44" t="str">
        <f>'READ ME FIRST'!$D$12</f>
        <v>PGE</v>
      </c>
      <c r="B106" s="52">
        <f>'READ ME FIRST'!$D$15</f>
        <v>44286</v>
      </c>
      <c r="C106" s="58" t="s">
        <v>476</v>
      </c>
      <c r="D106" s="54" t="str">
        <f>IF(Table2[[#This Row],[WMPInitiativeCategory]]="", "",INDEX('Initiative mapping-DO NOT EDIT'!$I$3:$I$12, MATCH(Table2[[#This Row],[WMPInitiativeCategory]],'Initiative mapping-DO NOT EDIT'!$H$3:$H$12,0)))</f>
        <v>5.3.5.</v>
      </c>
      <c r="E106" s="58" t="s">
        <v>538</v>
      </c>
      <c r="F106" s="58"/>
      <c r="G106" s="56">
        <f>IF(Table2[[#This Row],[WMPInitiativeActivity]]="","x",IF(Table2[[#This Row],[WMPInitiativeActivity]]="other", Table2[[#This Row],[ActivityNameifOther]], INDEX('Initiative mapping-DO NOT EDIT'!$C$3:$C$90,MATCH(Table2[[#This Row],[WMPInitiativeActivity]],'Initiative mapping-DO NOT EDIT'!$D$3:$D$90,0))))</f>
        <v>19</v>
      </c>
      <c r="H106" s="58" t="str">
        <f>Table2[[#This Row],[WMPInitiativeActivity]]</f>
        <v xml:space="preserve">Vegetation inventory system </v>
      </c>
      <c r="I106" s="81"/>
      <c r="J10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Inspections_Vegetation inventory system __2021</v>
      </c>
      <c r="K106" s="66" t="s">
        <v>537</v>
      </c>
      <c r="L106" s="60"/>
      <c r="M106" s="61"/>
      <c r="N106" s="61"/>
      <c r="O106" s="61"/>
      <c r="P106" s="61"/>
      <c r="Q106" s="61"/>
      <c r="R106" s="61"/>
      <c r="S106" s="61"/>
      <c r="T106" s="61"/>
      <c r="U106" s="61"/>
      <c r="V106" s="60" t="s">
        <v>539</v>
      </c>
      <c r="W106" s="60"/>
      <c r="X106" s="60"/>
      <c r="Y106" s="60"/>
      <c r="Z106" s="60" t="s">
        <v>540</v>
      </c>
      <c r="AA106" s="66" t="s">
        <v>129</v>
      </c>
      <c r="AB106" s="64"/>
      <c r="AC106" s="43"/>
      <c r="AD106" s="43"/>
      <c r="AE106" s="63"/>
      <c r="AF106" s="78"/>
      <c r="AG106" s="79"/>
      <c r="AH106" s="79"/>
    </row>
    <row r="107" spans="1:34" s="4" customFormat="1" ht="45" hidden="1" x14ac:dyDescent="0.25">
      <c r="A107" s="44" t="str">
        <f>'READ ME FIRST'!$D$12</f>
        <v>PGE</v>
      </c>
      <c r="B107" s="52">
        <f>'READ ME FIRST'!$D$15</f>
        <v>44286</v>
      </c>
      <c r="C107" s="58" t="s">
        <v>476</v>
      </c>
      <c r="D107" s="54" t="str">
        <f>IF(Table2[[#This Row],[WMPInitiativeCategory]]="", "",INDEX('Initiative mapping-DO NOT EDIT'!$I$3:$I$12, MATCH(Table2[[#This Row],[WMPInitiativeCategory]],'Initiative mapping-DO NOT EDIT'!$H$3:$H$12,0)))</f>
        <v>5.3.5.</v>
      </c>
      <c r="E107" s="58" t="s">
        <v>541</v>
      </c>
      <c r="F107" s="58"/>
      <c r="G107" s="56">
        <f>IF(Table2[[#This Row],[WMPInitiativeActivity]]="","x",IF(Table2[[#This Row],[WMPInitiativeActivity]]="other", Table2[[#This Row],[ActivityNameifOther]], INDEX('Initiative mapping-DO NOT EDIT'!$C$3:$C$90,MATCH(Table2[[#This Row],[WMPInitiativeActivity]],'Initiative mapping-DO NOT EDIT'!$D$3:$D$90,0))))</f>
        <v>20</v>
      </c>
      <c r="H107" s="58" t="str">
        <f>Table2[[#This Row],[WMPInitiativeActivity]]</f>
        <v xml:space="preserve">Vegetation management to achieve clearances around electric lines and equipment  </v>
      </c>
      <c r="I107" s="65"/>
      <c r="J10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Inspections_Vegetation management to achieve clearances around electric lines and equipment  __2021</v>
      </c>
      <c r="K107" s="66" t="s">
        <v>537</v>
      </c>
      <c r="L107" s="60"/>
      <c r="M107" s="61"/>
      <c r="N107" s="61"/>
      <c r="O107" s="61"/>
      <c r="P107" s="61"/>
      <c r="Q107" s="61"/>
      <c r="R107" s="61"/>
      <c r="S107" s="61"/>
      <c r="T107" s="61"/>
      <c r="U107" s="61"/>
      <c r="V107" s="60" t="s">
        <v>499</v>
      </c>
      <c r="W107" s="60"/>
      <c r="X107" s="60"/>
      <c r="Y107" s="60"/>
      <c r="Z107" s="60" t="s">
        <v>500</v>
      </c>
      <c r="AA107" s="66" t="s">
        <v>129</v>
      </c>
      <c r="AB107" s="64"/>
      <c r="AC107" s="43"/>
      <c r="AD107" s="43"/>
      <c r="AE107" s="63"/>
      <c r="AF107" s="78"/>
      <c r="AG107" s="79"/>
      <c r="AH107" s="79"/>
    </row>
    <row r="108" spans="1:34" s="4" customFormat="1" ht="30" hidden="1" x14ac:dyDescent="0.25">
      <c r="A108" s="44" t="str">
        <f>'READ ME FIRST'!$D$12</f>
        <v>PGE</v>
      </c>
      <c r="B108" s="52">
        <f>'READ ME FIRST'!$D$15</f>
        <v>44286</v>
      </c>
      <c r="C108" s="58" t="s">
        <v>542</v>
      </c>
      <c r="D108" s="54" t="str">
        <f>IF(Table2[[#This Row],[WMPInitiativeCategory]]="", "",INDEX('Initiative mapping-DO NOT EDIT'!$I$3:$I$12, MATCH(Table2[[#This Row],[WMPInitiativeCategory]],'Initiative mapping-DO NOT EDIT'!$H$3:$H$12,0)))</f>
        <v>5.3.6.</v>
      </c>
      <c r="E108" s="58" t="s">
        <v>543</v>
      </c>
      <c r="F108" s="58"/>
      <c r="G108" s="56">
        <f>IF(Table2[[#This Row],[WMPInitiativeActivity]]="","x",IF(Table2[[#This Row],[WMPInitiativeActivity]]="other", Table2[[#This Row],[ActivityNameifOther]], INDEX('Initiative mapping-DO NOT EDIT'!$C$3:$C$90,MATCH(Table2[[#This Row],[WMPInitiativeActivity]],'Initiative mapping-DO NOT EDIT'!$D$3:$D$90,0))))</f>
        <v>1</v>
      </c>
      <c r="H108" s="58" t="s">
        <v>544</v>
      </c>
      <c r="I108" s="65"/>
      <c r="J10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Operations &amp; Operating Protocols_Automatic recloser operations  __2021</v>
      </c>
      <c r="K108" s="66" t="s">
        <v>545</v>
      </c>
      <c r="L108" s="60"/>
      <c r="M108" s="61"/>
      <c r="N108" s="61"/>
      <c r="O108" s="61"/>
      <c r="P108" s="61"/>
      <c r="Q108" s="61"/>
      <c r="R108" s="61"/>
      <c r="S108" s="61"/>
      <c r="T108" s="61"/>
      <c r="U108" s="61"/>
      <c r="V108" s="60" t="s">
        <v>546</v>
      </c>
      <c r="W108" s="60"/>
      <c r="X108" s="60"/>
      <c r="Y108" s="60"/>
      <c r="Z108" s="60" t="s">
        <v>547</v>
      </c>
      <c r="AA108" s="66" t="s">
        <v>129</v>
      </c>
      <c r="AB108" s="64"/>
      <c r="AC108" s="43"/>
      <c r="AD108" s="43"/>
      <c r="AE108" s="63"/>
      <c r="AF108" s="78"/>
      <c r="AG108" s="79"/>
      <c r="AH108" s="79"/>
    </row>
    <row r="109" spans="1:34" s="4" customFormat="1" ht="30" hidden="1" x14ac:dyDescent="0.25">
      <c r="A109" s="44" t="str">
        <f>'READ ME FIRST'!$D$12</f>
        <v>PGE</v>
      </c>
      <c r="B109" s="52">
        <f>'READ ME FIRST'!$D$15</f>
        <v>44286</v>
      </c>
      <c r="C109" s="58" t="s">
        <v>542</v>
      </c>
      <c r="D109" s="54" t="str">
        <f>IF(Table2[[#This Row],[WMPInitiativeCategory]]="", "",INDEX('Initiative mapping-DO NOT EDIT'!$I$3:$I$12, MATCH(Table2[[#This Row],[WMPInitiativeCategory]],'Initiative mapping-DO NOT EDIT'!$H$3:$H$12,0)))</f>
        <v>5.3.6.</v>
      </c>
      <c r="E109" s="58" t="s">
        <v>548</v>
      </c>
      <c r="F109" s="58"/>
      <c r="G109" s="56">
        <f>IF(Table2[[#This Row],[WMPInitiativeActivity]]="","x",IF(Table2[[#This Row],[WMPInitiativeActivity]]="other", Table2[[#This Row],[ActivityNameifOther]], INDEX('Initiative mapping-DO NOT EDIT'!$C$3:$C$90,MATCH(Table2[[#This Row],[WMPInitiativeActivity]],'Initiative mapping-DO NOT EDIT'!$D$3:$D$90,0))))</f>
        <v>2</v>
      </c>
      <c r="H109" s="58" t="s">
        <v>549</v>
      </c>
      <c r="I109" s="65"/>
      <c r="J10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Operations &amp; Operating Protocols_Crew-accompanying ignition prevention and suppression resources and services __2021</v>
      </c>
      <c r="K109" s="66" t="s">
        <v>550</v>
      </c>
      <c r="L109" s="60"/>
      <c r="M109" s="61"/>
      <c r="N109" s="61"/>
      <c r="O109" s="61"/>
      <c r="P109" s="61"/>
      <c r="Q109" s="61"/>
      <c r="R109" s="61"/>
      <c r="S109" s="61"/>
      <c r="T109" s="61"/>
      <c r="U109" s="61"/>
      <c r="V109" s="60" t="s">
        <v>551</v>
      </c>
      <c r="W109" s="59"/>
      <c r="X109" s="59"/>
      <c r="Y109" s="59"/>
      <c r="Z109" s="60" t="s">
        <v>552</v>
      </c>
      <c r="AA109" s="66" t="s">
        <v>129</v>
      </c>
      <c r="AB109" s="64"/>
      <c r="AC109" s="43"/>
      <c r="AD109" s="43"/>
      <c r="AE109" s="63"/>
      <c r="AF109" s="78"/>
      <c r="AG109" s="79"/>
      <c r="AH109" s="79"/>
    </row>
    <row r="110" spans="1:34" s="4" customFormat="1" ht="120" hidden="1" x14ac:dyDescent="0.25">
      <c r="A110" s="44" t="str">
        <f>'READ ME FIRST'!$D$12</f>
        <v>PGE</v>
      </c>
      <c r="B110" s="52">
        <f>'READ ME FIRST'!$D$15</f>
        <v>44286</v>
      </c>
      <c r="C110" s="58" t="s">
        <v>542</v>
      </c>
      <c r="D110" s="54" t="str">
        <f>IF(Table2[[#This Row],[WMPInitiativeCategory]]="", "",INDEX('Initiative mapping-DO NOT EDIT'!$I$3:$I$12, MATCH(Table2[[#This Row],[WMPInitiativeCategory]],'Initiative mapping-DO NOT EDIT'!$H$3:$H$12,0)))</f>
        <v>5.3.6.</v>
      </c>
      <c r="E110" s="58" t="s">
        <v>553</v>
      </c>
      <c r="F110" s="58"/>
      <c r="G110" s="56">
        <f>IF(Table2[[#This Row],[WMPInitiativeActivity]]="","x",IF(Table2[[#This Row],[WMPInitiativeActivity]]="other", Table2[[#This Row],[ActivityNameifOther]], INDEX('Initiative mapping-DO NOT EDIT'!$C$3:$C$90,MATCH(Table2[[#This Row],[WMPInitiativeActivity]],'Initiative mapping-DO NOT EDIT'!$D$3:$D$90,0))))</f>
        <v>3</v>
      </c>
      <c r="H110" s="58" t="s">
        <v>554</v>
      </c>
      <c r="I110" s="65"/>
      <c r="J11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Operations &amp; Operating Protocols_Personnel work procedures and training in conditions of elevated fire risk  __2021</v>
      </c>
      <c r="K110" s="66" t="s">
        <v>555</v>
      </c>
      <c r="L110" s="60"/>
      <c r="M110" s="61"/>
      <c r="N110" s="61"/>
      <c r="O110" s="61"/>
      <c r="P110" s="61"/>
      <c r="Q110" s="61"/>
      <c r="R110" s="61"/>
      <c r="S110" s="61"/>
      <c r="T110" s="61"/>
      <c r="U110" s="61"/>
      <c r="V110" s="60" t="s">
        <v>556</v>
      </c>
      <c r="W110" s="59"/>
      <c r="X110" s="59"/>
      <c r="Y110" s="59"/>
      <c r="Z110" s="60" t="s">
        <v>557</v>
      </c>
      <c r="AA110" s="66" t="s">
        <v>129</v>
      </c>
      <c r="AB110" s="64"/>
      <c r="AC110" s="43"/>
      <c r="AD110" s="43"/>
      <c r="AE110" s="63"/>
      <c r="AF110" s="78"/>
      <c r="AG110" s="79"/>
      <c r="AH110" s="79"/>
    </row>
    <row r="111" spans="1:34" s="4" customFormat="1" ht="75" hidden="1" x14ac:dyDescent="0.25">
      <c r="A111" s="44" t="str">
        <f>'READ ME FIRST'!$D$12</f>
        <v>PGE</v>
      </c>
      <c r="B111" s="52">
        <f>'READ ME FIRST'!$D$15</f>
        <v>44286</v>
      </c>
      <c r="C111" s="58" t="s">
        <v>542</v>
      </c>
      <c r="D111" s="54" t="str">
        <f>IF(Table2[[#This Row],[WMPInitiativeCategory]]="", "",INDEX('Initiative mapping-DO NOT EDIT'!$I$3:$I$12, MATCH(Table2[[#This Row],[WMPInitiativeCategory]],'Initiative mapping-DO NOT EDIT'!$H$3:$H$12,0)))</f>
        <v>5.3.6.</v>
      </c>
      <c r="E111" s="58" t="s">
        <v>558</v>
      </c>
      <c r="F111" s="58"/>
      <c r="G111" s="56">
        <f>IF(Table2[[#This Row],[WMPInitiativeActivity]]="","x",IF(Table2[[#This Row],[WMPInitiativeActivity]]="other", Table2[[#This Row],[ActivityNameifOther]], INDEX('Initiative mapping-DO NOT EDIT'!$C$3:$C$90,MATCH(Table2[[#This Row],[WMPInitiativeActivity]],'Initiative mapping-DO NOT EDIT'!$D$3:$D$90,0))))</f>
        <v>4</v>
      </c>
      <c r="H111" s="58" t="s">
        <v>559</v>
      </c>
      <c r="I111" s="65"/>
      <c r="J11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Operations &amp; Operating Protocols_Protocols for PSPS re-energization __2021</v>
      </c>
      <c r="K111" s="66" t="s">
        <v>560</v>
      </c>
      <c r="L111" s="60"/>
      <c r="M111" s="61"/>
      <c r="N111" s="61"/>
      <c r="O111" s="61"/>
      <c r="P111" s="61"/>
      <c r="Q111" s="61"/>
      <c r="R111" s="61"/>
      <c r="S111" s="61"/>
      <c r="T111" s="61"/>
      <c r="U111" s="61"/>
      <c r="V111" s="60" t="s">
        <v>561</v>
      </c>
      <c r="W111" s="59"/>
      <c r="X111" s="59"/>
      <c r="Y111" s="59"/>
      <c r="Z111" s="60" t="s">
        <v>562</v>
      </c>
      <c r="AA111" s="66" t="s">
        <v>129</v>
      </c>
      <c r="AB111" s="64"/>
      <c r="AC111" s="43"/>
      <c r="AD111" s="43"/>
      <c r="AE111" s="63"/>
      <c r="AF111" s="78"/>
      <c r="AG111" s="79"/>
      <c r="AH111" s="79"/>
    </row>
    <row r="112" spans="1:34" s="4" customFormat="1" ht="105" hidden="1" x14ac:dyDescent="0.25">
      <c r="A112" s="44" t="str">
        <f>'READ ME FIRST'!$D$12</f>
        <v>PGE</v>
      </c>
      <c r="B112" s="52">
        <f>'READ ME FIRST'!$D$15</f>
        <v>44286</v>
      </c>
      <c r="C112" s="58" t="s">
        <v>542</v>
      </c>
      <c r="D112" s="54" t="str">
        <f>IF(Table2[[#This Row],[WMPInitiativeCategory]]="", "",INDEX('Initiative mapping-DO NOT EDIT'!$I$3:$I$12, MATCH(Table2[[#This Row],[WMPInitiativeCategory]],'Initiative mapping-DO NOT EDIT'!$H$3:$H$12,0)))</f>
        <v>5.3.6.</v>
      </c>
      <c r="E112" s="58" t="s">
        <v>563</v>
      </c>
      <c r="F112" s="58"/>
      <c r="G112" s="56">
        <f>IF(Table2[[#This Row],[WMPInitiativeActivity]]="","x",IF(Table2[[#This Row],[WMPInitiativeActivity]]="other", Table2[[#This Row],[ActivityNameifOther]], INDEX('Initiative mapping-DO NOT EDIT'!$C$3:$C$90,MATCH(Table2[[#This Row],[WMPInitiativeActivity]],'Initiative mapping-DO NOT EDIT'!$D$3:$D$90,0))))</f>
        <v>5</v>
      </c>
      <c r="H112" s="58" t="str">
        <f>Table2[[#This Row],[WMPInitiativeActivity]]</f>
        <v xml:space="preserve">PSPS events and mitigation of PSPS impacts  </v>
      </c>
      <c r="I112" s="65"/>
      <c r="J11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Operations &amp; Operating Protocols_PSPS events and mitigation of PSPS impacts  __2021</v>
      </c>
      <c r="K112" s="66" t="s">
        <v>564</v>
      </c>
      <c r="L112" s="60"/>
      <c r="M112" s="61"/>
      <c r="N112" s="61"/>
      <c r="O112" s="61"/>
      <c r="P112" s="61"/>
      <c r="Q112" s="61"/>
      <c r="R112" s="61"/>
      <c r="S112" s="61"/>
      <c r="T112" s="61"/>
      <c r="U112" s="61"/>
      <c r="V112" s="60" t="s">
        <v>565</v>
      </c>
      <c r="W112" s="59"/>
      <c r="X112" s="59"/>
      <c r="Y112" s="59"/>
      <c r="Z112" s="60" t="s">
        <v>566</v>
      </c>
      <c r="AA112" s="66" t="s">
        <v>129</v>
      </c>
      <c r="AB112" s="64"/>
      <c r="AC112" s="43"/>
      <c r="AD112" s="43"/>
      <c r="AE112" s="63"/>
      <c r="AF112" s="78"/>
      <c r="AG112" s="79"/>
      <c r="AH112" s="79"/>
    </row>
    <row r="113" spans="1:34" s="4" customFormat="1" ht="60" hidden="1" x14ac:dyDescent="0.25">
      <c r="A113" s="44" t="str">
        <f>'READ ME FIRST'!$D$12</f>
        <v>PGE</v>
      </c>
      <c r="B113" s="52">
        <f>'READ ME FIRST'!$D$15</f>
        <v>44286</v>
      </c>
      <c r="C113" s="58" t="s">
        <v>542</v>
      </c>
      <c r="D113" s="54" t="str">
        <f>IF(Table2[[#This Row],[WMPInitiativeCategory]]="", "",INDEX('Initiative mapping-DO NOT EDIT'!$I$3:$I$12, MATCH(Table2[[#This Row],[WMPInitiativeCategory]],'Initiative mapping-DO NOT EDIT'!$H$3:$H$12,0)))</f>
        <v>5.3.6.</v>
      </c>
      <c r="E113" s="58" t="s">
        <v>567</v>
      </c>
      <c r="F113" s="58"/>
      <c r="G113" s="56">
        <f>IF(Table2[[#This Row],[WMPInitiativeActivity]]="","x",IF(Table2[[#This Row],[WMPInitiativeActivity]]="other", Table2[[#This Row],[ActivityNameifOther]], INDEX('Initiative mapping-DO NOT EDIT'!$C$3:$C$90,MATCH(Table2[[#This Row],[WMPInitiativeActivity]],'Initiative mapping-DO NOT EDIT'!$D$3:$D$90,0))))</f>
        <v>6</v>
      </c>
      <c r="H113" s="58" t="str">
        <f>Table2[[#This Row],[WMPInitiativeActivity]]</f>
        <v xml:space="preserve">Stationed and on-call ignition prevention and suppression resources and services </v>
      </c>
      <c r="I113" s="65"/>
      <c r="J11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Operations &amp; Operating Protocols_Stationed and on-call ignition prevention and suppression resources and services __2021</v>
      </c>
      <c r="K113" s="66" t="s">
        <v>568</v>
      </c>
      <c r="L113" s="60"/>
      <c r="M113" s="61"/>
      <c r="N113" s="61"/>
      <c r="O113" s="61"/>
      <c r="P113" s="61"/>
      <c r="Q113" s="61"/>
      <c r="R113" s="61"/>
      <c r="S113" s="61"/>
      <c r="T113" s="61"/>
      <c r="U113" s="61"/>
      <c r="V113" s="60" t="s">
        <v>569</v>
      </c>
      <c r="W113" s="59"/>
      <c r="X113" s="59"/>
      <c r="Y113" s="59"/>
      <c r="Z113" s="60" t="s">
        <v>570</v>
      </c>
      <c r="AA113" s="66" t="s">
        <v>129</v>
      </c>
      <c r="AB113" s="64"/>
      <c r="AC113" s="43"/>
      <c r="AD113" s="43"/>
      <c r="AE113" s="63"/>
      <c r="AF113" s="78"/>
      <c r="AG113" s="79"/>
      <c r="AH113" s="79"/>
    </row>
    <row r="114" spans="1:34" s="4" customFormat="1" ht="75" hidden="1" x14ac:dyDescent="0.25">
      <c r="A114" s="44" t="str">
        <f>'READ ME FIRST'!$D$12</f>
        <v>PGE</v>
      </c>
      <c r="B114" s="52">
        <f>'READ ME FIRST'!$D$15</f>
        <v>44286</v>
      </c>
      <c r="C114" s="58" t="s">
        <v>571</v>
      </c>
      <c r="D114" s="54" t="str">
        <f>IF(Table2[[#This Row],[WMPInitiativeCategory]]="", "",INDEX('Initiative mapping-DO NOT EDIT'!$I$3:$I$12, MATCH(Table2[[#This Row],[WMPInitiativeCategory]],'Initiative mapping-DO NOT EDIT'!$H$3:$H$12,0)))</f>
        <v>5.3.7.</v>
      </c>
      <c r="E114" s="58" t="s">
        <v>572</v>
      </c>
      <c r="F114" s="58"/>
      <c r="G114" s="56">
        <f>IF(Table2[[#This Row],[WMPInitiativeActivity]]="","x",IF(Table2[[#This Row],[WMPInitiativeActivity]]="other", Table2[[#This Row],[ActivityNameifOther]], INDEX('Initiative mapping-DO NOT EDIT'!$C$3:$C$90,MATCH(Table2[[#This Row],[WMPInitiativeActivity]],'Initiative mapping-DO NOT EDIT'!$D$3:$D$90,0))))</f>
        <v>1</v>
      </c>
      <c r="H114" s="58" t="s">
        <v>573</v>
      </c>
      <c r="I114" s="65"/>
      <c r="J11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PGE_Data Governance_Centralized repository for data __2021</v>
      </c>
      <c r="K114" s="66" t="s">
        <v>574</v>
      </c>
      <c r="L114" s="60"/>
      <c r="M114" s="61"/>
      <c r="N114" s="61"/>
      <c r="O114" s="61"/>
      <c r="P114" s="61"/>
      <c r="Q114" s="61"/>
      <c r="R114" s="61"/>
      <c r="S114" s="61"/>
      <c r="T114" s="61"/>
      <c r="U114" s="61"/>
      <c r="V114" s="60" t="s">
        <v>575</v>
      </c>
      <c r="W114" s="59"/>
      <c r="X114" s="59"/>
      <c r="Y114" s="59"/>
      <c r="Z114" s="60" t="s">
        <v>576</v>
      </c>
      <c r="AA114" s="66" t="s">
        <v>129</v>
      </c>
      <c r="AB114" s="64"/>
      <c r="AC114" s="43"/>
      <c r="AD114" s="43"/>
      <c r="AE114" s="63"/>
      <c r="AF114" s="78"/>
      <c r="AG114" s="79"/>
      <c r="AH114" s="79"/>
    </row>
    <row r="115" spans="1:34" s="4" customFormat="1" ht="45" hidden="1" x14ac:dyDescent="0.25">
      <c r="A115" s="44" t="str">
        <f>'READ ME FIRST'!$D$12</f>
        <v>PGE</v>
      </c>
      <c r="B115" s="52">
        <f>'READ ME FIRST'!$D$15</f>
        <v>44286</v>
      </c>
      <c r="C115" s="58" t="s">
        <v>571</v>
      </c>
      <c r="D115" s="54" t="str">
        <f>IF(Table2[[#This Row],[WMPInitiativeCategory]]="", "",INDEX('Initiative mapping-DO NOT EDIT'!$I$3:$I$12, MATCH(Table2[[#This Row],[WMPInitiativeCategory]],'Initiative mapping-DO NOT EDIT'!$H$3:$H$12,0)))</f>
        <v>5.3.7.</v>
      </c>
      <c r="E115" s="58" t="s">
        <v>577</v>
      </c>
      <c r="F115" s="58"/>
      <c r="G115" s="56">
        <f>IF(Table2[[#This Row],[WMPInitiativeActivity]]="","x",IF(Table2[[#This Row],[WMPInitiativeActivity]]="other", Table2[[#This Row],[ActivityNameifOther]], INDEX('Initiative mapping-DO NOT EDIT'!$C$3:$C$90,MATCH(Table2[[#This Row],[WMPInitiativeActivity]],'Initiative mapping-DO NOT EDIT'!$D$3:$D$90,0))))</f>
        <v>2</v>
      </c>
      <c r="H115" s="58" t="str">
        <f>Table2[[#This Row],[WMPInitiativeActivity]]</f>
        <v xml:space="preserve">Collaborative research on utility ignition and/or wildfire </v>
      </c>
      <c r="I115" s="65"/>
      <c r="J11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PGE_Data Governance_Collaborative research on utility ignition and/or wildfire __2021</v>
      </c>
      <c r="K115" s="66" t="s">
        <v>578</v>
      </c>
      <c r="L115" s="60"/>
      <c r="M115" s="61"/>
      <c r="N115" s="61"/>
      <c r="O115" s="61"/>
      <c r="P115" s="61"/>
      <c r="Q115" s="61"/>
      <c r="R115" s="61"/>
      <c r="S115" s="61"/>
      <c r="T115" s="61"/>
      <c r="U115" s="61"/>
      <c r="V115" s="60" t="s">
        <v>579</v>
      </c>
      <c r="W115" s="59"/>
      <c r="X115" s="59"/>
      <c r="Y115" s="59"/>
      <c r="Z115" s="60" t="s">
        <v>580</v>
      </c>
      <c r="AA115" s="66" t="s">
        <v>129</v>
      </c>
      <c r="AB115" s="64"/>
      <c r="AC115" s="43"/>
      <c r="AD115" s="43"/>
      <c r="AE115" s="63"/>
      <c r="AF115" s="78"/>
      <c r="AG115" s="79"/>
      <c r="AH115" s="79"/>
    </row>
    <row r="116" spans="1:34" s="4" customFormat="1" ht="90" hidden="1" x14ac:dyDescent="0.25">
      <c r="A116" s="44" t="str">
        <f>'READ ME FIRST'!$D$12</f>
        <v>PGE</v>
      </c>
      <c r="B116" s="52">
        <f>'READ ME FIRST'!$D$15</f>
        <v>44286</v>
      </c>
      <c r="C116" s="58" t="s">
        <v>571</v>
      </c>
      <c r="D116" s="54" t="str">
        <f>IF(Table2[[#This Row],[WMPInitiativeCategory]]="", "",INDEX('Initiative mapping-DO NOT EDIT'!$I$3:$I$12, MATCH(Table2[[#This Row],[WMPInitiativeCategory]],'Initiative mapping-DO NOT EDIT'!$H$3:$H$12,0)))</f>
        <v>5.3.7.</v>
      </c>
      <c r="E116" s="58" t="s">
        <v>581</v>
      </c>
      <c r="F116" s="58"/>
      <c r="G116" s="56">
        <f>IF(Table2[[#This Row],[WMPInitiativeActivity]]="","x",IF(Table2[[#This Row],[WMPInitiativeActivity]]="other", Table2[[#This Row],[ActivityNameifOther]], INDEX('Initiative mapping-DO NOT EDIT'!$C$3:$C$90,MATCH(Table2[[#This Row],[WMPInitiativeActivity]],'Initiative mapping-DO NOT EDIT'!$D$3:$D$90,0))))</f>
        <v>3</v>
      </c>
      <c r="H116" s="58" t="str">
        <f>Table2[[#This Row],[WMPInitiativeActivity]]</f>
        <v xml:space="preserve">Documentation and disclosure of wildfire-related data and algorithms </v>
      </c>
      <c r="I116" s="65"/>
      <c r="J11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PGE_Data Governance_Documentation and disclosure of wildfire-related data and algorithms __2021</v>
      </c>
      <c r="K116" s="66" t="s">
        <v>582</v>
      </c>
      <c r="L116" s="60"/>
      <c r="M116" s="61"/>
      <c r="N116" s="61"/>
      <c r="O116" s="61"/>
      <c r="P116" s="61"/>
      <c r="Q116" s="61"/>
      <c r="R116" s="61"/>
      <c r="S116" s="61"/>
      <c r="T116" s="61"/>
      <c r="U116" s="61"/>
      <c r="V116" s="60" t="s">
        <v>583</v>
      </c>
      <c r="W116" s="59"/>
      <c r="X116" s="59"/>
      <c r="Y116" s="59"/>
      <c r="Z116" s="60" t="s">
        <v>584</v>
      </c>
      <c r="AA116" s="66" t="s">
        <v>129</v>
      </c>
      <c r="AB116" s="64"/>
      <c r="AC116" s="43"/>
      <c r="AD116" s="43"/>
      <c r="AE116" s="63"/>
      <c r="AF116" s="78"/>
      <c r="AG116" s="79"/>
      <c r="AH116" s="79"/>
    </row>
    <row r="117" spans="1:34" s="4" customFormat="1" ht="45" hidden="1" x14ac:dyDescent="0.25">
      <c r="A117" s="44" t="str">
        <f>'READ ME FIRST'!$D$12</f>
        <v>PGE</v>
      </c>
      <c r="B117" s="52">
        <f>'READ ME FIRST'!$D$15</f>
        <v>44286</v>
      </c>
      <c r="C117" s="58" t="s">
        <v>571</v>
      </c>
      <c r="D117" s="54" t="str">
        <f>IF(Table2[[#This Row],[WMPInitiativeCategory]]="", "",INDEX('Initiative mapping-DO NOT EDIT'!$I$3:$I$12, MATCH(Table2[[#This Row],[WMPInitiativeCategory]],'Initiative mapping-DO NOT EDIT'!$H$3:$H$12,0)))</f>
        <v>5.3.7.</v>
      </c>
      <c r="E117" s="58" t="s">
        <v>585</v>
      </c>
      <c r="F117" s="58"/>
      <c r="G117" s="56">
        <f>IF(Table2[[#This Row],[WMPInitiativeActivity]]="","x",IF(Table2[[#This Row],[WMPInitiativeActivity]]="other", Table2[[#This Row],[ActivityNameifOther]], INDEX('Initiative mapping-DO NOT EDIT'!$C$3:$C$90,MATCH(Table2[[#This Row],[WMPInitiativeActivity]],'Initiative mapping-DO NOT EDIT'!$D$3:$D$90,0))))</f>
        <v>4</v>
      </c>
      <c r="H117" s="58" t="s">
        <v>586</v>
      </c>
      <c r="I117" s="65"/>
      <c r="J11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PGE_Data Governance_Tracking and analysis of near miss data __2021</v>
      </c>
      <c r="K117" s="66" t="s">
        <v>587</v>
      </c>
      <c r="L117" s="60"/>
      <c r="M117" s="61"/>
      <c r="N117" s="61"/>
      <c r="O117" s="61"/>
      <c r="P117" s="61"/>
      <c r="Q117" s="61"/>
      <c r="R117" s="61"/>
      <c r="S117" s="61"/>
      <c r="T117" s="61"/>
      <c r="U117" s="61"/>
      <c r="V117" s="60" t="s">
        <v>588</v>
      </c>
      <c r="W117" s="59"/>
      <c r="X117" s="59"/>
      <c r="Y117" s="59"/>
      <c r="Z117" s="60" t="s">
        <v>589</v>
      </c>
      <c r="AA117" s="66" t="s">
        <v>129</v>
      </c>
      <c r="AB117" s="64"/>
      <c r="AC117" s="43"/>
      <c r="AD117" s="43"/>
      <c r="AE117" s="63"/>
      <c r="AF117" s="78"/>
      <c r="AG117" s="79"/>
      <c r="AH117" s="79"/>
    </row>
    <row r="118" spans="1:34" s="4" customFormat="1" ht="30" hidden="1" x14ac:dyDescent="0.25">
      <c r="A118" s="44" t="str">
        <f>'READ ME FIRST'!$D$12</f>
        <v>PGE</v>
      </c>
      <c r="B118" s="52">
        <f>'READ ME FIRST'!$D$15</f>
        <v>44286</v>
      </c>
      <c r="C118" s="58" t="s">
        <v>590</v>
      </c>
      <c r="D118" s="54" t="str">
        <f>IF(Table2[[#This Row],[WMPInitiativeCategory]]="", "",INDEX('Initiative mapping-DO NOT EDIT'!$I$3:$I$12, MATCH(Table2[[#This Row],[WMPInitiativeCategory]],'Initiative mapping-DO NOT EDIT'!$H$3:$H$12,0)))</f>
        <v>5.3.8.</v>
      </c>
      <c r="E118" s="58" t="s">
        <v>591</v>
      </c>
      <c r="F118" s="58"/>
      <c r="G118" s="56">
        <f>IF(Table2[[#This Row],[WMPInitiativeActivity]]="","x",IF(Table2[[#This Row],[WMPInitiativeActivity]]="other", Table2[[#This Row],[ActivityNameifOther]], INDEX('Initiative mapping-DO NOT EDIT'!$C$3:$C$90,MATCH(Table2[[#This Row],[WMPInitiativeActivity]],'Initiative mapping-DO NOT EDIT'!$D$3:$D$90,0))))</f>
        <v>1</v>
      </c>
      <c r="H118" s="58" t="str">
        <f>Table2[[#This Row],[WMPInitiativeActivity]]</f>
        <v xml:space="preserve">Allocation methodology development and application </v>
      </c>
      <c r="I118" s="65"/>
      <c r="J11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PGE_Resource Allocation Methodology_Allocation methodology development and application __2021</v>
      </c>
      <c r="K118" s="66" t="s">
        <v>592</v>
      </c>
      <c r="L118" s="60"/>
      <c r="M118" s="61"/>
      <c r="N118" s="61"/>
      <c r="O118" s="61"/>
      <c r="P118" s="61"/>
      <c r="Q118" s="61"/>
      <c r="R118" s="61"/>
      <c r="S118" s="61"/>
      <c r="T118" s="61"/>
      <c r="U118" s="61"/>
      <c r="V118" s="60" t="s">
        <v>593</v>
      </c>
      <c r="W118" s="59"/>
      <c r="X118" s="59"/>
      <c r="Y118" s="59"/>
      <c r="Z118" s="60" t="s">
        <v>500</v>
      </c>
      <c r="AA118" s="66" t="s">
        <v>129</v>
      </c>
      <c r="AB118" s="64"/>
      <c r="AC118" s="43"/>
      <c r="AD118" s="43"/>
      <c r="AE118" s="63"/>
      <c r="AF118" s="78"/>
      <c r="AG118" s="79"/>
      <c r="AH118" s="79"/>
    </row>
    <row r="119" spans="1:34" s="4" customFormat="1" ht="90" hidden="1" x14ac:dyDescent="0.25">
      <c r="A119" s="44" t="str">
        <f>'READ ME FIRST'!$D$12</f>
        <v>PGE</v>
      </c>
      <c r="B119" s="52">
        <f>'READ ME FIRST'!$D$15</f>
        <v>44286</v>
      </c>
      <c r="C119" s="58" t="s">
        <v>590</v>
      </c>
      <c r="D119" s="54" t="str">
        <f>IF(Table2[[#This Row],[WMPInitiativeCategory]]="", "",INDEX('Initiative mapping-DO NOT EDIT'!$I$3:$I$12, MATCH(Table2[[#This Row],[WMPInitiativeCategory]],'Initiative mapping-DO NOT EDIT'!$H$3:$H$12,0)))</f>
        <v>5.3.8.</v>
      </c>
      <c r="E119" s="58" t="s">
        <v>594</v>
      </c>
      <c r="F119" s="58"/>
      <c r="G119" s="56">
        <f>IF(Table2[[#This Row],[WMPInitiativeActivity]]="","x",IF(Table2[[#This Row],[WMPInitiativeActivity]]="other", Table2[[#This Row],[ActivityNameifOther]], INDEX('Initiative mapping-DO NOT EDIT'!$C$3:$C$90,MATCH(Table2[[#This Row],[WMPInitiativeActivity]],'Initiative mapping-DO NOT EDIT'!$D$3:$D$90,0))))</f>
        <v>2</v>
      </c>
      <c r="H119" s="58" t="str">
        <f>Table2[[#This Row],[WMPInitiativeActivity]]</f>
        <v xml:space="preserve">Risk reduction scenario development and analysis </v>
      </c>
      <c r="I119" s="65"/>
      <c r="J11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PGE_Resource Allocation Methodology_Risk reduction scenario development and analysis __2021</v>
      </c>
      <c r="K119" s="66" t="s">
        <v>595</v>
      </c>
      <c r="L119" s="60"/>
      <c r="M119" s="61"/>
      <c r="N119" s="61"/>
      <c r="O119" s="61"/>
      <c r="P119" s="61"/>
      <c r="Q119" s="61"/>
      <c r="R119" s="61"/>
      <c r="S119" s="61"/>
      <c r="T119" s="61"/>
      <c r="U119" s="61"/>
      <c r="V119" s="60" t="s">
        <v>596</v>
      </c>
      <c r="W119" s="59"/>
      <c r="X119" s="59"/>
      <c r="Y119" s="59"/>
      <c r="Z119" s="60" t="s">
        <v>597</v>
      </c>
      <c r="AA119" s="66" t="s">
        <v>129</v>
      </c>
      <c r="AB119" s="64"/>
      <c r="AC119" s="43"/>
      <c r="AD119" s="43"/>
      <c r="AE119" s="63"/>
      <c r="AF119" s="78"/>
      <c r="AG119" s="79"/>
      <c r="AH119" s="79"/>
    </row>
    <row r="120" spans="1:34" s="4" customFormat="1" ht="90" hidden="1" x14ac:dyDescent="0.25">
      <c r="A120" s="44" t="str">
        <f>'READ ME FIRST'!$D$12</f>
        <v>PGE</v>
      </c>
      <c r="B120" s="52">
        <f>'READ ME FIRST'!$D$15</f>
        <v>44286</v>
      </c>
      <c r="C120" s="58" t="s">
        <v>590</v>
      </c>
      <c r="D120" s="54" t="str">
        <f>IF(Table2[[#This Row],[WMPInitiativeCategory]]="", "",INDEX('Initiative mapping-DO NOT EDIT'!$I$3:$I$12, MATCH(Table2[[#This Row],[WMPInitiativeCategory]],'Initiative mapping-DO NOT EDIT'!$H$3:$H$12,0)))</f>
        <v>5.3.8.</v>
      </c>
      <c r="E120" s="58" t="s">
        <v>598</v>
      </c>
      <c r="F120" s="58"/>
      <c r="G120" s="56">
        <f>IF(Table2[[#This Row],[WMPInitiativeActivity]]="","x",IF(Table2[[#This Row],[WMPInitiativeActivity]]="other", Table2[[#This Row],[ActivityNameifOther]], INDEX('Initiative mapping-DO NOT EDIT'!$C$3:$C$90,MATCH(Table2[[#This Row],[WMPInitiativeActivity]],'Initiative mapping-DO NOT EDIT'!$D$3:$D$90,0))))</f>
        <v>3</v>
      </c>
      <c r="H120" s="58" t="str">
        <f>Table2[[#This Row],[WMPInitiativeActivity]]</f>
        <v>Risk spend efficiency analysis</v>
      </c>
      <c r="I120" s="65"/>
      <c r="J12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PGE_Resource Allocation Methodology_Risk spend efficiency analysis__2021</v>
      </c>
      <c r="K120" s="66" t="s">
        <v>599</v>
      </c>
      <c r="L120" s="60"/>
      <c r="M120" s="61"/>
      <c r="N120" s="61"/>
      <c r="O120" s="61"/>
      <c r="P120" s="61"/>
      <c r="Q120" s="61"/>
      <c r="R120" s="61"/>
      <c r="S120" s="61"/>
      <c r="T120" s="61"/>
      <c r="U120" s="61"/>
      <c r="V120" s="60" t="s">
        <v>600</v>
      </c>
      <c r="W120" s="59"/>
      <c r="X120" s="59"/>
      <c r="Y120" s="59"/>
      <c r="Z120" s="60" t="s">
        <v>601</v>
      </c>
      <c r="AA120" s="66" t="s">
        <v>129</v>
      </c>
      <c r="AB120" s="64"/>
      <c r="AC120" s="43"/>
      <c r="AD120" s="43"/>
      <c r="AE120" s="63"/>
      <c r="AF120" s="78"/>
      <c r="AG120" s="79"/>
      <c r="AH120" s="79"/>
    </row>
    <row r="121" spans="1:34" s="4" customFormat="1" ht="75" hidden="1" x14ac:dyDescent="0.25">
      <c r="A121" s="44" t="str">
        <f>'READ ME FIRST'!$D$12</f>
        <v>PGE</v>
      </c>
      <c r="B121" s="52">
        <f>'READ ME FIRST'!$D$15</f>
        <v>44286</v>
      </c>
      <c r="C121" s="58" t="s">
        <v>602</v>
      </c>
      <c r="D121" s="54" t="str">
        <f>IF(Table2[[#This Row],[WMPInitiativeCategory]]="", "",INDEX('Initiative mapping-DO NOT EDIT'!$I$3:$I$12, MATCH(Table2[[#This Row],[WMPInitiativeCategory]],'Initiative mapping-DO NOT EDIT'!$H$3:$H$12,0)))</f>
        <v>5.3.9.</v>
      </c>
      <c r="E121" s="58" t="s">
        <v>603</v>
      </c>
      <c r="F121" s="58"/>
      <c r="G121" s="56">
        <f>IF(Table2[[#This Row],[WMPInitiativeActivity]]="","x",IF(Table2[[#This Row],[WMPInitiativeActivity]]="other", Table2[[#This Row],[ActivityNameifOther]], INDEX('Initiative mapping-DO NOT EDIT'!$C$3:$C$90,MATCH(Table2[[#This Row],[WMPInitiativeActivity]],'Initiative mapping-DO NOT EDIT'!$D$3:$D$90,0))))</f>
        <v>1</v>
      </c>
      <c r="H121" s="58" t="str">
        <f>Table2[[#This Row],[WMPInitiativeActivity]]</f>
        <v xml:space="preserve">Adequate and trained workforce for service restoration </v>
      </c>
      <c r="I121" s="65"/>
      <c r="J12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Preparedness_Adequate and trained workforce for service restoration __2021</v>
      </c>
      <c r="K121" s="66" t="s">
        <v>604</v>
      </c>
      <c r="L121" s="60"/>
      <c r="M121" s="61"/>
      <c r="N121" s="61"/>
      <c r="O121" s="61"/>
      <c r="P121" s="61"/>
      <c r="Q121" s="61"/>
      <c r="R121" s="61"/>
      <c r="S121" s="61"/>
      <c r="T121" s="61"/>
      <c r="U121" s="61"/>
      <c r="V121" s="60" t="s">
        <v>605</v>
      </c>
      <c r="W121" s="59"/>
      <c r="X121" s="59"/>
      <c r="Y121" s="59"/>
      <c r="Z121" s="60" t="s">
        <v>606</v>
      </c>
      <c r="AA121" s="66" t="s">
        <v>129</v>
      </c>
      <c r="AB121" s="64"/>
      <c r="AC121" s="43"/>
      <c r="AD121" s="43"/>
      <c r="AE121" s="63"/>
      <c r="AF121" s="78"/>
      <c r="AG121" s="79"/>
      <c r="AH121" s="79"/>
    </row>
    <row r="122" spans="1:34" s="4" customFormat="1" ht="270" hidden="1" x14ac:dyDescent="0.25">
      <c r="A122" s="44" t="str">
        <f>'READ ME FIRST'!$D$12</f>
        <v>PGE</v>
      </c>
      <c r="B122" s="52">
        <f>'READ ME FIRST'!$D$15</f>
        <v>44286</v>
      </c>
      <c r="C122" s="58" t="s">
        <v>602</v>
      </c>
      <c r="D122" s="54" t="str">
        <f>IF(Table2[[#This Row],[WMPInitiativeCategory]]="", "",INDEX('Initiative mapping-DO NOT EDIT'!$I$3:$I$12, MATCH(Table2[[#This Row],[WMPInitiativeCategory]],'Initiative mapping-DO NOT EDIT'!$H$3:$H$12,0)))</f>
        <v>5.3.9.</v>
      </c>
      <c r="E122" s="58" t="s">
        <v>607</v>
      </c>
      <c r="F122" s="58"/>
      <c r="G122" s="56">
        <f>IF(Table2[[#This Row],[WMPInitiativeActivity]]="","x",IF(Table2[[#This Row],[WMPInitiativeActivity]]="other", Table2[[#This Row],[ActivityNameifOther]], INDEX('Initiative mapping-DO NOT EDIT'!$C$3:$C$90,MATCH(Table2[[#This Row],[WMPInitiativeActivity]],'Initiative mapping-DO NOT EDIT'!$D$3:$D$90,0))))</f>
        <v>2</v>
      </c>
      <c r="H122" s="58" t="str">
        <f>Table2[[#This Row],[WMPInitiativeActivity]]</f>
        <v xml:space="preserve">Community outreach, public awareness, and communications efforts </v>
      </c>
      <c r="I122" s="65"/>
      <c r="J12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Preparedness_Community outreach, public awareness, and communications efforts __2021</v>
      </c>
      <c r="K122" s="66" t="s">
        <v>608</v>
      </c>
      <c r="L122" s="60"/>
      <c r="M122" s="61"/>
      <c r="N122" s="61"/>
      <c r="O122" s="61"/>
      <c r="P122" s="61"/>
      <c r="Q122" s="61"/>
      <c r="R122" s="61"/>
      <c r="S122" s="61"/>
      <c r="T122" s="61"/>
      <c r="U122" s="61"/>
      <c r="V122" s="60" t="s">
        <v>609</v>
      </c>
      <c r="W122" s="59"/>
      <c r="X122" s="59"/>
      <c r="Y122" s="59"/>
      <c r="Z122" s="60" t="s">
        <v>610</v>
      </c>
      <c r="AA122" s="66" t="s">
        <v>129</v>
      </c>
      <c r="AB122" s="64"/>
      <c r="AC122" s="43"/>
      <c r="AD122" s="43"/>
      <c r="AE122" s="63"/>
      <c r="AF122" s="78"/>
      <c r="AG122" s="79"/>
      <c r="AH122" s="79"/>
    </row>
    <row r="123" spans="1:34" s="4" customFormat="1" ht="75" hidden="1" x14ac:dyDescent="0.25">
      <c r="A123" s="44" t="str">
        <f>'READ ME FIRST'!$D$12</f>
        <v>PGE</v>
      </c>
      <c r="B123" s="52">
        <f>'READ ME FIRST'!$D$15</f>
        <v>44286</v>
      </c>
      <c r="C123" s="58" t="s">
        <v>602</v>
      </c>
      <c r="D123" s="54" t="str">
        <f>IF(Table2[[#This Row],[WMPInitiativeCategory]]="", "",INDEX('Initiative mapping-DO NOT EDIT'!$I$3:$I$12, MATCH(Table2[[#This Row],[WMPInitiativeCategory]],'Initiative mapping-DO NOT EDIT'!$H$3:$H$12,0)))</f>
        <v>5.3.9.</v>
      </c>
      <c r="E123" s="58" t="s">
        <v>607</v>
      </c>
      <c r="F123" s="58"/>
      <c r="G123" s="56">
        <f>IF(Table2[[#This Row],[WMPInitiativeActivity]]="","x",IF(Table2[[#This Row],[WMPInitiativeActivity]]="other", Table2[[#This Row],[ActivityNameifOther]], INDEX('Initiative mapping-DO NOT EDIT'!$C$3:$C$90,MATCH(Table2[[#This Row],[WMPInitiativeActivity]],'Initiative mapping-DO NOT EDIT'!$D$3:$D$90,0))))</f>
        <v>2</v>
      </c>
      <c r="H123" s="58" t="s">
        <v>611</v>
      </c>
      <c r="I123" s="65"/>
      <c r="J12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Preparedness_Community outreach, public awareness, and communications efforts __2021</v>
      </c>
      <c r="K123" s="66" t="s">
        <v>604</v>
      </c>
      <c r="L123" s="60"/>
      <c r="M123" s="61"/>
      <c r="N123" s="61"/>
      <c r="O123" s="61"/>
      <c r="P123" s="61"/>
      <c r="Q123" s="61"/>
      <c r="R123" s="61"/>
      <c r="S123" s="61"/>
      <c r="T123" s="61"/>
      <c r="U123" s="61"/>
      <c r="V123" s="60" t="s">
        <v>612</v>
      </c>
      <c r="W123" s="59"/>
      <c r="X123" s="59"/>
      <c r="Y123" s="59"/>
      <c r="Z123" s="60" t="s">
        <v>613</v>
      </c>
      <c r="AA123" s="66" t="s">
        <v>129</v>
      </c>
      <c r="AB123" s="64"/>
      <c r="AC123" s="43"/>
      <c r="AD123" s="43"/>
      <c r="AE123" s="63"/>
      <c r="AF123" s="78"/>
      <c r="AG123" s="79"/>
      <c r="AH123" s="79"/>
    </row>
    <row r="124" spans="1:34" s="4" customFormat="1" ht="45" hidden="1" x14ac:dyDescent="0.25">
      <c r="A124" s="44" t="str">
        <f>'READ ME FIRST'!$D$12</f>
        <v>PGE</v>
      </c>
      <c r="B124" s="52">
        <f>'READ ME FIRST'!$D$15</f>
        <v>44286</v>
      </c>
      <c r="C124" s="58" t="s">
        <v>602</v>
      </c>
      <c r="D124" s="54" t="str">
        <f>IF(Table2[[#This Row],[WMPInitiativeCategory]]="", "",INDEX('Initiative mapping-DO NOT EDIT'!$I$3:$I$12, MATCH(Table2[[#This Row],[WMPInitiativeCategory]],'Initiative mapping-DO NOT EDIT'!$H$3:$H$12,0)))</f>
        <v>5.3.9.</v>
      </c>
      <c r="E124" s="58" t="s">
        <v>614</v>
      </c>
      <c r="F124" s="58"/>
      <c r="G124" s="56">
        <f>IF(Table2[[#This Row],[WMPInitiativeActivity]]="","x",IF(Table2[[#This Row],[WMPInitiativeActivity]]="other", Table2[[#This Row],[ActivityNameifOther]], INDEX('Initiative mapping-DO NOT EDIT'!$C$3:$C$90,MATCH(Table2[[#This Row],[WMPInitiativeActivity]],'Initiative mapping-DO NOT EDIT'!$D$3:$D$90,0))))</f>
        <v>3</v>
      </c>
      <c r="H124" s="58" t="str">
        <f>Table2[[#This Row],[WMPInitiativeActivity]]</f>
        <v xml:space="preserve">Customer support in emergencies </v>
      </c>
      <c r="I124" s="65"/>
      <c r="J12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Preparedness_Customer support in emergencies __2021</v>
      </c>
      <c r="K124" s="66" t="s">
        <v>615</v>
      </c>
      <c r="L124" s="60"/>
      <c r="M124" s="61"/>
      <c r="N124" s="61"/>
      <c r="O124" s="61"/>
      <c r="P124" s="61"/>
      <c r="Q124" s="61"/>
      <c r="R124" s="61"/>
      <c r="S124" s="61"/>
      <c r="T124" s="61"/>
      <c r="U124" s="61"/>
      <c r="V124" s="60" t="s">
        <v>616</v>
      </c>
      <c r="W124" s="59"/>
      <c r="X124" s="59"/>
      <c r="Y124" s="59"/>
      <c r="Z124" s="60" t="s">
        <v>617</v>
      </c>
      <c r="AA124" s="66" t="s">
        <v>129</v>
      </c>
      <c r="AB124" s="64"/>
      <c r="AC124" s="43"/>
      <c r="AD124" s="43"/>
      <c r="AE124" s="63"/>
      <c r="AF124" s="78"/>
      <c r="AG124" s="79"/>
      <c r="AH124" s="79"/>
    </row>
    <row r="125" spans="1:34" s="4" customFormat="1" ht="30" hidden="1" x14ac:dyDescent="0.25">
      <c r="A125" s="44" t="str">
        <f>'READ ME FIRST'!$D$12</f>
        <v>PGE</v>
      </c>
      <c r="B125" s="52">
        <f>'READ ME FIRST'!$D$15</f>
        <v>44286</v>
      </c>
      <c r="C125" s="58" t="s">
        <v>602</v>
      </c>
      <c r="D125" s="54" t="str">
        <f>IF(Table2[[#This Row],[WMPInitiativeCategory]]="", "",INDEX('Initiative mapping-DO NOT EDIT'!$I$3:$I$12, MATCH(Table2[[#This Row],[WMPInitiativeCategory]],'Initiative mapping-DO NOT EDIT'!$H$3:$H$12,0)))</f>
        <v>5.3.9.</v>
      </c>
      <c r="E125" s="58" t="s">
        <v>614</v>
      </c>
      <c r="F125" s="58"/>
      <c r="G125" s="56">
        <f>IF(Table2[[#This Row],[WMPInitiativeActivity]]="","x",IF(Table2[[#This Row],[WMPInitiativeActivity]]="other", Table2[[#This Row],[ActivityNameifOther]], INDEX('Initiative mapping-DO NOT EDIT'!$C$3:$C$90,MATCH(Table2[[#This Row],[WMPInitiativeActivity]],'Initiative mapping-DO NOT EDIT'!$D$3:$D$90,0))))</f>
        <v>3</v>
      </c>
      <c r="H125" s="58" t="s">
        <v>618</v>
      </c>
      <c r="I125" s="65"/>
      <c r="J12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Preparedness_Customer support in emergencies __2021</v>
      </c>
      <c r="K125" s="66" t="s">
        <v>619</v>
      </c>
      <c r="L125" s="60"/>
      <c r="M125" s="61"/>
      <c r="N125" s="61"/>
      <c r="O125" s="61"/>
      <c r="P125" s="61"/>
      <c r="Q125" s="61"/>
      <c r="R125" s="61"/>
      <c r="S125" s="61"/>
      <c r="T125" s="61"/>
      <c r="U125" s="61"/>
      <c r="V125" s="60" t="s">
        <v>620</v>
      </c>
      <c r="W125" s="59"/>
      <c r="X125" s="59"/>
      <c r="Y125" s="59"/>
      <c r="Z125" s="60" t="s">
        <v>621</v>
      </c>
      <c r="AA125" s="66" t="s">
        <v>129</v>
      </c>
      <c r="AB125" s="64"/>
      <c r="AC125" s="43"/>
      <c r="AD125" s="43"/>
      <c r="AE125" s="63"/>
      <c r="AF125" s="78"/>
      <c r="AG125" s="79"/>
      <c r="AH125" s="79"/>
    </row>
    <row r="126" spans="1:34" s="4" customFormat="1" ht="45" hidden="1" x14ac:dyDescent="0.25">
      <c r="A126" s="44" t="str">
        <f>'READ ME FIRST'!$D$12</f>
        <v>PGE</v>
      </c>
      <c r="B126" s="52">
        <f>'READ ME FIRST'!$D$15</f>
        <v>44286</v>
      </c>
      <c r="C126" s="58" t="s">
        <v>602</v>
      </c>
      <c r="D126" s="54" t="str">
        <f>IF(Table2[[#This Row],[WMPInitiativeCategory]]="", "",INDEX('Initiative mapping-DO NOT EDIT'!$I$3:$I$12, MATCH(Table2[[#This Row],[WMPInitiativeCategory]],'Initiative mapping-DO NOT EDIT'!$H$3:$H$12,0)))</f>
        <v>5.3.9.</v>
      </c>
      <c r="E126" s="58" t="s">
        <v>614</v>
      </c>
      <c r="F126" s="58"/>
      <c r="G126" s="56">
        <f>IF(Table2[[#This Row],[WMPInitiativeActivity]]="","x",IF(Table2[[#This Row],[WMPInitiativeActivity]]="other", Table2[[#This Row],[ActivityNameifOther]], INDEX('Initiative mapping-DO NOT EDIT'!$C$3:$C$90,MATCH(Table2[[#This Row],[WMPInitiativeActivity]],'Initiative mapping-DO NOT EDIT'!$D$3:$D$90,0))))</f>
        <v>3</v>
      </c>
      <c r="H126" s="58" t="s">
        <v>622</v>
      </c>
      <c r="I126" s="65"/>
      <c r="J12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Preparedness_Customer support in emergencies __2021</v>
      </c>
      <c r="K126" s="66" t="s">
        <v>619</v>
      </c>
      <c r="L126" s="60"/>
      <c r="M126" s="61"/>
      <c r="N126" s="61"/>
      <c r="O126" s="61"/>
      <c r="P126" s="61"/>
      <c r="Q126" s="61"/>
      <c r="R126" s="61"/>
      <c r="S126" s="61"/>
      <c r="T126" s="61"/>
      <c r="U126" s="61"/>
      <c r="V126" s="60" t="s">
        <v>623</v>
      </c>
      <c r="W126" s="59"/>
      <c r="X126" s="59"/>
      <c r="Y126" s="59"/>
      <c r="Z126" s="60" t="s">
        <v>624</v>
      </c>
      <c r="AA126" s="66" t="s">
        <v>129</v>
      </c>
      <c r="AB126" s="64"/>
      <c r="AC126" s="43"/>
      <c r="AD126" s="43"/>
      <c r="AE126" s="63"/>
      <c r="AF126" s="78"/>
      <c r="AG126" s="79"/>
      <c r="AH126" s="79"/>
    </row>
    <row r="127" spans="1:34" s="4" customFormat="1" ht="30" hidden="1" x14ac:dyDescent="0.25">
      <c r="A127" s="44" t="str">
        <f>'READ ME FIRST'!$D$12</f>
        <v>PGE</v>
      </c>
      <c r="B127" s="52">
        <f>'READ ME FIRST'!$D$15</f>
        <v>44286</v>
      </c>
      <c r="C127" s="58" t="s">
        <v>602</v>
      </c>
      <c r="D127" s="54" t="str">
        <f>IF(Table2[[#This Row],[WMPInitiativeCategory]]="", "",INDEX('Initiative mapping-DO NOT EDIT'!$I$3:$I$12, MATCH(Table2[[#This Row],[WMPInitiativeCategory]],'Initiative mapping-DO NOT EDIT'!$H$3:$H$12,0)))</f>
        <v>5.3.9.</v>
      </c>
      <c r="E127" s="58" t="s">
        <v>625</v>
      </c>
      <c r="F127" s="58"/>
      <c r="G127" s="56">
        <f>IF(Table2[[#This Row],[WMPInitiativeActivity]]="","x",IF(Table2[[#This Row],[WMPInitiativeActivity]]="other", Table2[[#This Row],[ActivityNameifOther]], INDEX('Initiative mapping-DO NOT EDIT'!$C$3:$C$90,MATCH(Table2[[#This Row],[WMPInitiativeActivity]],'Initiative mapping-DO NOT EDIT'!$D$3:$D$90,0))))</f>
        <v>4</v>
      </c>
      <c r="H127" s="58" t="s">
        <v>626</v>
      </c>
      <c r="I127" s="65"/>
      <c r="J12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Preparedness_Disaster and emergency preparedness plan __2021</v>
      </c>
      <c r="K127" s="66" t="s">
        <v>627</v>
      </c>
      <c r="L127" s="60"/>
      <c r="M127" s="61"/>
      <c r="N127" s="61"/>
      <c r="O127" s="61"/>
      <c r="P127" s="61"/>
      <c r="Q127" s="61"/>
      <c r="R127" s="61"/>
      <c r="S127" s="61"/>
      <c r="T127" s="61"/>
      <c r="U127" s="61"/>
      <c r="V127" s="60" t="s">
        <v>628</v>
      </c>
      <c r="W127" s="59"/>
      <c r="X127" s="59"/>
      <c r="Y127" s="59"/>
      <c r="Z127" s="60" t="s">
        <v>629</v>
      </c>
      <c r="AA127" s="66" t="s">
        <v>129</v>
      </c>
      <c r="AB127" s="64"/>
      <c r="AC127" s="43"/>
      <c r="AD127" s="43"/>
      <c r="AE127" s="63"/>
      <c r="AF127" s="78"/>
      <c r="AG127" s="79"/>
      <c r="AH127" s="79"/>
    </row>
    <row r="128" spans="1:34" s="4" customFormat="1" ht="45" hidden="1" x14ac:dyDescent="0.25">
      <c r="A128" s="44" t="str">
        <f>'READ ME FIRST'!$D$12</f>
        <v>PGE</v>
      </c>
      <c r="B128" s="52">
        <f>'READ ME FIRST'!$D$15</f>
        <v>44286</v>
      </c>
      <c r="C128" s="58" t="s">
        <v>602</v>
      </c>
      <c r="D128" s="54" t="str">
        <f>IF(Table2[[#This Row],[WMPInitiativeCategory]]="", "",INDEX('Initiative mapping-DO NOT EDIT'!$I$3:$I$12, MATCH(Table2[[#This Row],[WMPInitiativeCategory]],'Initiative mapping-DO NOT EDIT'!$H$3:$H$12,0)))</f>
        <v>5.3.9.</v>
      </c>
      <c r="E128" s="58" t="s">
        <v>630</v>
      </c>
      <c r="F128" s="58"/>
      <c r="G128" s="56">
        <f>IF(Table2[[#This Row],[WMPInitiativeActivity]]="","x",IF(Table2[[#This Row],[WMPInitiativeActivity]]="other", Table2[[#This Row],[ActivityNameifOther]], INDEX('Initiative mapping-DO NOT EDIT'!$C$3:$C$90,MATCH(Table2[[#This Row],[WMPInitiativeActivity]],'Initiative mapping-DO NOT EDIT'!$D$3:$D$90,0))))</f>
        <v>5</v>
      </c>
      <c r="H128" s="58" t="s">
        <v>631</v>
      </c>
      <c r="I128" s="65"/>
      <c r="J12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Preparedness_Preparedness and planning for service restoration __2021</v>
      </c>
      <c r="K128" s="66" t="s">
        <v>632</v>
      </c>
      <c r="L128" s="60"/>
      <c r="M128" s="61"/>
      <c r="N128" s="61"/>
      <c r="O128" s="61"/>
      <c r="P128" s="61"/>
      <c r="Q128" s="61"/>
      <c r="R128" s="61"/>
      <c r="S128" s="61"/>
      <c r="T128" s="61"/>
      <c r="U128" s="61"/>
      <c r="V128" s="60" t="s">
        <v>633</v>
      </c>
      <c r="W128" s="59"/>
      <c r="X128" s="59"/>
      <c r="Y128" s="59"/>
      <c r="Z128" s="60" t="s">
        <v>634</v>
      </c>
      <c r="AA128" s="66" t="s">
        <v>129</v>
      </c>
      <c r="AB128" s="64"/>
      <c r="AC128" s="43"/>
      <c r="AD128" s="43"/>
      <c r="AE128" s="63"/>
      <c r="AF128" s="78"/>
      <c r="AG128" s="79"/>
      <c r="AH128" s="79"/>
    </row>
    <row r="129" spans="1:34" s="4" customFormat="1" ht="105" hidden="1" x14ac:dyDescent="0.25">
      <c r="A129" s="44" t="str">
        <f>'READ ME FIRST'!$D$12</f>
        <v>PGE</v>
      </c>
      <c r="B129" s="52">
        <f>'READ ME FIRST'!$D$15</f>
        <v>44286</v>
      </c>
      <c r="C129" s="58" t="s">
        <v>602</v>
      </c>
      <c r="D129" s="54" t="str">
        <f>IF(Table2[[#This Row],[WMPInitiativeCategory]]="", "",INDEX('Initiative mapping-DO NOT EDIT'!$I$3:$I$12, MATCH(Table2[[#This Row],[WMPInitiativeCategory]],'Initiative mapping-DO NOT EDIT'!$H$3:$H$12,0)))</f>
        <v>5.3.9.</v>
      </c>
      <c r="E129" s="58" t="s">
        <v>630</v>
      </c>
      <c r="F129" s="58"/>
      <c r="G129" s="56">
        <f>IF(Table2[[#This Row],[WMPInitiativeActivity]]="","x",IF(Table2[[#This Row],[WMPInitiativeActivity]]="other", Table2[[#This Row],[ActivityNameifOther]], INDEX('Initiative mapping-DO NOT EDIT'!$C$3:$C$90,MATCH(Table2[[#This Row],[WMPInitiativeActivity]],'Initiative mapping-DO NOT EDIT'!$D$3:$D$90,0))))</f>
        <v>5</v>
      </c>
      <c r="H129" s="58" t="s">
        <v>635</v>
      </c>
      <c r="I129" s="65"/>
      <c r="J12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Preparedness_Preparedness and planning for service restoration __2021</v>
      </c>
      <c r="K129" s="76" t="s">
        <v>636</v>
      </c>
      <c r="L129" s="60"/>
      <c r="M129" s="61"/>
      <c r="N129" s="61"/>
      <c r="O129" s="61"/>
      <c r="P129" s="61"/>
      <c r="Q129" s="61"/>
      <c r="R129" s="61"/>
      <c r="S129" s="61"/>
      <c r="T129" s="61"/>
      <c r="U129" s="61"/>
      <c r="V129" s="60" t="s">
        <v>637</v>
      </c>
      <c r="W129" s="59"/>
      <c r="X129" s="59"/>
      <c r="Y129" s="59"/>
      <c r="Z129" s="60" t="s">
        <v>638</v>
      </c>
      <c r="AA129" s="66" t="s">
        <v>639</v>
      </c>
      <c r="AB129" s="64"/>
      <c r="AC129" s="43"/>
      <c r="AD129" s="43"/>
      <c r="AE129" s="63"/>
      <c r="AF129" s="78"/>
      <c r="AG129" s="79"/>
      <c r="AH129" s="79"/>
    </row>
    <row r="130" spans="1:34" s="4" customFormat="1" ht="75" hidden="1" x14ac:dyDescent="0.25">
      <c r="A130" s="44" t="str">
        <f>'READ ME FIRST'!$D$12</f>
        <v>PGE</v>
      </c>
      <c r="B130" s="52">
        <f>'READ ME FIRST'!$D$15</f>
        <v>44286</v>
      </c>
      <c r="C130" s="58" t="s">
        <v>602</v>
      </c>
      <c r="D130" s="54" t="str">
        <f>IF(Table2[[#This Row],[WMPInitiativeCategory]]="", "",INDEX('Initiative mapping-DO NOT EDIT'!$I$3:$I$12, MATCH(Table2[[#This Row],[WMPInitiativeCategory]],'Initiative mapping-DO NOT EDIT'!$H$3:$H$12,0)))</f>
        <v>5.3.9.</v>
      </c>
      <c r="E130" s="58" t="s">
        <v>630</v>
      </c>
      <c r="F130" s="58"/>
      <c r="G130" s="56">
        <f>IF(Table2[[#This Row],[WMPInitiativeActivity]]="","x",IF(Table2[[#This Row],[WMPInitiativeActivity]]="other", Table2[[#This Row],[ActivityNameifOther]], INDEX('Initiative mapping-DO NOT EDIT'!$C$3:$C$90,MATCH(Table2[[#This Row],[WMPInitiativeActivity]],'Initiative mapping-DO NOT EDIT'!$D$3:$D$90,0))))</f>
        <v>5</v>
      </c>
      <c r="H130" s="58" t="s">
        <v>640</v>
      </c>
      <c r="I130" s="65"/>
      <c r="J13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Preparedness_Preparedness and planning for service restoration __2021</v>
      </c>
      <c r="K130" s="76" t="s">
        <v>636</v>
      </c>
      <c r="L130" s="60"/>
      <c r="M130" s="61"/>
      <c r="N130" s="61"/>
      <c r="O130" s="61"/>
      <c r="P130" s="61"/>
      <c r="Q130" s="61"/>
      <c r="R130" s="61"/>
      <c r="S130" s="61"/>
      <c r="T130" s="61"/>
      <c r="U130" s="61"/>
      <c r="V130" s="60" t="s">
        <v>641</v>
      </c>
      <c r="W130" s="59"/>
      <c r="X130" s="59"/>
      <c r="Y130" s="59"/>
      <c r="Z130" s="60" t="s">
        <v>642</v>
      </c>
      <c r="AA130" s="66" t="s">
        <v>129</v>
      </c>
      <c r="AB130" s="64"/>
      <c r="AC130" s="43"/>
      <c r="AD130" s="43"/>
      <c r="AE130" s="63"/>
      <c r="AF130" s="78"/>
      <c r="AG130" s="79"/>
      <c r="AH130" s="79"/>
    </row>
    <row r="131" spans="1:34" s="4" customFormat="1" ht="60" hidden="1" x14ac:dyDescent="0.25">
      <c r="A131" s="44" t="str">
        <f>'READ ME FIRST'!$D$12</f>
        <v>PGE</v>
      </c>
      <c r="B131" s="52">
        <f>'READ ME FIRST'!$D$15</f>
        <v>44286</v>
      </c>
      <c r="C131" s="58" t="s">
        <v>602</v>
      </c>
      <c r="D131" s="54" t="str">
        <f>IF(Table2[[#This Row],[WMPInitiativeCategory]]="", "",INDEX('Initiative mapping-DO NOT EDIT'!$I$3:$I$12, MATCH(Table2[[#This Row],[WMPInitiativeCategory]],'Initiative mapping-DO NOT EDIT'!$H$3:$H$12,0)))</f>
        <v>5.3.9.</v>
      </c>
      <c r="E131" s="58" t="s">
        <v>643</v>
      </c>
      <c r="F131" s="58"/>
      <c r="G131" s="56">
        <f>IF(Table2[[#This Row],[WMPInitiativeActivity]]="","x",IF(Table2[[#This Row],[WMPInitiativeActivity]]="other", Table2[[#This Row],[ActivityNameifOther]], INDEX('Initiative mapping-DO NOT EDIT'!$C$3:$C$90,MATCH(Table2[[#This Row],[WMPInitiativeActivity]],'Initiative mapping-DO NOT EDIT'!$D$3:$D$90,0))))</f>
        <v>6</v>
      </c>
      <c r="H131" s="58" t="str">
        <f>Table2[[#This Row],[WMPInitiativeActivity]]</f>
        <v xml:space="preserve">Protocols in place to learn from wildfire events </v>
      </c>
      <c r="I131" s="65"/>
      <c r="J13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Preparedness_Protocols in place to learn from wildfire events __2021</v>
      </c>
      <c r="K131" s="66" t="s">
        <v>644</v>
      </c>
      <c r="L131" s="60"/>
      <c r="M131" s="61"/>
      <c r="N131" s="61"/>
      <c r="O131" s="61"/>
      <c r="P131" s="61"/>
      <c r="Q131" s="61"/>
      <c r="R131" s="61"/>
      <c r="S131" s="61"/>
      <c r="T131" s="61"/>
      <c r="U131" s="61"/>
      <c r="V131" s="60" t="s">
        <v>645</v>
      </c>
      <c r="W131" s="59"/>
      <c r="X131" s="59"/>
      <c r="Y131" s="59"/>
      <c r="Z131" s="60" t="s">
        <v>646</v>
      </c>
      <c r="AA131" s="66" t="s">
        <v>129</v>
      </c>
      <c r="AB131" s="64"/>
      <c r="AC131" s="43"/>
      <c r="AD131" s="43"/>
      <c r="AE131" s="63"/>
      <c r="AF131" s="78"/>
      <c r="AG131" s="79"/>
      <c r="AH131" s="79"/>
    </row>
    <row r="132" spans="1:34" s="4" customFormat="1" ht="60" hidden="1" x14ac:dyDescent="0.25">
      <c r="A132" s="44" t="str">
        <f>'READ ME FIRST'!$D$12</f>
        <v>PGE</v>
      </c>
      <c r="B132" s="52">
        <f>'READ ME FIRST'!$D$15</f>
        <v>44286</v>
      </c>
      <c r="C132" s="58" t="s">
        <v>602</v>
      </c>
      <c r="D132" s="54" t="str">
        <f>IF(Table2[[#This Row],[WMPInitiativeCategory]]="", "",INDEX('Initiative mapping-DO NOT EDIT'!$I$3:$I$12, MATCH(Table2[[#This Row],[WMPInitiativeCategory]],'Initiative mapping-DO NOT EDIT'!$H$3:$H$12,0)))</f>
        <v>5.3.9.</v>
      </c>
      <c r="E132" s="58" t="s">
        <v>146</v>
      </c>
      <c r="F132" s="58" t="s">
        <v>647</v>
      </c>
      <c r="G132" s="55" t="str">
        <f>IF(Table2[[#This Row],[WMPInitiativeActivity]]="","x",IF(Table2[[#This Row],[WMPInitiativeActivity]]="other", Table2[[#This Row],[ActivityNameifOther]], INDEX('Initiative mapping-DO NOT EDIT'!$C$3:$C$90,MATCH(Table2[[#This Row],[WMPInitiativeActivity]],'Initiative mapping-DO NOT EDIT'!$D$3:$D$90,0))))</f>
        <v>Resource Sharing to Support Inspection Work and Other Aspects of the Wildfire Management Plan</v>
      </c>
      <c r="H132" s="58" t="s">
        <v>647</v>
      </c>
      <c r="I132" s="65"/>
      <c r="J13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Preparedness_Resource Sharing to Support Inspection Work and Other Aspects of the Wildfire Management Plan__2021</v>
      </c>
      <c r="K132" s="66" t="s">
        <v>648</v>
      </c>
      <c r="L132" s="60"/>
      <c r="M132" s="61"/>
      <c r="N132" s="61"/>
      <c r="O132" s="61"/>
      <c r="P132" s="61"/>
      <c r="Q132" s="61"/>
      <c r="R132" s="61"/>
      <c r="S132" s="61"/>
      <c r="T132" s="61"/>
      <c r="U132" s="61"/>
      <c r="V132" s="60" t="s">
        <v>649</v>
      </c>
      <c r="W132" s="59"/>
      <c r="X132" s="59"/>
      <c r="Y132" s="59"/>
      <c r="Z132" s="60" t="s">
        <v>650</v>
      </c>
      <c r="AA132" s="66" t="s">
        <v>129</v>
      </c>
      <c r="AB132" s="64"/>
      <c r="AC132" s="43"/>
      <c r="AD132" s="43"/>
      <c r="AE132" s="63"/>
      <c r="AF132" s="78"/>
      <c r="AG132" s="79"/>
      <c r="AH132" s="79"/>
    </row>
    <row r="133" spans="1:34" s="4" customFormat="1" ht="270" hidden="1" x14ac:dyDescent="0.25">
      <c r="A133" s="44" t="str">
        <f>'READ ME FIRST'!$D$12</f>
        <v>PGE</v>
      </c>
      <c r="B133" s="52">
        <f>'READ ME FIRST'!$D$15</f>
        <v>44286</v>
      </c>
      <c r="C133" s="58" t="s">
        <v>651</v>
      </c>
      <c r="D133" s="54" t="str">
        <f>IF(Table2[[#This Row],[WMPInitiativeCategory]]="", "",INDEX('Initiative mapping-DO NOT EDIT'!$I$3:$I$12, MATCH(Table2[[#This Row],[WMPInitiativeCategory]],'Initiative mapping-DO NOT EDIT'!$H$3:$H$12,0)))</f>
        <v>5.3.10.</v>
      </c>
      <c r="E133" s="58" t="s">
        <v>652</v>
      </c>
      <c r="F133" s="58"/>
      <c r="G133" s="56">
        <f>IF(Table2[[#This Row],[WMPInitiativeActivity]]="","x",IF(Table2[[#This Row],[WMPInitiativeActivity]]="other", Table2[[#This Row],[ActivityNameifOther]], INDEX('Initiative mapping-DO NOT EDIT'!$C$3:$C$90,MATCH(Table2[[#This Row],[WMPInitiativeActivity]],'Initiative mapping-DO NOT EDIT'!$D$3:$D$90,0))))</f>
        <v>1</v>
      </c>
      <c r="H133" s="58" t="str">
        <f>Table2[[#This Row],[WMPInitiativeActivity]]</f>
        <v xml:space="preserve">Community engagement </v>
      </c>
      <c r="I133" s="65"/>
      <c r="J13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PGE_Stakeholder Cooperation &amp; Community Engagement_Community engagement __2021</v>
      </c>
      <c r="K133" s="66" t="s">
        <v>653</v>
      </c>
      <c r="L133" s="60"/>
      <c r="M133" s="61"/>
      <c r="N133" s="61"/>
      <c r="O133" s="61"/>
      <c r="P133" s="61"/>
      <c r="Q133" s="61"/>
      <c r="R133" s="61"/>
      <c r="S133" s="61"/>
      <c r="T133" s="61"/>
      <c r="U133" s="61"/>
      <c r="V133" s="60" t="s">
        <v>654</v>
      </c>
      <c r="W133" s="59"/>
      <c r="X133" s="59"/>
      <c r="Y133" s="59"/>
      <c r="Z133" s="60" t="s">
        <v>655</v>
      </c>
      <c r="AA133" s="66" t="s">
        <v>129</v>
      </c>
      <c r="AB133" s="64"/>
      <c r="AC133" s="43"/>
      <c r="AD133" s="43"/>
      <c r="AE133" s="63"/>
      <c r="AF133" s="78"/>
      <c r="AG133" s="79"/>
      <c r="AH133" s="79"/>
    </row>
    <row r="134" spans="1:34" s="4" customFormat="1" ht="60" hidden="1" x14ac:dyDescent="0.25">
      <c r="A134" s="44" t="str">
        <f>'READ ME FIRST'!$D$12</f>
        <v>PGE</v>
      </c>
      <c r="B134" s="52">
        <f>'READ ME FIRST'!$D$15</f>
        <v>44286</v>
      </c>
      <c r="C134" s="58" t="s">
        <v>651</v>
      </c>
      <c r="D134" s="54" t="str">
        <f>IF(Table2[[#This Row],[WMPInitiativeCategory]]="", "",INDEX('Initiative mapping-DO NOT EDIT'!$I$3:$I$12, MATCH(Table2[[#This Row],[WMPInitiativeCategory]],'Initiative mapping-DO NOT EDIT'!$H$3:$H$12,0)))</f>
        <v>5.3.10.</v>
      </c>
      <c r="E134" s="58" t="s">
        <v>656</v>
      </c>
      <c r="F134" s="58"/>
      <c r="G134" s="56">
        <f>IF(Table2[[#This Row],[WMPInitiativeActivity]]="","x",IF(Table2[[#This Row],[WMPInitiativeActivity]]="other", Table2[[#This Row],[ActivityNameifOther]], INDEX('Initiative mapping-DO NOT EDIT'!$C$3:$C$90,MATCH(Table2[[#This Row],[WMPInitiativeActivity]],'Initiative mapping-DO NOT EDIT'!$D$3:$D$90,0))))</f>
        <v>2</v>
      </c>
      <c r="H134" s="58" t="str">
        <f>Table2[[#This Row],[WMPInitiativeActivity]]</f>
        <v xml:space="preserve">Cooperation and best practice sharing with agencies outside CA </v>
      </c>
      <c r="I134" s="65"/>
      <c r="J13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PGE_Stakeholder Cooperation &amp; Community Engagement_Cooperation and best practice sharing with agencies outside CA __2021</v>
      </c>
      <c r="K134" s="66" t="s">
        <v>657</v>
      </c>
      <c r="L134" s="60"/>
      <c r="M134" s="61"/>
      <c r="N134" s="61"/>
      <c r="O134" s="61"/>
      <c r="P134" s="61"/>
      <c r="Q134" s="61"/>
      <c r="R134" s="61"/>
      <c r="S134" s="61"/>
      <c r="T134" s="61"/>
      <c r="U134" s="61"/>
      <c r="V134" s="60" t="s">
        <v>658</v>
      </c>
      <c r="W134" s="59"/>
      <c r="X134" s="59"/>
      <c r="Y134" s="59"/>
      <c r="Z134" s="60" t="s">
        <v>659</v>
      </c>
      <c r="AA134" s="66" t="s">
        <v>129</v>
      </c>
      <c r="AB134" s="64"/>
      <c r="AC134" s="43"/>
      <c r="AD134" s="43"/>
      <c r="AE134" s="63"/>
      <c r="AF134" s="78"/>
      <c r="AG134" s="79"/>
      <c r="AH134" s="79"/>
    </row>
    <row r="135" spans="1:34" s="4" customFormat="1" ht="204.75" hidden="1" customHeight="1" x14ac:dyDescent="0.25">
      <c r="A135" s="44" t="str">
        <f>'READ ME FIRST'!$D$12</f>
        <v>PGE</v>
      </c>
      <c r="B135" s="52">
        <f>'READ ME FIRST'!$D$15</f>
        <v>44286</v>
      </c>
      <c r="C135" s="58" t="s">
        <v>651</v>
      </c>
      <c r="D135" s="54" t="str">
        <f>IF(Table2[[#This Row],[WMPInitiativeCategory]]="", "",INDEX('Initiative mapping-DO NOT EDIT'!$I$3:$I$12, MATCH(Table2[[#This Row],[WMPInitiativeCategory]],'Initiative mapping-DO NOT EDIT'!$H$3:$H$12,0)))</f>
        <v>5.3.10.</v>
      </c>
      <c r="E135" s="58" t="s">
        <v>660</v>
      </c>
      <c r="F135" s="58"/>
      <c r="G135" s="56">
        <f>IF(Table2[[#This Row],[WMPInitiativeActivity]]="","x",IF(Table2[[#This Row],[WMPInitiativeActivity]]="other", Table2[[#This Row],[ActivityNameifOther]], INDEX('Initiative mapping-DO NOT EDIT'!$C$3:$C$90,MATCH(Table2[[#This Row],[WMPInitiativeActivity]],'Initiative mapping-DO NOT EDIT'!$D$3:$D$90,0))))</f>
        <v>3</v>
      </c>
      <c r="H135" s="58" t="str">
        <f>Table2[[#This Row],[WMPInitiativeActivity]]</f>
        <v xml:space="preserve">Cooperation with suppression agencies </v>
      </c>
      <c r="I135" s="65"/>
      <c r="J13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PGE_Stakeholder Cooperation &amp; Community Engagement_Cooperation with suppression agencies __2021</v>
      </c>
      <c r="K135" s="66" t="s">
        <v>661</v>
      </c>
      <c r="L135" s="60"/>
      <c r="M135" s="61"/>
      <c r="N135" s="61"/>
      <c r="O135" s="61"/>
      <c r="P135" s="61"/>
      <c r="Q135" s="61"/>
      <c r="R135" s="61"/>
      <c r="S135" s="61"/>
      <c r="T135" s="61"/>
      <c r="U135" s="61"/>
      <c r="V135" s="60" t="s">
        <v>662</v>
      </c>
      <c r="W135" s="59"/>
      <c r="X135" s="59"/>
      <c r="Y135" s="59"/>
      <c r="Z135" s="60" t="s">
        <v>663</v>
      </c>
      <c r="AA135" s="66" t="s">
        <v>129</v>
      </c>
      <c r="AB135" s="64"/>
      <c r="AC135" s="43"/>
      <c r="AD135" s="43"/>
      <c r="AE135" s="63"/>
      <c r="AF135" s="78"/>
      <c r="AG135" s="79"/>
      <c r="AH135" s="79"/>
    </row>
    <row r="136" spans="1:34" s="4" customFormat="1" ht="90" hidden="1" x14ac:dyDescent="0.25">
      <c r="A136" s="44" t="str">
        <f>'READ ME FIRST'!$D$12</f>
        <v>PGE</v>
      </c>
      <c r="B136" s="52">
        <f>'READ ME FIRST'!$D$15</f>
        <v>44286</v>
      </c>
      <c r="C136" s="58" t="s">
        <v>651</v>
      </c>
      <c r="D136" s="54" t="str">
        <f>IF(Table2[[#This Row],[WMPInitiativeCategory]]="", "",INDEX('Initiative mapping-DO NOT EDIT'!$I$3:$I$12, MATCH(Table2[[#This Row],[WMPInitiativeCategory]],'Initiative mapping-DO NOT EDIT'!$H$3:$H$12,0)))</f>
        <v>5.3.10.</v>
      </c>
      <c r="E136" s="58" t="s">
        <v>664</v>
      </c>
      <c r="F136" s="58"/>
      <c r="G136" s="56">
        <f>IF(Table2[[#This Row],[WMPInitiativeActivity]]="","x",IF(Table2[[#This Row],[WMPInitiativeActivity]]="other", Table2[[#This Row],[ActivityNameifOther]], INDEX('Initiative mapping-DO NOT EDIT'!$C$3:$C$90,MATCH(Table2[[#This Row],[WMPInitiativeActivity]],'Initiative mapping-DO NOT EDIT'!$D$3:$D$90,0))))</f>
        <v>4</v>
      </c>
      <c r="H136" s="58" t="str">
        <f>Table2[[#This Row],[WMPInitiativeActivity]]</f>
        <v xml:space="preserve">Forest service and fuel reduction cooperation and joint roadmap </v>
      </c>
      <c r="I136" s="65"/>
      <c r="J13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PGE_Stakeholder Cooperation &amp; Community Engagement_Forest service and fuel reduction cooperation and joint roadmap __2021</v>
      </c>
      <c r="K136" s="66" t="s">
        <v>665</v>
      </c>
      <c r="L136" s="60"/>
      <c r="M136" s="61"/>
      <c r="N136" s="61"/>
      <c r="O136" s="61"/>
      <c r="P136" s="61"/>
      <c r="Q136" s="61"/>
      <c r="R136" s="61"/>
      <c r="S136" s="61"/>
      <c r="T136" s="61"/>
      <c r="U136" s="61"/>
      <c r="V136" s="60" t="s">
        <v>666</v>
      </c>
      <c r="W136" s="59"/>
      <c r="X136" s="59"/>
      <c r="Y136" s="59"/>
      <c r="Z136" s="60" t="s">
        <v>667</v>
      </c>
      <c r="AA136" s="66" t="s">
        <v>129</v>
      </c>
      <c r="AB136" s="64"/>
      <c r="AC136" s="43"/>
      <c r="AD136" s="43"/>
      <c r="AE136" s="63"/>
      <c r="AF136" s="78"/>
      <c r="AG136" s="79"/>
      <c r="AH136" s="79"/>
    </row>
  </sheetData>
  <phoneticPr fontId="5" type="noConversion"/>
  <pageMargins left="0.7" right="0.7" top="0.75" bottom="0.75" header="0.3" footer="0.3"/>
  <pageSetup scale="15" orientation="landscape" horizontalDpi="90" verticalDpi="90" r:id="rId1"/>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EDIT'!$K$3:$K$11</xm:f>
          </x14:formula1>
          <xm:sqref>A3:A136</xm:sqref>
        </x14:dataValidation>
        <x14:dataValidation type="list" allowBlank="1" showInputMessage="1" showErrorMessage="1" xr:uid="{18BD1329-617C-4C2D-B0F7-E7230B781EB9}">
          <x14:formula1>
            <xm:f>'Initiative mapping-DO NOT EDIT'!$H$3:$H$12</xm:f>
          </x14:formula1>
          <xm:sqref>C3:C136</xm:sqref>
        </x14:dataValidation>
        <x14:dataValidation type="list" allowBlank="1" showInputMessage="1" showErrorMessage="1" xr:uid="{CCEE9C1A-50CA-4B9D-AC85-CE0C7A846FB9}">
          <x14:formula1>
            <xm:f>'Initiative mapping-DO NOT EDIT'!$D$3:$D$90</xm:f>
          </x14:formula1>
          <xm:sqref>E3:E136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M90"/>
  <sheetViews>
    <sheetView showGridLines="0" workbookViewId="0">
      <pane ySplit="2" topLeftCell="A3" activePane="bottomLeft" state="frozen"/>
      <selection pane="bottomLeft" activeCell="A13" sqref="A13"/>
    </sheetView>
  </sheetViews>
  <sheetFormatPr defaultRowHeight="15" x14ac:dyDescent="0.25"/>
  <cols>
    <col min="1" max="1" width="2.140625" customWidth="1"/>
    <col min="2" max="2" width="48.42578125" bestFit="1" customWidth="1"/>
    <col min="3" max="3" width="12.28515625" style="42" customWidth="1"/>
    <col min="4" max="4" width="137.85546875" customWidth="1"/>
    <col min="6" max="6" width="10.5703125" customWidth="1"/>
    <col min="7" max="7" width="2.42578125" style="4" customWidth="1"/>
    <col min="8" max="8" width="66.140625" customWidth="1"/>
    <col min="10" max="10" width="2.28515625" customWidth="1"/>
  </cols>
  <sheetData>
    <row r="2" spans="2:13" ht="30.75" customHeight="1" x14ac:dyDescent="0.25">
      <c r="B2" s="48" t="s">
        <v>668</v>
      </c>
      <c r="C2" s="48" t="s">
        <v>669</v>
      </c>
      <c r="D2" s="48" t="s">
        <v>670</v>
      </c>
      <c r="E2" s="48" t="s">
        <v>671</v>
      </c>
      <c r="F2" s="48" t="s">
        <v>672</v>
      </c>
      <c r="H2" s="48" t="s">
        <v>671</v>
      </c>
      <c r="I2" s="48" t="s">
        <v>673</v>
      </c>
      <c r="J2" s="4"/>
      <c r="K2" s="48" t="s">
        <v>7</v>
      </c>
      <c r="L2" s="4"/>
      <c r="M2" s="4"/>
    </row>
    <row r="3" spans="2:13" x14ac:dyDescent="0.25">
      <c r="B3" s="46" t="s">
        <v>124</v>
      </c>
      <c r="C3" s="47">
        <v>1</v>
      </c>
      <c r="D3" s="46" t="s">
        <v>125</v>
      </c>
      <c r="E3" s="46" t="str">
        <f>VLOOKUP(B3,$H$3:$I$12,2,FALSE)</f>
        <v>5.3.1.</v>
      </c>
      <c r="F3" s="46" t="str">
        <f>CONCATENATE(E3,C3)</f>
        <v>5.3.1.1</v>
      </c>
      <c r="H3" s="46" t="s">
        <v>124</v>
      </c>
      <c r="I3" s="46" t="s">
        <v>674</v>
      </c>
      <c r="J3" s="4"/>
      <c r="K3" s="47" t="s">
        <v>8</v>
      </c>
      <c r="L3" s="4"/>
      <c r="M3" s="4"/>
    </row>
    <row r="4" spans="2:13" x14ac:dyDescent="0.25">
      <c r="B4" s="46" t="s">
        <v>124</v>
      </c>
      <c r="C4" s="47">
        <v>2</v>
      </c>
      <c r="D4" s="46" t="s">
        <v>130</v>
      </c>
      <c r="E4" s="46" t="str">
        <f t="shared" ref="E4:E7" si="0">VLOOKUP(B4,$H$3:$I$12,2,FALSE)</f>
        <v>5.3.1.</v>
      </c>
      <c r="F4" s="46" t="str">
        <f t="shared" ref="F4:F7" si="1">CONCATENATE(E4,C4)</f>
        <v>5.3.1.2</v>
      </c>
      <c r="H4" s="46" t="s">
        <v>151</v>
      </c>
      <c r="I4" s="46" t="s">
        <v>675</v>
      </c>
      <c r="J4" s="4"/>
      <c r="K4" s="47" t="s">
        <v>676</v>
      </c>
      <c r="L4" s="4"/>
      <c r="M4" s="4"/>
    </row>
    <row r="5" spans="2:13" x14ac:dyDescent="0.25">
      <c r="B5" s="46" t="s">
        <v>124</v>
      </c>
      <c r="C5" s="47">
        <v>3</v>
      </c>
      <c r="D5" s="46" t="s">
        <v>134</v>
      </c>
      <c r="E5" s="46" t="str">
        <f t="shared" si="0"/>
        <v>5.3.1.</v>
      </c>
      <c r="F5" s="46" t="str">
        <f t="shared" si="1"/>
        <v>5.3.1.3</v>
      </c>
      <c r="H5" s="46" t="s">
        <v>261</v>
      </c>
      <c r="I5" s="46" t="s">
        <v>677</v>
      </c>
      <c r="J5" s="4"/>
      <c r="K5" s="47" t="s">
        <v>678</v>
      </c>
      <c r="L5" s="4"/>
      <c r="M5" s="4"/>
    </row>
    <row r="6" spans="2:13" x14ac:dyDescent="0.25">
      <c r="B6" s="46" t="s">
        <v>124</v>
      </c>
      <c r="C6" s="47">
        <v>4</v>
      </c>
      <c r="D6" s="46" t="s">
        <v>138</v>
      </c>
      <c r="E6" s="46" t="str">
        <f t="shared" si="0"/>
        <v>5.3.1.</v>
      </c>
      <c r="F6" s="46" t="str">
        <f t="shared" si="1"/>
        <v>5.3.1.4</v>
      </c>
      <c r="H6" s="46" t="s">
        <v>398</v>
      </c>
      <c r="I6" s="46" t="s">
        <v>679</v>
      </c>
      <c r="J6" s="4"/>
      <c r="K6" s="47" t="s">
        <v>680</v>
      </c>
      <c r="L6" s="4"/>
      <c r="M6" s="4"/>
    </row>
    <row r="7" spans="2:13" x14ac:dyDescent="0.25">
      <c r="B7" s="46" t="s">
        <v>124</v>
      </c>
      <c r="C7" s="47">
        <v>5</v>
      </c>
      <c r="D7" s="46" t="s">
        <v>142</v>
      </c>
      <c r="E7" s="46" t="str">
        <f t="shared" si="0"/>
        <v>5.3.1.</v>
      </c>
      <c r="F7" s="46" t="str">
        <f t="shared" si="1"/>
        <v>5.3.1.5</v>
      </c>
      <c r="H7" s="46" t="s">
        <v>476</v>
      </c>
      <c r="I7" s="46" t="s">
        <v>681</v>
      </c>
      <c r="J7" s="4"/>
      <c r="K7" s="47" t="s">
        <v>682</v>
      </c>
      <c r="L7" s="4"/>
      <c r="M7" s="4"/>
    </row>
    <row r="8" spans="2:13" s="4" customFormat="1" x14ac:dyDescent="0.25">
      <c r="B8" s="46" t="s">
        <v>151</v>
      </c>
      <c r="C8" s="47">
        <v>1</v>
      </c>
      <c r="D8" s="46" t="s">
        <v>152</v>
      </c>
      <c r="E8" s="46" t="str">
        <f t="shared" ref="E8:E39" si="2">VLOOKUP(B8,$H$3:$I$12,2,FALSE)</f>
        <v>5.3.2.</v>
      </c>
      <c r="F8" s="46" t="str">
        <f t="shared" ref="F8:F39" si="3">CONCATENATE(E8,C8)</f>
        <v>5.3.2.1</v>
      </c>
      <c r="H8" s="46" t="s">
        <v>542</v>
      </c>
      <c r="I8" s="46" t="s">
        <v>683</v>
      </c>
      <c r="K8" s="47"/>
    </row>
    <row r="9" spans="2:13" x14ac:dyDescent="0.25">
      <c r="B9" s="46" t="s">
        <v>151</v>
      </c>
      <c r="C9" s="47">
        <v>2</v>
      </c>
      <c r="D9" s="46" t="s">
        <v>197</v>
      </c>
      <c r="E9" s="46" t="str">
        <f t="shared" si="2"/>
        <v>5.3.2.</v>
      </c>
      <c r="F9" s="46" t="str">
        <f t="shared" si="3"/>
        <v>5.3.2.2</v>
      </c>
      <c r="H9" s="46" t="s">
        <v>571</v>
      </c>
      <c r="I9" s="46" t="s">
        <v>684</v>
      </c>
      <c r="J9" s="4"/>
      <c r="K9" s="47" t="s">
        <v>685</v>
      </c>
      <c r="L9" s="4"/>
      <c r="M9" s="4"/>
    </row>
    <row r="10" spans="2:13" x14ac:dyDescent="0.25">
      <c r="B10" s="46" t="s">
        <v>151</v>
      </c>
      <c r="C10" s="47">
        <v>3</v>
      </c>
      <c r="D10" s="46" t="s">
        <v>234</v>
      </c>
      <c r="E10" s="46" t="str">
        <f t="shared" si="2"/>
        <v>5.3.2.</v>
      </c>
      <c r="F10" s="46" t="str">
        <f t="shared" si="3"/>
        <v>5.3.2.3</v>
      </c>
      <c r="H10" s="46" t="s">
        <v>590</v>
      </c>
      <c r="I10" s="46" t="s">
        <v>686</v>
      </c>
      <c r="J10" s="4"/>
      <c r="K10" s="47" t="s">
        <v>687</v>
      </c>
      <c r="L10" s="4"/>
      <c r="M10" s="4"/>
    </row>
    <row r="11" spans="2:13" x14ac:dyDescent="0.25">
      <c r="B11" s="46" t="s">
        <v>151</v>
      </c>
      <c r="C11" s="47">
        <v>4</v>
      </c>
      <c r="D11" s="46" t="s">
        <v>240</v>
      </c>
      <c r="E11" s="46" t="str">
        <f t="shared" si="2"/>
        <v>5.3.2.</v>
      </c>
      <c r="F11" s="46" t="str">
        <f t="shared" si="3"/>
        <v>5.3.2.4</v>
      </c>
      <c r="H11" s="46" t="s">
        <v>602</v>
      </c>
      <c r="I11" s="46" t="s">
        <v>688</v>
      </c>
      <c r="J11" s="4"/>
      <c r="K11" s="47" t="s">
        <v>689</v>
      </c>
      <c r="L11" s="4"/>
      <c r="M11" s="4"/>
    </row>
    <row r="12" spans="2:13" x14ac:dyDescent="0.25">
      <c r="B12" s="46" t="s">
        <v>151</v>
      </c>
      <c r="C12" s="47">
        <v>5</v>
      </c>
      <c r="D12" s="46" t="s">
        <v>244</v>
      </c>
      <c r="E12" s="46" t="str">
        <f t="shared" si="2"/>
        <v>5.3.2.</v>
      </c>
      <c r="F12" s="46" t="str">
        <f t="shared" si="3"/>
        <v>5.3.2.5</v>
      </c>
      <c r="H12" s="46" t="s">
        <v>651</v>
      </c>
      <c r="I12" s="46" t="s">
        <v>690</v>
      </c>
      <c r="J12" s="4"/>
      <c r="K12" s="4"/>
      <c r="L12" s="4"/>
      <c r="M12" s="4"/>
    </row>
    <row r="13" spans="2:13" x14ac:dyDescent="0.25">
      <c r="B13" s="46" t="s">
        <v>151</v>
      </c>
      <c r="C13" s="47">
        <v>6</v>
      </c>
      <c r="D13" s="46" t="s">
        <v>253</v>
      </c>
      <c r="E13" s="46" t="str">
        <f t="shared" si="2"/>
        <v>5.3.2.</v>
      </c>
      <c r="F13" s="46" t="str">
        <f t="shared" si="3"/>
        <v>5.3.2.6</v>
      </c>
      <c r="H13" s="4"/>
      <c r="I13" s="4"/>
      <c r="J13" s="4"/>
      <c r="K13" s="4"/>
      <c r="L13" s="4"/>
      <c r="M13" s="4"/>
    </row>
    <row r="14" spans="2:13" x14ac:dyDescent="0.25">
      <c r="B14" s="46" t="s">
        <v>261</v>
      </c>
      <c r="C14" s="47">
        <v>1</v>
      </c>
      <c r="D14" s="46" t="s">
        <v>262</v>
      </c>
      <c r="E14" s="46" t="str">
        <f t="shared" si="2"/>
        <v>5.3.3.</v>
      </c>
      <c r="F14" s="46" t="str">
        <f t="shared" si="3"/>
        <v>5.3.3.1</v>
      </c>
      <c r="H14" s="4"/>
      <c r="I14" s="4"/>
      <c r="J14" s="4"/>
      <c r="K14" s="4"/>
      <c r="L14" s="4"/>
      <c r="M14" s="4"/>
    </row>
    <row r="15" spans="2:13" x14ac:dyDescent="0.25">
      <c r="B15" s="46" t="s">
        <v>261</v>
      </c>
      <c r="C15" s="47">
        <v>2</v>
      </c>
      <c r="D15" s="46" t="s">
        <v>268</v>
      </c>
      <c r="E15" s="46" t="str">
        <f t="shared" si="2"/>
        <v>5.3.3.</v>
      </c>
      <c r="F15" s="46" t="str">
        <f t="shared" si="3"/>
        <v>5.3.3.2</v>
      </c>
      <c r="H15" s="4"/>
      <c r="I15" s="4"/>
      <c r="J15" s="4"/>
      <c r="K15" s="4"/>
      <c r="L15" s="4"/>
      <c r="M15" s="4"/>
    </row>
    <row r="16" spans="2:13" x14ac:dyDescent="0.25">
      <c r="B16" s="46" t="s">
        <v>261</v>
      </c>
      <c r="C16" s="47">
        <v>3</v>
      </c>
      <c r="D16" s="46" t="s">
        <v>272</v>
      </c>
      <c r="E16" s="46" t="str">
        <f t="shared" si="2"/>
        <v>5.3.3.</v>
      </c>
      <c r="F16" s="46" t="str">
        <f t="shared" si="3"/>
        <v>5.3.3.3</v>
      </c>
      <c r="H16" s="4"/>
      <c r="I16" s="4"/>
      <c r="J16" s="4"/>
      <c r="K16" s="4"/>
      <c r="L16" s="4"/>
      <c r="M16" s="4"/>
    </row>
    <row r="17" spans="2:13" x14ac:dyDescent="0.25">
      <c r="B17" s="46" t="s">
        <v>261</v>
      </c>
      <c r="C17" s="47">
        <v>4</v>
      </c>
      <c r="D17" s="46" t="s">
        <v>275</v>
      </c>
      <c r="E17" s="46" t="str">
        <f t="shared" si="2"/>
        <v>5.3.3.</v>
      </c>
      <c r="F17" s="46" t="str">
        <f t="shared" si="3"/>
        <v>5.3.3.4</v>
      </c>
      <c r="H17" s="4"/>
      <c r="I17" s="4"/>
      <c r="J17" s="4"/>
      <c r="K17" s="4"/>
      <c r="L17" s="4"/>
      <c r="M17" s="4"/>
    </row>
    <row r="18" spans="2:13" x14ac:dyDescent="0.25">
      <c r="B18" s="46" t="s">
        <v>261</v>
      </c>
      <c r="C18" s="47">
        <v>5</v>
      </c>
      <c r="D18" s="46" t="s">
        <v>279</v>
      </c>
      <c r="E18" s="46" t="str">
        <f t="shared" si="2"/>
        <v>5.3.3.</v>
      </c>
      <c r="F18" s="46" t="str">
        <f t="shared" si="3"/>
        <v>5.3.3.5</v>
      </c>
      <c r="G18" s="51"/>
      <c r="H18" s="4"/>
      <c r="I18" s="4"/>
      <c r="J18" s="4"/>
      <c r="K18" s="4"/>
      <c r="L18" s="4"/>
      <c r="M18" s="4"/>
    </row>
    <row r="19" spans="2:13" x14ac:dyDescent="0.25">
      <c r="B19" s="46" t="s">
        <v>261</v>
      </c>
      <c r="C19" s="47">
        <v>6</v>
      </c>
      <c r="D19" s="46" t="s">
        <v>283</v>
      </c>
      <c r="E19" s="46" t="str">
        <f t="shared" si="2"/>
        <v>5.3.3.</v>
      </c>
      <c r="F19" s="46" t="str">
        <f t="shared" si="3"/>
        <v>5.3.3.6</v>
      </c>
      <c r="G19" s="51"/>
      <c r="H19" s="4"/>
      <c r="I19" s="4"/>
      <c r="J19" s="4"/>
      <c r="K19" s="4"/>
      <c r="L19" s="4"/>
      <c r="M19" s="4"/>
    </row>
    <row r="20" spans="2:13" x14ac:dyDescent="0.25">
      <c r="B20" s="46" t="s">
        <v>261</v>
      </c>
      <c r="C20" s="47">
        <v>7</v>
      </c>
      <c r="D20" s="46" t="s">
        <v>287</v>
      </c>
      <c r="E20" s="46" t="str">
        <f t="shared" si="2"/>
        <v>5.3.3.</v>
      </c>
      <c r="F20" s="46" t="str">
        <f t="shared" si="3"/>
        <v>5.3.3.7</v>
      </c>
      <c r="G20" s="51"/>
      <c r="H20" s="4"/>
      <c r="I20" s="4"/>
      <c r="J20" s="4"/>
      <c r="K20" s="4"/>
      <c r="L20" s="4"/>
      <c r="M20" s="4"/>
    </row>
    <row r="21" spans="2:13" x14ac:dyDescent="0.25">
      <c r="B21" s="46" t="s">
        <v>261</v>
      </c>
      <c r="C21" s="47">
        <v>8</v>
      </c>
      <c r="D21" s="46" t="s">
        <v>291</v>
      </c>
      <c r="E21" s="46" t="str">
        <f t="shared" si="2"/>
        <v>5.3.3.</v>
      </c>
      <c r="F21" s="46" t="str">
        <f t="shared" si="3"/>
        <v>5.3.3.8</v>
      </c>
      <c r="G21" s="51"/>
      <c r="H21" s="4"/>
      <c r="I21" s="4"/>
      <c r="J21" s="4"/>
      <c r="K21" s="4"/>
      <c r="L21" s="4"/>
      <c r="M21" s="4"/>
    </row>
    <row r="22" spans="2:13" x14ac:dyDescent="0.25">
      <c r="B22" s="46" t="s">
        <v>261</v>
      </c>
      <c r="C22" s="47">
        <v>9</v>
      </c>
      <c r="D22" s="46" t="s">
        <v>312</v>
      </c>
      <c r="E22" s="46" t="str">
        <f t="shared" si="2"/>
        <v>5.3.3.</v>
      </c>
      <c r="F22" s="46" t="str">
        <f t="shared" si="3"/>
        <v>5.3.3.9</v>
      </c>
      <c r="G22" s="51"/>
      <c r="H22" s="4"/>
      <c r="I22" s="4"/>
      <c r="J22" s="4"/>
      <c r="K22" s="4"/>
      <c r="L22" s="4"/>
      <c r="M22" s="4"/>
    </row>
    <row r="23" spans="2:13" x14ac:dyDescent="0.25">
      <c r="B23" s="46" t="s">
        <v>261</v>
      </c>
      <c r="C23" s="47">
        <v>10</v>
      </c>
      <c r="D23" s="46" t="s">
        <v>320</v>
      </c>
      <c r="E23" s="46" t="str">
        <f t="shared" si="2"/>
        <v>5.3.3.</v>
      </c>
      <c r="F23" s="46" t="str">
        <f t="shared" si="3"/>
        <v>5.3.3.10</v>
      </c>
      <c r="G23" s="51"/>
      <c r="H23" s="4"/>
      <c r="I23" s="4"/>
      <c r="J23" s="4"/>
      <c r="K23" s="4"/>
      <c r="L23" s="4"/>
      <c r="M23" s="4"/>
    </row>
    <row r="24" spans="2:13" x14ac:dyDescent="0.25">
      <c r="B24" s="46" t="s">
        <v>261</v>
      </c>
      <c r="C24" s="47">
        <v>11</v>
      </c>
      <c r="D24" s="46" t="s">
        <v>324</v>
      </c>
      <c r="E24" s="46" t="str">
        <f t="shared" si="2"/>
        <v>5.3.3.</v>
      </c>
      <c r="F24" s="46" t="str">
        <f t="shared" si="3"/>
        <v>5.3.3.11</v>
      </c>
      <c r="G24" s="51"/>
      <c r="H24" s="4"/>
      <c r="I24" s="4"/>
      <c r="J24" s="4"/>
      <c r="K24" s="4"/>
      <c r="L24" s="4"/>
      <c r="M24" s="4"/>
    </row>
    <row r="25" spans="2:13" x14ac:dyDescent="0.25">
      <c r="B25" s="46" t="s">
        <v>261</v>
      </c>
      <c r="C25" s="47">
        <v>12</v>
      </c>
      <c r="D25" s="46" t="s">
        <v>328</v>
      </c>
      <c r="E25" s="46" t="str">
        <f t="shared" si="2"/>
        <v>5.3.3.</v>
      </c>
      <c r="F25" s="46" t="str">
        <f t="shared" si="3"/>
        <v>5.3.3.12</v>
      </c>
      <c r="G25" s="51"/>
      <c r="H25" s="4"/>
      <c r="I25" s="4"/>
      <c r="J25" s="4"/>
      <c r="K25" s="4"/>
      <c r="L25" s="4"/>
      <c r="M25" s="4"/>
    </row>
    <row r="26" spans="2:13" x14ac:dyDescent="0.25">
      <c r="B26" s="46" t="s">
        <v>261</v>
      </c>
      <c r="C26" s="47">
        <v>13</v>
      </c>
      <c r="D26" s="46" t="s">
        <v>339</v>
      </c>
      <c r="E26" s="46" t="str">
        <f t="shared" si="2"/>
        <v>5.3.3.</v>
      </c>
      <c r="F26" s="46" t="str">
        <f t="shared" si="3"/>
        <v>5.3.3.13</v>
      </c>
      <c r="G26" s="51"/>
      <c r="H26" s="4"/>
      <c r="I26" s="4"/>
      <c r="J26" s="4"/>
      <c r="K26" s="4"/>
      <c r="L26" s="4"/>
      <c r="M26" s="4"/>
    </row>
    <row r="27" spans="2:13" x14ac:dyDescent="0.25">
      <c r="B27" s="46" t="s">
        <v>261</v>
      </c>
      <c r="C27" s="47">
        <v>14</v>
      </c>
      <c r="D27" s="46" t="s">
        <v>345</v>
      </c>
      <c r="E27" s="46" t="str">
        <f t="shared" si="2"/>
        <v>5.3.3.</v>
      </c>
      <c r="F27" s="46" t="str">
        <f t="shared" si="3"/>
        <v>5.3.3.14</v>
      </c>
      <c r="G27" s="51"/>
      <c r="H27" s="4"/>
      <c r="I27" s="4"/>
      <c r="J27" s="4"/>
      <c r="K27" s="4"/>
      <c r="L27" s="4"/>
      <c r="M27" s="4"/>
    </row>
    <row r="28" spans="2:13" x14ac:dyDescent="0.25">
      <c r="B28" s="46" t="s">
        <v>261</v>
      </c>
      <c r="C28" s="47">
        <v>15</v>
      </c>
      <c r="D28" s="46" t="s">
        <v>349</v>
      </c>
      <c r="E28" s="46" t="str">
        <f t="shared" si="2"/>
        <v>5.3.3.</v>
      </c>
      <c r="F28" s="46" t="str">
        <f t="shared" si="3"/>
        <v>5.3.3.15</v>
      </c>
      <c r="G28" s="51"/>
      <c r="H28" s="4"/>
      <c r="I28" s="4"/>
      <c r="J28" s="4"/>
      <c r="K28" s="4"/>
      <c r="L28" s="4"/>
      <c r="M28" s="4"/>
    </row>
    <row r="29" spans="2:13" x14ac:dyDescent="0.25">
      <c r="B29" s="46" t="s">
        <v>261</v>
      </c>
      <c r="C29" s="47">
        <v>16</v>
      </c>
      <c r="D29" s="46" t="s">
        <v>353</v>
      </c>
      <c r="E29" s="46" t="str">
        <f t="shared" si="2"/>
        <v>5.3.3.</v>
      </c>
      <c r="F29" s="46" t="str">
        <f t="shared" si="3"/>
        <v>5.3.3.16</v>
      </c>
      <c r="G29" s="51"/>
      <c r="H29" s="4"/>
      <c r="I29" s="4"/>
      <c r="J29" s="4"/>
      <c r="K29" s="4"/>
      <c r="L29" s="4"/>
      <c r="M29" s="4"/>
    </row>
    <row r="30" spans="2:13" x14ac:dyDescent="0.25">
      <c r="B30" s="46" t="s">
        <v>261</v>
      </c>
      <c r="C30" s="47">
        <v>17</v>
      </c>
      <c r="D30" s="46" t="s">
        <v>357</v>
      </c>
      <c r="E30" s="46" t="str">
        <f t="shared" si="2"/>
        <v>5.3.3.</v>
      </c>
      <c r="F30" s="46" t="str">
        <f t="shared" si="3"/>
        <v>5.3.3.17</v>
      </c>
      <c r="G30" s="51"/>
      <c r="H30" s="4"/>
      <c r="I30" s="4"/>
      <c r="J30" s="4"/>
      <c r="K30" s="4"/>
      <c r="L30" s="4"/>
      <c r="M30" s="4"/>
    </row>
    <row r="31" spans="2:13" x14ac:dyDescent="0.25">
      <c r="B31" s="46" t="s">
        <v>398</v>
      </c>
      <c r="C31" s="47">
        <v>1</v>
      </c>
      <c r="D31" s="46" t="s">
        <v>399</v>
      </c>
      <c r="E31" s="46" t="str">
        <f t="shared" si="2"/>
        <v>5.3.4.</v>
      </c>
      <c r="F31" s="46" t="str">
        <f t="shared" si="3"/>
        <v>5.3.4.1</v>
      </c>
      <c r="G31" s="51"/>
      <c r="H31" s="4"/>
      <c r="I31" s="4"/>
      <c r="J31" s="4"/>
      <c r="K31" s="4"/>
      <c r="L31" s="4"/>
      <c r="M31" s="4"/>
    </row>
    <row r="32" spans="2:13" x14ac:dyDescent="0.25">
      <c r="B32" s="46" t="s">
        <v>398</v>
      </c>
      <c r="C32" s="47">
        <v>2</v>
      </c>
      <c r="D32" s="46" t="s">
        <v>410</v>
      </c>
      <c r="E32" s="46" t="str">
        <f t="shared" si="2"/>
        <v>5.3.4.</v>
      </c>
      <c r="F32" s="46" t="str">
        <f t="shared" si="3"/>
        <v>5.3.4.2</v>
      </c>
      <c r="G32" s="51"/>
      <c r="H32" s="4"/>
      <c r="I32" s="4"/>
      <c r="J32" s="4"/>
      <c r="K32" s="4"/>
      <c r="L32" s="4"/>
      <c r="M32" s="4"/>
    </row>
    <row r="33" spans="2:13" x14ac:dyDescent="0.25">
      <c r="B33" s="46" t="s">
        <v>398</v>
      </c>
      <c r="C33" s="50">
        <v>3</v>
      </c>
      <c r="D33" s="49" t="s">
        <v>418</v>
      </c>
      <c r="E33" s="46" t="str">
        <f t="shared" si="2"/>
        <v>5.3.4.</v>
      </c>
      <c r="F33" s="46" t="str">
        <f t="shared" si="3"/>
        <v>5.3.4.3</v>
      </c>
      <c r="G33" s="51"/>
      <c r="H33" s="4"/>
      <c r="I33" s="4"/>
      <c r="J33" s="4"/>
      <c r="K33" s="4"/>
      <c r="L33" s="4"/>
      <c r="M33" s="4"/>
    </row>
    <row r="34" spans="2:13" x14ac:dyDescent="0.25">
      <c r="B34" s="46" t="s">
        <v>398</v>
      </c>
      <c r="C34" s="47">
        <v>4</v>
      </c>
      <c r="D34" s="46" t="s">
        <v>423</v>
      </c>
      <c r="E34" s="46" t="str">
        <f t="shared" si="2"/>
        <v>5.3.4.</v>
      </c>
      <c r="F34" s="46" t="str">
        <f t="shared" si="3"/>
        <v>5.3.4.4</v>
      </c>
      <c r="G34" s="51"/>
      <c r="H34" s="4"/>
      <c r="I34" s="4"/>
      <c r="J34" s="4"/>
      <c r="K34" s="4"/>
      <c r="L34" s="4"/>
      <c r="M34" s="4"/>
    </row>
    <row r="35" spans="2:13" x14ac:dyDescent="0.25">
      <c r="B35" s="46" t="s">
        <v>398</v>
      </c>
      <c r="C35" s="47">
        <v>5</v>
      </c>
      <c r="D35" s="46" t="s">
        <v>427</v>
      </c>
      <c r="E35" s="46" t="str">
        <f t="shared" si="2"/>
        <v>5.3.4.</v>
      </c>
      <c r="F35" s="46" t="str">
        <f t="shared" si="3"/>
        <v>5.3.4.5</v>
      </c>
      <c r="G35" s="51"/>
      <c r="H35" s="4"/>
      <c r="I35" s="4"/>
      <c r="J35" s="4"/>
      <c r="K35" s="4"/>
      <c r="L35" s="4"/>
      <c r="M35" s="4"/>
    </row>
    <row r="36" spans="2:13" x14ac:dyDescent="0.25">
      <c r="B36" s="46" t="s">
        <v>398</v>
      </c>
      <c r="C36" s="47">
        <v>6</v>
      </c>
      <c r="D36" s="46" t="s">
        <v>432</v>
      </c>
      <c r="E36" s="46" t="str">
        <f t="shared" si="2"/>
        <v>5.3.4.</v>
      </c>
      <c r="F36" s="46" t="str">
        <f t="shared" si="3"/>
        <v>5.3.4.6</v>
      </c>
      <c r="G36" s="51"/>
      <c r="H36" s="4"/>
      <c r="I36" s="4"/>
      <c r="J36" s="4"/>
      <c r="K36" s="4"/>
      <c r="L36" s="4"/>
      <c r="M36" s="4"/>
    </row>
    <row r="37" spans="2:13" x14ac:dyDescent="0.25">
      <c r="B37" s="46" t="s">
        <v>398</v>
      </c>
      <c r="C37" s="47">
        <v>7</v>
      </c>
      <c r="D37" s="46" t="s">
        <v>436</v>
      </c>
      <c r="E37" s="46" t="str">
        <f t="shared" si="2"/>
        <v>5.3.4.</v>
      </c>
      <c r="F37" s="46" t="str">
        <f t="shared" si="3"/>
        <v>5.3.4.7</v>
      </c>
      <c r="G37" s="51"/>
      <c r="H37" s="4"/>
      <c r="I37" s="4"/>
      <c r="J37" s="4"/>
      <c r="K37" s="4"/>
      <c r="L37" s="4"/>
      <c r="M37" s="4"/>
    </row>
    <row r="38" spans="2:13" x14ac:dyDescent="0.25">
      <c r="B38" s="46" t="s">
        <v>398</v>
      </c>
      <c r="C38" s="47">
        <v>8</v>
      </c>
      <c r="D38" s="46" t="s">
        <v>440</v>
      </c>
      <c r="E38" s="46" t="str">
        <f t="shared" si="2"/>
        <v>5.3.4.</v>
      </c>
      <c r="F38" s="46" t="str">
        <f t="shared" si="3"/>
        <v>5.3.4.8</v>
      </c>
      <c r="G38" s="51"/>
      <c r="H38" s="4"/>
      <c r="I38" s="4"/>
      <c r="J38" s="4"/>
      <c r="K38" s="4"/>
      <c r="L38" s="4"/>
      <c r="M38" s="4"/>
    </row>
    <row r="39" spans="2:13" x14ac:dyDescent="0.25">
      <c r="B39" s="46" t="s">
        <v>398</v>
      </c>
      <c r="C39" s="47">
        <v>9</v>
      </c>
      <c r="D39" s="46" t="s">
        <v>445</v>
      </c>
      <c r="E39" s="46" t="str">
        <f t="shared" si="2"/>
        <v>5.3.4.</v>
      </c>
      <c r="F39" s="46" t="str">
        <f t="shared" si="3"/>
        <v>5.3.4.9</v>
      </c>
      <c r="G39" s="51"/>
      <c r="H39" s="4"/>
      <c r="I39" s="4"/>
      <c r="J39" s="4"/>
      <c r="K39" s="4"/>
      <c r="L39" s="4"/>
      <c r="M39" s="4"/>
    </row>
    <row r="40" spans="2:13" x14ac:dyDescent="0.25">
      <c r="B40" s="46" t="s">
        <v>398</v>
      </c>
      <c r="C40" s="47">
        <v>10</v>
      </c>
      <c r="D40" s="46" t="s">
        <v>449</v>
      </c>
      <c r="E40" s="46" t="str">
        <f t="shared" ref="E40:E66" si="4">VLOOKUP(B40,$H$3:$I$12,2,FALSE)</f>
        <v>5.3.4.</v>
      </c>
      <c r="F40" s="46" t="str">
        <f t="shared" ref="F40:F67" si="5">CONCATENATE(E40,C40)</f>
        <v>5.3.4.10</v>
      </c>
      <c r="G40" s="51"/>
      <c r="H40" s="4"/>
      <c r="I40" s="4"/>
      <c r="J40" s="4"/>
      <c r="K40" s="4"/>
      <c r="L40" s="4"/>
      <c r="M40" s="4"/>
    </row>
    <row r="41" spans="2:13" x14ac:dyDescent="0.25">
      <c r="B41" s="46" t="s">
        <v>398</v>
      </c>
      <c r="C41" s="47">
        <v>11</v>
      </c>
      <c r="D41" s="46" t="s">
        <v>451</v>
      </c>
      <c r="E41" s="46" t="str">
        <f t="shared" si="4"/>
        <v>5.3.4.</v>
      </c>
      <c r="F41" s="46" t="str">
        <f t="shared" si="5"/>
        <v>5.3.4.11</v>
      </c>
      <c r="G41" s="51"/>
      <c r="H41" s="4"/>
      <c r="I41" s="4"/>
      <c r="J41" s="4"/>
      <c r="K41" s="4"/>
      <c r="L41" s="4"/>
      <c r="M41" s="4"/>
    </row>
    <row r="42" spans="2:13" x14ac:dyDescent="0.25">
      <c r="B42" s="46" t="s">
        <v>398</v>
      </c>
      <c r="C42" s="47">
        <v>12</v>
      </c>
      <c r="D42" s="46" t="s">
        <v>456</v>
      </c>
      <c r="E42" s="46" t="str">
        <f t="shared" si="4"/>
        <v>5.3.4.</v>
      </c>
      <c r="F42" s="46" t="str">
        <f t="shared" si="5"/>
        <v>5.3.4.12</v>
      </c>
      <c r="G42" s="51"/>
      <c r="H42" s="4"/>
      <c r="I42" s="4"/>
      <c r="J42" s="4"/>
      <c r="K42" s="4"/>
      <c r="L42" s="4"/>
      <c r="M42" s="4"/>
    </row>
    <row r="43" spans="2:13" x14ac:dyDescent="0.25">
      <c r="B43" s="46" t="s">
        <v>398</v>
      </c>
      <c r="C43" s="47">
        <v>13</v>
      </c>
      <c r="D43" s="46" t="s">
        <v>460</v>
      </c>
      <c r="E43" s="46" t="str">
        <f t="shared" si="4"/>
        <v>5.3.4.</v>
      </c>
      <c r="F43" s="46" t="str">
        <f t="shared" si="5"/>
        <v>5.3.4.13</v>
      </c>
      <c r="G43" s="51"/>
      <c r="H43" s="4"/>
      <c r="I43" s="4"/>
      <c r="J43" s="4"/>
      <c r="K43" s="4"/>
      <c r="L43" s="4"/>
      <c r="M43" s="4"/>
    </row>
    <row r="44" spans="2:13" x14ac:dyDescent="0.25">
      <c r="B44" s="46" t="s">
        <v>398</v>
      </c>
      <c r="C44" s="47">
        <v>14</v>
      </c>
      <c r="D44" s="46" t="s">
        <v>465</v>
      </c>
      <c r="E44" s="46" t="str">
        <f t="shared" si="4"/>
        <v>5.3.4.</v>
      </c>
      <c r="F44" s="46" t="str">
        <f t="shared" si="5"/>
        <v>5.3.4.14</v>
      </c>
      <c r="G44" s="51"/>
      <c r="H44" s="4"/>
      <c r="I44" s="4"/>
      <c r="J44" s="4"/>
      <c r="K44" s="4"/>
      <c r="L44" s="4"/>
      <c r="M44" s="4"/>
    </row>
    <row r="45" spans="2:13" x14ac:dyDescent="0.25">
      <c r="B45" s="46" t="s">
        <v>398</v>
      </c>
      <c r="C45" s="47">
        <v>15</v>
      </c>
      <c r="D45" s="46" t="s">
        <v>469</v>
      </c>
      <c r="E45" s="46" t="str">
        <f t="shared" si="4"/>
        <v>5.3.4.</v>
      </c>
      <c r="F45" s="46" t="str">
        <f t="shared" si="5"/>
        <v>5.3.4.15</v>
      </c>
      <c r="G45" s="51"/>
      <c r="H45" s="4"/>
      <c r="I45" s="4"/>
      <c r="J45" s="4"/>
      <c r="K45" s="4"/>
      <c r="L45" s="4"/>
      <c r="M45" s="4"/>
    </row>
    <row r="46" spans="2:13" x14ac:dyDescent="0.25">
      <c r="B46" s="46" t="s">
        <v>476</v>
      </c>
      <c r="C46" s="47">
        <v>1</v>
      </c>
      <c r="D46" s="46" t="s">
        <v>477</v>
      </c>
      <c r="E46" s="46" t="str">
        <f t="shared" si="4"/>
        <v>5.3.5.</v>
      </c>
      <c r="F46" s="46" t="str">
        <f t="shared" si="5"/>
        <v>5.3.5.1</v>
      </c>
      <c r="G46" s="51"/>
      <c r="H46" s="4"/>
      <c r="I46" s="4"/>
      <c r="J46" s="4"/>
      <c r="K46" s="4"/>
      <c r="L46" s="4"/>
      <c r="M46" s="4"/>
    </row>
    <row r="47" spans="2:13" x14ac:dyDescent="0.25">
      <c r="B47" s="46" t="s">
        <v>476</v>
      </c>
      <c r="C47" s="47">
        <v>2</v>
      </c>
      <c r="D47" s="77" t="s">
        <v>481</v>
      </c>
      <c r="E47" s="46" t="str">
        <f t="shared" si="4"/>
        <v>5.3.5.</v>
      </c>
      <c r="F47" s="46" t="str">
        <f t="shared" si="5"/>
        <v>5.3.5.2</v>
      </c>
      <c r="G47" s="51"/>
      <c r="H47" s="4"/>
      <c r="I47" s="4"/>
      <c r="J47" s="4"/>
      <c r="K47" s="4"/>
      <c r="L47" s="4"/>
      <c r="M47" s="4"/>
    </row>
    <row r="48" spans="2:13" x14ac:dyDescent="0.25">
      <c r="B48" s="46" t="s">
        <v>476</v>
      </c>
      <c r="C48" s="47">
        <v>3</v>
      </c>
      <c r="D48" s="77" t="s">
        <v>486</v>
      </c>
      <c r="E48" s="46" t="str">
        <f t="shared" si="4"/>
        <v>5.3.5.</v>
      </c>
      <c r="F48" s="46" t="str">
        <f t="shared" si="5"/>
        <v>5.3.5.3</v>
      </c>
      <c r="G48" s="51"/>
      <c r="H48" s="4"/>
      <c r="I48" s="4"/>
      <c r="J48" s="4"/>
      <c r="K48" s="4"/>
      <c r="L48" s="4"/>
      <c r="M48" s="4"/>
    </row>
    <row r="49" spans="2:13" x14ac:dyDescent="0.25">
      <c r="B49" s="46" t="s">
        <v>476</v>
      </c>
      <c r="C49" s="47">
        <v>4</v>
      </c>
      <c r="D49" s="46" t="s">
        <v>490</v>
      </c>
      <c r="E49" s="46" t="str">
        <f t="shared" si="4"/>
        <v>5.3.5.</v>
      </c>
      <c r="F49" s="46" t="str">
        <f t="shared" si="5"/>
        <v>5.3.5.4</v>
      </c>
      <c r="G49" s="51"/>
      <c r="H49" s="4"/>
      <c r="I49" s="4"/>
      <c r="J49" s="4"/>
      <c r="K49" s="4"/>
      <c r="L49" s="4"/>
      <c r="M49" s="4"/>
    </row>
    <row r="50" spans="2:13" x14ac:dyDescent="0.25">
      <c r="B50" s="46" t="s">
        <v>476</v>
      </c>
      <c r="C50" s="47">
        <v>5</v>
      </c>
      <c r="D50" s="46" t="s">
        <v>494</v>
      </c>
      <c r="E50" s="46" t="str">
        <f t="shared" si="4"/>
        <v>5.3.5.</v>
      </c>
      <c r="F50" s="46" t="str">
        <f t="shared" si="5"/>
        <v>5.3.5.5</v>
      </c>
      <c r="G50" s="51"/>
      <c r="H50" s="4"/>
      <c r="I50" s="4"/>
      <c r="J50" s="4"/>
      <c r="K50" s="4"/>
      <c r="L50" s="4"/>
      <c r="M50" s="4"/>
    </row>
    <row r="51" spans="2:13" x14ac:dyDescent="0.25">
      <c r="B51" s="46" t="s">
        <v>476</v>
      </c>
      <c r="C51" s="50">
        <v>6</v>
      </c>
      <c r="D51" s="49" t="s">
        <v>418</v>
      </c>
      <c r="E51" s="46" t="str">
        <f t="shared" si="4"/>
        <v>5.3.5.</v>
      </c>
      <c r="F51" s="46" t="str">
        <f t="shared" si="5"/>
        <v>5.3.5.6</v>
      </c>
      <c r="G51" s="51"/>
      <c r="H51" s="4"/>
      <c r="I51" s="4"/>
      <c r="J51" s="4"/>
      <c r="K51" s="4"/>
      <c r="L51" s="4"/>
      <c r="M51" s="4"/>
    </row>
    <row r="52" spans="2:13" x14ac:dyDescent="0.25">
      <c r="B52" s="46" t="s">
        <v>476</v>
      </c>
      <c r="C52" s="47">
        <v>7</v>
      </c>
      <c r="D52" s="46" t="s">
        <v>501</v>
      </c>
      <c r="E52" s="46" t="str">
        <f t="shared" si="4"/>
        <v>5.3.5.</v>
      </c>
      <c r="F52" s="46" t="str">
        <f t="shared" si="5"/>
        <v>5.3.5.7</v>
      </c>
      <c r="G52" s="51"/>
      <c r="H52" s="4"/>
      <c r="I52" s="4"/>
      <c r="J52" s="4"/>
      <c r="K52" s="4"/>
      <c r="L52" s="4"/>
      <c r="M52" s="4"/>
    </row>
    <row r="53" spans="2:13" x14ac:dyDescent="0.25">
      <c r="B53" s="46" t="s">
        <v>476</v>
      </c>
      <c r="C53" s="47">
        <v>8</v>
      </c>
      <c r="D53" s="46" t="s">
        <v>504</v>
      </c>
      <c r="E53" s="46" t="str">
        <f t="shared" si="4"/>
        <v>5.3.5.</v>
      </c>
      <c r="F53" s="46" t="str">
        <f t="shared" si="5"/>
        <v>5.3.5.8</v>
      </c>
      <c r="G53" s="51"/>
      <c r="H53" s="4"/>
      <c r="I53" s="4"/>
      <c r="J53" s="4"/>
      <c r="K53" s="4"/>
      <c r="L53" s="4"/>
      <c r="M53" s="4"/>
    </row>
    <row r="54" spans="2:13" x14ac:dyDescent="0.25">
      <c r="B54" s="46" t="s">
        <v>476</v>
      </c>
      <c r="C54" s="47">
        <v>9</v>
      </c>
      <c r="D54" s="46" t="s">
        <v>508</v>
      </c>
      <c r="E54" s="46" t="str">
        <f t="shared" si="4"/>
        <v>5.3.5.</v>
      </c>
      <c r="F54" s="46" t="str">
        <f t="shared" si="5"/>
        <v>5.3.5.9</v>
      </c>
      <c r="G54" s="51"/>
      <c r="H54" s="4"/>
      <c r="I54" s="4"/>
      <c r="J54" s="4"/>
      <c r="K54" s="4"/>
      <c r="L54" s="4"/>
      <c r="M54" s="4"/>
    </row>
    <row r="55" spans="2:13" x14ac:dyDescent="0.25">
      <c r="B55" s="46" t="s">
        <v>476</v>
      </c>
      <c r="C55" s="47">
        <v>10</v>
      </c>
      <c r="D55" s="46" t="s">
        <v>512</v>
      </c>
      <c r="E55" s="46" t="str">
        <f t="shared" si="4"/>
        <v>5.3.5.</v>
      </c>
      <c r="F55" s="46" t="str">
        <f t="shared" si="5"/>
        <v>5.3.5.10</v>
      </c>
      <c r="G55" s="51"/>
      <c r="H55" s="4"/>
      <c r="I55" s="4"/>
      <c r="J55" s="4"/>
      <c r="K55" s="4"/>
      <c r="L55" s="4"/>
      <c r="M55" s="4"/>
    </row>
    <row r="56" spans="2:13" x14ac:dyDescent="0.25">
      <c r="B56" s="46" t="s">
        <v>476</v>
      </c>
      <c r="C56" s="47">
        <v>11</v>
      </c>
      <c r="D56" s="46" t="s">
        <v>514</v>
      </c>
      <c r="E56" s="46" t="str">
        <f t="shared" si="4"/>
        <v>5.3.5.</v>
      </c>
      <c r="F56" s="46" t="str">
        <f t="shared" si="5"/>
        <v>5.3.5.11</v>
      </c>
      <c r="G56" s="51"/>
      <c r="H56" s="4"/>
      <c r="I56" s="4"/>
      <c r="J56" s="4"/>
      <c r="K56" s="4"/>
      <c r="L56" s="4"/>
      <c r="M56" s="4"/>
    </row>
    <row r="57" spans="2:13" x14ac:dyDescent="0.25">
      <c r="B57" s="46" t="s">
        <v>476</v>
      </c>
      <c r="C57" s="47">
        <v>12</v>
      </c>
      <c r="D57" s="46" t="s">
        <v>515</v>
      </c>
      <c r="E57" s="46" t="str">
        <f t="shared" si="4"/>
        <v>5.3.5.</v>
      </c>
      <c r="F57" s="46" t="str">
        <f t="shared" si="5"/>
        <v>5.3.5.12</v>
      </c>
      <c r="G57" s="51"/>
      <c r="H57" s="4"/>
      <c r="I57" s="4"/>
      <c r="J57" s="4"/>
      <c r="K57" s="4"/>
      <c r="L57" s="4"/>
      <c r="M57" s="4"/>
    </row>
    <row r="58" spans="2:13" x14ac:dyDescent="0.25">
      <c r="B58" s="46" t="s">
        <v>476</v>
      </c>
      <c r="C58" s="47">
        <v>13</v>
      </c>
      <c r="D58" s="46" t="s">
        <v>516</v>
      </c>
      <c r="E58" s="46" t="str">
        <f t="shared" si="4"/>
        <v>5.3.5.</v>
      </c>
      <c r="F58" s="46" t="str">
        <f t="shared" si="5"/>
        <v>5.3.5.13</v>
      </c>
      <c r="G58" s="51"/>
      <c r="H58" s="4"/>
      <c r="I58" s="4"/>
      <c r="J58" s="4"/>
      <c r="K58" s="4"/>
      <c r="L58" s="4"/>
      <c r="M58" s="4"/>
    </row>
    <row r="59" spans="2:13" x14ac:dyDescent="0.25">
      <c r="B59" s="46" t="s">
        <v>476</v>
      </c>
      <c r="C59" s="47">
        <v>14</v>
      </c>
      <c r="D59" s="46" t="s">
        <v>519</v>
      </c>
      <c r="E59" s="46" t="str">
        <f t="shared" si="4"/>
        <v>5.3.5.</v>
      </c>
      <c r="F59" s="46" t="str">
        <f t="shared" si="5"/>
        <v>5.3.5.14</v>
      </c>
      <c r="G59" s="51"/>
      <c r="H59" s="4"/>
      <c r="I59" s="4"/>
      <c r="J59" s="4"/>
      <c r="K59" s="4"/>
      <c r="L59" s="4"/>
      <c r="M59" s="4"/>
    </row>
    <row r="60" spans="2:13" x14ac:dyDescent="0.25">
      <c r="B60" s="46" t="s">
        <v>476</v>
      </c>
      <c r="C60" s="47">
        <v>15</v>
      </c>
      <c r="D60" s="46" t="s">
        <v>523</v>
      </c>
      <c r="E60" s="46" t="str">
        <f t="shared" si="4"/>
        <v>5.3.5.</v>
      </c>
      <c r="F60" s="46" t="str">
        <f t="shared" si="5"/>
        <v>5.3.5.15</v>
      </c>
      <c r="G60" s="51"/>
      <c r="H60" s="4"/>
      <c r="I60" s="4"/>
      <c r="J60" s="4"/>
      <c r="K60" s="4"/>
      <c r="L60" s="4"/>
      <c r="M60" s="4"/>
    </row>
    <row r="61" spans="2:13" x14ac:dyDescent="0.25">
      <c r="B61" s="46" t="s">
        <v>476</v>
      </c>
      <c r="C61" s="47">
        <v>16</v>
      </c>
      <c r="D61" s="46" t="s">
        <v>528</v>
      </c>
      <c r="E61" s="46" t="str">
        <f t="shared" si="4"/>
        <v>5.3.5.</v>
      </c>
      <c r="F61" s="46" t="str">
        <f t="shared" si="5"/>
        <v>5.3.5.16</v>
      </c>
      <c r="G61" s="51"/>
      <c r="H61" s="4"/>
      <c r="I61" s="4"/>
      <c r="J61" s="4"/>
      <c r="K61" s="4"/>
      <c r="L61" s="4"/>
      <c r="M61" s="4"/>
    </row>
    <row r="62" spans="2:13" x14ac:dyDescent="0.25">
      <c r="B62" s="46" t="s">
        <v>476</v>
      </c>
      <c r="C62" s="47">
        <v>17</v>
      </c>
      <c r="D62" s="46" t="s">
        <v>532</v>
      </c>
      <c r="E62" s="46" t="str">
        <f t="shared" si="4"/>
        <v>5.3.5.</v>
      </c>
      <c r="F62" s="46" t="str">
        <f t="shared" si="5"/>
        <v>5.3.5.17</v>
      </c>
      <c r="G62" s="51"/>
      <c r="H62" s="4"/>
      <c r="I62" s="4"/>
      <c r="J62" s="4"/>
      <c r="K62" s="4"/>
      <c r="L62" s="4"/>
      <c r="M62" s="4"/>
    </row>
    <row r="63" spans="2:13" x14ac:dyDescent="0.25">
      <c r="B63" s="46" t="s">
        <v>476</v>
      </c>
      <c r="C63" s="47">
        <v>18</v>
      </c>
      <c r="D63" s="46" t="s">
        <v>536</v>
      </c>
      <c r="E63" s="46" t="str">
        <f t="shared" si="4"/>
        <v>5.3.5.</v>
      </c>
      <c r="F63" s="46" t="str">
        <f t="shared" si="5"/>
        <v>5.3.5.18</v>
      </c>
      <c r="G63" s="51"/>
      <c r="H63" s="4"/>
      <c r="I63" s="4"/>
      <c r="J63" s="4"/>
      <c r="K63" s="4"/>
      <c r="L63" s="4"/>
      <c r="M63" s="4"/>
    </row>
    <row r="64" spans="2:13" x14ac:dyDescent="0.25">
      <c r="B64" s="46" t="s">
        <v>476</v>
      </c>
      <c r="C64" s="47">
        <v>19</v>
      </c>
      <c r="D64" s="46" t="s">
        <v>538</v>
      </c>
      <c r="E64" s="46" t="str">
        <f t="shared" si="4"/>
        <v>5.3.5.</v>
      </c>
      <c r="F64" s="46" t="str">
        <f t="shared" si="5"/>
        <v>5.3.5.19</v>
      </c>
      <c r="G64" s="51"/>
      <c r="H64" s="4"/>
      <c r="I64" s="4"/>
      <c r="J64" s="4"/>
      <c r="K64" s="4"/>
      <c r="L64" s="4"/>
      <c r="M64" s="4"/>
    </row>
    <row r="65" spans="2:13" x14ac:dyDescent="0.25">
      <c r="B65" s="46" t="s">
        <v>476</v>
      </c>
      <c r="C65" s="47">
        <v>20</v>
      </c>
      <c r="D65" s="46" t="s">
        <v>541</v>
      </c>
      <c r="E65" s="46" t="str">
        <f t="shared" si="4"/>
        <v>5.3.5.</v>
      </c>
      <c r="F65" s="46" t="str">
        <f t="shared" si="5"/>
        <v>5.3.5.20</v>
      </c>
      <c r="G65" s="51"/>
      <c r="H65" s="4"/>
      <c r="I65" s="4"/>
      <c r="J65" s="4"/>
      <c r="K65" s="4"/>
      <c r="L65" s="4"/>
      <c r="M65" s="4"/>
    </row>
    <row r="66" spans="2:13" x14ac:dyDescent="0.25">
      <c r="B66" s="46" t="s">
        <v>542</v>
      </c>
      <c r="C66" s="47">
        <v>1</v>
      </c>
      <c r="D66" s="46" t="s">
        <v>543</v>
      </c>
      <c r="E66" s="46" t="str">
        <f t="shared" si="4"/>
        <v>5.3.6.</v>
      </c>
      <c r="F66" s="46" t="str">
        <f t="shared" si="5"/>
        <v>5.3.6.1</v>
      </c>
      <c r="G66" s="51"/>
      <c r="H66" s="4"/>
      <c r="I66" s="4"/>
      <c r="J66" s="4"/>
      <c r="K66" s="4"/>
      <c r="L66" s="4"/>
      <c r="M66" s="4"/>
    </row>
    <row r="67" spans="2:13" x14ac:dyDescent="0.25">
      <c r="B67" s="46" t="s">
        <v>542</v>
      </c>
      <c r="C67" s="47">
        <v>2</v>
      </c>
      <c r="D67" s="46" t="s">
        <v>548</v>
      </c>
      <c r="E67" s="46" t="str">
        <f t="shared" ref="E67:E88" si="6">VLOOKUP(B67,$H$3:$I$12,2,FALSE)</f>
        <v>5.3.6.</v>
      </c>
      <c r="F67" s="46" t="str">
        <f t="shared" si="5"/>
        <v>5.3.6.2</v>
      </c>
      <c r="G67" s="51"/>
      <c r="H67" s="4"/>
      <c r="I67" s="4"/>
      <c r="J67" s="4"/>
      <c r="K67" s="4"/>
      <c r="L67" s="4"/>
      <c r="M67" s="4"/>
    </row>
    <row r="68" spans="2:13" x14ac:dyDescent="0.25">
      <c r="B68" s="46" t="s">
        <v>542</v>
      </c>
      <c r="C68" s="47">
        <v>3</v>
      </c>
      <c r="D68" s="46" t="s">
        <v>553</v>
      </c>
      <c r="E68" s="46" t="str">
        <f t="shared" si="6"/>
        <v>5.3.6.</v>
      </c>
      <c r="F68" s="46" t="str">
        <f t="shared" ref="F68:F88" si="7">CONCATENATE(E68,C68)</f>
        <v>5.3.6.3</v>
      </c>
      <c r="G68" s="51"/>
      <c r="H68" s="4"/>
      <c r="I68" s="4"/>
      <c r="J68" s="4"/>
      <c r="K68" s="4"/>
      <c r="L68" s="4"/>
      <c r="M68" s="4"/>
    </row>
    <row r="69" spans="2:13" x14ac:dyDescent="0.25">
      <c r="B69" s="46" t="s">
        <v>542</v>
      </c>
      <c r="C69" s="47">
        <v>4</v>
      </c>
      <c r="D69" s="46" t="s">
        <v>558</v>
      </c>
      <c r="E69" s="46" t="str">
        <f t="shared" si="6"/>
        <v>5.3.6.</v>
      </c>
      <c r="F69" s="46" t="str">
        <f t="shared" si="7"/>
        <v>5.3.6.4</v>
      </c>
      <c r="G69" s="51"/>
      <c r="H69" s="4"/>
      <c r="I69" s="4"/>
      <c r="J69" s="4"/>
      <c r="K69" s="4"/>
      <c r="L69" s="4"/>
      <c r="M69" s="4"/>
    </row>
    <row r="70" spans="2:13" x14ac:dyDescent="0.25">
      <c r="B70" s="46" t="s">
        <v>542</v>
      </c>
      <c r="C70" s="47">
        <v>5</v>
      </c>
      <c r="D70" s="46" t="s">
        <v>563</v>
      </c>
      <c r="E70" s="46" t="str">
        <f t="shared" si="6"/>
        <v>5.3.6.</v>
      </c>
      <c r="F70" s="46" t="str">
        <f t="shared" si="7"/>
        <v>5.3.6.5</v>
      </c>
      <c r="G70" s="51"/>
      <c r="H70" s="4"/>
      <c r="I70" s="4"/>
      <c r="J70" s="4"/>
      <c r="K70" s="4"/>
      <c r="L70" s="4"/>
      <c r="M70" s="4"/>
    </row>
    <row r="71" spans="2:13" x14ac:dyDescent="0.25">
      <c r="B71" s="46" t="s">
        <v>542</v>
      </c>
      <c r="C71" s="47">
        <v>6</v>
      </c>
      <c r="D71" s="46" t="s">
        <v>567</v>
      </c>
      <c r="E71" s="46" t="str">
        <f t="shared" si="6"/>
        <v>5.3.6.</v>
      </c>
      <c r="F71" s="46" t="str">
        <f t="shared" si="7"/>
        <v>5.3.6.6</v>
      </c>
      <c r="G71" s="51"/>
      <c r="H71" s="4"/>
      <c r="I71" s="4"/>
      <c r="J71" s="4"/>
      <c r="K71" s="4"/>
      <c r="L71" s="4"/>
      <c r="M71" s="4"/>
    </row>
    <row r="72" spans="2:13" x14ac:dyDescent="0.25">
      <c r="B72" s="46" t="s">
        <v>571</v>
      </c>
      <c r="C72" s="47">
        <v>1</v>
      </c>
      <c r="D72" s="46" t="s">
        <v>572</v>
      </c>
      <c r="E72" s="46" t="str">
        <f t="shared" si="6"/>
        <v>5.3.7.</v>
      </c>
      <c r="F72" s="46" t="str">
        <f t="shared" si="7"/>
        <v>5.3.7.1</v>
      </c>
      <c r="G72" s="51"/>
      <c r="H72" s="4"/>
      <c r="I72" s="4"/>
      <c r="J72" s="4"/>
      <c r="K72" s="4"/>
      <c r="L72" s="4"/>
      <c r="M72" s="4"/>
    </row>
    <row r="73" spans="2:13" x14ac:dyDescent="0.25">
      <c r="B73" s="46" t="s">
        <v>571</v>
      </c>
      <c r="C73" s="47">
        <v>2</v>
      </c>
      <c r="D73" s="46" t="s">
        <v>577</v>
      </c>
      <c r="E73" s="46" t="str">
        <f t="shared" si="6"/>
        <v>5.3.7.</v>
      </c>
      <c r="F73" s="46" t="str">
        <f t="shared" si="7"/>
        <v>5.3.7.2</v>
      </c>
      <c r="G73" s="51"/>
      <c r="H73" s="4"/>
      <c r="I73" s="4"/>
      <c r="J73" s="4"/>
      <c r="K73" s="4"/>
      <c r="L73" s="4"/>
      <c r="M73" s="4"/>
    </row>
    <row r="74" spans="2:13" x14ac:dyDescent="0.25">
      <c r="B74" s="46" t="s">
        <v>571</v>
      </c>
      <c r="C74" s="47">
        <v>3</v>
      </c>
      <c r="D74" s="46" t="s">
        <v>581</v>
      </c>
      <c r="E74" s="46" t="str">
        <f t="shared" si="6"/>
        <v>5.3.7.</v>
      </c>
      <c r="F74" s="46" t="str">
        <f t="shared" si="7"/>
        <v>5.3.7.3</v>
      </c>
      <c r="G74" s="51"/>
      <c r="H74" s="4"/>
      <c r="I74" s="4"/>
      <c r="J74" s="4"/>
      <c r="K74" s="4"/>
      <c r="L74" s="4"/>
      <c r="M74" s="4"/>
    </row>
    <row r="75" spans="2:13" x14ac:dyDescent="0.25">
      <c r="B75" s="46" t="s">
        <v>571</v>
      </c>
      <c r="C75" s="47">
        <v>4</v>
      </c>
      <c r="D75" s="46" t="s">
        <v>585</v>
      </c>
      <c r="E75" s="46" t="str">
        <f t="shared" si="6"/>
        <v>5.3.7.</v>
      </c>
      <c r="F75" s="46" t="str">
        <f t="shared" si="7"/>
        <v>5.3.7.4</v>
      </c>
      <c r="G75" s="51"/>
      <c r="H75" s="4"/>
      <c r="I75" s="4"/>
      <c r="J75" s="4"/>
      <c r="K75" s="4"/>
      <c r="L75" s="4"/>
      <c r="M75" s="4"/>
    </row>
    <row r="76" spans="2:13" x14ac:dyDescent="0.25">
      <c r="B76" s="46" t="s">
        <v>590</v>
      </c>
      <c r="C76" s="47">
        <v>1</v>
      </c>
      <c r="D76" s="46" t="s">
        <v>591</v>
      </c>
      <c r="E76" s="46" t="str">
        <f t="shared" si="6"/>
        <v>5.3.8.</v>
      </c>
      <c r="F76" s="46" t="str">
        <f t="shared" si="7"/>
        <v>5.3.8.1</v>
      </c>
      <c r="G76" s="51"/>
      <c r="H76" s="4"/>
      <c r="I76" s="4"/>
      <c r="J76" s="4"/>
      <c r="K76" s="4"/>
      <c r="L76" s="4"/>
      <c r="M76" s="4"/>
    </row>
    <row r="77" spans="2:13" x14ac:dyDescent="0.25">
      <c r="B77" s="46" t="s">
        <v>590</v>
      </c>
      <c r="C77" s="47">
        <v>2</v>
      </c>
      <c r="D77" s="46" t="s">
        <v>594</v>
      </c>
      <c r="E77" s="46" t="str">
        <f t="shared" si="6"/>
        <v>5.3.8.</v>
      </c>
      <c r="F77" s="46" t="str">
        <f t="shared" si="7"/>
        <v>5.3.8.2</v>
      </c>
      <c r="G77" s="51"/>
      <c r="H77" s="4"/>
      <c r="I77" s="4"/>
      <c r="J77" s="4"/>
      <c r="K77" s="4"/>
      <c r="L77" s="4"/>
      <c r="M77" s="4"/>
    </row>
    <row r="78" spans="2:13" x14ac:dyDescent="0.25">
      <c r="B78" s="46" t="s">
        <v>590</v>
      </c>
      <c r="C78" s="47">
        <v>3</v>
      </c>
      <c r="D78" s="46" t="s">
        <v>598</v>
      </c>
      <c r="E78" s="46" t="str">
        <f t="shared" si="6"/>
        <v>5.3.8.</v>
      </c>
      <c r="F78" s="46" t="str">
        <f t="shared" si="7"/>
        <v>5.3.8.3</v>
      </c>
      <c r="G78" s="51"/>
      <c r="H78" s="4"/>
      <c r="I78" s="4"/>
      <c r="J78" s="4"/>
      <c r="K78" s="4"/>
      <c r="L78" s="4"/>
      <c r="M78" s="4"/>
    </row>
    <row r="79" spans="2:13" x14ac:dyDescent="0.25">
      <c r="B79" s="46" t="s">
        <v>602</v>
      </c>
      <c r="C79" s="47">
        <v>1</v>
      </c>
      <c r="D79" s="46" t="s">
        <v>603</v>
      </c>
      <c r="E79" s="46" t="str">
        <f t="shared" si="6"/>
        <v>5.3.9.</v>
      </c>
      <c r="F79" s="46" t="str">
        <f t="shared" si="7"/>
        <v>5.3.9.1</v>
      </c>
      <c r="G79" s="51"/>
      <c r="H79" s="4"/>
      <c r="I79" s="4"/>
      <c r="J79" s="4"/>
      <c r="K79" s="4"/>
      <c r="L79" s="4"/>
      <c r="M79" s="4"/>
    </row>
    <row r="80" spans="2:13" x14ac:dyDescent="0.25">
      <c r="B80" s="46" t="s">
        <v>602</v>
      </c>
      <c r="C80" s="47">
        <v>2</v>
      </c>
      <c r="D80" s="46" t="s">
        <v>607</v>
      </c>
      <c r="E80" s="46" t="str">
        <f t="shared" si="6"/>
        <v>5.3.9.</v>
      </c>
      <c r="F80" s="46" t="str">
        <f t="shared" si="7"/>
        <v>5.3.9.2</v>
      </c>
      <c r="G80" s="51"/>
      <c r="H80" s="4"/>
      <c r="I80" s="4"/>
      <c r="J80" s="4"/>
      <c r="K80" s="4"/>
      <c r="L80" s="4"/>
      <c r="M80" s="4"/>
    </row>
    <row r="81" spans="2:13" x14ac:dyDescent="0.25">
      <c r="B81" s="46" t="s">
        <v>602</v>
      </c>
      <c r="C81" s="47">
        <v>3</v>
      </c>
      <c r="D81" s="46" t="s">
        <v>614</v>
      </c>
      <c r="E81" s="46" t="str">
        <f t="shared" si="6"/>
        <v>5.3.9.</v>
      </c>
      <c r="F81" s="46" t="str">
        <f t="shared" si="7"/>
        <v>5.3.9.3</v>
      </c>
      <c r="G81" s="51"/>
      <c r="H81" s="4"/>
      <c r="I81" s="4"/>
      <c r="J81" s="4"/>
      <c r="K81" s="4"/>
      <c r="L81" s="4"/>
      <c r="M81" s="4"/>
    </row>
    <row r="82" spans="2:13" x14ac:dyDescent="0.25">
      <c r="B82" s="46" t="s">
        <v>602</v>
      </c>
      <c r="C82" s="47">
        <v>4</v>
      </c>
      <c r="D82" s="46" t="s">
        <v>625</v>
      </c>
      <c r="E82" s="46" t="str">
        <f t="shared" si="6"/>
        <v>5.3.9.</v>
      </c>
      <c r="F82" s="46" t="str">
        <f t="shared" si="7"/>
        <v>5.3.9.4</v>
      </c>
      <c r="G82" s="51"/>
      <c r="H82" s="4"/>
      <c r="I82" s="4"/>
      <c r="J82" s="4"/>
      <c r="K82" s="4"/>
      <c r="L82" s="4"/>
      <c r="M82" s="4"/>
    </row>
    <row r="83" spans="2:13" x14ac:dyDescent="0.25">
      <c r="B83" s="46" t="s">
        <v>602</v>
      </c>
      <c r="C83" s="47">
        <v>5</v>
      </c>
      <c r="D83" s="46" t="s">
        <v>630</v>
      </c>
      <c r="E83" s="46" t="str">
        <f t="shared" si="6"/>
        <v>5.3.9.</v>
      </c>
      <c r="F83" s="46" t="str">
        <f t="shared" si="7"/>
        <v>5.3.9.5</v>
      </c>
      <c r="G83" s="51"/>
      <c r="H83" s="4"/>
      <c r="I83" s="4"/>
      <c r="J83" s="4"/>
      <c r="K83" s="4"/>
      <c r="L83" s="4"/>
      <c r="M83" s="4"/>
    </row>
    <row r="84" spans="2:13" x14ac:dyDescent="0.25">
      <c r="B84" s="46" t="s">
        <v>602</v>
      </c>
      <c r="C84" s="47">
        <v>6</v>
      </c>
      <c r="D84" s="46" t="s">
        <v>643</v>
      </c>
      <c r="E84" s="46" t="str">
        <f t="shared" si="6"/>
        <v>5.3.9.</v>
      </c>
      <c r="F84" s="46" t="str">
        <f t="shared" si="7"/>
        <v>5.3.9.6</v>
      </c>
      <c r="G84" s="51"/>
      <c r="H84" s="4"/>
      <c r="I84" s="4"/>
      <c r="J84" s="4"/>
      <c r="K84" s="4"/>
      <c r="L84" s="4"/>
      <c r="M84" s="4"/>
    </row>
    <row r="85" spans="2:13" x14ac:dyDescent="0.25">
      <c r="B85" s="46" t="s">
        <v>651</v>
      </c>
      <c r="C85" s="47">
        <v>1</v>
      </c>
      <c r="D85" s="46" t="s">
        <v>652</v>
      </c>
      <c r="E85" s="46" t="str">
        <f t="shared" si="6"/>
        <v>5.3.10.</v>
      </c>
      <c r="F85" s="46" t="str">
        <f t="shared" si="7"/>
        <v>5.3.10.1</v>
      </c>
      <c r="G85" s="51"/>
      <c r="H85" s="4"/>
      <c r="I85" s="4"/>
      <c r="J85" s="4"/>
      <c r="K85" s="4"/>
      <c r="L85" s="4"/>
      <c r="M85" s="4"/>
    </row>
    <row r="86" spans="2:13" x14ac:dyDescent="0.25">
      <c r="B86" s="46" t="s">
        <v>651</v>
      </c>
      <c r="C86" s="47">
        <v>2</v>
      </c>
      <c r="D86" s="46" t="s">
        <v>656</v>
      </c>
      <c r="E86" s="46" t="str">
        <f t="shared" si="6"/>
        <v>5.3.10.</v>
      </c>
      <c r="F86" s="46" t="str">
        <f t="shared" si="7"/>
        <v>5.3.10.2</v>
      </c>
      <c r="G86" s="51"/>
      <c r="H86" s="4"/>
      <c r="I86" s="4"/>
      <c r="J86" s="4"/>
      <c r="K86" s="4"/>
      <c r="L86" s="4"/>
      <c r="M86" s="4"/>
    </row>
    <row r="87" spans="2:13" x14ac:dyDescent="0.25">
      <c r="B87" s="46" t="s">
        <v>651</v>
      </c>
      <c r="C87" s="47">
        <v>3</v>
      </c>
      <c r="D87" s="46" t="s">
        <v>660</v>
      </c>
      <c r="E87" s="46" t="str">
        <f t="shared" si="6"/>
        <v>5.3.10.</v>
      </c>
      <c r="F87" s="46" t="str">
        <f t="shared" si="7"/>
        <v>5.3.10.3</v>
      </c>
      <c r="G87" s="51"/>
      <c r="H87" s="4"/>
      <c r="I87" s="4"/>
      <c r="J87" s="4"/>
      <c r="K87" s="4"/>
      <c r="L87" s="4"/>
      <c r="M87" s="4"/>
    </row>
    <row r="88" spans="2:13" x14ac:dyDescent="0.25">
      <c r="B88" s="46" t="s">
        <v>651</v>
      </c>
      <c r="C88" s="47">
        <v>4</v>
      </c>
      <c r="D88" s="46" t="s">
        <v>664</v>
      </c>
      <c r="E88" s="46" t="str">
        <f t="shared" si="6"/>
        <v>5.3.10.</v>
      </c>
      <c r="F88" s="46" t="str">
        <f t="shared" si="7"/>
        <v>5.3.10.4</v>
      </c>
      <c r="G88" s="51"/>
      <c r="H88" s="4"/>
      <c r="I88" s="4"/>
      <c r="J88" s="4"/>
      <c r="K88" s="4"/>
      <c r="L88" s="4"/>
      <c r="M88" s="4"/>
    </row>
    <row r="89" spans="2:13" x14ac:dyDescent="0.25">
      <c r="B89" s="4"/>
      <c r="D89" s="4"/>
      <c r="E89" s="4"/>
      <c r="F89" s="4"/>
      <c r="G89" s="51"/>
      <c r="H89" s="4"/>
      <c r="I89" s="4"/>
      <c r="J89" s="4"/>
      <c r="K89" s="4"/>
      <c r="L89" s="4"/>
      <c r="M89" s="4"/>
    </row>
    <row r="90" spans="2:13" x14ac:dyDescent="0.25">
      <c r="B90" s="4"/>
      <c r="D90" s="4"/>
      <c r="E90" s="4"/>
      <c r="F90" s="4"/>
      <c r="H90" s="4"/>
      <c r="I90" s="4"/>
      <c r="J90" s="4"/>
      <c r="K90" s="4"/>
      <c r="L90" s="4"/>
      <c r="M90" s="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EB65C7-C6E4-40DC-8167-AE1C71C477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877030-A3F6-42FE-B9CB-22894ABECE9A}">
  <ds:schemaRefs>
    <ds:schemaRef ds:uri="http://schemas.microsoft.com/sharepoint/v3/contenttype/forms"/>
  </ds:schemaRefs>
</ds:datastoreItem>
</file>

<file path=customXml/itemProps3.xml><?xml version="1.0" encoding="utf-8"?>
<ds:datastoreItem xmlns:ds="http://schemas.openxmlformats.org/officeDocument/2006/customXml" ds:itemID="{CF8EE962-B47E-40D5-ABCB-4ADFBA603F10}">
  <ds:schemaRefs>
    <ds:schemaRef ds:uri="http://purl.org/dc/elements/1.1/"/>
    <ds:schemaRef ds:uri="http://schemas.microsoft.com/office/2006/metadata/properties"/>
    <ds:schemaRef ds:uri="http://purl.org/dc/terms/"/>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22de1217-337d-48c6-ae41-de18a9e7644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 ME FIRST</vt:lpstr>
      <vt:lpstr>Cover Page</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2022-08-18T16:16:28Z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MediaServiceImageTags">
    <vt:lpwstr/>
  </property>
</Properties>
</file>