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hidePivotFieldList="1" defaultThemeVersion="166925"/>
  <xr:revisionPtr revIDLastSave="0" documentId="8_{E6378746-5EA5-45F9-9FE7-9592340CB7B8}" xr6:coauthVersionLast="47" xr6:coauthVersionMax="47" xr10:uidLastSave="{00000000-0000-0000-0000-000000000000}"/>
  <bookViews>
    <workbookView xWindow="-120" yWindow="-120" windowWidth="25440" windowHeight="15390" tabRatio="668" activeTab="1" xr2:uid="{B1B34952-F548-409E-A8D1-74B09056FC01}"/>
  </bookViews>
  <sheets>
    <sheet name="READ ME FIRST" sheetId="15" r:id="rId1"/>
    <sheet name="Initiatives" sheetId="1" r:id="rId2"/>
    <sheet name="Initiative mapping-DO NOT EDIT" sheetId="14" r:id="rId3"/>
  </sheets>
  <definedNames>
    <definedName name="_xlnm._FilterDatabase" localSheetId="1" hidden="1">Initiatives!$A$1:$AI$55</definedName>
    <definedName name="_xlnm.Print_Area" localSheetId="1">Initiatives!$A$1:$AI$50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37" i="1"/>
  <c r="D38" i="1"/>
  <c r="D37" i="1"/>
  <c r="B37" i="1"/>
  <c r="B38" i="1"/>
  <c r="J38" i="1" l="1"/>
  <c r="J37" i="1"/>
  <c r="A38" i="1"/>
  <c r="A37" i="1"/>
  <c r="A39" i="1"/>
  <c r="A40" i="1"/>
  <c r="A41" i="1"/>
  <c r="A42" i="1"/>
  <c r="A43" i="1"/>
  <c r="A44" i="1"/>
  <c r="A45" i="1"/>
  <c r="A46" i="1"/>
  <c r="A47" i="1"/>
  <c r="A48" i="1"/>
  <c r="A49" i="1"/>
  <c r="A50" i="1"/>
  <c r="A51" i="1"/>
  <c r="A52" i="1"/>
  <c r="A53" i="1"/>
  <c r="A54" i="1"/>
  <c r="A55" i="1"/>
  <c r="G48" i="1" l="1"/>
  <c r="D48" i="1"/>
  <c r="B48" i="1"/>
  <c r="J48" i="1" s="1"/>
  <c r="G34" i="1" l="1"/>
  <c r="G33" i="1"/>
  <c r="G32" i="1"/>
  <c r="G31" i="1"/>
  <c r="G9" i="1"/>
  <c r="G76" i="14"/>
  <c r="G48" i="14"/>
  <c r="G2" i="1"/>
  <c r="D2" i="1" l="1"/>
  <c r="D49" i="1"/>
  <c r="G96" i="14" l="1"/>
  <c r="G91" i="14"/>
  <c r="G81" i="14" l="1"/>
  <c r="G75" i="14"/>
  <c r="G15" i="14"/>
  <c r="G14" i="14"/>
  <c r="G98" i="14" l="1"/>
  <c r="G13" i="1" l="1"/>
  <c r="A13" i="1"/>
  <c r="B13" i="1"/>
  <c r="D13" i="1"/>
  <c r="G97" i="14" l="1"/>
  <c r="G55" i="1" l="1"/>
  <c r="D55" i="1"/>
  <c r="B55" i="1"/>
  <c r="G54" i="1"/>
  <c r="D54" i="1"/>
  <c r="B54" i="1"/>
  <c r="G52" i="1"/>
  <c r="D52" i="1"/>
  <c r="B52" i="1"/>
  <c r="G51" i="1"/>
  <c r="D51" i="1"/>
  <c r="B51" i="1"/>
  <c r="D34" i="1"/>
  <c r="B34" i="1"/>
  <c r="A34" i="1"/>
  <c r="D33" i="1"/>
  <c r="B33" i="1"/>
  <c r="A33" i="1"/>
  <c r="G21" i="1"/>
  <c r="D21" i="1"/>
  <c r="B21" i="1"/>
  <c r="A21" i="1"/>
  <c r="J54" i="1" l="1"/>
  <c r="G3" i="1"/>
  <c r="D3" i="1"/>
  <c r="B3" i="1"/>
  <c r="A3" i="1"/>
  <c r="G8" i="1" l="1"/>
  <c r="D8" i="1"/>
  <c r="B8" i="1"/>
  <c r="A8" i="1"/>
  <c r="D32" i="1" l="1"/>
  <c r="B32" i="1"/>
  <c r="J34" i="1" s="1"/>
  <c r="A32" i="1"/>
  <c r="G27" i="1" l="1"/>
  <c r="D27" i="1"/>
  <c r="B27" i="1"/>
  <c r="A27" i="1"/>
  <c r="G19" i="1" l="1"/>
  <c r="D19" i="1"/>
  <c r="B19" i="1"/>
  <c r="J21" i="1" s="1"/>
  <c r="A19" i="1"/>
  <c r="G18" i="1"/>
  <c r="D18" i="1"/>
  <c r="B18" i="1"/>
  <c r="A18" i="1"/>
  <c r="G20" i="1"/>
  <c r="D20" i="1"/>
  <c r="B20" i="1"/>
  <c r="A20" i="1"/>
  <c r="J20" i="1" l="1"/>
  <c r="G53" i="1" l="1"/>
  <c r="D53" i="1"/>
  <c r="B53" i="1"/>
  <c r="G50" i="1"/>
  <c r="D50" i="1"/>
  <c r="B50" i="1"/>
  <c r="G49" i="1"/>
  <c r="B49" i="1"/>
  <c r="G47" i="1"/>
  <c r="D47" i="1"/>
  <c r="B47" i="1"/>
  <c r="G46" i="1"/>
  <c r="D46" i="1"/>
  <c r="B46" i="1"/>
  <c r="G45" i="1"/>
  <c r="D45" i="1"/>
  <c r="B45" i="1"/>
  <c r="G44" i="1"/>
  <c r="D44" i="1"/>
  <c r="B44" i="1"/>
  <c r="G43" i="1"/>
  <c r="D43" i="1"/>
  <c r="B43" i="1"/>
  <c r="G42" i="1"/>
  <c r="D42" i="1"/>
  <c r="B42" i="1"/>
  <c r="G41" i="1"/>
  <c r="D41" i="1"/>
  <c r="B41" i="1"/>
  <c r="G40" i="1"/>
  <c r="D40" i="1"/>
  <c r="B40" i="1"/>
  <c r="G39" i="1"/>
  <c r="D39" i="1"/>
  <c r="B39" i="1"/>
  <c r="G36" i="1"/>
  <c r="D36" i="1"/>
  <c r="B36" i="1"/>
  <c r="A36" i="1"/>
  <c r="G35" i="1"/>
  <c r="D35" i="1"/>
  <c r="B35" i="1"/>
  <c r="A35" i="1"/>
  <c r="D31" i="1"/>
  <c r="B31" i="1"/>
  <c r="A31" i="1"/>
  <c r="G30" i="1"/>
  <c r="D30" i="1"/>
  <c r="B30" i="1"/>
  <c r="A30" i="1"/>
  <c r="A28" i="1"/>
  <c r="A29" i="1"/>
  <c r="B28" i="1"/>
  <c r="B29" i="1"/>
  <c r="D28" i="1"/>
  <c r="D29" i="1"/>
  <c r="G28" i="1"/>
  <c r="G29" i="1"/>
  <c r="A22" i="1"/>
  <c r="A23" i="1"/>
  <c r="A24" i="1"/>
  <c r="A25" i="1"/>
  <c r="A26" i="1"/>
  <c r="B22" i="1"/>
  <c r="B23" i="1"/>
  <c r="B24" i="1"/>
  <c r="B25" i="1"/>
  <c r="B26" i="1"/>
  <c r="D22" i="1"/>
  <c r="D23" i="1"/>
  <c r="D24" i="1"/>
  <c r="D25" i="1"/>
  <c r="D26" i="1"/>
  <c r="G22" i="1"/>
  <c r="G23" i="1"/>
  <c r="G24" i="1"/>
  <c r="G25" i="1"/>
  <c r="G26" i="1"/>
  <c r="A16" i="1"/>
  <c r="A17" i="1"/>
  <c r="B16" i="1"/>
  <c r="B17" i="1"/>
  <c r="J19" i="1" s="1"/>
  <c r="D16" i="1"/>
  <c r="D17" i="1"/>
  <c r="G16" i="1"/>
  <c r="G17" i="1"/>
  <c r="J33" i="1" l="1"/>
  <c r="J55" i="1"/>
  <c r="J51" i="1"/>
  <c r="J27" i="1"/>
  <c r="J52" i="1"/>
  <c r="J18" i="1"/>
  <c r="J32" i="1"/>
  <c r="J3" i="1"/>
  <c r="J44" i="1"/>
  <c r="J25" i="1"/>
  <c r="J23" i="1"/>
  <c r="J26" i="1"/>
  <c r="J24" i="1"/>
  <c r="J22" i="1"/>
  <c r="J31" i="1"/>
  <c r="J39" i="1"/>
  <c r="J45" i="1"/>
  <c r="J49" i="1"/>
  <c r="J36" i="1"/>
  <c r="J40" i="1"/>
  <c r="J42" i="1"/>
  <c r="J35" i="1"/>
  <c r="J41" i="1"/>
  <c r="J43" i="1"/>
  <c r="J50" i="1"/>
  <c r="J53" i="1"/>
  <c r="J30" i="1"/>
  <c r="J46" i="1"/>
  <c r="J47" i="1"/>
  <c r="J29" i="1"/>
  <c r="J28" i="1"/>
  <c r="G4" i="14" l="1"/>
  <c r="G5" i="14"/>
  <c r="G6" i="14"/>
  <c r="G7" i="14"/>
  <c r="G8" i="14"/>
  <c r="G9" i="14"/>
  <c r="G10" i="14"/>
  <c r="G11" i="14"/>
  <c r="G12" i="14"/>
  <c r="G13"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7" i="14"/>
  <c r="G78" i="14"/>
  <c r="G79" i="14"/>
  <c r="G80" i="14"/>
  <c r="G82" i="14"/>
  <c r="G83" i="14"/>
  <c r="G84" i="14"/>
  <c r="G85" i="14"/>
  <c r="G86" i="14"/>
  <c r="G87" i="14"/>
  <c r="G88" i="14"/>
  <c r="G89" i="14"/>
  <c r="G90" i="14"/>
  <c r="G92" i="14"/>
  <c r="G93" i="14"/>
  <c r="G94" i="14"/>
  <c r="G95" i="14"/>
  <c r="G3" i="14"/>
  <c r="G15" i="1" l="1"/>
  <c r="D15" i="1"/>
  <c r="B15" i="1"/>
  <c r="J17" i="1" s="1"/>
  <c r="A15" i="1"/>
  <c r="J15" i="1" l="1"/>
  <c r="A14" i="1"/>
  <c r="A12" i="1"/>
  <c r="A11" i="1"/>
  <c r="A10" i="1"/>
  <c r="A9" i="1"/>
  <c r="A7" i="1"/>
  <c r="A6" i="1"/>
  <c r="A5" i="1"/>
  <c r="A4" i="1"/>
  <c r="A2" i="1"/>
  <c r="G4" i="1"/>
  <c r="G5" i="1"/>
  <c r="G6" i="1"/>
  <c r="G7" i="1"/>
  <c r="G10" i="1"/>
  <c r="G11" i="1"/>
  <c r="G12" i="1"/>
  <c r="G14" i="1"/>
  <c r="B14" i="1"/>
  <c r="J16" i="1" s="1"/>
  <c r="B12" i="1"/>
  <c r="B11" i="1"/>
  <c r="J13" i="1" s="1"/>
  <c r="B10" i="1"/>
  <c r="B9" i="1"/>
  <c r="B7" i="1"/>
  <c r="B6" i="1"/>
  <c r="J8" i="1" s="1"/>
  <c r="B5" i="1"/>
  <c r="B4" i="1"/>
  <c r="B2" i="1"/>
  <c r="J2" i="1" l="1"/>
  <c r="J10" i="1"/>
  <c r="J4" i="1"/>
  <c r="J12" i="1"/>
  <c r="J14" i="1"/>
  <c r="J6" i="1"/>
  <c r="J9" i="1"/>
  <c r="J7" i="1"/>
  <c r="J5" i="1"/>
  <c r="J11" i="1"/>
  <c r="D4" i="1"/>
  <c r="D5" i="1"/>
  <c r="D6" i="1"/>
  <c r="D7" i="1"/>
  <c r="D9" i="1"/>
  <c r="D10" i="1"/>
  <c r="D11" i="1"/>
  <c r="D12" i="1"/>
  <c r="D14" i="1"/>
</calcChain>
</file>

<file path=xl/sharedStrings.xml><?xml version="1.0" encoding="utf-8"?>
<sst xmlns="http://schemas.openxmlformats.org/spreadsheetml/2006/main" count="1208" uniqueCount="674">
  <si>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</si>
  <si>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</si>
  <si>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</si>
  <si>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</si>
  <si>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</si>
  <si>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</si>
  <si>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</si>
  <si>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</si>
  <si>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</si>
  <si>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</si>
  <si>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</si>
  <si>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Q1</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</si>
  <si>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</si>
  <si>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</si>
  <si>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</si>
  <si>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</si>
  <si>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</si>
  <si>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</si>
  <si>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</si>
  <si>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</si>
  <si>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</si>
  <si>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</si>
  <si>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</si>
  <si>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</si>
  <si>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</si>
  <si>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</si>
  <si>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</si>
  <si>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</si>
  <si>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</si>
  <si>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</si>
  <si>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</si>
  <si>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</si>
  <si>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</si>
  <si>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</si>
  <si>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</si>
  <si>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</si>
  <si>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</si>
  <si>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</si>
  <si>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</si>
  <si>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</si>
  <si>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</si>
  <si>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</si>
  <si>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</si>
  <si>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</si>
  <si>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</si>
  <si>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</si>
  <si>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</si>
  <si>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</si>
  <si>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</si>
  <si>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</si>
  <si>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</si>
  <si>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</si>
  <si>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</si>
  <si>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</si>
  <si>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</si>
  <si>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</si>
  <si>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</si>
  <si>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</si>
  <si>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</si>
  <si>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</si>
  <si>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</si>
  <si>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</si>
  <si>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</si>
  <si>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</si>
  <si>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</si>
  <si>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</si>
  <si>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</si>
  <si>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</si>
  <si>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</si>
  <si>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</si>
  <si>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</si>
  <si>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</si>
  <si>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</si>
  <si>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</si>
  <si>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</si>
  <si>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</si>
  <si>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</si>
  <si>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</si>
  <si>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</si>
  <si>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</si>
  <si>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</si>
  <si>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</si>
  <si>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</si>
  <si>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</si>
  <si>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</si>
  <si>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</si>
  <si>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</si>
  <si>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</si>
  <si>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</si>
  <si>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</si>
  <si>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</si>
  <si>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</si>
  <si>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</si>
  <si>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</si>
  <si>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</si>
  <si>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</si>
  <si>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</si>
  <si>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</si>
  <si>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</si>
  <si>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</si>
  <si>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</si>
  <si>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</si>
  <si>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</si>
  <si>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</si>
  <si>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</si>
  <si>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</si>
  <si>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</si>
  <si>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</si>
  <si>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</si>
  <si>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</si>
  <si>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</si>
  <si>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</si>
  <si>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</si>
  <si>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</si>
  <si>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</si>
  <si>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</si>
  <si>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</si>
  <si>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</si>
  <si>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</si>
  <si>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</si>
  <si>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</si>
  <si>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</si>
  <si>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</si>
  <si>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</si>
  <si>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</si>
  <si>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</si>
  <si>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Supporting File links</t>
  </si>
  <si>
    <t>Risk Assessment &amp; Mapping</t>
  </si>
  <si>
    <t xml:space="preserve">Ignition probability mapping showing the probability of ignition along the electric lines and equipment  </t>
  </si>
  <si>
    <t>A.01 - Distribution Modeling Enhancements - Equipment Failure and Contact From Object</t>
  </si>
  <si>
    <t>Develop additional Distribution Equipment Failure (EFF) and Distribution Contact From Object (CFO) sub-models. Conduct assessment to determine whether newly developed sub-models should be included in the WDRM model.</t>
  </si>
  <si>
    <t>First drafts of the Equipment Failure and Contact from Object models were included as part of the 2022 WDRM v3. Scoping work for improved models as outlined in the schedule will begin in Q2 2022.</t>
  </si>
  <si>
    <t>In Progress</t>
  </si>
  <si>
    <t/>
  </si>
  <si>
    <t>A.02 - Transmission Modeling Enhancements - Threat and Hazard Risk Drivers</t>
  </si>
  <si>
    <t>Develop Threat and Hazard (Risk drivers) sub-models that cover: Threats (e.g., Atmospheric corrosion, Underground corrosion, Fatigue, Mechanical Wear, Decay, Contamination, Vibration), and Hazards (primarily Wind). Conduct assessment to determine whether newly developed sub-models are to be included in the WTRM model.</t>
  </si>
  <si>
    <t>The first version of all committed Threat\Hazard models besides one (Insulator-Contamination) that have the greatest impact to the safety of PG&amp;E’s Transmission line assets have been deployed. The last remaining model, Insulator-Contamination, is targeted to be completed by April 30, 2022.</t>
  </si>
  <si>
    <t xml:space="preserve">Initiative mapping and estimation of wildfire and PSPS risk-reduction impact </t>
  </si>
  <si>
    <t xml:space="preserve">A.03 - PSPS Consequence Model </t>
  </si>
  <si>
    <t>Conduct an assessment of the PSPS Consequence model to inform if it is fit for use to inform PSPS mitigation plans to minimize customer impact.</t>
  </si>
  <si>
    <t>Soliciting stakeholder feedback and usage through meetings and review of results as part of the Undergrounding mileage selection framework. Delay due to resource focus on supporting Undergrounding Tool and Integrated Risk Spend Efficiency for System Hardening team which stems from lack of resources dedicated to workstream; divergence of priorities due to 2 members of the team resigning and 1 on emergency family leave.</t>
  </si>
  <si>
    <t>Delayed</t>
  </si>
  <si>
    <t xml:space="preserve">Match drop simulations showing the potential wildfire consequence of ignitions that occur along the electric lines and equipment  </t>
  </si>
  <si>
    <t xml:space="preserve">A.04 - Wildfire Consequence Model Enhancements - Ingress/Egress </t>
  </si>
  <si>
    <t>Develop an approach on how to incorporate ingress/egress into the Wildfire Consequence Model.</t>
  </si>
  <si>
    <t xml:space="preserve"> Egress model has been delivered by UCLA and the RAVE model from Technosylva. Next step is to identify and assign resources to apply and explore models to identify preferred application to include Egress in the risk models.</t>
  </si>
  <si>
    <t>A.05 - Wildfire Consequence Model Enhancements - Resistance to Control</t>
  </si>
  <si>
    <t>Evaluate an approach to incorporate "Resistance to Control" (i.e., TDI) into the Wildfire Consequence Model. Resistance to Control is the relative difficulty of constructing and holding a control line as affected by resistance to line construction and by fire behavior.</t>
  </si>
  <si>
    <t>Contractual arrangements for the resistance to control model outputs from the Technosylva RAVE model were completed.</t>
  </si>
  <si>
    <t>Situational Awareness &amp; Forecasting</t>
  </si>
  <si>
    <t xml:space="preserve">Advanced weather monitoring and weather stations </t>
  </si>
  <si>
    <t>B.01 - FPI and IPW Modeling - Revision Evaluation</t>
  </si>
  <si>
    <t xml:space="preserve">Evaluate running the FPI and IPW Models with the ensemble mean output of the POMMS-EPS. 
</t>
  </si>
  <si>
    <t xml:space="preserve">External vendor and internal teams have built out ensemble mean versus deterministic verification tools so we can track forecast performance each quarter.   In addition, external vendor is working on adjusting the dead fuel and live fuel moisture models to accept either deterministic or ensemble mean forecast data as input.  </t>
  </si>
  <si>
    <t>B.02 - Weather Stations -Installations and Optimizations</t>
  </si>
  <si>
    <t># of Weather Stations</t>
  </si>
  <si>
    <t>Install or Optimize 100 weather stations.   A unit is deemed "installed" when it is in service and verified as operating when initially installed.  
A unit is deemed "optimized" when a weather station is moved from an existing location to a new location for the purposes of improving our understanding of the weather conditions in the area.</t>
  </si>
  <si>
    <t>In Q1, PG&amp;E installed 5 weather stations.</t>
  </si>
  <si>
    <t>B.03 - High-Definition Cameras - Installations</t>
  </si>
  <si>
    <t># of HD Cameras</t>
  </si>
  <si>
    <t>Install 98 new cameras that are facing HFTD Tier 2 or Tier 3 viewsheds. In the case a site is destroyed and a camera can be replaced / relocated nearby with a different visual coverage than the original, this will count as a new installation.</t>
  </si>
  <si>
    <t>In Q1, PG&amp;E installed 21 cameras.</t>
  </si>
  <si>
    <t xml:space="preserve">Continuous monitoring sensors </t>
  </si>
  <si>
    <t>B.04 - Distribution Fault
Anticipation (DFA) - Installations</t>
  </si>
  <si>
    <t># of DFA Sensors</t>
  </si>
  <si>
    <t>Install 40 Distribution Fault Anticipation (DFA) sensors on circuits feeding into HFTD areas or HFRA. One sensor per circuit at initiating substation.</t>
  </si>
  <si>
    <t>In Q1, PG&amp;E installed 12 sensors.</t>
  </si>
  <si>
    <t>B.05 - Early Fault Detection (EFD) - Installations</t>
  </si>
  <si>
    <t># of circuits</t>
  </si>
  <si>
    <t xml:space="preserve">Install Early Fault Detection (EFD) sensors on 2 circuits feeding into HFTD areas or HFRA. </t>
  </si>
  <si>
    <t>No sensors were installed in Q1, but none were planned to be installed in Q1. Therefore, this initiative remains on track for completion by the end of the year.</t>
  </si>
  <si>
    <t>B.06 - Line Sensor  - Installations</t>
  </si>
  <si>
    <t xml:space="preserve">Install Line Sensor devices on 40 circuits feeding into HFTD areas or HFRA to cover mainline and major tap lines in areas meeting minimum load requirements and within cellular coverage areas to provide visibility. </t>
  </si>
  <si>
    <t>Grid Design &amp; System Hardening</t>
  </si>
  <si>
    <t xml:space="preserve">Expulsion fuse replacement  </t>
  </si>
  <si>
    <t>C.01 - Expulsion Fuse - Removal</t>
  </si>
  <si>
    <t># of fuses</t>
  </si>
  <si>
    <t>Remove 3,000 non-exempt fuses/ cutouts identified on distribution poles in HFTD areas or HFRA.</t>
  </si>
  <si>
    <t>In Q1, PG&amp;E installed 831 non-exempt fuses.  Note that completed units reported are subject to change due to lag time in QA validation/approval and SAP transaction processing.  The Q1 actuals are based on data validated in SAP on April 8th and could change in future reporting based on further validation.</t>
  </si>
  <si>
    <t xml:space="preserve">Grid topology improvements to mitigate or reduce PSPS events  </t>
  </si>
  <si>
    <t>C.02 - Distribution Sectionalizing Devices - Install and SCADA commission</t>
  </si>
  <si>
    <t>GhLogID</t>
  </si>
  <si>
    <t># of distribution sectionalizing devices</t>
  </si>
  <si>
    <t>Install and SCADA commission 100 new PSPS SCADA enabled Distribution Sectionalizing devices.</t>
  </si>
  <si>
    <t>In Q1, PG&amp;E installed 4 PSPS Distribution Sectionalizing devices, which includes construction and SCADA commissioning.  Note that supply chain issues, as well as permitting, environmental and land dependencies may introduce potential risk to the plan in the future months.</t>
  </si>
  <si>
    <t>C.03 - Transmission Line Sectionalizing - Install and SCADA commission</t>
  </si>
  <si>
    <t># of switches</t>
  </si>
  <si>
    <t>Install and SCADA commission 15 transmission line switches on lines that traverse the HFTD areas. The switches themselves may not be located in the HFTD areas but can be used to support customer impact reduction.</t>
  </si>
  <si>
    <t>In Q1, PG&amp;E completed 1 transmission line switch on lines that traverse the HFTD areas was completed.</t>
  </si>
  <si>
    <t>C.04 - Distribution Line Motorized Switch Operator (MSO) - Replacements </t>
  </si>
  <si>
    <t># of MSOs</t>
  </si>
  <si>
    <t>Replace at least 50 of the 104 remaining Motorized Switch Operators that are located within or are energizing line sections that feed into HFTD areas or HFRA.</t>
  </si>
  <si>
    <t>In Q1, PG&amp;E completed installation of 1 MSO device installation, which includes construction and SCADA commissioning.  Note that supply chain issues, as well as permitting, environmental and land dependencies may introduce potential risk to the plan in the future months.</t>
  </si>
  <si>
    <t xml:space="preserve">Installation of system automation equipment </t>
  </si>
  <si>
    <t>C.05 - SCADA Recloser 
Equipment - Installations  </t>
  </si>
  <si>
    <t># of reclosers</t>
  </si>
  <si>
    <t>Install 17 substation SCADA enabled reclosers on circuits serving line sections that feed into HFTD areas or HFRA, barring any exceptions due to connectivity issues necessary to SCADA-enable the recloser. 
Footnote: There may be connectivity issues for some SCADA reclosers that will require manual setting updates, but there is still benefit in installing the recloser to get the sectionalization on the circuit.</t>
  </si>
  <si>
    <t xml:space="preserve">The program had no Q1 target, and no units were Commissioned. Work is expected to ramp up in Q2 as the program is targeting to complete 6 SCADA reclosers. </t>
  </si>
  <si>
    <t>C.06 - Fuse Savers (Single Phase Reclosers) - Installations</t>
  </si>
  <si>
    <t># of fuse saver sets</t>
  </si>
  <si>
    <t xml:space="preserve">Install 80 single phase recloser sets in HFTD areas or HFRA. </t>
  </si>
  <si>
    <t xml:space="preserve">In Q1, PG&amp;E installed 2 single phase reclosers. </t>
  </si>
  <si>
    <t xml:space="preserve">Mitigation of impact on customers and other residents affected during PSPS event  </t>
  </si>
  <si>
    <t>C.07 - Temporary Distribution Microgrids </t>
  </si>
  <si>
    <t># of PIHs</t>
  </si>
  <si>
    <t>Make operationally ready at least four (4) additional Distribution Microgrid Pre-installed Interconnection Hubs (PIHs). This target will include 1 PIH that completed construction in December 2021 and will be made ready to operate in 2022.</t>
  </si>
  <si>
    <t>The project management team made progress obtaining/extending permitting and securing major material and equipment needed for electrical construction, including Viper line reclosers that needed additional lead time for safety enhancement.  Clearances have been submitted and scheduled for two sites to begin construction in Q2 (Lucerne and Arnold). To ensure temporary generation is available to energize these sites, PG&amp;E issued a Temporary Generation Request for Proposals and began evaluation on competitive bids. Cross-functional alignment planning across engineering teams took place to ensure energization plans for constructed sites can be completed in a timely fashion once generators are available.</t>
  </si>
  <si>
    <t>C.08 - Rincon Transformer Fuse - Replacement </t>
  </si>
  <si>
    <t>Replace the fuse with a circuit switcher on the Rincon Transformer Bank 1.</t>
  </si>
  <si>
    <t xml:space="preserve">In-Service date on track for Q2. </t>
  </si>
  <si>
    <t>C.09 - Emergency Back-up Generation – Equip PG&amp;E Service Centers &amp; Materials Distribution Centers</t>
  </si>
  <si>
    <t># of sites</t>
  </si>
  <si>
    <t>Equip 15 PG&amp;E Service Centers or Materials Distribution Centers sites with emergency back-up generation to allow the sites to operate with the same amount of functionality as they would if they were being fed from their normal utility power source.</t>
  </si>
  <si>
    <t>In Q1, PG&amp;E completed the cutovers on four 4 sites.  Fortuna SC, Quincy SC, and Clearlake SC were completed in January.  Woodland SC was successfully completed in February.</t>
  </si>
  <si>
    <t xml:space="preserve">Undergrounding of electric lines and/or equipment  </t>
  </si>
  <si>
    <t>C.10 - 10K Undergrounding</t>
  </si>
  <si>
    <t># of circuit miles</t>
  </si>
  <si>
    <t>Complete at least 175 circuit miles of undergrounding work. The 175 circuit mile target includes undergrounding taking place as part of both System Hardening (Section 7.3.3.17.1), Butte County Rebuild efforts (Section 7.3.3.17.6) including a small volume of previously hardened overhead lines that are being placed underground, and any other undergrounding work performed in HFTD or fire rebuild areas.</t>
  </si>
  <si>
    <t>In Q1, PG&amp;E completed 35.2 undergrounding miles (31.1 from the System Hardening Program and 4.1 from the Butte Rebuild effort).</t>
  </si>
  <si>
    <t xml:space="preserve">Updates to grid topology to minimize risk of ignition in HFTDs  </t>
  </si>
  <si>
    <t>C.11 - System Hardening - Distribution</t>
  </si>
  <si>
    <t xml:space="preserve">Complete at least 470 circuit miles of system hardening work which includes overhead system hardening, undergrounding and removal of overhead lines in HFTD or buffer zone areas with the exception of any mileage being undergrounded and tracked separately as part of our Butte County Rebuild efforts (Section 7.3.3.17.6). </t>
  </si>
  <si>
    <t xml:space="preserve">In Q1, PG&amp;E completed 95.1 miles of system hardening.
</t>
  </si>
  <si>
    <t>C.12 - System Hardening - Transmission</t>
  </si>
  <si>
    <t xml:space="preserve">Remove or replace 32 circuit miles of transmission conductor on lines traversing the HFTD areas or HFRA. </t>
  </si>
  <si>
    <t>In Q1, PG&amp;E completed 4.2 miles of removing or replacing transmission conductor.</t>
  </si>
  <si>
    <t>C.13 - Surge Arrestor - Removals</t>
  </si>
  <si>
    <t># of surge arrestors</t>
  </si>
  <si>
    <t xml:space="preserve">Remove all of the remaining non-exempt surge arrestors in HFTD areas (based on the known population of 4,590 surge arrestors as of January 1, 2022) through replacement with exempt equipment. </t>
  </si>
  <si>
    <t>In Q1, PG&amp;E completed the removal of 1,202 surge arrestors.</t>
  </si>
  <si>
    <t>C.14 - Remote Grid - Operate New SPS Units </t>
  </si>
  <si>
    <t xml:space="preserve"># of Remote Grids </t>
  </si>
  <si>
    <t xml:space="preserve">Operate 2 new Remote Grid Standalone Power System (SPS) units </t>
  </si>
  <si>
    <t>The Remote Grid Program executed contracts for four Standalone Power Systems (SPS) units in the third week of February. Two of these four units are scheduled to be online by December 2022. For these projects the vendor has ordered the longest-lead major equipment (generator sets) and detailed engineering design is nearing 90% complete. PG&amp;E has initiated line removal scoping, permitting outreach, and the Environmental Review process. Unexpected supply chain delays in major equipment delivery pose schedule risks so the team is working to expedite delivery. At conclusion of 30% design, our contractor notified us that the remainder of Engineer/Procure/Construct timelines will be longer than expected due to COVID related delays. Global supply chain issues delaying generator procurement, extended design and contracting durations, and incremental civil scopes identified on 2 projects were the primary causes of the delay.</t>
  </si>
  <si>
    <t>C.15 - Butte County Rebuild - Undergrounding</t>
  </si>
  <si>
    <t># of primary circuit miles</t>
  </si>
  <si>
    <t>Complete 55 circuit miles of undergrounding work as part of the Butte County Rebuild program.</t>
  </si>
  <si>
    <t xml:space="preserve">In Q1, PG&amp;E completed 3.9 miles of undergrounding work as a part of the Butte County Rebuild program. </t>
  </si>
  <si>
    <t>Asset Management &amp; Inspections</t>
  </si>
  <si>
    <t xml:space="preserve">Detailed inspections of distribution electric lines and equipment  </t>
  </si>
  <si>
    <t>D.01 - Detailed Inspections - Distribution</t>
  </si>
  <si>
    <t>AiLogID</t>
  </si>
  <si>
    <t># of poles</t>
  </si>
  <si>
    <t>Complete detailed inspections on a minimum of 396,000 distribution poles, which were identified in PG&amp;E's asset registry as of January 1, 2022, in HFTD areas or HFRA, barring External Factors.
Any poles discovered after January 1, 2022 with a field installation date on or before 2020 will be inspected within 90 days of when added to the asset registry. Any poles discovered after January 1, 2022 with a field installation date in 2021 or 2022 will not be in scope for inspection as part of this 2022 WMP target.</t>
  </si>
  <si>
    <t>In Q1, PG&amp;E completed detailed ground inspections on 6,235 distribution poles.</t>
  </si>
  <si>
    <t xml:space="preserve">Detailed inspections of transmission electric lines and equipment  </t>
  </si>
  <si>
    <t>D.02 - Detailed Inspection Transmission – Ground </t>
  </si>
  <si>
    <t># of structures</t>
  </si>
  <si>
    <t xml:space="preserve">Complete detailed ground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 </t>
  </si>
  <si>
    <t>In Q1, PG&amp;E completed detailed ground inspections on 2,783 transmission structures.</t>
  </si>
  <si>
    <t>D.03 - Detailed Inspection Transmission – Climbing </t>
  </si>
  <si>
    <t>Complete detailed climbing inspections on a minimum of 1,800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</si>
  <si>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1,172 climbing inspections.</t>
  </si>
  <si>
    <t>D.04 - Detailed Inspection Transmission – Aerial </t>
  </si>
  <si>
    <t>Complete detailed aerial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</si>
  <si>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aerial inspections on 8,202 transmission structures.</t>
  </si>
  <si>
    <t xml:space="preserve">Infrared inspections of distribution electric lines and equipment  </t>
  </si>
  <si>
    <t>D.05 - Infrared Inspections - Distribution</t>
  </si>
  <si>
    <t>Complete infrared inspections on a minimum of 9,000 distribution circuit miles in PG&amp;E's asset registry as of January 1, 2022, in HFTD areas or HFRA, barring External Factors.
Any assets identified after January 1, 2022 with a field installation date on or before 2020 will be inspected within 90 days of when added to the asset registry. Any assets identified after January 1, 2022 with a field installation date in 2021 or 2022 will not be in scope for inspection as part of this 2022 WMP target.</t>
  </si>
  <si>
    <t xml:space="preserve">In Q1, 0 miles were inspected.  Infrared Inspections - Distributions plans to start inspections in Q3 and will complete by end of year 2022. </t>
  </si>
  <si>
    <t xml:space="preserve">Substation inspections  </t>
  </si>
  <si>
    <t xml:space="preserve">D.06 - Supplemental Inspections - Substation Distribution </t>
  </si>
  <si>
    <t xml:space="preserve"># of Distribution Substations </t>
  </si>
  <si>
    <t xml:space="preserve">Complete supplemental inspections on 86 distribution substations in HFTD areas or HFRA, barring External  Factors.  </t>
  </si>
  <si>
    <t xml:space="preserve">In Q1, PG&amp;E completed 10 aerial inspections. Per the WMP, units are completed when all three components of inspections (Ground, Aerial and Infrared) are finished. PG&amp;E is committed to meet its target for 2022. </t>
  </si>
  <si>
    <t xml:space="preserve">D.07 - Supplemental Inspections - Substation Transmission </t>
  </si>
  <si>
    <t xml:space="preserve"># of Transmission Substations </t>
  </si>
  <si>
    <t xml:space="preserve">Complete supplemental inspections on 43 transmission substations within HFTD areas or HFRA, barring External  Factors.  </t>
  </si>
  <si>
    <r>
      <rPr>
        <sz val="9"/>
        <rFont val="Calibri"/>
        <family val="2"/>
      </rPr>
      <t>In Q1, PG&amp;</t>
    </r>
    <r>
      <rPr>
        <sz val="9"/>
        <color rgb="FF000000"/>
        <rFont val="Calibri"/>
        <family val="2"/>
      </rPr>
      <t>E had completed 3 aerial inspections. Per the WMP, units are completed when all three components of inspections (Ground, Aerial and Infrared) are finished.</t>
    </r>
  </si>
  <si>
    <t>Other Substation inspections Hydro Generation</t>
  </si>
  <si>
    <t>D.08 - Supplemental Inspections - Hydroelectric Substations and Powerhouses</t>
  </si>
  <si>
    <t># of Hydroelectric Substations and Powerhouses</t>
  </si>
  <si>
    <t>Complete supplemental inspections on 52 Hydroelectric Generation Substations and Powerhouses within HFTD areas or HFRA, barring External Factors.  
Co-located Hydroelectric substations and Transmission &amp; Distribution substations are counted separately as two distinct units.</t>
  </si>
  <si>
    <t xml:space="preserve">In Q1, PG&amp;E had completed 3 aerial inspections.  Per the WMP, units are completed when all three components of inspections (Ground, Aerial and Infrared) are finished. </t>
  </si>
  <si>
    <t xml:space="preserve">Quality assurance / quality control of inspections  </t>
  </si>
  <si>
    <t>D.09 - Asset Inspections - Quality Assurance</t>
  </si>
  <si>
    <t>Perform Transmission and Distribution system inspection quality audits prioritizing HFTD/HFRA areas. Statistically valid methodology parameters, such as a confidence level of 95%, will be utilized.</t>
  </si>
  <si>
    <t>The Transmission System Inspections audit began in March and continues on track. 
The Distribution System Inspections audit was not scheduled to begin until April 4th and therefore no progress update for Q1 is available.</t>
  </si>
  <si>
    <t>Vegetation Management &amp; Inspections</t>
  </si>
  <si>
    <t xml:space="preserve">Detailed inspections of vegetation around distribution electric lines and equipment </t>
  </si>
  <si>
    <t xml:space="preserve">E.01 - Enhanced Vegetation Management </t>
  </si>
  <si>
    <t>VMiLogID</t>
  </si>
  <si>
    <t>Complete EVM work on 1,800 risk ranked distribution circuit miles, barring External Factors.</t>
  </si>
  <si>
    <t>In Q1, PG&amp;E completed 291.9 miles of EVM work.  These amounts are subject to change based upon the completion of reviews by our VM and Internal Audit departments.</t>
  </si>
  <si>
    <t>E.02 - Pole Clearing Program </t>
  </si>
  <si>
    <t># of distribution poles</t>
  </si>
  <si>
    <t>Inspect and clear (where clearance is needed) all poles identified in PG&amp;E's Vegetation Management Database as of October 1, 2021, in HFTD areas or HFRA, not required by PRC 4292 and barring External Factors.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t>
  </si>
  <si>
    <t xml:space="preserve">LiDAR inspections of vegetation around distribution electric lines and equipment </t>
  </si>
  <si>
    <t>E.03 - LiDAR Ground Inspections - Distribution</t>
  </si>
  <si>
    <t>Complete at least 2,000 circuit miles of Mobile LiDAR capture on HFTD road-access electric distribution lines, barring External Factors.
If at any point PG&amp;E determines this technology does not effectively support efforts to reduce wildfire risk when compared to other viable approaches or technology, PG&amp;E will pause or discontinue Ground Based LiDAR efforts.</t>
  </si>
  <si>
    <t>The LiDAR Ground program is on track to both commence reporting completed inspections in June 2022 and complete the 2,000 mile commitment by end of year.</t>
  </si>
  <si>
    <t xml:space="preserve">LiDAR inspections of vegetation around transmission electric lines and equipment </t>
  </si>
  <si>
    <t xml:space="preserve">Complete LiDAR inspection of approximately 18,000 circuit miles of transmission lines, barring External Factors. </t>
  </si>
  <si>
    <t>In Q1, PG&amp;E completed 13,147 of LIDAR inspections of transmission facility miles.</t>
  </si>
  <si>
    <t xml:space="preserve">Quality assurance / quality control of vegetation inspections  </t>
  </si>
  <si>
    <t>E.05 - Vegetation Management - Quality Assurance</t>
  </si>
  <si>
    <t>In Q1, five QAVM audits were completed. QVVM performed: (1) 388 Distribution Reviews were completed; (2)104 Transmission Reviews were completed; (3) 596 Poles were audited under VC Pole Clearing; (4) Monthly Enhanced Vegetation Management audits began in February; and (5) 0 Quality CAP Closure Process audits were conducted.</t>
  </si>
  <si>
    <t xml:space="preserve">Substation inspection </t>
  </si>
  <si>
    <t xml:space="preserve">E.06 - Defensible Space Inspections - Distribution Substation </t>
  </si>
  <si>
    <t xml:space="preserve">Complete defensible space inspections in alignment with the guidelines set forth in PRC 4291 at 132 distribution substations within HFTD areas or HFRA, barring External Factors.  
</t>
  </si>
  <si>
    <t>In Q1, PG&amp;E completed Defensible Space Inspections at 116 Distribution Substations within either a Tier 2, Tier 3, or HFRA.</t>
  </si>
  <si>
    <t>E.07 - Defensible Space Inspections - Transmission Substation</t>
  </si>
  <si>
    <t># of Transmission Substations</t>
  </si>
  <si>
    <t>Complete defensible space inspections in alignment with the guidelines set forth in PRC 4291 at 55 transmission substations within HFTD areas or HFRA, barring External  Factors.</t>
  </si>
  <si>
    <t>In Q1, PG&amp;E completed Defensible Space Inspections at 49 Substations within either a Tier 2, Tier 3, or HFRA.</t>
  </si>
  <si>
    <t>E.08 - Defensible Space Inspections - Hydroelectric Substations and Powerhouses</t>
  </si>
  <si>
    <t>Complete defensible space inspections at 61 Hydroelectric Generation Substations and Powerhouses within HTFD areas or HFRA, barring External  Factors. 
Co-located hydroelectric substations and Transmission &amp; Distribution substations are counted separately as two distinct units.</t>
  </si>
  <si>
    <t>In Q1, PG&amp;E completed Defensible Space Inspections at 46 Hydroelectric Generation Substations and Powerhouses within either a Tier 2, Tier 3, or HFRA.</t>
  </si>
  <si>
    <t xml:space="preserve">Vegetation management to achieve clearances around electric lines and equipment  </t>
  </si>
  <si>
    <t>E.09 - Utility Defensible Space - Distribution</t>
  </si>
  <si>
    <t>In Q1, PG&amp;E completed 2,244 pole clearings.</t>
  </si>
  <si>
    <t>Grid Operations &amp; Operating Protocols</t>
  </si>
  <si>
    <t>Protective equipment and device settings</t>
  </si>
  <si>
    <t>F.01 - EPSS - Settings Design and Test</t>
  </si>
  <si>
    <t xml:space="preserve">Conduct laboratory testing to refine the circuit device design parameters for 2022 EPSS implementation. </t>
  </si>
  <si>
    <t>In Q1, 174 tests were performed at the ATS High Current Test Yard. The testing results indicate the following: 
* The probability of ignition is higher on dried sod compared to other natural fuel media with higher moisture content.
* As the fault current increases, the probability of sustained ignition increases.
* As the clearing time increases, the probability of sustained ignition increases for all the fault current magnitudes used for testing.
Based on the test results, the reduction in clearing time (fast relaying) for all faults will help reduce the ignition risk and is aligned with enhanced safety practices by other utilities and industry research. Faster relaying will also help limit the movement of faults/traveling arcs on circuits and flashover/arcing to adjacent phases.
It was observed that for faster clearing times below 100ms, the risk of sustained ignition was minimal compared to conventional relay settings. Increasing EPSS relay clearing times beyond 100ms is not recommended at this time, as it may increase the ignition risk.</t>
  </si>
  <si>
    <t>Completed</t>
  </si>
  <si>
    <t>F.02 - EPSS - Install Settings on Distribution Line devices</t>
  </si>
  <si>
    <t># of line reclosers and fuse savers</t>
  </si>
  <si>
    <t>F.03 - EPSS - Develop Enablement Standards and Procedures</t>
  </si>
  <si>
    <t>Develop the procedure to govern the enablement of EPSS settings in 2022.</t>
  </si>
  <si>
    <t>PG&amp;E is on track to meet the 5/1 delivery date.</t>
  </si>
  <si>
    <t>F.04 - EPSS - Reliability Improvements</t>
  </si>
  <si>
    <t>Initiate reliability mitigations on 50 EPSS capable circuits in the HFTD areas, HFRA and non-HFTD buffer zones based on highest projected Customer Experiencing Sustained Outage (CESO).</t>
  </si>
  <si>
    <t>In Q1, PG&amp;E initiated reliability mitigations on 41 of the 50 highest projected Customer Experiencing Sustained Outage (CESO) circuits.</t>
  </si>
  <si>
    <t>Data Governance</t>
  </si>
  <si>
    <t xml:space="preserve">Centralized repository for data </t>
  </si>
  <si>
    <t>G.01 - Data Governance - Identify and Centralize High Priority Data</t>
  </si>
  <si>
    <t>Level 2 Ontology Objects</t>
  </si>
  <si>
    <t>1. Document and implement a process to identify data gaps in Foundry for critical risk drivers
2. Identify and incorporate new high-priority datasets into Foundry in support of analytic products
3. Identify and incorporate 20 new, foundational ontology objects into Foundry</t>
  </si>
  <si>
    <t>PG&amp;E's ontology team is progressing on 10 high priority ontology objects and is on track.</t>
  </si>
  <si>
    <t>Resource Allocation Methodology</t>
  </si>
  <si>
    <t>Risk spend efficiency analysis</t>
  </si>
  <si>
    <t>H.01 - Risk Spend Efficiency - Develop and Share Governance Process</t>
  </si>
  <si>
    <t>Develop and share RSE Governance Process with Energy Safety.</t>
  </si>
  <si>
    <t>Mockup of Risk Spend Efficiency (RSE) Governance project timeline and process developed in draft.</t>
  </si>
  <si>
    <t>Stakeholder Cooperation &amp; Community Engagement</t>
  </si>
  <si>
    <t xml:space="preserve">Community engagement </t>
  </si>
  <si>
    <t>J.01 - Community Engagement - Meetings</t>
  </si>
  <si>
    <t># of meetings</t>
  </si>
  <si>
    <t>Host 22 customer and community focused virtual meetings (i.e., Safety Town Halls, CWSP Webinars) to further stakeholder and community awareness of PG&amp;E's wildfire mitigation efforts.</t>
  </si>
  <si>
    <t>In Q1, PG&amp;E completed 4 Safety Town Halls and CWSP webinars completed.</t>
  </si>
  <si>
    <t>section / initiative #</t>
  </si>
  <si>
    <t>WMP Table # / Category</t>
  </si>
  <si>
    <t>WMP Initiative #</t>
  </si>
  <si>
    <t>Initative activity</t>
  </si>
  <si>
    <t>WMP category</t>
  </si>
  <si>
    <t>Notes</t>
  </si>
  <si>
    <t>WMP code</t>
  </si>
  <si>
    <t>7.3.1.1</t>
  </si>
  <si>
    <t xml:space="preserve">A summarized risk map that shows the overall ignition probability and estimated wildfire consequence along the electric lines and equipment  </t>
  </si>
  <si>
    <t>7.3.1.</t>
  </si>
  <si>
    <t>7.3.1.2</t>
  </si>
  <si>
    <t xml:space="preserve">Climate-driven risk map and modelling based on various relevant weather scenarios </t>
  </si>
  <si>
    <t>7.3.2.</t>
  </si>
  <si>
    <t>SCE</t>
  </si>
  <si>
    <t>7.3.1.3</t>
  </si>
  <si>
    <t>7.3.3.</t>
  </si>
  <si>
    <t>SDGE</t>
  </si>
  <si>
    <t>7.3.1.4</t>
  </si>
  <si>
    <t>7.3.4.</t>
  </si>
  <si>
    <t>BVES</t>
  </si>
  <si>
    <t>7.3.1.5</t>
  </si>
  <si>
    <t>7.3.5.</t>
  </si>
  <si>
    <t>LU</t>
  </si>
  <si>
    <t>7.3.2.1</t>
  </si>
  <si>
    <t>7.3.6.</t>
  </si>
  <si>
    <t>PC</t>
  </si>
  <si>
    <t>7.3.2.2</t>
  </si>
  <si>
    <t>7.3.7.</t>
  </si>
  <si>
    <t>TBC</t>
  </si>
  <si>
    <t>7.3.2.3</t>
  </si>
  <si>
    <t xml:space="preserve">Fault indicators for detecting faults on electric lines and equipment  </t>
  </si>
  <si>
    <t>7.3.8.</t>
  </si>
  <si>
    <t>HWT</t>
  </si>
  <si>
    <t>7.3.2.4</t>
  </si>
  <si>
    <t xml:space="preserve">Forecast of a fire risk index, fire potential index, or similar  </t>
  </si>
  <si>
    <t>Emergency Planning &amp; Preparedness</t>
  </si>
  <si>
    <t>7.3.9.</t>
  </si>
  <si>
    <t>7.3.2.5</t>
  </si>
  <si>
    <t xml:space="preserve">Personnel monitoring areas of electric lines and equipment in elevated fire risk conditions  </t>
  </si>
  <si>
    <t>7.3.10.</t>
  </si>
  <si>
    <t>7.3.2.6</t>
  </si>
  <si>
    <t xml:space="preserve">Weather forecasting and estimating impacts on electric lines and equipment  </t>
  </si>
  <si>
    <t>Protocols on Public Safety Power Shutoff</t>
  </si>
  <si>
    <t>8.2.</t>
  </si>
  <si>
    <t>7.3.2.7</t>
  </si>
  <si>
    <t>Other, Wildfire Safety Operations Center</t>
  </si>
  <si>
    <t>Added for Q2 2021</t>
  </si>
  <si>
    <t>7.3.2.8</t>
  </si>
  <si>
    <t>Other, Meteorology Analytics / Operations Center</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</si>
  <si>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</si>
  <si>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</si>
  <si>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</si>
  <si>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</si>
  <si>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</si>
  <si>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</si>
  <si>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</si>
  <si>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</si>
  <si>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</si>
  <si>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</si>
  <si>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</si>
  <si>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</si>
  <si>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</si>
  <si>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7.3.3.8</t>
  </si>
  <si>
    <t>7.3.3.9</t>
  </si>
  <si>
    <t>7.3.3.10</t>
  </si>
  <si>
    <t xml:space="preserve">Maintenance, repair, and replacement of connectors, including hotline clamps  </t>
  </si>
  <si>
    <t>7.3.3.11</t>
  </si>
  <si>
    <t>7.3.3.12</t>
  </si>
  <si>
    <t xml:space="preserve">Other corrective action  </t>
  </si>
  <si>
    <t>Added in Q1 2021</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</si>
  <si>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</si>
  <si>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</si>
  <si>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</si>
  <si>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</si>
  <si>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</si>
  <si>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</si>
  <si>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</si>
  <si>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7.3.3.17</t>
  </si>
  <si>
    <t>7.3.4.1</t>
  </si>
  <si>
    <t>7.3.4.2</t>
  </si>
  <si>
    <t>7.3.4.3</t>
  </si>
  <si>
    <t xml:space="preserve">Improvement of inspections </t>
  </si>
  <si>
    <t>7.3.4.4</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</si>
  <si>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</si>
  <si>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</si>
  <si>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</si>
  <si>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</si>
  <si>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</si>
  <si>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</si>
  <si>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</si>
  <si>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</si>
  <si>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</si>
  <si>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</si>
  <si>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</si>
  <si>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</si>
  <si>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</si>
  <si>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</si>
  <si>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</si>
  <si>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</si>
  <si>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</si>
  <si>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</si>
  <si>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</si>
  <si>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7.3.4.15</t>
  </si>
  <si>
    <t>7.3.4.16</t>
  </si>
  <si>
    <t>Added in Q1 2022</t>
  </si>
  <si>
    <t>7.3.5.1</t>
  </si>
  <si>
    <t xml:space="preserve">Additional efforts to manage community and environmental impacts </t>
  </si>
  <si>
    <t>7.3.5.2</t>
  </si>
  <si>
    <t>7.3.5.3</t>
  </si>
  <si>
    <t xml:space="preserve">Detailed inspections of vegetation around transmission electric lines and equipment </t>
  </si>
  <si>
    <t>7.3.5.4</t>
  </si>
  <si>
    <t xml:space="preserve">Emergency response vegetation management due to red flag warning or other urgent conditions   </t>
  </si>
  <si>
    <t>7.3.5.5</t>
  </si>
  <si>
    <t xml:space="preserve">Fuel management and reduction of “slash” from vegetation management activities </t>
  </si>
  <si>
    <t>7.3.5.6</t>
  </si>
  <si>
    <t>7.3.5.7</t>
  </si>
  <si>
    <t>7.3.5.8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</si>
  <si>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</si>
  <si>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</si>
  <si>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</si>
  <si>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</si>
  <si>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</si>
  <si>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</si>
  <si>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</si>
  <si>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</si>
  <si>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</si>
  <si>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7.3.5.14</t>
  </si>
  <si>
    <t xml:space="preserve">Recruiting and training of vegetation management personnel  </t>
  </si>
  <si>
    <t>7.3.5.15</t>
  </si>
  <si>
    <t xml:space="preserve">Remediation of at-risk species  </t>
  </si>
  <si>
    <t>7.3.5.16</t>
  </si>
  <si>
    <t xml:space="preserve">Removal and remediation of trees with strike potential to electric lines and equipment  </t>
  </si>
  <si>
    <t>7.3.5.17</t>
  </si>
  <si>
    <t>7.3.5.18</t>
  </si>
  <si>
    <t xml:space="preserve">Substation vegetation management  </t>
  </si>
  <si>
    <t>7.3.5.19</t>
  </si>
  <si>
    <t xml:space="preserve">Vegetation inventory system </t>
  </si>
  <si>
    <t>7.3.5.20</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</si>
  <si>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</si>
  <si>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</si>
  <si>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</si>
  <si>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</si>
  <si>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</si>
  <si>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</si>
  <si>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</si>
  <si>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</si>
  <si>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</si>
  <si>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</si>
  <si>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</si>
  <si>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</si>
  <si>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7.3.6.7</t>
  </si>
  <si>
    <t>Other, Aviation Support</t>
  </si>
  <si>
    <t>Added in Q2 2021</t>
  </si>
  <si>
    <t>7.3.6.8</t>
  </si>
  <si>
    <t>7.3.7.1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</si>
  <si>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</si>
  <si>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</si>
  <si>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</si>
  <si>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</si>
  <si>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</si>
  <si>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</si>
  <si>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7.3.7.5</t>
  </si>
  <si>
    <t>Other, IT projects to support Wildfire Mitigation work</t>
  </si>
  <si>
    <t>7.3.8.1</t>
  </si>
  <si>
    <t xml:space="preserve">Allocation methodology development and application </t>
  </si>
  <si>
    <t>7.3.8.2</t>
  </si>
  <si>
    <t xml:space="preserve">Risk reduction scenario development and analysis </t>
  </si>
  <si>
    <t>7.3.8.3</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</si>
  <si>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</si>
  <si>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</si>
  <si>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</si>
  <si>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</si>
  <si>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</si>
  <si>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</si>
  <si>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</si>
  <si>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</si>
  <si>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</si>
  <si>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</si>
  <si>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</si>
  <si>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</si>
  <si>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7.3.9.7</t>
  </si>
  <si>
    <t>Other, Mutual Assistance Support</t>
  </si>
  <si>
    <t>7.3.10.1</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</si>
  <si>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</si>
  <si>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</si>
  <si>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</si>
  <si>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</si>
  <si>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</si>
  <si>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</si>
  <si>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7.3.10.5</t>
  </si>
  <si>
    <t>Other, PMO and General Wildfire Support</t>
  </si>
  <si>
    <t>Added in Q2 2021, NOT used in Q1</t>
  </si>
  <si>
    <t>8.2.1</t>
  </si>
  <si>
    <t>Strategy to Minimize Public Safety Risk During High Wildfire Risk Conditions</t>
  </si>
  <si>
    <t>Added in Q1 2021, EXPANDED for Q3 to include 4 "Addressing Extreme Drought" initiatives</t>
  </si>
  <si>
    <t>8.2.4</t>
  </si>
  <si>
    <t>Customer, Agency, and External Communications</t>
  </si>
  <si>
    <t>Other</t>
  </si>
  <si>
    <t>Load the engineered settings on protection devices (line reclosers and fuse savers) on the identified 1,018 circuits (as of March 10, 2022) on the following schedule, barring External Factors:
(1) On 80 percent of line devices by 5/1/22 and,
(2) On the remaining 20 percent of line devices by 8/1/22</t>
  </si>
  <si>
    <t>Since October 2021, PG&amp;E inspected and cleared, as needed 9,511 Poles outside of compliance mandated areas.  A subtotal of 7,737 poles were in HFTD or HFRA. Please note the Target description has been revised in an April 25, 2022 Errata submission.</t>
  </si>
  <si>
    <t>A total of 1,577 protection line devices (line reclosers and fuse savers) have had EPSS settings designed and installed through March 31, 2022. 
Please note the Target description has been revised in an April 29, 2022 Errata submission.</t>
  </si>
  <si>
    <t xml:space="preserve">Developed scope for Equipment Failure (EFF) and Contact from Object (CFO) version 4 model improvements. Initiated Exploratory Data Analysis on model data and initial model runs on a subset of models. </t>
  </si>
  <si>
    <t xml:space="preserve">In Q2, initial meetings with SMEs were held and a draft overall process was developed and shared internally for review. </t>
  </si>
  <si>
    <t>Target revised per Revision Notice #10
 1. Quality Assurance Audits
Type of audits;
Distribution - voltages less than 60kV in our Routine, Tree Mortality, EVM and Pole Clearing programs.	(43 audits)
Vegetation Pole Clearing	(1 audit)
Transmission - high voltage 60kV and greater and applies to maintaining high voltage transmission corridors to Minimum NERC clearance, PRC 4293 clearance, and GO 95 Rule 35 clearance (1 audit)
Procedure audit of the following: Enhanced Vegetation Management, Record Keeping, Transmission and Distribution Line Verification, and Refusal Procedure (4 audits)
Distribution and transmission audits include multiple trees and a 95% AQL would represent 95% of the total trees audited being in compliance with PG&amp;E requirements.
The vegetation pole clearing audit includes multiple poles and a 95% AQL would represent 95% of the total poles audited being in compliance with PG&amp;E requirements.
The procedure audit includes a review of PG&amp;E’s vegetation standards and whether PG&amp;E’s vegetation management team adhered to the process and procedures in the standard. 
2. Quality Verification Reviews
Type of Verification;
Distribution - voltages less than 60kV in our Routine, Tree Mortality, EVM and Pole Clearing programs (1,522 Reviews).
Vegetation Pole Clearing (3,421 Poles).
Transmission - high voltage 60kV and greater and applies to maintaining high voltage transmission corridors to Minimum NERC clearance, PRC 4293 clearance, and GO 95 Rule 35 clearance (260 Reviews).
Distribution and transmission reviews include multiple trees and a 95% AQL would represent 95% of the total trees reviewed being in compliance with PG&amp;E requirements.
The vegetation pole clearing reviews includes multiple poles and a 95% AQL would represent 95% of the total poles reviewed being in compliance with PG&amp;E requirements.</t>
  </si>
  <si>
    <t>E.04 - LiDAR Routine Inspections - Transmission</t>
  </si>
  <si>
    <t>This was not an initiative in Q1</t>
  </si>
  <si>
    <t>E.10 Pole Clearing  in State Responsibility Areas</t>
  </si>
  <si>
    <t>Adding new Target initiative per Revision Notice #10.
PG&amp;E will inspect and clear, where clearance is needed, 80,258  distribution poles subject to PRC 4292 in State Responsibility Areas identified by PRC 4292, barring External Factors  or poles that are exempt under Title 14 Cal. Code of Regulations 1255. 
This number may change as poles are added, removed, or have a change in status during the pole clearing program cycle.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
Poles in fields that are plowed or cultivated, such as planted row crops, cultivated fields, vineyards, nonflammable summer fallow, irrigated pastureland, fruit, nut, citrus orchards, Christmas tree farms, swamp, marsh or bog land and where vegetation is maintained less than 30.48 cm in height, is fire resistant, and is planted and maintained for the specific purpose of preventing soil erosion and fire ignition.</t>
  </si>
  <si>
    <t xml:space="preserve">As this new initiative was added as part of Revision Notice at the end of Q2, the VM program has identified the applicable poles for this initiative and will provide a progress update for the Q3 QIU report.
</t>
  </si>
  <si>
    <t>The RADA/PSPS teams have initiated review of the RAVE data. All team members have access to this data through ArcGIS Pro. We developed an initial formulation of potential approaches to accounting for suppression as part of the Wildfire Consequence model.</t>
  </si>
  <si>
    <t>The assessment of the PSPS Consequence model was submitted to the WRGSC on May 11, 2022 and approved, meeting the annual target.</t>
  </si>
  <si>
    <t>The program team has met all interim milestones, as of June 30, 2022. We continue to track ensemble mean forecast skill versus deterministic each quarter to determine which forecast provides more accurate forecast data. By mid-July we project to have deterministic and ensemble mean forecast skill scores available for Q2 from the external vendor. Overall, the team is on track to complete this work in late Q3, by which point we will have completed thorough evaluations of forecast skill. This involved comparing forecast output against over a thousand weather station observations each hour across two quarters. In addition to evaluating forecast skill, we have explored if our FPI and IPW forecasts (inputs to PSPS), can be generated using both the ensemble mean and deterministic forecasts. In Q2, we built and deployed our PSPS models in a separate data pipeline driven by the ensemble mean forecast in our lower computing environments to prove feasibility. The deterministic and ensemble mean-driven forecasts are now being compared side-by-side. To accomplish this, we worked with an external vendor to enhance their code which can now generate forecasts of Dead Fuel Moisture and Live Fuel Moisture with deterministic and ensemble mean data and internally developed a parallel data flow pipeline in our AWS environment. The next steps are to evaluate Q2 forecast skill reports once available and to promote the ensemble-mean generated PSPS forecasts into our production environment.</t>
  </si>
  <si>
    <t xml:space="preserve">The program fell behind the YTD Target of 40 with 34 weather stations installed/optimized by June 30, 2022. In Q2, a combined 29 newly installed or optimized weather stations were completed. We are forecasting to complete the annual goal of 100 new or optimized weather stations in 2022. </t>
  </si>
  <si>
    <t>The cameras installation program fell behind the YTD Target of 51 with 47 cameras installed by June 30, 2022. 10 cameras were installed in June, with 26 installs total in Q2.  A  contract issue with a vendor, Stantec, caused a delay of over two months in the USFS work. This has since been cleared and Stantec is once again moving to push our sites with the USFS. Continued efforts to catch up from this contract delay stands with pending finalized land contracts and permit issuance anticipated for approval in the next three weeks. Work has also been slowed due to our viewshed commitment. There is a stated goal for 90% of HFTD Tier 2 and 3 coverage by the end of the year. This requires additional work to ensure camera installations add as much viewshed as possible in order to meet that goal.</t>
  </si>
  <si>
    <t>The DFA installations program surpassed the YTD Target of 10 with a total of 21 DFA Units online by June 30, 2022. A total of 9 DFA Units came on line in Q2.</t>
  </si>
  <si>
    <t>There were no circuit completions in Q2, but none were planned for Q2. This initiative remains on track for completion by the end of the year.</t>
  </si>
  <si>
    <t xml:space="preserve">The line sensor device installation program met the YTD Target of 10 with 10 installations in HFTD areas completed by June 30, 2022. </t>
  </si>
  <si>
    <t xml:space="preserve">The program fell behind the Original YTD Target of 70 with 22 units completed by June 30, 2022. The delay is due to material availability limitations and resources focused on the higher priority EPSS program implementation, and a recovery plan and catch-back targets have been implemented in Q2. 
Note that completed units reported are subject to change due to lag time in QA validation/approval and SAP transaction processing. </t>
  </si>
  <si>
    <t xml:space="preserve">The program met the YTD Target of 8 with 8 SCADA commissioned transmission line switches by June 30, 2022. </t>
  </si>
  <si>
    <t xml:space="preserve">The program fell behind the YTD target of 23 with 14 MSO replacements units completed by June 30, 2022. The delay was driven by material availability limitations and resources focused on the higher priority EPSS program implementation through the first half of 2022. </t>
  </si>
  <si>
    <t>The program is behind the YTD target of 6 with 3 substation SCADA enabled reclosers installed by June 30, 2022. The delay was driven by material availability limitations and resources focused on the higher priority EPSS program implementation through the first half of 2022.</t>
  </si>
  <si>
    <t xml:space="preserve">The program is behind the YTD target of 27 with 14 Fuse Savers installed by June 30, 2022. The delay is driven by skilled resource availability as the EPSS and PSPS devices have been prioritized over these fuse savers.  </t>
  </si>
  <si>
    <t>The Rincon Transformer Fuse Replacement has been completed and went in-service in May 2022, meeting our Q2 initiative. This initiative has been completed.</t>
  </si>
  <si>
    <t>The program met the YTD Target of 9 with 9 sites equipped with emergency back-up generation by June 30, 2022. In Q2, we completed cutovers on five sites.  Hayward SC and Willows SC were completed in April and Buellton SC, Oakland SC, and Santa Rosa SC were completed in June.</t>
  </si>
  <si>
    <t xml:space="preserve">The program has exceeded the YTD target of 70 miles with 72.2 undergrounding miles completed June 30, 2022. 51.1 miles were from System Hardening Undergrounding and 21.1 miles were from Butte Rebuild undergrounding.
</t>
  </si>
  <si>
    <t xml:space="preserve">The program has exceeded the YTD target of 230 miles with 250.6 system hardening miles completed June 30, 2022. The program is on track to achieve the 470 mile EOY target with 147.3 miles currently in construction and another 83.4 miles ready for construction. 
</t>
  </si>
  <si>
    <t xml:space="preserve">The program surpassed the YTD Target of 12 miles with 19.9 undergrounding miles completed by June 30, 2022. The program is on track to meet or exceed the 55 mile commitment. </t>
  </si>
  <si>
    <t xml:space="preserve">The program fell behind the YTD Target of 311,359 miles with 250,749 poles inspected by June 30, 2022. </t>
  </si>
  <si>
    <t>The program has completed the annual Target of 1,832 with 1,833 Transmission climbing inspections completed by June 30, 2022.
As stated in the WMP, the Target is a minimum of 1,800 transmission climbing inspections. There was a mistake in the Q1 QIU, which incorrectly stated that the annual target for this work was to complete 2,204 climbing inspections. This was an inadvertent error as it does not align with the number provided in the WMP, which is the correct target number. Thus, this value has been adjusted from 2,204 to the correct 1,800 number for this Q2 submission of the QIU.</t>
  </si>
  <si>
    <t>The program surpassed the YTD Target of 35,591 transmission aerial inspections with 37,094 transmission aerial inspections completed by June 30, 2022. Transmission Aerial inspections are on track and we are committed to meet our target for 2022. There is a revision in the completion totals for Q1 for a total of 8,112 inspections completed.</t>
  </si>
  <si>
    <t>The program will begin the Infrared Inspections for Distribution in Q3  and will complete the inspections by end of year 2022.</t>
  </si>
  <si>
    <t xml:space="preserve">In Q2, we completed all 52 inspections. Per the WMP, units are completed when all three components of inspections (Ground, Aerial and Infrared) are finished. The last completed date of inspection for this work is June 6, 2022. We have met our target for 2022. </t>
  </si>
  <si>
    <t xml:space="preserve">In Q2, we completed all 43 inspections. Per the WMP, units are completed when all three components of inspections (Ground, Aerial and Infrared) are finished. The last completed date of inspection for this work is June 21, 2022. We have met our target for 2022. </t>
  </si>
  <si>
    <t xml:space="preserve">In Q2, we completed all 86 inspections. Per the WMP, units are completed when all three components of inspections (Ground, Aerial and Infrared) are finished. The last completed date of inspection for this work is June 20, 2022. We have met our target for 2022. </t>
  </si>
  <si>
    <t xml:space="preserve">The Transmission System Inspections Audit continues to be on track through Q2.  Approximately 92% of the forecasted locations to be audited have been completed through Q2 (1,417 locations audited through Q2).  Though slightly behind schedule, Transmission System Inspections audit has seen an upward trend in the number of locations audited monthly with approximately 106% of the total forecasted locations completed in June alone (409 locations completed versus 385 estimated).  The team will continue this trend to catch up to its original total forecasted audit locations for the audit.  If the team has not completely caught up to the original planned number of total locations audited, the QV Transmission team plans to extend the audit to ensure the original plan is achieved.
The Distribution System Inspections Audit is off track through Q2 for its YTD completed audit locations versus the original plan.  Currently the audit has completed 59% of the original planned number of locations to audit (954 completed versus 1,620 planned through Q2).  The main driver for this low completion rate is from resource constraints due to vacation and sick leave time taken in Q2.  An additional driver for the low completion rate is due to the amount of time required to travel to many of the auditing locations.  </t>
  </si>
  <si>
    <t>The program surpassed the YTD Target of 757 miles with 933.9 circuit miles completed by June 30, 2022. These amounts are subject to change based upon the completion of reviews by our VM and Internal Audit departments.</t>
  </si>
  <si>
    <t>The program fell behind the YTD Target of 500 miles with 383 circuit miles completed by June 30, 2022. These amounts are subject to change based upon the completion of reviews by our VM and Internal Audit departments.</t>
  </si>
  <si>
    <t>The program has completed aerial LiDAR inspections of all transmission circuit miles resulting in 17,867 circuit miles completed.
Note: We have completed Transmission LiDAR inspection of 17,867 circuit miles missing the annual target of 18,000  circuit miles.  We informed Energy Safety of an error in the unit of measure used to define the 2022 WMP target for this initiative – at completion of initiative, we identified that our target of at least 18,000 “circuit miles” was intended to have meant “line miles” per the Energy Safety definition (resulting in 17,867 circuit miles vs. 18,194 line miles).</t>
  </si>
  <si>
    <t>As of Q2, this initiative has been completed as planned. All 132 Distribution Substation inspections are complete and prescribed routine maintenance activities are being executed.</t>
  </si>
  <si>
    <t>As of Q2, this initiative has been completed as planned. All 55 Transmission Substation inspections are complete and prescribed routine maintenance activities are being executed.</t>
  </si>
  <si>
    <t>All 61 Power Generation powerhouses and switchyards have been inspected for Defensible Space.</t>
  </si>
  <si>
    <t xml:space="preserve">The program surpassed the YTD Target of 3,567 poles with 4,364 poles completed by June 30, 2022. </t>
  </si>
  <si>
    <t xml:space="preserve">We completed the testing for this initiative on March 31, 2022 and an ATS EPSS Clearing Time Testing Final Report was provided as evidence of completion. </t>
  </si>
  <si>
    <t>The work on this initiative was completed on April 30, 2022 and the TD-1470S EPSS Standard and supplemental documentation were provided as evidence of completion.</t>
  </si>
  <si>
    <t>The program surpassed the YTD Target of 42 with 49 circuits completed by June 30, 2022. The program has met all interim milestones, due to late reporting of notifications, which resulted in 7 additional circuits being completed in Q1 than initially reported in Q1.  In Q1, we initiated reliability mitigations on 48 of the 50 highest projected Customer Experiencing Sustained Outage (CESO) circuits. In Q2, we completed work on 1 of the remaining 2 circuits.</t>
  </si>
  <si>
    <t>Two L2 Ontology objects (Dist. Support Structures, Dist. Primary Overhead Conductors) have been released; 11 additional objects are L2 "ready", 5 of which are targeted for release by July 22, 2022. The evolving standard for ontology object L2 maturity requires support from Business Data Stewards (BDS); the BDS program has encountered process and resource availability issues.</t>
  </si>
  <si>
    <t xml:space="preserve">The program met the YTD Target of 16 Safety Town Halls and CWSP webinars completed by June 30, 2022. </t>
  </si>
  <si>
    <t>The first version of all committed Threat\Hazard models that have the greatest impact to the safety of our Transmission line assets have been deployed. The one pending model as of Q1 2022 (Insulator-contamination) was deployed on May 31st. The models are undergoing validation with a targeted date of completion Aug 31, 2022.</t>
  </si>
  <si>
    <t>On April 29, 2022 the Lucerne Distribution Microgrid completed construction, including installation of pre-installed interconnection hub, ground grid, an underground connection to the mainline, and several isolation devices. Quality Assurance (QA) is in progress and EDGIS mapping has been requested. Work continued on three other Distribution Microgrids (Arnold, Clearlake North, and Groveland), scheduled to complete construction in Q3.
Additionally, in June we executed contracts for temporary generation rentals to serve these microgrids. Generators will be inspected and released in Q3, after which energization plans will be completed to reach operational readiness.</t>
  </si>
  <si>
    <t>The program has exceeded the YTD target of 1,590 units with 2,605 completed. The program is on track to meet the EOY target of 4,590 units.  Note that completed units reported are subject to change due to adjustments made to attainment as data gets reconciled with our vendors. As a result, Q1 completed units have been adjusted to 1,204 units (from 1,202) to reflect the most up-to-date data.</t>
  </si>
  <si>
    <t xml:space="preserve">The four SPS units under contract are progressing on track with two scheduled to be online by December 2022. The design/build contractor has completed final Issue-For Construction civil drawings. Further supply chain issues, as well as vendor product line updates, have led to a change in certain inverter models specified, so complete Design &amp; Engineering and trailing items of Major Equipment Order are still in flight, yielding overall project schedule On Track for online target date. We completed preliminary designs for service facilities with complete Job Estimates expected in July. Environment Release To Construct has been completed for all 4 units, as well as local county permits received for 2 units. Aggressive management of supply chain delays has mitigated schedule impacts through escalations to key equipment vendors, with Major Equipment Delivery back on track for September for the 2 committed units.  Mobilization and start of construction is planned for July for 2 units and August for the other 2 units. </t>
  </si>
  <si>
    <t>The program surpassed the YTD Target of 33,758 transmission ground inspections with 38,529 transmission ground inspections completed by June 30, 2022. We are committed to meet our target for 2022. There is a revision in the completion totals for Q1 for a total of 2,711 inspections completed. Please see the attached merged Q1 and Q2 supporting documents.</t>
  </si>
  <si>
    <t>The program fell behind the YTD Target of 95% pass rate in two areas. 
QVVM Distribution - Off Track with Pass Rate of 91.75%
QVVM Pole Clearing - Off Track with Pass Rate of 89.90%
We are in the process of developing a corrective action plan and will provide a description of this plan in our next quarterly update.
QAVM:  Through Q2, 14 audits have been completed YTD with 9 audits currently in progress
QVVM:  Through Q2, (1) 378 Distribution Reviews have been completed; (2) 174 Transmission Reviews have been completed; (3) 1,297 Poles have been audited under VC Pole Clearing; (4) 5 monthly Enhanced Vegetation Management audits have been completed amounting to 2,497 Line Segments; and (5) 6 Quality CAP Closure Process audits have been completed.
Note: Prior to Q2 reporting, E.05 did not have published targets for the various QA and QV audit/review categories.  Per Revision Notice 10, the OEIS has requested that targets be set for each of the work categories that are reported in E.05.  The OEIS requested that these targets not be any lower than 95% “AQL”. 
Acceptable quality level (AQL) is defined as follows: When a continuing series of lots is considered, a quality level which for purposes of sampling inspection is the limit of satisfactory process average. (Juran, Joseph, and A. Blanton Godfrey. "Quality handbook." Republished McGraw-Hill 173, no. 8 (1999): 34-51. Page 46.7). In other terms, AQL is the worst quality level that is still considered satisfactory. In this case, we could set the AQL for Vegetation Pole Clearing as 95%, meaning if 95% of work audited is deemed compliant with pole clearing specifications and congruently 5% of that same work is considered non-compliant, we would consider this “acceptable."
All QA and QV work categories in E.05 are now given a “AQL” / Pass Rate target of 95%. (Total items that passed the audit divided by the total items audited).
Status of E.05 Sub-Components:
QAVM Distribution - On Track with Pass Rate of 99.79%.
QAVM Pole Clearing - On Track (no audits complete to date with first audit scheduled to complete in late July).
QAVM Transmission - On Track (no audits complete to date with first audit scheduled to complete in early August).
QAVM Process Audits - On Track (no audits complete to date with first audit scheduled to complete in July).
QVVM Distribution - Off Track with Pass Rate of 91.75%.
QVVM Pole Clearing - Off Track with Pass Rate of 89.90%.
QVVM Transmission - On Track with Pass Rate of 95.20%.</t>
  </si>
  <si>
    <t xml:space="preserve"> </t>
  </si>
  <si>
    <t xml:space="preserve">The program surpassed the YTD Target of 1,360 with the removal of 2,319 non-exempt fuses / cutouts as of June 30, 2022. Note that completed units reported are subject to change due to lag time in QA validation/approval and SAP transaction processing. As a result, Q1 completions have been adjusted to 938 units (from 831) to reflect most up-to-date data. </t>
  </si>
  <si>
    <t>The program surpassed the YTD Target of 5 miles with 7.7 system hardening transmission miles completed by June 30, 2022. Drum Rio-Oso phase 2 project completed an additional 3.5 miles in Q2 due to clearance availability.  On track to meet EOY target.</t>
  </si>
  <si>
    <t xml:space="preserve">The program surpassed the YTD target of 7,000 with 8,340 units in HFTD or HFRA completed YTD. This includes an revised number of 5,292 poles from Q1 and 3,048 poles from Q2 in HFTD or HFRA. Poles are only counted once regardless of whether they were inspected and/or cleared more than once. 
The program has met the 2022 commitment to inspect and clear (where clearance is necessary) all poles identified in our Vegetation Management Database as of October 1, 2021, in HFTD areas or HFRA, not required by PRC 4292 and barring External Factors.  Note the assets could still be discovered until August 31, 2022 that could require inspection and cleared (where clearance is needed). </t>
  </si>
  <si>
    <t>TBD</t>
  </si>
  <si>
    <t xml:space="preserve">The program fell behind the YTD Target of 3,580 with 3,577 settings loaded on protective devices completed by June 30, 2022.
EPPS was delayed in reaching the projected Q2 target of 3580;  through Q2, 3,464 line devices (line reclosers and fuse savers) were made capable (3,577 total devices when including COE/approved external factors (i.e., scope change, access issues, etc.). The remaining 3 line devices were made capable in early July, bringing YTD completion to 3,580 devices. While we did not make all 3,580 line devices capable as projected in Q2, we are still on track to meeting the EPSS line device capability target for completion by 8/1/2022.
Protection Line Devices Made Capable prior to 2022 - Please note some line devices were made EPSS capable prior to 2022 as part of the 2021 pilot program and those line devices will be counted toward the 2022 target. Additionally, many Fuse Saver devices come programmed from the manufacturer with fast trip protection settings pre-loaded on the devices, and were installed on the system prior to and during 2022 . All devices have been reviewed to validate setting status and coordination with other devices on the corresponding circuit.
Circuits with Circuit Breaker Only Protection – When examining protection across all 1,018 circuits in EPSS scope, some circuits are solely protected by a circuit breaker. This F.02 target initiative is specific to making line devices capable.
Critical Operating Equipment – Due to equipment failure for some Critical Operating Equipment (COE), fast-trip settings could not be loaded and installed on all line devices identified in EPSS scope and therefore an exception for “COEs” have been established in F.02 target initiative.  As a result of the COE exception, the EPSS program established an initiative in May to prioritize completion of COE repairs on those devices necessary for protection of the High Fire Risk Area. While repairs are completed, EPSS enablement procedure directs protection of identified circuit protection zones by an “upstream” device. The EPSS program is coordinating  with the PG&amp;E work execution teams that are responsible for COE repair work to ensure prioritized EPSS work is scheduled and completed timely to allow for EPSS settings to be installed. </t>
  </si>
  <si>
    <t>The code  for the Egress model was delivered to us on June 15, 2022 by UCLA.  It was determined that the UCLA portion of the project is not practical as part of this year's model development. Thus, we are continuing to focus our resources on the use and development of the RAVE data for the Egress model. We developed an initial formulation of potential approaches to accounting for egress as part of the Wildfire Consequence model.</t>
  </si>
  <si>
    <t xml:space="preserve">Complete utility defensible space work on a minimum of 7,000 poles in the HFTD, barring External Factors.  </t>
  </si>
  <si>
    <t>D.10 HFTD/HFRA Open Tag Reduction - Distribution</t>
  </si>
  <si>
    <t>D.11 HFTD/HFRA Open Tag Reduction - Transmission</t>
  </si>
  <si>
    <t>Close a minimum of 55,000 HFTD or HFRA distribution tags in PG&amp;E's workplan as of June 30, 2022, barring External Factors.</t>
  </si>
  <si>
    <t>Close a minimum of 18,000 HFTD or HFRA transmission tags in PG&amp;E's workplan as of June 30, 2022, barring External Factors.</t>
  </si>
  <si>
    <t xml:space="preserve"># of closed Distribution tags </t>
  </si>
  <si>
    <t xml:space="preserve"># of closed Transmission tags </t>
  </si>
  <si>
    <t>N/A</t>
  </si>
  <si>
    <t>The WTRM models were approved for use by the WF Risk Governance Steering committee on Sep 14th.</t>
  </si>
  <si>
    <t>This target was completed in Q2 2022.</t>
  </si>
  <si>
    <t>Team has evaluated several new potential variables that could be used to enhance our Consequence model for the complications of egress, including population demographic factors such as age, poverty, and disability levels, and additional engineering factors such as burnable area, fuel layer content, and wind characteristics. Exploratory data analysis has been performed and new consequence model training and evaluation is in progress.</t>
  </si>
  <si>
    <t>Team has evaluated several new potential variables that could be used to enhance our Consequence model for the complications related to fire suppression, including population demographic factors such as age, poverty, and disability levels, and additional engineering factors such as burnable area, fuel layer content, and wind characteristics. Exploratory data analysis has been performed and new consequence model training and evaluation is in progress.</t>
  </si>
  <si>
    <t>In Q2 we built and deployed our PSPS models in a separate data pipeline driven by the ensemble mean forecast in our lower computing environments to prove feasibility.   After testing, we have now promoted the pipeline through our QA and production environments and are now running our PSPS models in parallel allowing for direct comparison of outputs. We’ve also integrated the outputs into our ArcGIS pro environments and have built a front-end dashboard using Tableau to compare results.  Forecast skill between model inputs has been evaluated and we’ve evaluated and built the data pipelines needed to run the PSPS models using different inputs operationally. In addition, the new FPI model was presented and approved by the Wildfire Risk Governance Committee (WRGC).</t>
  </si>
  <si>
    <t>In Q3 PG&amp;E installed a combined 54 newly installed and optimized weather stations.  YTD the project has 82 new installs and 6 Optimized weather stations.  The project is on track.</t>
  </si>
  <si>
    <t>Surpassed quarterly target of 39 with 44 cameras installed. We have now surpassed our YTD target of 90 with 91 cameras installed. On track to complete remaining 7 camera installation targets by Q4.</t>
  </si>
  <si>
    <t>The DFA installation program surpassed the 2023 WMP commit of 40 with a total installation count of 42. A total of 21 DFA units came online in Q3 2022</t>
  </si>
  <si>
    <t>Data pipelines for Asset models, including Capacitor Banks, Switches, Conductors, and Voltage Regulators have been built and exploratory data analysis has been performed. Asset model prototype training has begun. EVM work history data has been obtained and is being incorporated into the Vegetation model. Analysis of SALO tree mortality data is in progress. EPSS device activation history data has been obtained and analyzed in preparation for draft development into the probability of ignition model.</t>
  </si>
  <si>
    <t>Delays were caused by longer than expected contract negotiations with the product vendor and delays in publishing installation standards for the estimation team to begin the designs. The installation standard was published in August and estimation and permitting work is in progress with escalated priority. We plan to meet the target of installing two circuits by the defined due date.</t>
  </si>
  <si>
    <t xml:space="preserve">The program is On Track with 2,885 units completed against the YTD target of 2,430. In Q3, 554 units were completed. Note that completed units reported are subject to change due to lag time in QA validation/approval and SAP transaction processing. As a result, Q1-Q2 monthly completions have been adjusted to reflect most up-to-date data. 
</t>
  </si>
  <si>
    <t>This Initiative was completed in Q2. No additional work to report</t>
  </si>
  <si>
    <t>The program has fallen slightly behind the YTD Target of 13 sites by end of Q3 2022.  Only 12 sites were equipped with emergency back-up generation by September 30, 2022.  In Q3, we completed cutovers on three sites.  Marysville SC was completed in August, followed by Hollister SC and Watsonville SC completions in September.</t>
  </si>
  <si>
    <t>YTD actuals have increased to 13.7 for system hardening transmission miles by September 30, 2022.  6 miles have been completed from Caribou-Palermo removal project in September.  On track to meet EOY target.</t>
  </si>
  <si>
    <t xml:space="preserve">The program fell behind the Original YTD Target of 39 with 20 units completed September YTD. In Q3, 6 units were completed. As a result, Q1-Q2 monthly completions have been adjusted to reflect most up-to-date data. Note that completed units reported are subject to change due to lag time in QA validation/approval and SAP transaction processing. </t>
  </si>
  <si>
    <t xml:space="preserve">The delay was driven by material availability limitations and focusing resources on the higher priority EPSS program implementation during Q1 to Q3. Additionally, limited clerical resources were available after a transition in PSPS Operation Support in late September, causing delays in commissioning and SAP transaction completions. However, we have prioritized completion of this work and the program is expected complete the required 50 MSO replacement before year end. </t>
  </si>
  <si>
    <t xml:space="preserve">The Line Sensor installation program surpassed the 2023 WMP commit of 40 circuits, completing installs on 62 circuits by end of Q3 2022. </t>
  </si>
  <si>
    <t xml:space="preserve">The program fell behind the Original YTD Target of 13 with 8 units completed September YTD. Note that completed units reported are subject to change due to lag time in QA validation/approval and SAP transaction processing. </t>
  </si>
  <si>
    <t>The delay was the result of material and resource priority being given to the new PSPS sectionalizing devices target, which was due by September 1, 2022, and to devices in support of EPSS. Despite this, we have re-prioritized this work and are expecting to complete all installations before the required due date.</t>
  </si>
  <si>
    <t>The program fell behind the Original Target of 63 with 27 units completed September YTD. Note that completed units reported are subject to change due to lag time in QA validation/approval and SAP transaction processing. As a result, Q1-Q2 completions have been adjusted to 16 units (from 15) to reflect most up-to-date data.</t>
  </si>
  <si>
    <t xml:space="preserve">The delay is driven by skilled resource  and material priority being given to the new PSPS sectionalizing devices target, which was due by September 1, 2022, and to devices in support of EPSS. Additionally, due to process changes, IT/Electrical Business Systems has been unable to support SCADA screen builds, which caused delays in commissioning. Despite these delays, this program is expected complete the required 80 installations before the end of the year. </t>
  </si>
  <si>
    <t>The root cause of this delay was resource constraints and competing priorities. However, the aforementioned microgrid and three additional microgrids are expected to be operationally ready in October, and we anticipate the target of making four microgrids operationally ready will be completed before the end of the year.</t>
  </si>
  <si>
    <t xml:space="preserve">The primary factor for the delay was the Sac Metro Air Quality Management District (SMAQMD) requirement of additional Tier 4 emissions testing for approval to install and operate. We performed this rigorous test in August, and we are still waiting on approval from SMAQMD prior to tearing down the Tier 4 retrofit genset and shipping it to site. We are currently working with our internal Air Quality Specialist, the vendor, and SMAQMD to achieve satisfactory results needed for formal Authorization To Construct approval. </t>
  </si>
  <si>
    <t xml:space="preserve">The program fell behind the Original YTD target of 131 miles with 99.5 miles completed: 70.6 from System Hardening Undergrounding and 28.9 from Butte Rebuild undergrounding. </t>
  </si>
  <si>
    <t xml:space="preserve">The program fell behind the Original YTD target of 375 miles with 369.4 miles completed September YTD. The program is on track to achieve the 470-mile EOY target with 130.9 miles currently in construction and another 4.3 miles ready for construction. </t>
  </si>
  <si>
    <t>The program is On Track with 3,528 units completed against the YTD target of 3,270. Note that completed units reported are subject to change due to adjustments made to attainment as data gets reconciled between vendors and PG&amp;E. As a result, Q1-Q2 completed units have been adjusted to 2,601 units (from 2,606) to reflect the most up-to-date data.</t>
  </si>
  <si>
    <t>The program surpassed the WMP Target of 39,000 transmission ground inspections with 39,007 completed by the end of Q3. PG&amp;E has met its WMP target for 2022. The quarterly data we provide is a snapshot in time and given the dynamic nature of our portfolio, the actual may shift after the data is provided to Energy Safety on a quarterly basis.</t>
  </si>
  <si>
    <t>The program surpassed the WMP Target of 1,800 transmission climb inspections with 1,835 completed by the end of Q3. PG&amp;E has met its WMP target for 2022. The quarterly data we provide is a snapshot in time and given the dynamic nature of our portfolio, the actual may shift after the data is provided to Energy Safety on a quarterly basis.</t>
  </si>
  <si>
    <t>The program surpassed the WMP Target of 39,000 transmission aerial inspections with 39,061 completed by the end of Q3. PG&amp;E has met its WMP target for 2022. The quarterly data we provide is a snapshot in time and given the dynamic nature of our portfolio, the actual may shift after the data is provided to Energy Safety on a quarterly basis.</t>
  </si>
  <si>
    <t>The program completed the WMP Target of 86 supplemental inspections on Substation Distribution with 86 completed on June 20, 2022. Per the WMP, units are completed when all three components of inspections (Ground, Aerial and Infrared) are finished. PG&amp;E has met its target for 2022. No additional units completed in the 3rd Quarter.</t>
  </si>
  <si>
    <t>The program completed the WMP Target of 43 supplemental inspections on Substation Transmission with 43 completed on June 21, 2022. Per the WMP, units are completed when all three components of inspections (Ground, Aerial and Infrared) are finished. PG&amp;E has met its target for 2022. No additional units completed in the 3rd Quarter.</t>
  </si>
  <si>
    <t>The program completed the WMP Target of 52 supplemental inspections on Hydroelectric Substations and Powerhouses with 52 completed on June 6, 2022. Per the WMP, units are completed when all three components of inspections (Ground, Aerial and Infrared) are finished. PG&amp;E has met its target for 2022. No additional units were completed in the 3rd Quarter.</t>
  </si>
  <si>
    <t xml:space="preserve">For Q3 2022, 6,360 miles were completed scanned by Infrared in HFTD against the Q3 target of 5,500. The program is on track to complete by the end of the year as scheduled.  </t>
  </si>
  <si>
    <t>The Quality Management Transmission System Inspections Audits continue to be on track through Q3. Approximately 99% of the forecasted locations to be audited have been completed through Q3 (2,659 out of 2695 locations audited through Q3).  The Quality Management Transmission SI Audit Auditees are also on track to meet its target.
The Quality Management Distribution System Inspections Audits have reached and exceeded its target for completed audit locations versus the original plan (2,838 completed versus 2,835 planned through Q3). The Quality Management Distribution SI Audit Auditees will not meet its target.</t>
  </si>
  <si>
    <t>This Target was completed in Q2.</t>
  </si>
  <si>
    <t>This Target was completed in Q2, no additional inspections were performed in Q3.</t>
  </si>
  <si>
    <t>This initiative was completed in Q2, as planned. All 132 Distribution Substation inspections are complete along with prescribed routine maintenance activities.</t>
  </si>
  <si>
    <t>This initiative was completed in Q2, as planned. All 55 Transmission Substation inspections are complete along with prescribed routine maintenance activities.</t>
  </si>
  <si>
    <t>This initiative was completed in Q2, as planned. All 61 Power Generation powerhouses and switchyards have been inspected for Defensible Space</t>
  </si>
  <si>
    <t>Completed in Q1 on March 31, and has gone through validation.</t>
  </si>
  <si>
    <t xml:space="preserve">Completed target in Q3 on August 30. In Q3 PG&amp;E completed 7 Safety Town Halls and CWSP webinars bringing total to date of 23 completed.
</t>
  </si>
  <si>
    <t>In Q3, QVVM performed: 
(1) 457 out of 381 planned Distribution Reviews were completed. 
(2) 68 out of 66 planned Transmission Reviews were completed. 
(3) 1,537 out of 1014 planned VC Pole Clearing audits were completed. 
Status of E.05 Sub-Components (Target Pass Rate 95%):
QVVM Distribution Audit Results- Off Track with Pass Rate of 91.40%.
QVVM Pole Clearing Audit Results - Off Track with Pass Rate of 89.26%.
QVVM Transmission Audit Results - Off Track with Pass Rate of 94.32%.
For QVVM deficiencies, QV provides notifications of findings to the LOB, as well as AQL scores. The LOB is responsible for creating CAPs and developing action plans to mitigate findings. If there is a compliance issue, QVVM will create a CAP, otherwise, QV will follow up on corrective actions and CAPs to ensure they are being addressed and closed out timely. However, QV does not perform re-inspection on those corrective actions.
In Q3, QAVM performed:  
(1) 8 out of 14 planned Distribution audits were completed. 
(2) 1 out of 1 planned Veg Pole Clearing audit was completed. 
(3) 1 out of 1 planned Transmission audit was completed.
(4) 1 out of 3 planned Process audit was completed. 
Status of E.05 Sub-Components (Target Pass Rate 95%):
QAVM Distribution Audit Results- On Track with Pass Rate of 99.82%.
QAVM Pole Clearing Audit Results- Met target with Pass Rate of 98.20%.
QAVM Transmission Audit Results- Met target with Pass Rate of 100.00%
QAVM Process Audit Results - Off Track with Pass Rate of 88% - 39 CAPs were created from the 1 process audit to work on this deficiency. 19 out of the 39 CAPs have been completed, and the remainder are on track to be completed by the individual due dates associated with each CAP.</t>
  </si>
  <si>
    <t>One (1) PSPS T-Line SCADA switch was installed in July bringing the YTD total through July to 9. Another six (6) were installed in August bringing the YTD total through August to 15, meeting the 2022 WMP goal of installing 15 PSPS T-Line SCADA switches by 9/1.  An additional one (1) switch was installed in September. A total of eight (8) switches were installed in Q3.</t>
  </si>
  <si>
    <t xml:space="preserve">The Pole Clearing program completed inspection and clearing of 8,356 poles cumulatively within the current annual inspection cycle.  We believe that the program has met the 2022 target to inspect and clear (where clearance is necessary) all poles identified in PG&amp;E's Vegetation Management Database as of October 1, 2021, in HFTD areas or HFRA, not required by PRC 4292 and barring External Factors.  Please note that during the validation of this target, we identified data validation issues that are described in more detail in the Quarterly Notification being submitted concurrently with the QIU.  We have prioritized improving our recordkeeping systems to address this issue for our pole clearing work in 2023.  </t>
  </si>
  <si>
    <t>RSE Governance team documented the Risk Spend Efficiency (RSE) Governance Process, including 3rd-party findings, to ensure continued improvements in the robustness of RSEs. The progress and findings are summarized in a PowerPoint presentation which was sent via email to Energy Safety on 9/22/2022, thereby completing this target.</t>
  </si>
  <si>
    <t>On track with WMP Plan / Target - 15 L2 Ontology objects have been released; 7 objects are L2 "ready" pending final BDS review and on track for November completion - this will bring us to 22, meeting the target of 20; 1 additional object is L2 ready but there are resource constraints in assigning a BDS</t>
  </si>
  <si>
    <t>At the end of Q3, we reported this target as completed with 80,208 distribution poles inspected and cleared, where clearance was needed. E.10 pole Clearing program like E.02, is managed through a VM legacy database system. Due to the timing of the Revision Notice, the team was near the end of its inspection cycle and was able to use the pole population as the total and provide the database for our internal auditing teams to review and support it meet the spirit and intent, which is the next level down from full validation. To mature and support this program forward, the team has created a record of evidence process to address the documentation gaps identified in 2022 until this legacy system and program has transitioned to the One Veg technology tool. Despite the challenges in the legacy system, we believe that the current records are sufficient to demonstrate that the target was achieved. We have evidence that a base population of poles was inspected and cleared, meeting the spirit and intent of this target.
Furthermore, to demonstrate the teams’ efforts to improve the data management challenges within the legacy system, towards the end of the two program cycles, the team reviewed and created a more deliberate administrative boundary and separation of poles in the LRA and SRA in initiatives E.02 and E.10, respectively. This resulted in 1,841 poles having their respective administrative boundaries changed, causing the pole count to be moved from E.10 to E.02. These poles are not doubled counted, but the result lowered the count for E.10 and raised the count for E.02, thus leaving the 50-pole deficit in E.10. These poles were originally part of the E.10 SRA inspection and clearing, but the data scrub and corresponding data file reflect the data clean-up effort and the movement of these poles to the E.02 LRA inspection count.</t>
  </si>
  <si>
    <t>The scoping of the 2022 Undergrounding miles was not completed in a timely manner, which resulted in delays in August in getting work to estimating and into construction. A project-by-project plan is being executed and the program is expected to complete this target before end of year.</t>
  </si>
  <si>
    <t>The scoping of the 2022 Undergrounding miles was not completed in a timely manner resulting in delays in August in getting work to estimating and into construction. A project-by-project plan is being executed and the program is expected to complete this target before the end of the year.</t>
  </si>
  <si>
    <t xml:space="preserve">EVM program completed 178.1 miles in the month of September and 1453.9 miles YTD, exceeding the September YTD Target of 1,405 miles. The program is on track to meet the 1,800-mile target by end of year. These amounts are subject to change based upon the completion of reviews by our VM and Internal Audit departments. </t>
  </si>
  <si>
    <t>The LiDAR Ground program worked 814.55 miles in the month of September and 2,507 miles YTD, exceeding the September YTD Target of 1,000 miles. The program is on track to complete the 2,000 mile target by end of year.</t>
  </si>
  <si>
    <t>The UDS program completed clearing 6,255 poles YTD, exceeding the September YTD Target of 5,359 poles. The program on track to meet the 2022 target to clear a total of 7,000 poles by end of year. 
Note that completed units previously reported were revised due to data scrub of the VM legacy database.</t>
  </si>
  <si>
    <t>We met the target of 3,580 installed setting on distribution line devices in July with 3,467 devices made capable and 113 exclusion. Note “Exclusions” are defined as (1) protection devices that due to repair status cannot receive the engineered settings; (2) protection devices removed from service after March 10, 2022; and (3) circumstances arising from External Factors. At the time of validation, all exclusions were listed in the month of June. Since meeting the target there were 5 exclusion devices made capable in July and 4 more in August, bring the total exclusions listed in June down to 104 and total devices enabled to 3,476. Note this will adjust the Q2 QIU quarterly attainment number but the total remains 3,580 devices. In Q4, we will continue to work on making the 104 exclusion devices capable as equipment, access and other external factors are resolved. Also, in Q4 we will work to enable additional devices and will report those values in our Q4 QIU update.</t>
  </si>
  <si>
    <t>The program surpassed the YTD target of 25 miles with 27.3 undergrounding miles completed by September 30, 2022. The program is on track to meet or exceed the 55 mile target.</t>
  </si>
  <si>
    <t>The program met and surpassed the WMP target of 396,000 distribution ground inspections with 398,113 completed by the end of Q3. The quarterly data we provide is a snapshot in time and given the dynamic nature of our portfolio, the actual may shift after the data is provided to Energy Safety on a quarterly basis.</t>
  </si>
  <si>
    <t>The program met the WMP target of 100 commissioned devices on August 19, 2022, with 115 devices commissioned September YTD. New PSPS SCADA enabled Distribution Sectionalizing devices include: 
1) New automated SCADA devices intended to reduce the number of customers impacted during a PSPS/EPSS event. 2) Automated SCADA devices that replace existing manual devices and are intended to reduce PSPS/EPSS duration.
Note that completed units reported are subject to change due to lag time in QA validation/approval and SAP transaction processing.</t>
  </si>
  <si>
    <t>Colfax Distribution Microgrid was made operationally ready in August, completing one out of the two units that were committed for Q3 and one of the four WMP 2022 target units.
Construction for manual operation was completed on Arnold, Groveland, and Clearlake N. Go-backs will be completed on all sites in Q4 to install SCADA-enabling equipment. Energization plans will be completed for these sites as well as Lucerne in Q4, thereby meeting the full 2022 WMP target for this initiative.</t>
  </si>
  <si>
    <t>Installation is in progress on two circuits, with estimation and permitting in progress for two additional circuits. We expect one circuit completion in October, one in November and two in December.</t>
  </si>
  <si>
    <t xml:space="preserve">Four SPS units are now in the Construction stage with two On Track to be online by December 2022 as planned. Major Equipment Orders were completed, and supply chain issues were actively managed with key long lead equipment (generator sets) shipped in late September for Oct delivery, on schedule for the two target units. Service Facilities job estimates are complete for installation sequenced in parallel with the Standalone Power System scope. On site, PV panels have been installed for two units, and civil work including clearing, grading, foundations, access road improvements, as well as conduits and grounding systems have been installed across all four sites. Engineering focus is now on last technical submittals to prepare for commissioning and performance testing. Remaining major equipment including generators, energy storage systems, switchgear, and balance of plant are upcoming and on track. Required county permits were received. </t>
  </si>
  <si>
    <t>This was not an initiative in Q2</t>
  </si>
  <si>
    <t>Delay were due to work verification and clerical delays in processes the work orders in SAP, however we are back on track to the original plan as of the end of November.</t>
  </si>
  <si>
    <t>In Q3, D.10 was created as a target as a result of the 2022 Revision Notice. The target for this work is to complete 55,000 HFRA/HFTD distribution tags by the end of the year and to complete 12,700 ignition risk HFRA/HFTD distribution tags in Q3. Additional tags have been brought into the latest workplan as they are deemed essential. In Q3, we completed 11,296 tags, resulting in an annual total of 40,619 distribution tags against the YTD Target of 41,250. While we were unable to achieve our Q3 goal of 12,700 tags, we have institute a catch back plan to meet our annual goal of 55,000 tags. Tags may experience delays due to the work verification process and clerical updates. Please note that our 2022 tag population includes both ignition and non-ignition risk tags in alignment with our quarterly and annual WMP target language.</t>
  </si>
  <si>
    <t>In Q3, we created target D.11 as part of the 2022 Revision Notice. The target for this work is to complete 18,000 HFTD/HFRA transmission tags by the end of the year as well as 3,800 HFTD/HFRA transmission tags in Q3.  Please note that additional tags have been brought into the latest workplan. In Q3, we completed 4,001 tags resulting in 16,949 transmission tags completed against the YTD Target of 13,542. We met the Q3 goal of 3,800 tags. Tags may experience delays due to the work verification process and clerical updates. Please note that our 2022 tag population includes both ignition and non-ignition risk tags in alignment with our quarterly and annual WMP target language.</t>
  </si>
  <si>
    <t>We continue to work on developing a corrective action plan for these targets. However, given that these targets were created late in the year as  result of Energy Safety's Revision Notice, we are currently evaluating the program's ability to meet the required 95% threshold for all AQL levels given that some of these audits are nearly or fully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</si>
</sst>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_);[Red]\(#,##0.0\)"/>
  </numFmts>
  <fonts count="21"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u/>
      <sz val="9"/>
      <color theme="10"/>
      <name val="Calibri"/>
      <family val="2"/>
      <scheme val="minor"/>
    </font>
    <font>
      <sz val="9"/>
      <name val="Calibri"/>
      <family val="2"/>
    </font>
    <font>
      <sz val="11"/>
      <color indexed="8"/>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2CC"/>
        <bgColor indexed="64"/>
      </patternFill>
    </fill>
    <fill>
      <patternFill patternType="solid">
        <fgColor theme="6" tint="0.79998168889431442"/>
        <bgColor indexed="64"/>
      </patternFill>
    </fill>
    <fill>
      <patternFill patternType="solid">
        <fgColor theme="9" tint="0.39997558519241921"/>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7">
    <xf numFmtId="0" fontId="0" fillId="0" borderId="0"/>
    <xf numFmtId="164" fontId="6" fillId="0" borderId="0"/>
    <xf numFmtId="0" fontId="12" fillId="0" borderId="0" applyNumberForma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20" fillId="0" borderId="0"/>
    <xf numFmtId="0" fontId="1" fillId="0" borderId="0"/>
  </cellStyleXfs>
  <cellXfs count="102">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5" borderId="1" xfId="0" applyFont="1" applyFill="1" applyBorder="1" applyAlignment="1">
      <alignment horizontal="left" vertical="top"/>
    </xf>
    <xf numFmtId="0" fontId="3" fillId="5" borderId="7" xfId="0" applyFont="1" applyFill="1" applyBorder="1" applyAlignment="1">
      <alignment horizontal="left" vertical="top"/>
    </xf>
    <xf numFmtId="0" fontId="3" fillId="5"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8" borderId="10" xfId="0" applyFont="1" applyFill="1" applyBorder="1" applyAlignment="1">
      <alignment horizontal="center" vertical="center" wrapText="1"/>
    </xf>
    <xf numFmtId="0" fontId="0" fillId="10"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10" borderId="10" xfId="0" applyFill="1" applyBorder="1" applyAlignment="1">
      <alignment horizontal="left"/>
    </xf>
    <xf numFmtId="0" fontId="13" fillId="0" borderId="0" xfId="0" applyFont="1" applyProtection="1">
      <protection hidden="1"/>
    </xf>
    <xf numFmtId="0" fontId="15" fillId="0" borderId="0" xfId="0" applyFont="1" applyProtection="1">
      <protection hidden="1"/>
    </xf>
    <xf numFmtId="0" fontId="13" fillId="0" borderId="10" xfId="0" applyFont="1" applyBorder="1" applyAlignment="1" applyProtection="1">
      <alignment wrapText="1"/>
      <protection hidden="1"/>
    </xf>
    <xf numFmtId="0" fontId="13" fillId="0" borderId="10" xfId="0" applyFont="1" applyBorder="1" applyAlignment="1" applyProtection="1">
      <alignment horizontal="center" vertical="center"/>
      <protection hidden="1"/>
    </xf>
    <xf numFmtId="14" fontId="13" fillId="0" borderId="10" xfId="0" applyNumberFormat="1" applyFont="1" applyBorder="1" applyAlignment="1" applyProtection="1">
      <alignment horizontal="center" vertical="center"/>
      <protection hidden="1"/>
    </xf>
    <xf numFmtId="0" fontId="13" fillId="2" borderId="10" xfId="0" applyFont="1" applyFill="1" applyBorder="1" applyAlignment="1" applyProtection="1">
      <alignment horizontal="left" vertical="center" wrapText="1"/>
      <protection hidden="1"/>
    </xf>
    <xf numFmtId="0" fontId="13" fillId="0" borderId="10" xfId="0" applyFont="1" applyBorder="1" applyAlignment="1" applyProtection="1">
      <alignment horizontal="center" vertical="center" wrapText="1"/>
      <protection hidden="1"/>
    </xf>
    <xf numFmtId="14" fontId="13" fillId="2" borderId="10" xfId="0" applyNumberFormat="1" applyFont="1" applyFill="1" applyBorder="1" applyAlignment="1" applyProtection="1">
      <alignment horizontal="left" vertical="center" wrapText="1"/>
      <protection hidden="1"/>
    </xf>
    <xf numFmtId="14" fontId="15" fillId="2" borderId="10" xfId="0" applyNumberFormat="1" applyFont="1" applyFill="1" applyBorder="1" applyAlignment="1" applyProtection="1">
      <alignment horizontal="left" vertical="center" wrapText="1"/>
      <protection hidden="1"/>
    </xf>
    <xf numFmtId="49" fontId="13" fillId="2" borderId="10" xfId="0" applyNumberFormat="1" applyFont="1" applyFill="1" applyBorder="1" applyProtection="1">
      <protection hidden="1"/>
    </xf>
    <xf numFmtId="0" fontId="13" fillId="0" borderId="10" xfId="0" applyFont="1" applyBorder="1" applyAlignment="1" applyProtection="1">
      <alignment horizontal="left" vertical="center"/>
      <protection hidden="1"/>
    </xf>
    <xf numFmtId="38" fontId="13" fillId="2" borderId="10" xfId="0" applyNumberFormat="1" applyFont="1" applyFill="1" applyBorder="1" applyAlignment="1" applyProtection="1">
      <alignment horizontal="center" vertical="center"/>
      <protection hidden="1"/>
    </xf>
    <xf numFmtId="0" fontId="13" fillId="0" borderId="10" xfId="0" applyFont="1" applyBorder="1" applyProtection="1">
      <protection hidden="1"/>
    </xf>
    <xf numFmtId="0" fontId="16" fillId="6" borderId="10" xfId="0" applyFont="1" applyFill="1" applyBorder="1" applyAlignment="1" applyProtection="1">
      <alignment wrapText="1"/>
      <protection hidden="1"/>
    </xf>
    <xf numFmtId="0" fontId="14" fillId="6" borderId="10" xfId="0" applyFont="1" applyFill="1" applyBorder="1" applyAlignment="1" applyProtection="1">
      <alignment wrapText="1"/>
      <protection hidden="1"/>
    </xf>
    <xf numFmtId="0" fontId="13" fillId="6" borderId="10" xfId="0" applyFont="1" applyFill="1" applyBorder="1" applyAlignment="1" applyProtection="1">
      <alignment wrapText="1"/>
      <protection hidden="1"/>
    </xf>
    <xf numFmtId="49" fontId="13" fillId="2" borderId="10" xfId="0" applyNumberFormat="1" applyFont="1" applyFill="1" applyBorder="1" applyAlignment="1" applyProtection="1">
      <alignment horizontal="center" vertical="center"/>
      <protection hidden="1"/>
    </xf>
    <xf numFmtId="14" fontId="17" fillId="2" borderId="10" xfId="0" applyNumberFormat="1" applyFont="1" applyFill="1" applyBorder="1" applyAlignment="1" applyProtection="1">
      <alignment horizontal="left" vertical="center" wrapText="1"/>
      <protection hidden="1"/>
    </xf>
    <xf numFmtId="0" fontId="10" fillId="8" borderId="13" xfId="0" applyFont="1" applyFill="1" applyBorder="1" applyAlignment="1">
      <alignment horizontal="center" vertical="center" wrapText="1"/>
    </xf>
    <xf numFmtId="0" fontId="0" fillId="2" borderId="10" xfId="0" applyFill="1" applyBorder="1"/>
    <xf numFmtId="0" fontId="0" fillId="2" borderId="10" xfId="0" applyFill="1" applyBorder="1" applyAlignment="1">
      <alignment horizontal="center"/>
    </xf>
    <xf numFmtId="0" fontId="0" fillId="3" borderId="10" xfId="0" applyFill="1" applyBorder="1"/>
    <xf numFmtId="0" fontId="0" fillId="3" borderId="10" xfId="0" applyFill="1" applyBorder="1" applyAlignment="1">
      <alignment horizontal="center"/>
    </xf>
    <xf numFmtId="0" fontId="0" fillId="7" borderId="10" xfId="0" applyFill="1" applyBorder="1" applyAlignment="1">
      <alignment horizontal="center"/>
    </xf>
    <xf numFmtId="0" fontId="0" fillId="7" borderId="10" xfId="0" applyFill="1" applyBorder="1"/>
    <xf numFmtId="166" fontId="3" fillId="3" borderId="3" xfId="1" applyNumberFormat="1" applyFont="1" applyFill="1" applyBorder="1" applyAlignment="1">
      <alignment horizontal="center" vertical="top" wrapText="1"/>
    </xf>
    <xf numFmtId="0" fontId="13" fillId="2" borderId="10" xfId="0" applyFont="1" applyFill="1" applyBorder="1" applyAlignment="1" applyProtection="1">
      <alignment horizontal="left" vertical="top" wrapText="1"/>
      <protection hidden="1"/>
    </xf>
    <xf numFmtId="0" fontId="0" fillId="12" borderId="10" xfId="0" applyFill="1" applyBorder="1" applyAlignment="1">
      <alignment wrapText="1"/>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0" xfId="0" applyBorder="1" applyAlignment="1">
      <alignment vertical="center"/>
    </xf>
    <xf numFmtId="0" fontId="17" fillId="2" borderId="10" xfId="0" applyFont="1" applyFill="1" applyBorder="1" applyAlignment="1" applyProtection="1">
      <alignment horizontal="left" vertical="top"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5" fillId="0" borderId="0" xfId="3" applyFont="1" applyProtection="1">
      <protection hidden="1"/>
    </xf>
    <xf numFmtId="0" fontId="13"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left" vertical="top" wrapText="1"/>
      <protection hidden="1"/>
    </xf>
    <xf numFmtId="0" fontId="18" fillId="2" borderId="10" xfId="2" applyFont="1" applyFill="1" applyBorder="1" applyAlignment="1" applyProtection="1">
      <alignment horizontal="center" vertical="center" wrapText="1"/>
      <protection hidden="1"/>
    </xf>
    <xf numFmtId="0" fontId="17" fillId="13" borderId="10" xfId="0" applyFont="1" applyFill="1" applyBorder="1" applyAlignment="1" applyProtection="1">
      <alignment horizontal="left" vertical="top" wrapText="1"/>
      <protection hidden="1"/>
    </xf>
    <xf numFmtId="0" fontId="11" fillId="4" borderId="14" xfId="0" applyFont="1" applyFill="1" applyBorder="1" applyAlignment="1" applyProtection="1">
      <alignment horizontal="center" vertical="center" wrapText="1"/>
      <protection hidden="1"/>
    </xf>
    <xf numFmtId="0" fontId="11" fillId="11" borderId="14" xfId="0" applyFont="1" applyFill="1" applyBorder="1" applyAlignment="1" applyProtection="1">
      <alignment horizontal="center" vertical="center" wrapText="1"/>
      <protection hidden="1"/>
    </xf>
    <xf numFmtId="0" fontId="13" fillId="3" borderId="0" xfId="0" applyFont="1" applyFill="1" applyAlignment="1" applyProtection="1">
      <alignment horizontal="center" wrapText="1"/>
      <protection hidden="1"/>
    </xf>
    <xf numFmtId="0" fontId="17" fillId="2" borderId="0" xfId="0" applyFont="1" applyFill="1" applyAlignment="1" applyProtection="1">
      <alignment horizontal="left" vertical="center" wrapText="1"/>
      <protection hidden="1"/>
    </xf>
    <xf numFmtId="0" fontId="11" fillId="4" borderId="15" xfId="0" applyFont="1" applyFill="1" applyBorder="1" applyAlignment="1" applyProtection="1">
      <alignment horizontal="center" vertical="center" wrapText="1"/>
      <protection hidden="1"/>
    </xf>
    <xf numFmtId="0" fontId="13" fillId="0" borderId="12" xfId="0" applyFont="1" applyBorder="1" applyAlignment="1" applyProtection="1">
      <alignment horizontal="center" vertical="center"/>
      <protection hidden="1"/>
    </xf>
    <xf numFmtId="14" fontId="13" fillId="2" borderId="10" xfId="0" applyNumberFormat="1" applyFont="1" applyFill="1" applyBorder="1" applyAlignment="1" applyProtection="1">
      <alignment horizontal="left" vertical="top" wrapText="1"/>
      <protection hidden="1"/>
    </xf>
    <xf numFmtId="0" fontId="0" fillId="14" borderId="10" xfId="0" applyFill="1" applyBorder="1"/>
    <xf numFmtId="0" fontId="0" fillId="14" borderId="10" xfId="0" applyFill="1" applyBorder="1" applyAlignment="1">
      <alignment horizontal="center"/>
    </xf>
    <xf numFmtId="0" fontId="13" fillId="2" borderId="11"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1" fillId="11" borderId="11" xfId="0" applyFont="1" applyFill="1" applyBorder="1" applyAlignment="1" applyProtection="1">
      <alignment horizontal="center" vertical="center" wrapText="1"/>
      <protection hidden="1"/>
    </xf>
    <xf numFmtId="0" fontId="19" fillId="13" borderId="10" xfId="0" applyFont="1" applyFill="1" applyBorder="1" applyAlignment="1" applyProtection="1">
      <alignment horizontal="left" vertical="top" wrapText="1"/>
      <protection hidden="1"/>
    </xf>
    <xf numFmtId="164" fontId="6" fillId="0" borderId="0" xfId="1"/>
    <xf numFmtId="38" fontId="13" fillId="0" borderId="0" xfId="0" applyNumberFormat="1" applyFont="1" applyProtection="1">
      <protection hidden="1"/>
    </xf>
    <xf numFmtId="0" fontId="11" fillId="15" borderId="14" xfId="0" applyFont="1" applyFill="1" applyBorder="1" applyAlignment="1" applyProtection="1">
      <alignment horizontal="center" vertical="center" wrapText="1"/>
      <protection hidden="1"/>
    </xf>
    <xf numFmtId="0" fontId="11" fillId="15" borderId="11" xfId="0" applyFont="1" applyFill="1" applyBorder="1" applyAlignment="1" applyProtection="1">
      <alignment horizontal="center" vertical="center" wrapText="1"/>
      <protection hidden="1"/>
    </xf>
    <xf numFmtId="0" fontId="13" fillId="2" borderId="10" xfId="0" quotePrefix="1" applyFont="1" applyFill="1" applyBorder="1" applyAlignment="1" applyProtection="1">
      <alignment horizontal="left" vertical="center" wrapText="1"/>
      <protection hidden="1"/>
    </xf>
    <xf numFmtId="167" fontId="13" fillId="2" borderId="10" xfId="0" applyNumberFormat="1" applyFont="1" applyFill="1" applyBorder="1" applyAlignment="1" applyProtection="1">
      <alignment horizontal="center" vertical="center"/>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9" borderId="0" xfId="0" applyFill="1" applyAlignment="1">
      <alignment horizontal="left" vertical="top" wrapText="1"/>
    </xf>
    <xf numFmtId="0" fontId="0" fillId="9" borderId="4" xfId="0" applyFill="1" applyBorder="1" applyAlignment="1">
      <alignment horizontal="left" vertical="top" wrapText="1"/>
    </xf>
    <xf numFmtId="166" fontId="3" fillId="3" borderId="3" xfId="1" applyNumberFormat="1" applyFont="1" applyFill="1" applyBorder="1" applyAlignment="1">
      <alignment horizontal="center" vertical="center" wrapText="1"/>
    </xf>
    <xf numFmtId="38" fontId="13" fillId="2" borderId="10" xfId="0" applyNumberFormat="1" applyFont="1" applyFill="1" applyBorder="1" applyAlignment="1" applyProtection="1">
      <alignment horizontal="left" vertical="top" wrapText="1"/>
      <protection hidden="1"/>
    </xf>
  </cellXfs>
  <cellStyles count="7">
    <cellStyle name="Hyperlink" xfId="2" builtinId="8"/>
    <cellStyle name="Hyperlink 2" xfId="4" xr:uid="{814C1A0F-6C2F-47DD-B725-5278743EFD47}"/>
    <cellStyle name="Normal" xfId="0" builtinId="0"/>
    <cellStyle name="Normal 2" xfId="5" xr:uid="{17A2E459-E930-4925-828D-6464DE497731}"/>
    <cellStyle name="Normal 2 2" xfId="6" xr:uid="{3673E9ED-F822-4734-B6A6-CFA4B21E330A}"/>
    <cellStyle name="Normal 5" xfId="1" xr:uid="{C00B14BD-9165-4D2E-A3FB-A505E9556B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amedSheetView name="Law" id="{56C7B130-FE34-43A3-882D-57C60482326B}">
    <nsvFilter filterId="{E8D4BDAF-E10A-4BCF-AE89-CD94B804FBF7}" ref="A1:AI55" tableId="0"/>
  </namedSheetView>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D16" sqref="D16"/>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92" t="s">
        <v>2</v>
      </c>
      <c r="D5" s="92"/>
      <c r="E5" s="92"/>
      <c r="F5" s="92"/>
      <c r="G5" s="92"/>
      <c r="H5" s="93"/>
    </row>
    <row r="6" spans="2:8" s="1" customFormat="1" ht="44.45" customHeight="1" x14ac:dyDescent="0.25">
      <c r="B6" s="2">
        <v>2</v>
      </c>
      <c r="C6" s="96" t="s">
        <v>3</v>
      </c>
      <c r="D6" s="96"/>
      <c r="E6" s="96"/>
      <c r="F6" s="96"/>
      <c r="G6" s="96"/>
      <c r="H6" s="97"/>
    </row>
    <row r="7" spans="2:8" s="1" customFormat="1" ht="44.45" customHeight="1" x14ac:dyDescent="0.25">
      <c r="B7" s="2">
        <v>3</v>
      </c>
      <c r="C7" s="98" t="s">
        <v>4</v>
      </c>
      <c r="D7" s="98"/>
      <c r="E7" s="98"/>
      <c r="F7" s="98"/>
      <c r="G7" s="98"/>
      <c r="H7" s="99"/>
    </row>
    <row r="8" spans="2:8" s="1" customFormat="1" ht="44.45" customHeight="1" thickBot="1" x14ac:dyDescent="0.3">
      <c r="B8" s="3">
        <v>4</v>
      </c>
      <c r="C8" s="94" t="s">
        <v>5</v>
      </c>
      <c r="D8" s="94"/>
      <c r="E8" s="94"/>
      <c r="F8" s="94"/>
      <c r="G8" s="94"/>
      <c r="H8" s="95"/>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7" t="s">
        <v>8</v>
      </c>
      <c r="E12" s="7"/>
    </row>
    <row r="13" spans="2:8" s="1" customFormat="1" x14ac:dyDescent="0.25">
      <c r="B13" s="13" t="s">
        <v>9</v>
      </c>
      <c r="D13" s="28">
        <v>2022</v>
      </c>
    </row>
    <row r="14" spans="2:8" s="1" customFormat="1" x14ac:dyDescent="0.25">
      <c r="B14" s="13" t="s">
        <v>10</v>
      </c>
      <c r="D14" s="29" t="s">
        <v>86</v>
      </c>
    </row>
    <row r="15" spans="2:8" s="1" customFormat="1" ht="15.75" thickBot="1" x14ac:dyDescent="0.3">
      <c r="B15" s="14" t="s">
        <v>12</v>
      </c>
      <c r="C15" s="8"/>
      <c r="D15" s="30">
        <v>44866</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t="s">
        <v>14</v>
      </c>
      <c r="C19" s="19" t="s">
        <v>15</v>
      </c>
      <c r="D19" s="19" t="s">
        <v>16</v>
      </c>
      <c r="E19" s="19" t="s">
        <v>17</v>
      </c>
      <c r="F19" s="19" t="s">
        <v>18</v>
      </c>
      <c r="G19" s="20" t="s">
        <v>19</v>
      </c>
      <c r="H19" s="15"/>
    </row>
    <row r="20" spans="2:8" x14ac:dyDescent="0.25">
      <c r="B20" s="57"/>
      <c r="C20" s="18" t="s">
        <v>20</v>
      </c>
      <c r="D20" s="18" t="s">
        <v>21</v>
      </c>
      <c r="E20" s="17" t="s">
        <v>22</v>
      </c>
      <c r="F20" t="s">
        <v>23</v>
      </c>
      <c r="G20" t="s">
        <v>11</v>
      </c>
      <c r="H20" s="15"/>
    </row>
    <row r="21" spans="2:8" x14ac:dyDescent="0.25">
      <c r="B21" s="57"/>
      <c r="C21" s="18" t="s">
        <v>24</v>
      </c>
      <c r="D21" s="18" t="s">
        <v>12</v>
      </c>
      <c r="E21" s="17" t="s">
        <v>25</v>
      </c>
      <c r="F21" t="s">
        <v>26</v>
      </c>
      <c r="G21" t="s">
        <v>11</v>
      </c>
      <c r="H21" s="15"/>
    </row>
    <row r="22" spans="2:8" x14ac:dyDescent="0.25">
      <c r="B22" s="57"/>
      <c r="C22" s="18" t="s">
        <v>27</v>
      </c>
      <c r="D22" s="18" t="s">
        <v>28</v>
      </c>
      <c r="E22" s="17" t="s">
        <v>29</v>
      </c>
      <c r="F22" t="s">
        <v>23</v>
      </c>
      <c r="G22" t="s">
        <v>11</v>
      </c>
      <c r="H22" s="15"/>
    </row>
    <row r="23" spans="2:8" x14ac:dyDescent="0.25">
      <c r="B23" s="57"/>
      <c r="C23" s="18" t="s">
        <v>30</v>
      </c>
      <c r="D23" s="18" t="s">
        <v>31</v>
      </c>
      <c r="E23" s="17" t="s">
        <v>32</v>
      </c>
      <c r="F23" t="s">
        <v>33</v>
      </c>
      <c r="G23" t="s">
        <v>11</v>
      </c>
      <c r="H23" s="15"/>
    </row>
    <row r="24" spans="2:8" ht="30" x14ac:dyDescent="0.25">
      <c r="B24" s="57"/>
      <c r="C24" s="18" t="s">
        <v>34</v>
      </c>
      <c r="D24" s="18" t="s">
        <v>35</v>
      </c>
      <c r="E24" s="17" t="s">
        <v>36</v>
      </c>
      <c r="F24" t="s">
        <v>23</v>
      </c>
      <c r="G24" t="s">
        <v>11</v>
      </c>
      <c r="H24" s="15"/>
    </row>
    <row r="25" spans="2:8" ht="30" x14ac:dyDescent="0.25">
      <c r="B25" s="57"/>
      <c r="C25" s="18" t="s">
        <v>37</v>
      </c>
      <c r="D25" s="18" t="s">
        <v>38</v>
      </c>
      <c r="E25" s="17" t="s">
        <v>39</v>
      </c>
      <c r="F25" t="s">
        <v>23</v>
      </c>
      <c r="G25" t="s">
        <v>11</v>
      </c>
      <c r="H25" s="15"/>
    </row>
    <row r="26" spans="2:8" x14ac:dyDescent="0.25">
      <c r="B26" s="57"/>
      <c r="C26" s="18" t="s">
        <v>40</v>
      </c>
      <c r="D26" s="18" t="s">
        <v>41</v>
      </c>
      <c r="E26" s="17" t="s">
        <v>42</v>
      </c>
      <c r="F26" t="s">
        <v>43</v>
      </c>
      <c r="G26" t="s">
        <v>11</v>
      </c>
      <c r="H26" s="15"/>
    </row>
    <row r="27" spans="2:8" x14ac:dyDescent="0.25">
      <c r="B27" s="57"/>
      <c r="C27" s="18" t="s">
        <v>44</v>
      </c>
      <c r="D27" s="18" t="s">
        <v>45</v>
      </c>
      <c r="E27" s="17" t="s">
        <v>46</v>
      </c>
      <c r="F27" t="s">
        <v>23</v>
      </c>
      <c r="G27" t="s">
        <v>11</v>
      </c>
      <c r="H27" s="15"/>
    </row>
    <row r="28" spans="2:8" ht="84.75" customHeight="1" x14ac:dyDescent="0.25">
      <c r="B28" s="57" t="s">
        <v>47</v>
      </c>
      <c r="C28" s="18" t="s">
        <v>48</v>
      </c>
      <c r="D28" s="18" t="s">
        <v>49</v>
      </c>
      <c r="E28" s="17" t="s">
        <v>50</v>
      </c>
      <c r="F28" t="s">
        <v>23</v>
      </c>
      <c r="G28" t="s">
        <v>11</v>
      </c>
      <c r="H28" s="15"/>
    </row>
    <row r="29" spans="2:8" ht="75" x14ac:dyDescent="0.25">
      <c r="B29" s="57"/>
      <c r="C29" s="18" t="s">
        <v>51</v>
      </c>
      <c r="D29" s="18" t="s">
        <v>52</v>
      </c>
      <c r="E29" s="17" t="s">
        <v>53</v>
      </c>
      <c r="F29" t="s">
        <v>23</v>
      </c>
      <c r="G29" t="s">
        <v>11</v>
      </c>
      <c r="H29" s="15"/>
    </row>
    <row r="30" spans="2:8" x14ac:dyDescent="0.25">
      <c r="B30" s="57"/>
      <c r="C30" s="18" t="s">
        <v>54</v>
      </c>
      <c r="D30" s="18" t="s">
        <v>55</v>
      </c>
      <c r="E30" s="17" t="s">
        <v>56</v>
      </c>
      <c r="F30" t="s">
        <v>33</v>
      </c>
      <c r="G30" t="s">
        <v>11</v>
      </c>
      <c r="H30" s="15"/>
    </row>
    <row r="31" spans="2:8" ht="30" x14ac:dyDescent="0.25">
      <c r="B31" s="57"/>
      <c r="C31" s="18" t="s">
        <v>57</v>
      </c>
      <c r="D31" s="18" t="s">
        <v>58</v>
      </c>
      <c r="E31" s="17" t="s">
        <v>59</v>
      </c>
      <c r="F31" t="s">
        <v>23</v>
      </c>
      <c r="G31" t="s">
        <v>11</v>
      </c>
      <c r="H31" s="15"/>
    </row>
    <row r="32" spans="2:8" x14ac:dyDescent="0.25">
      <c r="B32" s="57"/>
      <c r="C32" s="18" t="s">
        <v>60</v>
      </c>
      <c r="D32" s="18" t="s">
        <v>61</v>
      </c>
      <c r="E32" s="17" t="s">
        <v>62</v>
      </c>
      <c r="F32" t="s">
        <v>33</v>
      </c>
      <c r="G32" t="s">
        <v>11</v>
      </c>
      <c r="H32" s="15"/>
    </row>
    <row r="33" spans="2:8" ht="60" customHeight="1" x14ac:dyDescent="0.25">
      <c r="B33" s="100" t="s">
        <v>63</v>
      </c>
      <c r="C33" s="18" t="s">
        <v>64</v>
      </c>
      <c r="D33" s="18" t="s">
        <v>65</v>
      </c>
      <c r="E33" s="17" t="s">
        <v>66</v>
      </c>
      <c r="F33" t="s">
        <v>33</v>
      </c>
      <c r="G33" t="s">
        <v>11</v>
      </c>
      <c r="H33" s="15"/>
    </row>
    <row r="34" spans="2:8" x14ac:dyDescent="0.25">
      <c r="B34" s="100"/>
      <c r="C34" s="18" t="s">
        <v>67</v>
      </c>
      <c r="D34" s="18" t="s">
        <v>68</v>
      </c>
      <c r="E34" s="17" t="s">
        <v>69</v>
      </c>
      <c r="F34" t="s">
        <v>33</v>
      </c>
      <c r="G34" t="s">
        <v>11</v>
      </c>
      <c r="H34" s="15"/>
    </row>
    <row r="35" spans="2:8" ht="30" x14ac:dyDescent="0.25">
      <c r="B35" s="100"/>
      <c r="C35" s="18" t="s">
        <v>70</v>
      </c>
      <c r="D35" s="18" t="s">
        <v>71</v>
      </c>
      <c r="E35" s="17" t="s">
        <v>72</v>
      </c>
      <c r="F35" t="s">
        <v>33</v>
      </c>
      <c r="G35" t="s">
        <v>11</v>
      </c>
      <c r="H35" s="15"/>
    </row>
    <row r="36" spans="2:8" x14ac:dyDescent="0.25">
      <c r="B36" s="100"/>
      <c r="C36" s="18" t="s">
        <v>73</v>
      </c>
      <c r="D36" s="18" t="s">
        <v>74</v>
      </c>
      <c r="E36" s="17" t="s">
        <v>75</v>
      </c>
      <c r="F36" t="s">
        <v>33</v>
      </c>
      <c r="G36" t="s">
        <v>11</v>
      </c>
      <c r="H36" s="15"/>
    </row>
    <row r="37" spans="2:8" x14ac:dyDescent="0.25">
      <c r="B37" s="57"/>
      <c r="C37" s="18" t="s">
        <v>76</v>
      </c>
      <c r="D37" s="18" t="s">
        <v>77</v>
      </c>
      <c r="E37" s="17" t="s">
        <v>78</v>
      </c>
      <c r="F37" t="s">
        <v>33</v>
      </c>
      <c r="G37" t="s">
        <v>11</v>
      </c>
      <c r="H37" s="15"/>
    </row>
    <row r="38" spans="2:8" x14ac:dyDescent="0.25">
      <c r="B38" s="57"/>
      <c r="C38" s="18" t="s">
        <v>79</v>
      </c>
      <c r="D38" s="18" t="s">
        <v>80</v>
      </c>
      <c r="E38" s="17" t="s">
        <v>81</v>
      </c>
      <c r="F38" t="s">
        <v>33</v>
      </c>
      <c r="G38" t="s">
        <v>82</v>
      </c>
      <c r="H38" s="15"/>
    </row>
    <row r="39" spans="2:8" x14ac:dyDescent="0.25">
      <c r="B39" s="57"/>
      <c r="C39" s="18" t="s">
        <v>83</v>
      </c>
      <c r="D39" s="18" t="s">
        <v>84</v>
      </c>
      <c r="E39" s="17" t="s">
        <v>85</v>
      </c>
      <c r="F39" t="s">
        <v>33</v>
      </c>
      <c r="G39" t="s">
        <v>86</v>
      </c>
      <c r="H39" s="15"/>
    </row>
    <row r="40" spans="2:8" x14ac:dyDescent="0.25">
      <c r="B40" s="57"/>
      <c r="C40" s="18" t="s">
        <v>87</v>
      </c>
      <c r="D40" s="18" t="s">
        <v>88</v>
      </c>
      <c r="E40" s="17" t="s">
        <v>89</v>
      </c>
      <c r="F40" t="s">
        <v>33</v>
      </c>
      <c r="G40" t="s">
        <v>90</v>
      </c>
      <c r="H40" s="15"/>
    </row>
    <row r="41" spans="2:8" ht="30" x14ac:dyDescent="0.25">
      <c r="B41" s="57"/>
      <c r="C41" s="18" t="s">
        <v>91</v>
      </c>
      <c r="D41" s="18" t="s">
        <v>92</v>
      </c>
      <c r="E41" s="17" t="s">
        <v>93</v>
      </c>
      <c r="F41" t="s">
        <v>23</v>
      </c>
      <c r="G41" t="s">
        <v>11</v>
      </c>
      <c r="H41" s="15"/>
    </row>
    <row r="42" spans="2:8" x14ac:dyDescent="0.25">
      <c r="B42" s="57"/>
      <c r="C42" s="18" t="s">
        <v>94</v>
      </c>
      <c r="D42" s="18" t="s">
        <v>95</v>
      </c>
      <c r="E42" s="17" t="s">
        <v>96</v>
      </c>
      <c r="F42" t="s">
        <v>23</v>
      </c>
      <c r="G42" t="s">
        <v>11</v>
      </c>
      <c r="H42" s="15"/>
    </row>
    <row r="43" spans="2:8" x14ac:dyDescent="0.25">
      <c r="B43" s="57"/>
      <c r="C43" s="18" t="s">
        <v>97</v>
      </c>
      <c r="D43" s="18" t="s">
        <v>98</v>
      </c>
      <c r="E43" s="17" t="s">
        <v>99</v>
      </c>
      <c r="F43" t="s">
        <v>23</v>
      </c>
      <c r="G43" t="s">
        <v>82</v>
      </c>
      <c r="H43" s="15"/>
    </row>
    <row r="44" spans="2:8" x14ac:dyDescent="0.25">
      <c r="B44" s="2"/>
      <c r="C44" s="18" t="s">
        <v>100</v>
      </c>
      <c r="D44" s="18" t="s">
        <v>101</v>
      </c>
      <c r="E44" s="17" t="s">
        <v>102</v>
      </c>
      <c r="F44" t="s">
        <v>23</v>
      </c>
      <c r="G44" t="s">
        <v>86</v>
      </c>
      <c r="H44" s="15"/>
    </row>
    <row r="45" spans="2:8" x14ac:dyDescent="0.25">
      <c r="B45" s="2"/>
      <c r="C45" s="18" t="s">
        <v>103</v>
      </c>
      <c r="D45" s="18" t="s">
        <v>104</v>
      </c>
      <c r="E45" s="17" t="s">
        <v>105</v>
      </c>
      <c r="F45" t="s">
        <v>23</v>
      </c>
      <c r="G45" t="s">
        <v>90</v>
      </c>
      <c r="H45" s="15"/>
    </row>
    <row r="46" spans="2:8" x14ac:dyDescent="0.25">
      <c r="B46" s="2"/>
      <c r="C46" s="18" t="s">
        <v>106</v>
      </c>
      <c r="D46" s="18" t="s">
        <v>107</v>
      </c>
      <c r="E46" s="17" t="s">
        <v>108</v>
      </c>
      <c r="F46" t="s">
        <v>23</v>
      </c>
      <c r="G46" t="s">
        <v>109</v>
      </c>
      <c r="H46" s="15"/>
    </row>
    <row r="47" spans="2:8" ht="30" x14ac:dyDescent="0.25">
      <c r="B47" s="2"/>
      <c r="C47" s="18" t="s">
        <v>110</v>
      </c>
      <c r="D47" s="18" t="s">
        <v>111</v>
      </c>
      <c r="E47" s="17" t="s">
        <v>112</v>
      </c>
      <c r="F47" t="s">
        <v>23</v>
      </c>
      <c r="G47" t="s">
        <v>113</v>
      </c>
      <c r="H47" s="15"/>
    </row>
    <row r="48" spans="2:8" x14ac:dyDescent="0.25">
      <c r="B48" s="2"/>
      <c r="C48" s="16" t="s">
        <v>114</v>
      </c>
      <c r="D48" s="16"/>
      <c r="E48" s="16"/>
      <c r="F48" s="16"/>
      <c r="H48" s="15"/>
    </row>
    <row r="49" spans="2:8" x14ac:dyDescent="0.25">
      <c r="B49" s="2"/>
      <c r="H49" s="15"/>
    </row>
    <row r="50" spans="2:8" ht="15.75" thickBot="1" x14ac:dyDescent="0.3">
      <c r="B50" s="3"/>
      <c r="C50" s="64"/>
      <c r="D50" s="64"/>
      <c r="E50" s="64"/>
      <c r="F50" s="64"/>
      <c r="G50" s="64"/>
      <c r="H50" s="65"/>
    </row>
  </sheetData>
  <mergeCells count="5">
    <mergeCell ref="C5:H5"/>
    <mergeCell ref="C8:H8"/>
    <mergeCell ref="C6:H6"/>
    <mergeCell ref="C7:H7"/>
    <mergeCell ref="B33:B36"/>
  </mergeCells>
  <phoneticPr fontId="5" type="noConversion"/>
  <pageMargins left="0.7" right="0.7" top="0.75" bottom="0.75" header="0.3" footer="0.3"/>
  <pageSetup scale="46" fitToHeight="0" orientation="landscape" horizontalDpi="90" verticalDpi="90" r:id="rId1"/>
  <headerFooter>
    <oddFooter>&amp;C&amp;"Calibri"&amp;11&amp;K000000&amp;"arial,Bold"Internal_x000D_&amp;1#&amp;"Calibri"&amp;12&amp;K000000Internal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EDIT'!$N$3:$N$10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I60"/>
  <sheetViews>
    <sheetView showGridLines="0" tabSelected="1" zoomScaleNormal="100" workbookViewId="0">
      <pane xSplit="8" ySplit="1" topLeftCell="Y35" activePane="bottomRight" state="frozen"/>
      <selection pane="topRight" activeCell="I1" sqref="I1"/>
      <selection pane="bottomLeft" activeCell="C2" sqref="C2"/>
      <selection pane="bottomRight" activeCell="Y37" sqref="Y37"/>
    </sheetView>
  </sheetViews>
  <sheetFormatPr defaultColWidth="9.140625" defaultRowHeight="12" outlineLevelCol="1" x14ac:dyDescent="0.2"/>
  <cols>
    <col min="1" max="1" width="5.42578125" style="32" customWidth="1"/>
    <col min="2" max="2" width="10.7109375" style="32" hidden="1" customWidth="1" outlineLevel="1"/>
    <col min="3" max="3" width="13.140625" style="32" customWidth="1" collapsed="1"/>
    <col min="4" max="4" width="9.140625" style="32" hidden="1" customWidth="1" outlineLevel="1"/>
    <col min="5" max="5" width="29.42578125" style="33" hidden="1" customWidth="1" outlineLevel="1"/>
    <col min="6" max="6" width="18.7109375" style="33" hidden="1" customWidth="1" outlineLevel="1"/>
    <col min="7" max="7" width="10.7109375" style="33" hidden="1" customWidth="1" outlineLevel="1"/>
    <col min="8" max="8" width="21.28515625" style="32" customWidth="1" collapsed="1"/>
    <col min="9" max="9" width="10.85546875" style="32" hidden="1" customWidth="1" outlineLevel="1"/>
    <col min="10" max="10" width="14.7109375" style="32" hidden="1" customWidth="1" outlineLevel="1"/>
    <col min="11" max="11" width="8.140625" style="32" hidden="1" customWidth="1" outlineLevel="1"/>
    <col min="12" max="12" width="13.7109375" style="32" customWidth="1" collapsed="1"/>
    <col min="13" max="13" width="10.42578125" style="32" customWidth="1"/>
    <col min="14" max="14" width="12" style="32" customWidth="1"/>
    <col min="15" max="16" width="12.42578125" style="32" customWidth="1"/>
    <col min="17" max="17" width="12.28515625" style="33" customWidth="1"/>
    <col min="18" max="18" width="10" style="32" customWidth="1"/>
    <col min="19" max="19" width="11.5703125" style="32" customWidth="1"/>
    <col min="20" max="20" width="11.7109375" style="32" customWidth="1"/>
    <col min="21" max="21" width="11.140625" style="32" hidden="1" customWidth="1" outlineLevel="1"/>
    <col min="22" max="22" width="64.7109375" style="32" customWidth="1" collapsed="1"/>
    <col min="23" max="23" width="53.42578125" style="67" customWidth="1"/>
    <col min="24" max="24" width="70.42578125" style="32" customWidth="1"/>
    <col min="25" max="25" width="87.28515625" style="32" customWidth="1"/>
    <col min="26" max="26" width="15.42578125" style="32" hidden="1" customWidth="1" outlineLevel="1" collapsed="1"/>
    <col min="27" max="27" width="9.140625" style="75" customWidth="1" collapsed="1"/>
    <col min="28" max="28" width="59.5703125" style="32" customWidth="1"/>
    <col min="29" max="29" width="14.28515625" style="32" customWidth="1" outlineLevel="1"/>
    <col min="30" max="30" width="6.5703125" style="32" customWidth="1" outlineLevel="1"/>
    <col min="31" max="31" width="12" style="32" customWidth="1" outlineLevel="1"/>
    <col min="32" max="32" width="5.42578125" style="32" customWidth="1" outlineLevel="1"/>
    <col min="33" max="33" width="12.7109375" style="32" customWidth="1" outlineLevel="1"/>
    <col min="34" max="34" width="11.7109375" style="32" customWidth="1" outlineLevel="1"/>
    <col min="35" max="35" width="11.7109375" style="32" customWidth="1"/>
    <col min="36" max="16384" width="9.140625" style="32"/>
  </cols>
  <sheetData>
    <row r="1" spans="1:35" s="68" customFormat="1" ht="42" customHeight="1" x14ac:dyDescent="0.25">
      <c r="A1" s="77" t="s">
        <v>21</v>
      </c>
      <c r="B1" s="73" t="s">
        <v>12</v>
      </c>
      <c r="C1" s="74" t="s">
        <v>28</v>
      </c>
      <c r="D1" s="74" t="s">
        <v>31</v>
      </c>
      <c r="E1" s="74" t="s">
        <v>35</v>
      </c>
      <c r="F1" s="74" t="s">
        <v>38</v>
      </c>
      <c r="G1" s="74" t="s">
        <v>41</v>
      </c>
      <c r="H1" s="74" t="s">
        <v>45</v>
      </c>
      <c r="I1" s="74" t="s">
        <v>49</v>
      </c>
      <c r="J1" s="74" t="s">
        <v>52</v>
      </c>
      <c r="K1" s="74" t="s">
        <v>55</v>
      </c>
      <c r="L1" s="74" t="s">
        <v>58</v>
      </c>
      <c r="M1" s="74" t="s">
        <v>61</v>
      </c>
      <c r="N1" s="74" t="s">
        <v>65</v>
      </c>
      <c r="O1" s="74" t="s">
        <v>68</v>
      </c>
      <c r="P1" s="74" t="s">
        <v>71</v>
      </c>
      <c r="Q1" s="74" t="s">
        <v>74</v>
      </c>
      <c r="R1" s="88" t="s">
        <v>77</v>
      </c>
      <c r="S1" s="88" t="s">
        <v>80</v>
      </c>
      <c r="T1" s="88" t="s">
        <v>84</v>
      </c>
      <c r="U1" s="74" t="s">
        <v>88</v>
      </c>
      <c r="V1" s="84" t="s">
        <v>115</v>
      </c>
      <c r="W1" s="89" t="s">
        <v>116</v>
      </c>
      <c r="X1" s="88" t="s">
        <v>117</v>
      </c>
      <c r="Y1" s="88" t="s">
        <v>118</v>
      </c>
      <c r="Z1" s="74" t="s">
        <v>119</v>
      </c>
      <c r="AA1" s="74" t="s">
        <v>107</v>
      </c>
      <c r="AB1" s="88" t="s">
        <v>111</v>
      </c>
      <c r="AC1" s="74" t="s">
        <v>120</v>
      </c>
      <c r="AD1" s="74" t="s">
        <v>121</v>
      </c>
      <c r="AE1" s="74" t="s">
        <v>122</v>
      </c>
      <c r="AF1" s="74" t="s">
        <v>123</v>
      </c>
      <c r="AG1" s="74" t="s">
        <v>124</v>
      </c>
      <c r="AH1" s="74" t="s">
        <v>125</v>
      </c>
      <c r="AI1" s="74" t="s">
        <v>126</v>
      </c>
    </row>
    <row r="2" spans="1:35" ht="66" customHeight="1" x14ac:dyDescent="0.2">
      <c r="A2" s="78" t="str">
        <f>'READ ME FIRST'!$D$12</f>
        <v>PGE</v>
      </c>
      <c r="B2" s="36">
        <f>'READ ME FIRST'!$D$15</f>
        <v>44866</v>
      </c>
      <c r="C2" s="37" t="s">
        <v>127</v>
      </c>
      <c r="D2" s="38" t="str">
        <f>IF(Initiatives!$C2="", "",INDEX('Initiative mapping-DO NOT EDIT'!$L$3:$L$13, MATCH(Initiatives!$C2,'Initiative mapping-DO NOT EDIT'!$K$3:$K$13,0)))</f>
        <v>7.3.1.</v>
      </c>
      <c r="E2" s="79" t="s">
        <v>128</v>
      </c>
      <c r="F2" s="39"/>
      <c r="G2" s="35">
        <f>IF(Initiatives!$E2="","x",IF(Initiatives!$E2="other", Initiatives!$F2, INDEX('Initiative mapping-DO NOT EDIT'!$D$3:$D$100,MATCH(Initiatives!$E2,'Initiative mapping-DO NOT EDIT'!$E$3:$E$100,0))))</f>
        <v>3</v>
      </c>
      <c r="H2" s="39" t="s">
        <v>129</v>
      </c>
      <c r="I2" s="41"/>
      <c r="J2" s="42" t="str">
        <f>_xlfn.CONCAT(Initiatives!$A2,"_", Initiatives!$C2,"_", IF(Initiatives!$E2="","x",IF(Initiatives!$E2="other", Initiatives!$F2, Initiatives!$E2)),"_",Initiatives!$I2, "_",YEAR(Initiatives!$B2))</f>
        <v>PGE_Risk Assessment &amp; Mapping_Ignition probability mapping showing the probability of ignition along the electric lines and equipment  __2022</v>
      </c>
      <c r="K2" s="82">
        <v>358</v>
      </c>
      <c r="L2" s="37"/>
      <c r="M2" s="43"/>
      <c r="N2" s="43"/>
      <c r="O2" s="43"/>
      <c r="P2" s="43"/>
      <c r="Q2" s="43"/>
      <c r="R2" s="43"/>
      <c r="S2" s="43"/>
      <c r="T2" s="43"/>
      <c r="U2" s="43"/>
      <c r="V2" s="58" t="s">
        <v>130</v>
      </c>
      <c r="W2" s="58" t="s">
        <v>131</v>
      </c>
      <c r="X2" s="58" t="s">
        <v>543</v>
      </c>
      <c r="Y2" s="58" t="s">
        <v>618</v>
      </c>
      <c r="Z2" s="58"/>
      <c r="AA2" s="43" t="s">
        <v>132</v>
      </c>
      <c r="AB2" s="37" t="s">
        <v>133</v>
      </c>
      <c r="AC2" s="44"/>
      <c r="AD2" s="44"/>
      <c r="AE2" s="34"/>
      <c r="AF2" s="45"/>
      <c r="AG2" s="46"/>
      <c r="AH2" s="46"/>
      <c r="AI2" s="69"/>
    </row>
    <row r="3" spans="1:35" ht="51.75" customHeight="1" x14ac:dyDescent="0.2">
      <c r="A3" s="78" t="str">
        <f>'READ ME FIRST'!$D$12</f>
        <v>PGE</v>
      </c>
      <c r="B3" s="36">
        <f>'READ ME FIRST'!$D$15</f>
        <v>44866</v>
      </c>
      <c r="C3" s="37" t="s">
        <v>127</v>
      </c>
      <c r="D3" s="38" t="str">
        <f>IF(Initiatives!$C3="", "",INDEX('Initiative mapping-DO NOT EDIT'!$L$3:$L$13, MATCH(Initiatives!$C3,'Initiative mapping-DO NOT EDIT'!$K$3:$K$13,0)))</f>
        <v>7.3.1.</v>
      </c>
      <c r="E3" s="79" t="s">
        <v>128</v>
      </c>
      <c r="F3" s="39"/>
      <c r="G3" s="35">
        <f>IF(Initiatives!$E3="","x",IF(Initiatives!$E3="other", Initiatives!$F3, INDEX('Initiative mapping-DO NOT EDIT'!$D$3:$D$100,MATCH(Initiatives!$E3,'Initiative mapping-DO NOT EDIT'!$E$3:$E$100,0))))</f>
        <v>3</v>
      </c>
      <c r="H3" s="40" t="s">
        <v>134</v>
      </c>
      <c r="I3" s="41"/>
      <c r="J3" s="42" t="str">
        <f>_xlfn.CONCAT(Initiatives!$A3,"_", Initiatives!$C3,"_", IF(Initiatives!$E3="","x",IF(Initiatives!$E3="other", Initiatives!$F3, Initiatives!$E3)),"_",Initiatives!$I3, "_",YEAR(Initiatives!$B3))</f>
        <v>PGE_Risk Assessment &amp; Mapping_Ignition probability mapping showing the probability of ignition along the electric lines and equipment  __2022</v>
      </c>
      <c r="K3" s="83">
        <v>358</v>
      </c>
      <c r="L3" s="37"/>
      <c r="M3" s="43"/>
      <c r="N3" s="43"/>
      <c r="O3" s="43"/>
      <c r="P3" s="43"/>
      <c r="Q3" s="43"/>
      <c r="R3" s="43"/>
      <c r="S3" s="43"/>
      <c r="T3" s="43"/>
      <c r="U3" s="43"/>
      <c r="V3" s="58" t="s">
        <v>135</v>
      </c>
      <c r="W3" s="58" t="s">
        <v>136</v>
      </c>
      <c r="X3" s="58" t="s">
        <v>589</v>
      </c>
      <c r="Y3" s="58" t="s">
        <v>610</v>
      </c>
      <c r="Z3" s="58"/>
      <c r="AA3" s="43" t="s">
        <v>316</v>
      </c>
      <c r="AB3" s="37" t="s">
        <v>133</v>
      </c>
      <c r="AC3" s="44"/>
      <c r="AD3" s="44"/>
      <c r="AE3" s="34"/>
      <c r="AF3" s="45"/>
      <c r="AG3" s="46"/>
      <c r="AH3" s="46"/>
      <c r="AI3" s="69"/>
    </row>
    <row r="4" spans="1:35" ht="33.75" customHeight="1" x14ac:dyDescent="0.2">
      <c r="A4" s="78" t="str">
        <f>'READ ME FIRST'!$D$12</f>
        <v>PGE</v>
      </c>
      <c r="B4" s="36">
        <f>'READ ME FIRST'!$D$15</f>
        <v>44866</v>
      </c>
      <c r="C4" s="37" t="s">
        <v>127</v>
      </c>
      <c r="D4" s="38" t="str">
        <f>IF(Initiatives!$C4="", "",INDEX('Initiative mapping-DO NOT EDIT'!$L$3:$L$13, MATCH(Initiatives!$C4,'Initiative mapping-DO NOT EDIT'!$K$3:$K$13,0)))</f>
        <v>7.3.1.</v>
      </c>
      <c r="E4" s="79" t="s">
        <v>137</v>
      </c>
      <c r="F4" s="39"/>
      <c r="G4" s="35">
        <f>IF(Initiatives!$E4="","x",IF(Initiatives!$E4="other", Initiatives!$F4, INDEX('Initiative mapping-DO NOT EDIT'!$D$3:$D$100,MATCH(Initiatives!$E4,'Initiative mapping-DO NOT EDIT'!$E$3:$E$100,0))))</f>
        <v>4</v>
      </c>
      <c r="H4" s="40" t="s">
        <v>138</v>
      </c>
      <c r="I4" s="41"/>
      <c r="J4" s="42" t="str">
        <f>_xlfn.CONCAT(Initiatives!$A4,"_", Initiatives!$C4,"_", IF(Initiatives!$E4="","x",IF(Initiatives!$E4="other", Initiatives!$F4, Initiatives!$E4)),"_",Initiatives!$I4, "_",YEAR(Initiatives!$B4))</f>
        <v>PGE_Risk Assessment &amp; Mapping_Initiative mapping and estimation of wildfire and PSPS risk-reduction impact __2022</v>
      </c>
      <c r="K4" s="83">
        <v>361</v>
      </c>
      <c r="L4" s="37" t="s">
        <v>595</v>
      </c>
      <c r="M4" s="43"/>
      <c r="N4" s="43"/>
      <c r="O4" s="43"/>
      <c r="P4" s="43"/>
      <c r="Q4" s="43"/>
      <c r="R4" s="43"/>
      <c r="S4" s="43"/>
      <c r="T4" s="43"/>
      <c r="U4" s="43"/>
      <c r="V4" s="58" t="s">
        <v>139</v>
      </c>
      <c r="W4" s="58" t="s">
        <v>140</v>
      </c>
      <c r="X4" s="58" t="s">
        <v>552</v>
      </c>
      <c r="Y4" s="58" t="s">
        <v>611</v>
      </c>
      <c r="Z4" s="58"/>
      <c r="AA4" s="43" t="s">
        <v>316</v>
      </c>
      <c r="AB4" s="58" t="s">
        <v>133</v>
      </c>
      <c r="AC4" s="44"/>
      <c r="AD4" s="44"/>
      <c r="AE4" s="34"/>
      <c r="AF4" s="45"/>
      <c r="AG4" s="46"/>
      <c r="AH4" s="46"/>
      <c r="AI4" s="69"/>
    </row>
    <row r="5" spans="1:35" ht="62.25" customHeight="1" x14ac:dyDescent="0.2">
      <c r="A5" s="78" t="str">
        <f>'READ ME FIRST'!$D$12</f>
        <v>PGE</v>
      </c>
      <c r="B5" s="36">
        <f>'READ ME FIRST'!$D$15</f>
        <v>44866</v>
      </c>
      <c r="C5" s="37" t="s">
        <v>127</v>
      </c>
      <c r="D5" s="38" t="str">
        <f>IF(Initiatives!$C5="", "",INDEX('Initiative mapping-DO NOT EDIT'!$L$3:$L$13, MATCH(Initiatives!$C5,'Initiative mapping-DO NOT EDIT'!$K$3:$K$13,0)))</f>
        <v>7.3.1.</v>
      </c>
      <c r="E5" s="79" t="s">
        <v>142</v>
      </c>
      <c r="F5" s="39"/>
      <c r="G5" s="35">
        <f>IF(Initiatives!$E5="","x",IF(Initiatives!$E5="other", Initiatives!$F5, INDEX('Initiative mapping-DO NOT EDIT'!$D$3:$D$100,MATCH(Initiatives!$E5,'Initiative mapping-DO NOT EDIT'!$E$3:$E$100,0))))</f>
        <v>5</v>
      </c>
      <c r="H5" s="39" t="s">
        <v>143</v>
      </c>
      <c r="I5" s="41"/>
      <c r="J5" s="42" t="str">
        <f>_xlfn.CONCAT(Initiatives!$A5,"_", Initiatives!$C5,"_", IF(Initiatives!$E5="","x",IF(Initiatives!$E5="other", Initiatives!$F5, Initiatives!$E5)),"_",Initiatives!$I5, "_",YEAR(Initiatives!$B5))</f>
        <v>PGE_Risk Assessment &amp; Mapping_Match drop simulations showing the potential wildfire consequence of ignitions that occur along the electric lines and equipment  __2022</v>
      </c>
      <c r="K5" s="83">
        <v>364</v>
      </c>
      <c r="L5" s="37"/>
      <c r="M5" s="43"/>
      <c r="N5" s="43"/>
      <c r="O5" s="43"/>
      <c r="P5" s="43"/>
      <c r="Q5" s="43"/>
      <c r="R5" s="43"/>
      <c r="S5" s="43"/>
      <c r="T5" s="43"/>
      <c r="U5" s="43"/>
      <c r="V5" s="58" t="s">
        <v>144</v>
      </c>
      <c r="W5" s="58" t="s">
        <v>145</v>
      </c>
      <c r="X5" s="58" t="s">
        <v>601</v>
      </c>
      <c r="Y5" s="58" t="s">
        <v>612</v>
      </c>
      <c r="Z5" s="58"/>
      <c r="AA5" s="43" t="s">
        <v>132</v>
      </c>
      <c r="AB5" s="58" t="s">
        <v>133</v>
      </c>
      <c r="AC5" s="44"/>
      <c r="AD5" s="44"/>
      <c r="AE5" s="34"/>
      <c r="AF5" s="45"/>
      <c r="AG5" s="46"/>
      <c r="AH5" s="46"/>
      <c r="AI5" s="69"/>
    </row>
    <row r="6" spans="1:35" ht="65.25" customHeight="1" x14ac:dyDescent="0.2">
      <c r="A6" s="78" t="str">
        <f>'READ ME FIRST'!$D$12</f>
        <v>PGE</v>
      </c>
      <c r="B6" s="36">
        <f>'READ ME FIRST'!$D$15</f>
        <v>44866</v>
      </c>
      <c r="C6" s="37" t="s">
        <v>127</v>
      </c>
      <c r="D6" s="38" t="str">
        <f>IF(Initiatives!$C6="", "",INDEX('Initiative mapping-DO NOT EDIT'!$L$3:$L$13, MATCH(Initiatives!$C6,'Initiative mapping-DO NOT EDIT'!$K$3:$K$13,0)))</f>
        <v>7.3.1.</v>
      </c>
      <c r="E6" s="79" t="s">
        <v>142</v>
      </c>
      <c r="F6" s="39"/>
      <c r="G6" s="35">
        <f>IF(Initiatives!$E6="","x",IF(Initiatives!$E6="other", Initiatives!$F6, INDEX('Initiative mapping-DO NOT EDIT'!$D$3:$D$100,MATCH(Initiatives!$E6,'Initiative mapping-DO NOT EDIT'!$E$3:$E$100,0))))</f>
        <v>5</v>
      </c>
      <c r="H6" s="39" t="s">
        <v>146</v>
      </c>
      <c r="I6" s="41"/>
      <c r="J6" s="42" t="str">
        <f>_xlfn.CONCAT(Initiatives!$A6,"_", Initiatives!$C6,"_", IF(Initiatives!$E6="","x",IF(Initiatives!$E6="other", Initiatives!$F6, Initiatives!$E6)),"_",Initiatives!$I6, "_",YEAR(Initiatives!$B6))</f>
        <v>PGE_Risk Assessment &amp; Mapping_Match drop simulations showing the potential wildfire consequence of ignitions that occur along the electric lines and equipment  __2022</v>
      </c>
      <c r="K6" s="83">
        <v>364</v>
      </c>
      <c r="L6" s="37"/>
      <c r="M6" s="43"/>
      <c r="N6" s="43"/>
      <c r="O6" s="43"/>
      <c r="P6" s="43"/>
      <c r="Q6" s="43"/>
      <c r="R6" s="43"/>
      <c r="S6" s="43"/>
      <c r="T6" s="43"/>
      <c r="U6" s="43"/>
      <c r="V6" s="58" t="s">
        <v>147</v>
      </c>
      <c r="W6" s="58" t="s">
        <v>148</v>
      </c>
      <c r="X6" s="58" t="s">
        <v>551</v>
      </c>
      <c r="Y6" s="58" t="s">
        <v>613</v>
      </c>
      <c r="Z6" s="58"/>
      <c r="AA6" s="43" t="s">
        <v>132</v>
      </c>
      <c r="AB6" s="58" t="s">
        <v>133</v>
      </c>
      <c r="AC6" s="44"/>
      <c r="AD6" s="44"/>
      <c r="AE6" s="34"/>
      <c r="AF6" s="45"/>
      <c r="AG6" s="46"/>
      <c r="AH6" s="46"/>
      <c r="AI6" s="69"/>
    </row>
    <row r="7" spans="1:35" ht="102.75" customHeight="1" x14ac:dyDescent="0.2">
      <c r="A7" s="78" t="str">
        <f>'READ ME FIRST'!$D$12</f>
        <v>PGE</v>
      </c>
      <c r="B7" s="36">
        <f>'READ ME FIRST'!$D$15</f>
        <v>44866</v>
      </c>
      <c r="C7" s="37" t="s">
        <v>149</v>
      </c>
      <c r="D7" s="38" t="str">
        <f>IF(Initiatives!$C7="", "",INDEX('Initiative mapping-DO NOT EDIT'!$L$3:$L$13, MATCH(Initiatives!$C7,'Initiative mapping-DO NOT EDIT'!$K$3:$K$13,0)))</f>
        <v>7.3.2.</v>
      </c>
      <c r="E7" s="79" t="s">
        <v>150</v>
      </c>
      <c r="F7" s="39"/>
      <c r="G7" s="35">
        <f>IF(Initiatives!$E7="","x",IF(Initiatives!$E7="other", Initiatives!$F7, INDEX('Initiative mapping-DO NOT EDIT'!$D$3:$D$100,MATCH(Initiatives!$E7,'Initiative mapping-DO NOT EDIT'!$E$3:$E$100,0))))</f>
        <v>1</v>
      </c>
      <c r="H7" s="39" t="s">
        <v>151</v>
      </c>
      <c r="I7" s="41"/>
      <c r="J7" s="42" t="str">
        <f>_xlfn.CONCAT(Initiatives!$A7,"_", Initiatives!$C7,"_", IF(Initiatives!$E7="","x",IF(Initiatives!$E7="other", Initiatives!$F7, Initiatives!$E7)),"_",Initiatives!$I7, "_",YEAR(Initiatives!$B7))</f>
        <v>PGE_Situational Awareness &amp; Forecasting_Advanced weather monitoring and weather stations __2022</v>
      </c>
      <c r="K7" s="83">
        <v>367</v>
      </c>
      <c r="L7" s="37"/>
      <c r="M7" s="43"/>
      <c r="N7" s="43"/>
      <c r="O7" s="43"/>
      <c r="P7" s="43"/>
      <c r="Q7" s="43"/>
      <c r="R7" s="43"/>
      <c r="S7" s="43"/>
      <c r="T7" s="43"/>
      <c r="U7" s="43"/>
      <c r="V7" s="58" t="s">
        <v>152</v>
      </c>
      <c r="W7" s="63" t="s">
        <v>153</v>
      </c>
      <c r="X7" s="58" t="s">
        <v>553</v>
      </c>
      <c r="Y7" s="58" t="s">
        <v>614</v>
      </c>
      <c r="Z7" s="58"/>
      <c r="AA7" s="43" t="s">
        <v>316</v>
      </c>
      <c r="AB7" s="37" t="s">
        <v>133</v>
      </c>
      <c r="AC7" s="44"/>
      <c r="AD7" s="44"/>
      <c r="AE7" s="34"/>
      <c r="AF7" s="45"/>
      <c r="AG7" s="46"/>
      <c r="AH7" s="46"/>
      <c r="AI7" s="69"/>
    </row>
    <row r="8" spans="1:35" ht="34.5" customHeight="1" x14ac:dyDescent="0.2">
      <c r="A8" s="78" t="str">
        <f>'READ ME FIRST'!$D$12</f>
        <v>PGE</v>
      </c>
      <c r="B8" s="36">
        <f>'READ ME FIRST'!$D$15</f>
        <v>44866</v>
      </c>
      <c r="C8" s="37" t="s">
        <v>149</v>
      </c>
      <c r="D8" s="38" t="str">
        <f>IF(Initiatives!$C8="", "",INDEX('Initiative mapping-DO NOT EDIT'!$L$3:$L$13, MATCH(Initiatives!$C8,'Initiative mapping-DO NOT EDIT'!$K$3:$K$13,0)))</f>
        <v>7.3.2.</v>
      </c>
      <c r="E8" s="79" t="s">
        <v>150</v>
      </c>
      <c r="F8" s="39"/>
      <c r="G8" s="35">
        <f>IF(Initiatives!$E8="","x",IF(Initiatives!$E8="other", Initiatives!$F8, INDEX('Initiative mapping-DO NOT EDIT'!$D$3:$D$100,MATCH(Initiatives!$E8,'Initiative mapping-DO NOT EDIT'!$E$3:$E$100,0))))</f>
        <v>1</v>
      </c>
      <c r="H8" s="39" t="s">
        <v>154</v>
      </c>
      <c r="I8" s="41"/>
      <c r="J8" s="42" t="str">
        <f>_xlfn.CONCAT(Initiatives!$A8,"_", Initiatives!$C8,"_", IF(Initiatives!$E8="","x",IF(Initiatives!$E8="other", Initiatives!$F8, Initiatives!$E8)),"_",Initiatives!$I8, "_",YEAR(Initiatives!$B8))</f>
        <v>PGE_Situational Awareness &amp; Forecasting_Advanced weather monitoring and weather stations __2022</v>
      </c>
      <c r="K8" s="83">
        <v>374</v>
      </c>
      <c r="L8" s="37" t="s">
        <v>155</v>
      </c>
      <c r="M8" s="43">
        <v>100</v>
      </c>
      <c r="N8" s="43">
        <v>5</v>
      </c>
      <c r="O8" s="43">
        <v>40</v>
      </c>
      <c r="P8" s="43">
        <v>85</v>
      </c>
      <c r="Q8" s="43">
        <v>100</v>
      </c>
      <c r="R8" s="43">
        <v>5</v>
      </c>
      <c r="S8" s="43">
        <v>34</v>
      </c>
      <c r="T8" s="43">
        <v>88</v>
      </c>
      <c r="U8" s="43"/>
      <c r="V8" s="58" t="s">
        <v>156</v>
      </c>
      <c r="W8" s="70" t="s">
        <v>157</v>
      </c>
      <c r="X8" s="58" t="s">
        <v>554</v>
      </c>
      <c r="Y8" s="58" t="s">
        <v>615</v>
      </c>
      <c r="Z8" s="58"/>
      <c r="AA8" s="43" t="s">
        <v>132</v>
      </c>
      <c r="AB8" s="37"/>
      <c r="AC8" s="44"/>
      <c r="AD8" s="44"/>
      <c r="AE8" s="34"/>
      <c r="AF8" s="45"/>
      <c r="AG8" s="46"/>
      <c r="AH8" s="46"/>
      <c r="AI8" s="69"/>
    </row>
    <row r="9" spans="1:35" ht="42.75" customHeight="1" x14ac:dyDescent="0.2">
      <c r="A9" s="78" t="str">
        <f>'READ ME FIRST'!$D$12</f>
        <v>PGE</v>
      </c>
      <c r="B9" s="36">
        <f>'READ ME FIRST'!$D$15</f>
        <v>44866</v>
      </c>
      <c r="C9" s="37" t="s">
        <v>149</v>
      </c>
      <c r="D9" s="38" t="str">
        <f>IF(Initiatives!$C9="", "",INDEX('Initiative mapping-DO NOT EDIT'!$L$3:$L$13, MATCH(Initiatives!$C9,'Initiative mapping-DO NOT EDIT'!$K$3:$K$13,0)))</f>
        <v>7.3.2.</v>
      </c>
      <c r="E9" s="79" t="s">
        <v>150</v>
      </c>
      <c r="F9" s="39"/>
      <c r="G9" s="35">
        <f>IF(Initiatives!$E9="","x",IF(Initiatives!$E9="other", Initiatives!$F9, INDEX('Initiative mapping-DO NOT EDIT'!$D$3:$D$100,MATCH(Initiatives!$E9,'Initiative mapping-DO NOT EDIT'!$E$3:$E$100,0))))</f>
        <v>1</v>
      </c>
      <c r="H9" s="39" t="s">
        <v>158</v>
      </c>
      <c r="I9" s="41"/>
      <c r="J9" s="42" t="str">
        <f>_xlfn.CONCAT(Initiatives!$A9,"_", Initiatives!$C9,"_", IF(Initiatives!$E9="","x",IF(Initiatives!$E9="other", Initiatives!$F9, Initiatives!$E9)),"_",Initiatives!$I9, "_",YEAR(Initiatives!$B9))</f>
        <v>PGE_Situational Awareness &amp; Forecasting_Advanced weather monitoring and weather stations __2022</v>
      </c>
      <c r="K9" s="83">
        <v>378</v>
      </c>
      <c r="L9" s="37" t="s">
        <v>159</v>
      </c>
      <c r="M9" s="43">
        <v>98</v>
      </c>
      <c r="N9" s="43">
        <v>8</v>
      </c>
      <c r="O9" s="43">
        <v>51</v>
      </c>
      <c r="P9" s="43">
        <v>90</v>
      </c>
      <c r="Q9" s="43">
        <v>98</v>
      </c>
      <c r="R9" s="43">
        <v>21</v>
      </c>
      <c r="S9" s="43">
        <v>47</v>
      </c>
      <c r="T9" s="43">
        <v>91</v>
      </c>
      <c r="U9" s="43"/>
      <c r="V9" s="58" t="s">
        <v>160</v>
      </c>
      <c r="W9" s="58" t="s">
        <v>161</v>
      </c>
      <c r="X9" s="58" t="s">
        <v>555</v>
      </c>
      <c r="Y9" s="58" t="s">
        <v>616</v>
      </c>
      <c r="Z9" s="58"/>
      <c r="AA9" s="43" t="s">
        <v>132</v>
      </c>
      <c r="AB9" s="37"/>
      <c r="AC9" s="44"/>
      <c r="AD9" s="44"/>
      <c r="AE9" s="34"/>
      <c r="AF9" s="45"/>
      <c r="AG9" s="46"/>
      <c r="AH9" s="46"/>
      <c r="AI9" s="69"/>
    </row>
    <row r="10" spans="1:35" ht="36" x14ac:dyDescent="0.2">
      <c r="A10" s="78" t="str">
        <f>'READ ME FIRST'!$D$12</f>
        <v>PGE</v>
      </c>
      <c r="B10" s="36">
        <f>'READ ME FIRST'!$D$15</f>
        <v>44866</v>
      </c>
      <c r="C10" s="37" t="s">
        <v>149</v>
      </c>
      <c r="D10" s="38" t="str">
        <f>IF(Initiatives!$C10="", "",INDEX('Initiative mapping-DO NOT EDIT'!$L$3:$L$13, MATCH(Initiatives!$C10,'Initiative mapping-DO NOT EDIT'!$K$3:$K$13,0)))</f>
        <v>7.3.2.</v>
      </c>
      <c r="E10" s="79" t="s">
        <v>162</v>
      </c>
      <c r="F10" s="39"/>
      <c r="G10" s="35">
        <f>IF(Initiatives!$E10="","x",IF(Initiatives!$E10="other", Initiatives!$F10, INDEX('Initiative mapping-DO NOT EDIT'!$D$3:$D$100,MATCH(Initiatives!$E10,'Initiative mapping-DO NOT EDIT'!$E$3:$E$100,0))))</f>
        <v>2</v>
      </c>
      <c r="H10" s="49" t="s">
        <v>163</v>
      </c>
      <c r="I10" s="41"/>
      <c r="J10" s="42" t="str">
        <f>_xlfn.CONCAT(Initiatives!$A10,"_", Initiatives!$C10,"_", IF(Initiatives!$E10="","x",IF(Initiatives!$E10="other", Initiatives!$F10, Initiatives!$E10)),"_",Initiatives!$I10, "_",YEAR(Initiatives!$B10))</f>
        <v>PGE_Situational Awareness &amp; Forecasting_Continuous monitoring sensors __2022</v>
      </c>
      <c r="K10" s="83">
        <v>392</v>
      </c>
      <c r="L10" s="37" t="s">
        <v>164</v>
      </c>
      <c r="M10" s="43">
        <v>40</v>
      </c>
      <c r="N10" s="43">
        <v>5</v>
      </c>
      <c r="O10" s="43">
        <v>10</v>
      </c>
      <c r="P10" s="43">
        <v>25</v>
      </c>
      <c r="Q10" s="43">
        <v>40</v>
      </c>
      <c r="R10" s="43">
        <v>12</v>
      </c>
      <c r="S10" s="43">
        <v>21</v>
      </c>
      <c r="T10" s="43">
        <v>42</v>
      </c>
      <c r="U10" s="43"/>
      <c r="V10" s="58" t="s">
        <v>165</v>
      </c>
      <c r="W10" s="70" t="s">
        <v>166</v>
      </c>
      <c r="X10" s="58" t="s">
        <v>556</v>
      </c>
      <c r="Y10" s="58" t="s">
        <v>617</v>
      </c>
      <c r="Z10" s="58"/>
      <c r="AA10" s="43" t="s">
        <v>316</v>
      </c>
      <c r="AB10" s="37" t="s">
        <v>133</v>
      </c>
      <c r="AC10" s="44"/>
      <c r="AD10" s="44"/>
      <c r="AE10" s="34"/>
      <c r="AF10" s="45"/>
      <c r="AG10" s="46"/>
      <c r="AH10" s="46"/>
      <c r="AI10" s="69"/>
    </row>
    <row r="11" spans="1:35" s="33" customFormat="1" ht="74.25" customHeight="1" x14ac:dyDescent="0.2">
      <c r="A11" s="78" t="str">
        <f>'READ ME FIRST'!$D$12</f>
        <v>PGE</v>
      </c>
      <c r="B11" s="36">
        <f>'READ ME FIRST'!$D$15</f>
        <v>44866</v>
      </c>
      <c r="C11" s="37" t="s">
        <v>149</v>
      </c>
      <c r="D11" s="38" t="str">
        <f>IF(Initiatives!$C11="", "",INDEX('Initiative mapping-DO NOT EDIT'!$L$3:$L$13, MATCH(Initiatives!$C11,'Initiative mapping-DO NOT EDIT'!$K$3:$K$13,0)))</f>
        <v>7.3.2.</v>
      </c>
      <c r="E11" s="79" t="s">
        <v>162</v>
      </c>
      <c r="F11" s="39"/>
      <c r="G11" s="35">
        <f>IF(Initiatives!$E11="","x",IF(Initiatives!$E11="other", Initiatives!$F11, INDEX('Initiative mapping-DO NOT EDIT'!$D$3:$D$100,MATCH(Initiatives!$E11,'Initiative mapping-DO NOT EDIT'!$E$3:$E$100,0))))</f>
        <v>2</v>
      </c>
      <c r="H11" s="39" t="s">
        <v>167</v>
      </c>
      <c r="I11" s="41"/>
      <c r="J11" s="42" t="str">
        <f>_xlfn.CONCAT(Initiatives!$A11,"_", Initiatives!$C11,"_", IF(Initiatives!$E11="","x",IF(Initiatives!$E11="other", Initiatives!$F11, Initiatives!$E11)),"_",Initiatives!$I11, "_",YEAR(Initiatives!$B11))</f>
        <v>PGE_Situational Awareness &amp; Forecasting_Continuous monitoring sensors __2022</v>
      </c>
      <c r="K11" s="83">
        <v>395</v>
      </c>
      <c r="L11" s="37" t="s">
        <v>168</v>
      </c>
      <c r="M11" s="43">
        <v>2</v>
      </c>
      <c r="N11" s="43">
        <v>0</v>
      </c>
      <c r="O11" s="43">
        <v>0</v>
      </c>
      <c r="P11" s="43">
        <v>1</v>
      </c>
      <c r="Q11" s="43">
        <v>2</v>
      </c>
      <c r="R11" s="43">
        <v>0</v>
      </c>
      <c r="S11" s="43">
        <v>0</v>
      </c>
      <c r="T11" s="43">
        <v>0</v>
      </c>
      <c r="U11" s="43"/>
      <c r="V11" s="58" t="s">
        <v>169</v>
      </c>
      <c r="W11" s="58" t="s">
        <v>170</v>
      </c>
      <c r="X11" s="63" t="s">
        <v>557</v>
      </c>
      <c r="Y11" s="58" t="s">
        <v>667</v>
      </c>
      <c r="Z11" s="58"/>
      <c r="AA11" s="43" t="s">
        <v>141</v>
      </c>
      <c r="AB11" s="37" t="s">
        <v>619</v>
      </c>
      <c r="AC11" s="44"/>
      <c r="AD11" s="44"/>
      <c r="AE11" s="34"/>
      <c r="AF11" s="45"/>
      <c r="AG11" s="46"/>
      <c r="AH11" s="46"/>
      <c r="AI11" s="69"/>
    </row>
    <row r="12" spans="1:35" s="33" customFormat="1" ht="32.25" customHeight="1" x14ac:dyDescent="0.2">
      <c r="A12" s="78" t="str">
        <f>'READ ME FIRST'!$D$12</f>
        <v>PGE</v>
      </c>
      <c r="B12" s="36">
        <f>'READ ME FIRST'!$D$15</f>
        <v>44866</v>
      </c>
      <c r="C12" s="37" t="s">
        <v>149</v>
      </c>
      <c r="D12" s="38" t="str">
        <f>IF(Initiatives!$C12="", "",INDEX('Initiative mapping-DO NOT EDIT'!$L$3:$L$13, MATCH(Initiatives!$C12,'Initiative mapping-DO NOT EDIT'!$K$3:$K$13,0)))</f>
        <v>7.3.2.</v>
      </c>
      <c r="E12" s="79" t="s">
        <v>162</v>
      </c>
      <c r="F12" s="39"/>
      <c r="G12" s="35">
        <f>IF(Initiatives!$E12="","x",IF(Initiatives!$E12="other", Initiatives!$F12, INDEX('Initiative mapping-DO NOT EDIT'!$D$3:$D$100,MATCH(Initiatives!$E12,'Initiative mapping-DO NOT EDIT'!$E$3:$E$100,0))))</f>
        <v>2</v>
      </c>
      <c r="H12" s="39" t="s">
        <v>171</v>
      </c>
      <c r="I12" s="41"/>
      <c r="J12" s="42" t="str">
        <f>_xlfn.CONCAT(Initiatives!$A12,"_", Initiatives!$C12,"_", IF(Initiatives!$E12="","x",IF(Initiatives!$E12="other", Initiatives!$F12, Initiatives!$E12)),"_",Initiatives!$I12, "_",YEAR(Initiatives!$B12))</f>
        <v>PGE_Situational Awareness &amp; Forecasting_Continuous monitoring sensors __2022</v>
      </c>
      <c r="K12" s="83">
        <v>401</v>
      </c>
      <c r="L12" s="37" t="s">
        <v>168</v>
      </c>
      <c r="M12" s="43">
        <v>40</v>
      </c>
      <c r="N12" s="43">
        <v>0</v>
      </c>
      <c r="O12" s="43">
        <v>10</v>
      </c>
      <c r="P12" s="43">
        <v>40</v>
      </c>
      <c r="Q12" s="43">
        <v>40</v>
      </c>
      <c r="R12" s="43">
        <v>0</v>
      </c>
      <c r="S12" s="43">
        <v>10</v>
      </c>
      <c r="T12" s="43">
        <v>62</v>
      </c>
      <c r="U12" s="43"/>
      <c r="V12" s="58" t="s">
        <v>172</v>
      </c>
      <c r="W12" s="58" t="s">
        <v>170</v>
      </c>
      <c r="X12" s="63" t="s">
        <v>558</v>
      </c>
      <c r="Y12" s="58" t="s">
        <v>626</v>
      </c>
      <c r="Z12" s="58"/>
      <c r="AA12" s="43" t="s">
        <v>316</v>
      </c>
      <c r="AB12" s="37" t="s">
        <v>133</v>
      </c>
      <c r="AC12" s="44"/>
      <c r="AD12" s="44"/>
      <c r="AE12" s="34"/>
      <c r="AF12" s="45"/>
      <c r="AG12" s="46"/>
      <c r="AH12" s="46"/>
      <c r="AI12" s="69"/>
    </row>
    <row r="13" spans="1:35" s="33" customFormat="1" ht="52.5" customHeight="1" x14ac:dyDescent="0.2">
      <c r="A13" s="78" t="str">
        <f>'READ ME FIRST'!$D$12</f>
        <v>PGE</v>
      </c>
      <c r="B13" s="36">
        <f>'READ ME FIRST'!$D$15</f>
        <v>44866</v>
      </c>
      <c r="C13" s="37" t="s">
        <v>173</v>
      </c>
      <c r="D13" s="38" t="str">
        <f>IF(Initiatives!$C13="", "",INDEX('Initiative mapping-DO NOT EDIT'!$L$3:$L$13, MATCH(Initiatives!$C13,'Initiative mapping-DO NOT EDIT'!$K$3:$K$13,0)))</f>
        <v>7.3.3.</v>
      </c>
      <c r="E13" s="79" t="s">
        <v>174</v>
      </c>
      <c r="F13" s="39"/>
      <c r="G13" s="35">
        <f>IF(Initiatives!$E13="","x",IF(Initiatives!$E13="other", Initiatives!$F13, INDEX('Initiative mapping-DO NOT EDIT'!$D$3:$D$100,MATCH(Initiatives!$E13,'Initiative mapping-DO NOT EDIT'!$E$3:$E$100,0))))</f>
        <v>7</v>
      </c>
      <c r="H13" s="39" t="s">
        <v>175</v>
      </c>
      <c r="I13" s="41"/>
      <c r="J13" s="42" t="str">
        <f>_xlfn.CONCAT(Initiatives!$A13,"_", Initiatives!$C13,"_", IF(Initiatives!$E13="","x",IF(Initiatives!$E13="other", Initiatives!$F13, Initiatives!$E13)),"_",Initiatives!$I13, "_",YEAR(Initiatives!$B13))</f>
        <v>PGE_Grid Design &amp; System Hardening_Expulsion fuse replacement  __2022</v>
      </c>
      <c r="K13" s="83">
        <v>446</v>
      </c>
      <c r="L13" s="37" t="s">
        <v>176</v>
      </c>
      <c r="M13" s="43">
        <v>3000</v>
      </c>
      <c r="N13" s="43">
        <v>300</v>
      </c>
      <c r="O13" s="43">
        <v>1360</v>
      </c>
      <c r="P13" s="43">
        <v>2430</v>
      </c>
      <c r="Q13" s="43">
        <v>3000</v>
      </c>
      <c r="R13" s="43">
        <v>948</v>
      </c>
      <c r="S13" s="43">
        <v>2337</v>
      </c>
      <c r="T13" s="43">
        <v>2885</v>
      </c>
      <c r="U13" s="43"/>
      <c r="V13" s="58" t="s">
        <v>177</v>
      </c>
      <c r="W13" s="70" t="s">
        <v>178</v>
      </c>
      <c r="X13" s="63" t="s">
        <v>596</v>
      </c>
      <c r="Y13" s="58" t="s">
        <v>620</v>
      </c>
      <c r="Z13" s="58"/>
      <c r="AA13" s="43" t="s">
        <v>132</v>
      </c>
      <c r="AB13" s="37" t="s">
        <v>133</v>
      </c>
      <c r="AC13" s="44"/>
      <c r="AD13" s="44"/>
      <c r="AE13" s="34"/>
      <c r="AF13" s="45"/>
      <c r="AG13" s="46"/>
      <c r="AH13" s="46"/>
      <c r="AI13" s="69"/>
    </row>
    <row r="14" spans="1:35" s="33" customFormat="1" ht="90" customHeight="1" x14ac:dyDescent="0.2">
      <c r="A14" s="78" t="str">
        <f>'READ ME FIRST'!$D$12</f>
        <v>PGE</v>
      </c>
      <c r="B14" s="36">
        <f>'READ ME FIRST'!$D$15</f>
        <v>44866</v>
      </c>
      <c r="C14" s="37" t="s">
        <v>173</v>
      </c>
      <c r="D14" s="38" t="str">
        <f>IF(Initiatives!$C14="", "",INDEX('Initiative mapping-DO NOT EDIT'!$L$3:$L$13, MATCH(Initiatives!$C14,'Initiative mapping-DO NOT EDIT'!$K$3:$K$13,0)))</f>
        <v>7.3.3.</v>
      </c>
      <c r="E14" s="79" t="s">
        <v>179</v>
      </c>
      <c r="F14" s="39"/>
      <c r="G14" s="35">
        <f>IF(Initiatives!$E14="","x",IF(Initiatives!$E14="other", Initiatives!$F14, INDEX('Initiative mapping-DO NOT EDIT'!$D$3:$D$100,MATCH(Initiatives!$E14,'Initiative mapping-DO NOT EDIT'!$E$3:$E$100,0))))</f>
        <v>8</v>
      </c>
      <c r="H14" s="39" t="s">
        <v>180</v>
      </c>
      <c r="I14" s="48" t="s">
        <v>181</v>
      </c>
      <c r="J14" s="42" t="str">
        <f>_xlfn.CONCAT(Initiatives!$A14,"_", Initiatives!$C14,"_", IF(Initiatives!$E14="","x",IF(Initiatives!$E14="other", Initiatives!$F14, Initiatives!$E14)),"_",Initiatives!$I14, "_",YEAR(Initiatives!$B14))</f>
        <v>PGE_Grid Design &amp; System Hardening_Grid topology improvements to mitigate or reduce PSPS events  _GhLogID_2022</v>
      </c>
      <c r="K14" s="83">
        <v>450</v>
      </c>
      <c r="L14" s="37" t="s">
        <v>182</v>
      </c>
      <c r="M14" s="43">
        <v>100</v>
      </c>
      <c r="N14" s="43">
        <v>0</v>
      </c>
      <c r="O14" s="43">
        <v>70</v>
      </c>
      <c r="P14" s="43">
        <v>100</v>
      </c>
      <c r="Q14" s="43">
        <v>100</v>
      </c>
      <c r="R14" s="43">
        <v>6</v>
      </c>
      <c r="S14" s="43">
        <v>22</v>
      </c>
      <c r="T14" s="43">
        <v>115</v>
      </c>
      <c r="U14" s="43"/>
      <c r="V14" s="58" t="s">
        <v>183</v>
      </c>
      <c r="W14" s="58" t="s">
        <v>184</v>
      </c>
      <c r="X14" s="58" t="s">
        <v>559</v>
      </c>
      <c r="Y14" s="58" t="s">
        <v>665</v>
      </c>
      <c r="Z14" s="58"/>
      <c r="AA14" s="43" t="s">
        <v>316</v>
      </c>
      <c r="AB14" s="37" t="s">
        <v>133</v>
      </c>
      <c r="AC14" s="44"/>
      <c r="AD14" s="44"/>
      <c r="AE14" s="34"/>
      <c r="AF14" s="45"/>
      <c r="AG14" s="46"/>
      <c r="AH14" s="46"/>
      <c r="AI14" s="71"/>
    </row>
    <row r="15" spans="1:35" s="33" customFormat="1" ht="48" x14ac:dyDescent="0.2">
      <c r="A15" s="78" t="str">
        <f>'READ ME FIRST'!$D$12</f>
        <v>PGE</v>
      </c>
      <c r="B15" s="36">
        <f>'READ ME FIRST'!$D$15</f>
        <v>44866</v>
      </c>
      <c r="C15" s="37" t="s">
        <v>173</v>
      </c>
      <c r="D15" s="38" t="str">
        <f>IF(Initiatives!$C15="", "",INDEX('Initiative mapping-DO NOT EDIT'!$L$3:$L$13, MATCH(Initiatives!$C15,'Initiative mapping-DO NOT EDIT'!$K$3:$K$13,0)))</f>
        <v>7.3.3.</v>
      </c>
      <c r="E15" s="79" t="s">
        <v>179</v>
      </c>
      <c r="F15" s="39"/>
      <c r="G15" s="35">
        <f>IF(Initiatives!$E15="","x",IF(Initiatives!$E15="other", Initiatives!$F15, INDEX('Initiative mapping-DO NOT EDIT'!$D$3:$D$100,MATCH(Initiatives!$E15,'Initiative mapping-DO NOT EDIT'!$E$3:$E$100,0))))</f>
        <v>8</v>
      </c>
      <c r="H15" s="39" t="s">
        <v>185</v>
      </c>
      <c r="I15" s="48" t="s">
        <v>181</v>
      </c>
      <c r="J15" s="42" t="str">
        <f>_xlfn.CONCAT(Initiatives!$A15,"_", Initiatives!$C15,"_", IF(Initiatives!$E15="","x",IF(Initiatives!$E15="other", Initiatives!$F15, Initiatives!$E15)),"_",Initiatives!$I15, "_",YEAR(Initiatives!$B15))</f>
        <v>PGE_Grid Design &amp; System Hardening_Grid topology improvements to mitigate or reduce PSPS events  _GhLogID_2022</v>
      </c>
      <c r="K15" s="83">
        <v>454</v>
      </c>
      <c r="L15" s="37" t="s">
        <v>186</v>
      </c>
      <c r="M15" s="43">
        <v>15</v>
      </c>
      <c r="N15" s="43">
        <v>1</v>
      </c>
      <c r="O15" s="43">
        <v>8</v>
      </c>
      <c r="P15" s="43">
        <v>15</v>
      </c>
      <c r="Q15" s="43">
        <v>15</v>
      </c>
      <c r="R15" s="43">
        <v>1</v>
      </c>
      <c r="S15" s="43">
        <v>8</v>
      </c>
      <c r="T15" s="43">
        <v>16</v>
      </c>
      <c r="U15" s="43"/>
      <c r="V15" s="58" t="s">
        <v>187</v>
      </c>
      <c r="W15" s="70" t="s">
        <v>188</v>
      </c>
      <c r="X15" s="58" t="s">
        <v>560</v>
      </c>
      <c r="Y15" s="58" t="s">
        <v>652</v>
      </c>
      <c r="Z15" s="58"/>
      <c r="AA15" s="43" t="s">
        <v>316</v>
      </c>
      <c r="AB15" s="37" t="s">
        <v>133</v>
      </c>
      <c r="AC15" s="44"/>
      <c r="AD15" s="44"/>
      <c r="AE15" s="34"/>
      <c r="AF15" s="47"/>
      <c r="AG15" s="46"/>
      <c r="AH15" s="46"/>
      <c r="AI15" s="69"/>
    </row>
    <row r="16" spans="1:35" s="33" customFormat="1" ht="84.75" customHeight="1" x14ac:dyDescent="0.2">
      <c r="A16" s="78" t="str">
        <f>'READ ME FIRST'!$D$12</f>
        <v>PGE</v>
      </c>
      <c r="B16" s="36">
        <f>'READ ME FIRST'!$D$15</f>
        <v>44866</v>
      </c>
      <c r="C16" s="37" t="s">
        <v>173</v>
      </c>
      <c r="D16" s="38" t="str">
        <f>IF(Initiatives!$C16="", "",INDEX('Initiative mapping-DO NOT EDIT'!$L$3:$L$13, MATCH(Initiatives!$C16,'Initiative mapping-DO NOT EDIT'!$K$3:$K$13,0)))</f>
        <v>7.3.3.</v>
      </c>
      <c r="E16" s="79" t="s">
        <v>179</v>
      </c>
      <c r="F16" s="39"/>
      <c r="G16" s="35">
        <f>IF(Initiatives!$E16="","x",IF(Initiatives!$E16="other", Initiatives!$F16, INDEX('Initiative mapping-DO NOT EDIT'!$D$3:$D$100,MATCH(Initiatives!$E16,'Initiative mapping-DO NOT EDIT'!$E$3:$E$100,0))))</f>
        <v>8</v>
      </c>
      <c r="H16" s="39" t="s">
        <v>189</v>
      </c>
      <c r="I16" s="48" t="s">
        <v>181</v>
      </c>
      <c r="J16" s="42" t="str">
        <f>_xlfn.CONCAT(Initiatives!$A16,"_", Initiatives!$C16,"_", IF(Initiatives!$E16="","x",IF(Initiatives!$E16="other", Initiatives!$F16, Initiatives!$E16)),"_",Initiatives!$I16, "_",YEAR(Initiatives!$B16))</f>
        <v>PGE_Grid Design &amp; System Hardening_Grid topology improvements to mitigate or reduce PSPS events  _GhLogID_2022</v>
      </c>
      <c r="K16" s="83">
        <v>457</v>
      </c>
      <c r="L16" s="37" t="s">
        <v>190</v>
      </c>
      <c r="M16" s="43">
        <v>50</v>
      </c>
      <c r="N16" s="43">
        <v>0</v>
      </c>
      <c r="O16" s="43">
        <v>23</v>
      </c>
      <c r="P16" s="43">
        <v>39</v>
      </c>
      <c r="Q16" s="43">
        <v>50</v>
      </c>
      <c r="R16" s="43">
        <v>1</v>
      </c>
      <c r="S16" s="43">
        <v>14</v>
      </c>
      <c r="T16" s="43">
        <v>20</v>
      </c>
      <c r="U16" s="43"/>
      <c r="V16" s="58" t="s">
        <v>191</v>
      </c>
      <c r="W16" s="58" t="s">
        <v>192</v>
      </c>
      <c r="X16" s="63" t="s">
        <v>561</v>
      </c>
      <c r="Y16" s="58" t="s">
        <v>624</v>
      </c>
      <c r="Z16" s="58"/>
      <c r="AA16" s="43" t="s">
        <v>141</v>
      </c>
      <c r="AB16" s="37" t="s">
        <v>625</v>
      </c>
      <c r="AC16" s="44"/>
      <c r="AD16" s="44"/>
      <c r="AE16" s="34"/>
      <c r="AF16" s="47"/>
      <c r="AG16" s="46"/>
      <c r="AH16" s="46"/>
      <c r="AI16" s="71"/>
    </row>
    <row r="17" spans="1:35" s="33" customFormat="1" ht="63" customHeight="1" x14ac:dyDescent="0.2">
      <c r="A17" s="78" t="str">
        <f>'READ ME FIRST'!$D$12</f>
        <v>PGE</v>
      </c>
      <c r="B17" s="36">
        <f>'READ ME FIRST'!$D$15</f>
        <v>44866</v>
      </c>
      <c r="C17" s="37" t="s">
        <v>173</v>
      </c>
      <c r="D17" s="38" t="str">
        <f>IF(Initiatives!$C17="", "",INDEX('Initiative mapping-DO NOT EDIT'!$L$3:$L$13, MATCH(Initiatives!$C17,'Initiative mapping-DO NOT EDIT'!$K$3:$K$13,0)))</f>
        <v>7.3.3.</v>
      </c>
      <c r="E17" s="79" t="s">
        <v>193</v>
      </c>
      <c r="F17" s="39"/>
      <c r="G17" s="35">
        <f>IF(Initiatives!$E17="","x",IF(Initiatives!$E17="other", Initiatives!$F17, INDEX('Initiative mapping-DO NOT EDIT'!$D$3:$D$100,MATCH(Initiatives!$E17,'Initiative mapping-DO NOT EDIT'!$E$3:$E$100,0))))</f>
        <v>9</v>
      </c>
      <c r="H17" s="39" t="s">
        <v>194</v>
      </c>
      <c r="I17" s="41"/>
      <c r="J17" s="42" t="str">
        <f>_xlfn.CONCAT(Initiatives!$A17,"_", Initiatives!$C17,"_", IF(Initiatives!$E17="","x",IF(Initiatives!$E17="other", Initiatives!$F17, Initiatives!$E17)),"_",Initiatives!$I17, "_",YEAR(Initiatives!$B17))</f>
        <v>PGE_Grid Design &amp; System Hardening_Installation of system automation equipment __2022</v>
      </c>
      <c r="K17" s="83">
        <v>462</v>
      </c>
      <c r="L17" s="37" t="s">
        <v>195</v>
      </c>
      <c r="M17" s="43">
        <v>17</v>
      </c>
      <c r="N17" s="43">
        <v>0</v>
      </c>
      <c r="O17" s="43">
        <v>6</v>
      </c>
      <c r="P17" s="43">
        <v>13</v>
      </c>
      <c r="Q17" s="43">
        <v>17</v>
      </c>
      <c r="R17" s="43">
        <v>0</v>
      </c>
      <c r="S17" s="43">
        <v>3</v>
      </c>
      <c r="T17" s="43">
        <v>8</v>
      </c>
      <c r="U17" s="43"/>
      <c r="V17" s="58" t="s">
        <v>196</v>
      </c>
      <c r="W17" s="58" t="s">
        <v>197</v>
      </c>
      <c r="X17" s="58" t="s">
        <v>562</v>
      </c>
      <c r="Y17" s="58" t="s">
        <v>627</v>
      </c>
      <c r="Z17" s="58"/>
      <c r="AA17" s="43" t="s">
        <v>141</v>
      </c>
      <c r="AB17" s="37" t="s">
        <v>628</v>
      </c>
      <c r="AC17" s="44"/>
      <c r="AD17" s="44"/>
      <c r="AE17" s="34"/>
      <c r="AF17" s="47"/>
      <c r="AG17" s="46"/>
      <c r="AH17" s="46"/>
      <c r="AI17" s="69"/>
    </row>
    <row r="18" spans="1:35" s="33" customFormat="1" ht="85.5" customHeight="1" x14ac:dyDescent="0.2">
      <c r="A18" s="78" t="str">
        <f>'READ ME FIRST'!$D$12</f>
        <v>PGE</v>
      </c>
      <c r="B18" s="36">
        <f>'READ ME FIRST'!$D$15</f>
        <v>44866</v>
      </c>
      <c r="C18" s="39" t="s">
        <v>173</v>
      </c>
      <c r="D18" s="38" t="str">
        <f>IF(Initiatives!$C18="", "",INDEX('Initiative mapping-DO NOT EDIT'!$L$3:$L$13, MATCH(Initiatives!$C18,'Initiative mapping-DO NOT EDIT'!$K$3:$K$13,0)))</f>
        <v>7.3.3.</v>
      </c>
      <c r="E18" s="79" t="s">
        <v>193</v>
      </c>
      <c r="F18" s="39"/>
      <c r="G18" s="35">
        <f>IF(Initiatives!$E18="","x",IF(Initiatives!$E18="other", Initiatives!$F18, INDEX('Initiative mapping-DO NOT EDIT'!$D$3:$D$100,MATCH(Initiatives!$E18,'Initiative mapping-DO NOT EDIT'!$E$3:$E$100,0))))</f>
        <v>9</v>
      </c>
      <c r="H18" s="39" t="s">
        <v>198</v>
      </c>
      <c r="I18" s="41"/>
      <c r="J18" s="42" t="str">
        <f>_xlfn.CONCAT(Initiatives!$A18,"_", Initiatives!$C18,"_", IF(Initiatives!$E18="","x",IF(Initiatives!$E18="other", Initiatives!$F18, Initiatives!$E18)),"_",Initiatives!$I18, "_",YEAR(Initiatives!$B18))</f>
        <v>PGE_Grid Design &amp; System Hardening_Installation of system automation equipment __2022</v>
      </c>
      <c r="K18" s="83">
        <v>465</v>
      </c>
      <c r="L18" s="37" t="s">
        <v>199</v>
      </c>
      <c r="M18" s="43">
        <v>80</v>
      </c>
      <c r="N18" s="43">
        <v>0</v>
      </c>
      <c r="O18" s="43">
        <v>27</v>
      </c>
      <c r="P18" s="43">
        <v>63</v>
      </c>
      <c r="Q18" s="43">
        <v>80</v>
      </c>
      <c r="R18" s="43">
        <v>2</v>
      </c>
      <c r="S18" s="43">
        <v>16</v>
      </c>
      <c r="T18" s="43">
        <v>27</v>
      </c>
      <c r="U18" s="43"/>
      <c r="V18" s="58" t="s">
        <v>200</v>
      </c>
      <c r="W18" s="70" t="s">
        <v>201</v>
      </c>
      <c r="X18" s="58" t="s">
        <v>563</v>
      </c>
      <c r="Y18" s="58" t="s">
        <v>629</v>
      </c>
      <c r="Z18" s="58"/>
      <c r="AA18" s="43" t="s">
        <v>141</v>
      </c>
      <c r="AB18" s="37" t="s">
        <v>630</v>
      </c>
      <c r="AC18" s="44"/>
      <c r="AD18" s="44"/>
      <c r="AE18" s="34"/>
      <c r="AF18" s="47"/>
      <c r="AG18" s="46"/>
      <c r="AH18" s="46"/>
      <c r="AI18" s="69"/>
    </row>
    <row r="19" spans="1:35" s="33" customFormat="1" ht="69" customHeight="1" x14ac:dyDescent="0.2">
      <c r="A19" s="78" t="str">
        <f>'READ ME FIRST'!$D$12</f>
        <v>PGE</v>
      </c>
      <c r="B19" s="36">
        <f>'READ ME FIRST'!$D$15</f>
        <v>44866</v>
      </c>
      <c r="C19" s="39" t="s">
        <v>173</v>
      </c>
      <c r="D19" s="38" t="str">
        <f>IF(Initiatives!$C19="", "",INDEX('Initiative mapping-DO NOT EDIT'!$L$3:$L$13, MATCH(Initiatives!$C19,'Initiative mapping-DO NOT EDIT'!$K$3:$K$13,0)))</f>
        <v>7.3.3.</v>
      </c>
      <c r="E19" s="79" t="s">
        <v>202</v>
      </c>
      <c r="F19" s="39"/>
      <c r="G19" s="35">
        <f>IF(Initiatives!$E19="","x",IF(Initiatives!$E19="other", Initiatives!$F19, INDEX('Initiative mapping-DO NOT EDIT'!$D$3:$D$100,MATCH(Initiatives!$E19,'Initiative mapping-DO NOT EDIT'!$E$3:$E$100,0))))</f>
        <v>11</v>
      </c>
      <c r="H19" s="39" t="s">
        <v>203</v>
      </c>
      <c r="I19" s="41"/>
      <c r="J19" s="42" t="str">
        <f>_xlfn.CONCAT(Initiatives!$A19,"_", Initiatives!$C19,"_", IF(Initiatives!$E19="","x",IF(Initiatives!$E19="other", Initiatives!$F19, Initiatives!$E19)),"_",Initiatives!$I19, "_",YEAR(Initiatives!$B19))</f>
        <v>PGE_Grid Design &amp; System Hardening_Mitigation of impact on customers and other residents affected during PSPS event  __2022</v>
      </c>
      <c r="K19" s="83">
        <v>470</v>
      </c>
      <c r="L19" s="37" t="s">
        <v>204</v>
      </c>
      <c r="M19" s="43">
        <v>4</v>
      </c>
      <c r="N19" s="43">
        <v>0</v>
      </c>
      <c r="O19" s="43">
        <v>0</v>
      </c>
      <c r="P19" s="43">
        <v>2</v>
      </c>
      <c r="Q19" s="43">
        <v>4</v>
      </c>
      <c r="R19" s="43">
        <v>0</v>
      </c>
      <c r="S19" s="43">
        <v>0</v>
      </c>
      <c r="T19" s="43">
        <v>1</v>
      </c>
      <c r="U19" s="43"/>
      <c r="V19" s="58" t="s">
        <v>205</v>
      </c>
      <c r="W19" s="70" t="s">
        <v>206</v>
      </c>
      <c r="X19" s="58" t="s">
        <v>590</v>
      </c>
      <c r="Y19" s="58" t="s">
        <v>666</v>
      </c>
      <c r="Z19" s="58"/>
      <c r="AA19" s="43" t="s">
        <v>141</v>
      </c>
      <c r="AB19" s="37" t="s">
        <v>631</v>
      </c>
      <c r="AC19" s="44"/>
      <c r="AD19" s="44"/>
      <c r="AE19" s="34"/>
      <c r="AF19" s="47"/>
      <c r="AG19" s="46"/>
      <c r="AH19" s="46"/>
      <c r="AI19" s="69"/>
    </row>
    <row r="20" spans="1:35" s="33" customFormat="1" ht="36" x14ac:dyDescent="0.2">
      <c r="A20" s="78" t="str">
        <f>'READ ME FIRST'!$D$12</f>
        <v>PGE</v>
      </c>
      <c r="B20" s="36">
        <f>'READ ME FIRST'!$D$15</f>
        <v>44866</v>
      </c>
      <c r="C20" s="39" t="s">
        <v>173</v>
      </c>
      <c r="D20" s="38" t="str">
        <f>IF(Initiatives!$C20="", "",INDEX('Initiative mapping-DO NOT EDIT'!$L$3:$L$13, MATCH(Initiatives!$C20,'Initiative mapping-DO NOT EDIT'!$K$3:$K$13,0)))</f>
        <v>7.3.3.</v>
      </c>
      <c r="E20" s="79" t="s">
        <v>202</v>
      </c>
      <c r="F20" s="39"/>
      <c r="G20" s="35">
        <f>IF(Initiatives!$E20="","x",IF(Initiatives!$E20="other", Initiatives!$F20, INDEX('Initiative mapping-DO NOT EDIT'!$D$3:$D$100,MATCH(Initiatives!$E20,'Initiative mapping-DO NOT EDIT'!$E$3:$E$100,0))))</f>
        <v>11</v>
      </c>
      <c r="H20" s="39" t="s">
        <v>207</v>
      </c>
      <c r="I20" s="41"/>
      <c r="J20" s="42" t="str">
        <f>_xlfn.CONCAT(Initiatives!$A20,"_", Initiatives!$C20,"_", IF(Initiatives!$E20="","x",IF(Initiatives!$E20="other", Initiatives!$F20, Initiatives!$E20)),"_",Initiatives!$I20, "_",YEAR(Initiatives!$B20))</f>
        <v>PGE_Grid Design &amp; System Hardening_Mitigation of impact on customers and other residents affected during PSPS event  __2022</v>
      </c>
      <c r="K20" s="83">
        <v>486</v>
      </c>
      <c r="L20" s="37" t="s">
        <v>176</v>
      </c>
      <c r="M20" s="43">
        <v>1</v>
      </c>
      <c r="N20" s="43">
        <v>0</v>
      </c>
      <c r="O20" s="43">
        <v>1</v>
      </c>
      <c r="P20" s="43">
        <v>1</v>
      </c>
      <c r="Q20" s="43">
        <v>1</v>
      </c>
      <c r="R20" s="43">
        <v>0</v>
      </c>
      <c r="S20" s="43">
        <v>1</v>
      </c>
      <c r="T20" s="43">
        <v>1</v>
      </c>
      <c r="U20" s="43"/>
      <c r="V20" s="58" t="s">
        <v>208</v>
      </c>
      <c r="W20" s="58" t="s">
        <v>209</v>
      </c>
      <c r="X20" s="58" t="s">
        <v>564</v>
      </c>
      <c r="Y20" s="58" t="s">
        <v>621</v>
      </c>
      <c r="Z20" s="58"/>
      <c r="AA20" s="43" t="s">
        <v>316</v>
      </c>
      <c r="AB20" s="37" t="s">
        <v>133</v>
      </c>
      <c r="AC20" s="44"/>
      <c r="AD20" s="44"/>
      <c r="AE20" s="34"/>
      <c r="AF20" s="47"/>
      <c r="AG20" s="46"/>
      <c r="AH20" s="46"/>
      <c r="AI20" s="69"/>
    </row>
    <row r="21" spans="1:35" s="33" customFormat="1" ht="87" customHeight="1" x14ac:dyDescent="0.2">
      <c r="A21" s="78" t="str">
        <f>'READ ME FIRST'!$D$12</f>
        <v>PGE</v>
      </c>
      <c r="B21" s="36">
        <f>'READ ME FIRST'!$D$15</f>
        <v>44866</v>
      </c>
      <c r="C21" s="39" t="s">
        <v>173</v>
      </c>
      <c r="D21" s="38" t="str">
        <f>IF(Initiatives!$C21="", "",INDEX('Initiative mapping-DO NOT EDIT'!$L$3:$L$13, MATCH(Initiatives!$C21,'Initiative mapping-DO NOT EDIT'!$K$3:$K$13,0)))</f>
        <v>7.3.3.</v>
      </c>
      <c r="E21" s="79" t="s">
        <v>202</v>
      </c>
      <c r="F21" s="39"/>
      <c r="G21" s="35">
        <f>IF(Initiatives!$E21="","x",IF(Initiatives!$E21="other", Initiatives!$F21, INDEX('Initiative mapping-DO NOT EDIT'!$D$3:$D$100,MATCH(Initiatives!$E21,'Initiative mapping-DO NOT EDIT'!$E$3:$E$100,0))))</f>
        <v>11</v>
      </c>
      <c r="H21" s="39" t="s">
        <v>210</v>
      </c>
      <c r="I21" s="41"/>
      <c r="J21" s="42" t="str">
        <f>_xlfn.CONCAT(Initiatives!$A21,"_", Initiatives!$C21,"_", IF(Initiatives!$E21="","x",IF(Initiatives!$E21="other", Initiatives!$F21, Initiatives!$E21)),"_",Initiatives!$I21, "_",YEAR(Initiatives!$B21))</f>
        <v>PGE_Grid Design &amp; System Hardening_Mitigation of impact on customers and other residents affected during PSPS event  __2022</v>
      </c>
      <c r="K21" s="83">
        <v>489</v>
      </c>
      <c r="L21" s="37" t="s">
        <v>211</v>
      </c>
      <c r="M21" s="43">
        <v>15</v>
      </c>
      <c r="N21" s="43">
        <v>4</v>
      </c>
      <c r="O21" s="43">
        <v>9</v>
      </c>
      <c r="P21" s="43">
        <v>13</v>
      </c>
      <c r="Q21" s="43">
        <v>15</v>
      </c>
      <c r="R21" s="43">
        <v>4</v>
      </c>
      <c r="S21" s="43">
        <v>9</v>
      </c>
      <c r="T21" s="43">
        <v>12</v>
      </c>
      <c r="U21" s="43"/>
      <c r="V21" s="58" t="s">
        <v>212</v>
      </c>
      <c r="W21" s="58" t="s">
        <v>213</v>
      </c>
      <c r="X21" s="58" t="s">
        <v>565</v>
      </c>
      <c r="Y21" s="58" t="s">
        <v>622</v>
      </c>
      <c r="Z21" s="58"/>
      <c r="AA21" s="43" t="s">
        <v>141</v>
      </c>
      <c r="AB21" s="58" t="s">
        <v>632</v>
      </c>
      <c r="AC21" s="44"/>
      <c r="AD21" s="44"/>
      <c r="AE21" s="34"/>
      <c r="AF21" s="47"/>
      <c r="AG21" s="46"/>
      <c r="AH21" s="46"/>
      <c r="AI21" s="69"/>
    </row>
    <row r="22" spans="1:35" s="33" customFormat="1" ht="65.25" customHeight="1" x14ac:dyDescent="0.2">
      <c r="A22" s="78" t="str">
        <f>'READ ME FIRST'!$D$12</f>
        <v>PGE</v>
      </c>
      <c r="B22" s="36">
        <f>'READ ME FIRST'!$D$15</f>
        <v>44866</v>
      </c>
      <c r="C22" s="39" t="s">
        <v>173</v>
      </c>
      <c r="D22" s="38" t="str">
        <f>IF(Initiatives!$C22="", "",INDEX('Initiative mapping-DO NOT EDIT'!$L$3:$L$13, MATCH(Initiatives!$C22,'Initiative mapping-DO NOT EDIT'!$K$3:$K$13,0)))</f>
        <v>7.3.3.</v>
      </c>
      <c r="E22" s="79" t="s">
        <v>214</v>
      </c>
      <c r="F22" s="39"/>
      <c r="G22" s="35">
        <f>IF(Initiatives!$E22="","x",IF(Initiatives!$E22="other", Initiatives!$F22, INDEX('Initiative mapping-DO NOT EDIT'!$D$3:$D$100,MATCH(Initiatives!$E22,'Initiative mapping-DO NOT EDIT'!$E$3:$E$100,0))))</f>
        <v>16</v>
      </c>
      <c r="H22" s="39" t="s">
        <v>215</v>
      </c>
      <c r="I22" s="48" t="s">
        <v>181</v>
      </c>
      <c r="J22" s="42" t="str">
        <f>_xlfn.CONCAT(Initiatives!$A22,"_", Initiatives!$C22,"_", IF(Initiatives!$E22="","x",IF(Initiatives!$E22="other", Initiatives!$F22, Initiatives!$E22)),"_",Initiatives!$I22, "_",YEAR(Initiatives!$B22))</f>
        <v>PGE_Grid Design &amp; System Hardening_Undergrounding of electric lines and/or equipment  _GhLogID_2022</v>
      </c>
      <c r="K22" s="83">
        <v>523</v>
      </c>
      <c r="L22" s="37" t="s">
        <v>216</v>
      </c>
      <c r="M22" s="43">
        <v>175</v>
      </c>
      <c r="N22" s="43">
        <v>23</v>
      </c>
      <c r="O22" s="43">
        <v>70</v>
      </c>
      <c r="P22" s="43">
        <v>131</v>
      </c>
      <c r="Q22" s="43">
        <v>175</v>
      </c>
      <c r="R22" s="43">
        <v>35.200000000000003</v>
      </c>
      <c r="S22" s="43">
        <v>72.2</v>
      </c>
      <c r="T22" s="91">
        <v>99.5</v>
      </c>
      <c r="U22" s="43"/>
      <c r="V22" s="58" t="s">
        <v>217</v>
      </c>
      <c r="W22" s="58" t="s">
        <v>218</v>
      </c>
      <c r="X22" s="63" t="s">
        <v>566</v>
      </c>
      <c r="Y22" s="58" t="s">
        <v>633</v>
      </c>
      <c r="Z22" s="58"/>
      <c r="AA22" s="43" t="s">
        <v>141</v>
      </c>
      <c r="AB22" s="37" t="s">
        <v>657</v>
      </c>
      <c r="AC22" s="44"/>
      <c r="AD22" s="44"/>
      <c r="AE22" s="34"/>
      <c r="AF22" s="47"/>
      <c r="AG22" s="46"/>
      <c r="AH22" s="46"/>
      <c r="AI22" s="71"/>
    </row>
    <row r="23" spans="1:35" s="33" customFormat="1" ht="60" customHeight="1" x14ac:dyDescent="0.2">
      <c r="A23" s="78" t="str">
        <f>'READ ME FIRST'!$D$12</f>
        <v>PGE</v>
      </c>
      <c r="B23" s="36">
        <f>'READ ME FIRST'!$D$15</f>
        <v>44866</v>
      </c>
      <c r="C23" s="39" t="s">
        <v>173</v>
      </c>
      <c r="D23" s="38" t="str">
        <f>IF(Initiatives!$C23="", "",INDEX('Initiative mapping-DO NOT EDIT'!$L$3:$L$13, MATCH(Initiatives!$C23,'Initiative mapping-DO NOT EDIT'!$K$3:$K$13,0)))</f>
        <v>7.3.3.</v>
      </c>
      <c r="E23" s="79" t="s">
        <v>219</v>
      </c>
      <c r="F23" s="39"/>
      <c r="G23" s="35">
        <f>IF(Initiatives!$E23="","x",IF(Initiatives!$E23="other", Initiatives!$F23, INDEX('Initiative mapping-DO NOT EDIT'!$D$3:$D$100,MATCH(Initiatives!$E23,'Initiative mapping-DO NOT EDIT'!$E$3:$E$100,0))))</f>
        <v>17</v>
      </c>
      <c r="H23" s="39" t="s">
        <v>220</v>
      </c>
      <c r="I23" s="41"/>
      <c r="J23" s="42" t="str">
        <f>_xlfn.CONCAT(Initiatives!$A23,"_", Initiatives!$C23,"_", IF(Initiatives!$E23="","x",IF(Initiatives!$E23="other", Initiatives!$F23, Initiatives!$E23)),"_",Initiatives!$I23, "_",YEAR(Initiatives!$B23))</f>
        <v>PGE_Grid Design &amp; System Hardening_Updates to grid topology to minimize risk of ignition in HFTDs  __2022</v>
      </c>
      <c r="K23" s="83">
        <v>537</v>
      </c>
      <c r="L23" s="37" t="s">
        <v>216</v>
      </c>
      <c r="M23" s="43">
        <v>470</v>
      </c>
      <c r="N23" s="43">
        <v>85</v>
      </c>
      <c r="O23" s="43">
        <v>230</v>
      </c>
      <c r="P23" s="43">
        <v>375</v>
      </c>
      <c r="Q23" s="43">
        <v>470</v>
      </c>
      <c r="R23" s="43">
        <v>95.2</v>
      </c>
      <c r="S23" s="43">
        <v>250.60000000000002</v>
      </c>
      <c r="T23" s="91">
        <v>369.40000000000003</v>
      </c>
      <c r="U23" s="43"/>
      <c r="V23" s="58" t="s">
        <v>221</v>
      </c>
      <c r="W23" s="58" t="s">
        <v>222</v>
      </c>
      <c r="X23" s="63" t="s">
        <v>567</v>
      </c>
      <c r="Y23" s="58" t="s">
        <v>634</v>
      </c>
      <c r="Z23" s="58"/>
      <c r="AA23" s="43" t="s">
        <v>141</v>
      </c>
      <c r="AB23" s="37" t="s">
        <v>658</v>
      </c>
      <c r="AC23" s="44"/>
      <c r="AD23" s="44"/>
      <c r="AE23" s="34"/>
      <c r="AF23" s="47"/>
      <c r="AG23" s="46"/>
      <c r="AH23" s="46"/>
      <c r="AI23" s="71"/>
    </row>
    <row r="24" spans="1:35" s="33" customFormat="1" ht="37.5" customHeight="1" x14ac:dyDescent="0.2">
      <c r="A24" s="78" t="str">
        <f>'READ ME FIRST'!$D$12</f>
        <v>PGE</v>
      </c>
      <c r="B24" s="36">
        <f>'READ ME FIRST'!$D$15</f>
        <v>44866</v>
      </c>
      <c r="C24" s="39" t="s">
        <v>173</v>
      </c>
      <c r="D24" s="38" t="str">
        <f>IF(Initiatives!$C24="", "",INDEX('Initiative mapping-DO NOT EDIT'!$L$3:$L$13, MATCH(Initiatives!$C24,'Initiative mapping-DO NOT EDIT'!$K$3:$K$13,0)))</f>
        <v>7.3.3.</v>
      </c>
      <c r="E24" s="79" t="s">
        <v>219</v>
      </c>
      <c r="F24" s="39"/>
      <c r="G24" s="35">
        <f>IF(Initiatives!$E24="","x",IF(Initiatives!$E24="other", Initiatives!$F24, INDEX('Initiative mapping-DO NOT EDIT'!$D$3:$D$100,MATCH(Initiatives!$E24,'Initiative mapping-DO NOT EDIT'!$E$3:$E$100,0))))</f>
        <v>17</v>
      </c>
      <c r="H24" s="39" t="s">
        <v>223</v>
      </c>
      <c r="I24" s="41"/>
      <c r="J24" s="42" t="str">
        <f>_xlfn.CONCAT(Initiatives!$A24,"_", Initiatives!$C24,"_", IF(Initiatives!$E24="","x",IF(Initiatives!$E24="other", Initiatives!$F24, Initiatives!$E24)),"_",Initiatives!$I24, "_",YEAR(Initiatives!$B24))</f>
        <v>PGE_Grid Design &amp; System Hardening_Updates to grid topology to minimize risk of ignition in HFTDs  __2022</v>
      </c>
      <c r="K24" s="83">
        <v>548</v>
      </c>
      <c r="L24" s="37" t="s">
        <v>216</v>
      </c>
      <c r="M24" s="43">
        <v>32.6</v>
      </c>
      <c r="N24" s="43">
        <v>4.2</v>
      </c>
      <c r="O24" s="43">
        <v>4.6000000000000005</v>
      </c>
      <c r="P24" s="43">
        <v>4.6000000000000005</v>
      </c>
      <c r="Q24" s="43">
        <v>32.6</v>
      </c>
      <c r="R24" s="91">
        <v>4.2</v>
      </c>
      <c r="S24" s="91">
        <v>7.7</v>
      </c>
      <c r="T24" s="91">
        <v>13.7</v>
      </c>
      <c r="U24" s="43"/>
      <c r="V24" s="58" t="s">
        <v>224</v>
      </c>
      <c r="W24" s="58" t="s">
        <v>225</v>
      </c>
      <c r="X24" s="63" t="s">
        <v>597</v>
      </c>
      <c r="Y24" s="58" t="s">
        <v>623</v>
      </c>
      <c r="Z24" s="58"/>
      <c r="AA24" s="43" t="s">
        <v>132</v>
      </c>
      <c r="AB24" s="37"/>
      <c r="AC24" s="44"/>
      <c r="AD24" s="44"/>
      <c r="AE24" s="34"/>
      <c r="AF24" s="47"/>
      <c r="AG24" s="46"/>
      <c r="AH24" s="46"/>
      <c r="AI24" s="71"/>
    </row>
    <row r="25" spans="1:35" s="33" customFormat="1" ht="47.25" customHeight="1" x14ac:dyDescent="0.2">
      <c r="A25" s="78" t="str">
        <f>'READ ME FIRST'!$D$12</f>
        <v>PGE</v>
      </c>
      <c r="B25" s="36">
        <f>'READ ME FIRST'!$D$15</f>
        <v>44866</v>
      </c>
      <c r="C25" s="39" t="s">
        <v>173</v>
      </c>
      <c r="D25" s="38" t="str">
        <f>IF(Initiatives!$C25="", "",INDEX('Initiative mapping-DO NOT EDIT'!$L$3:$L$13, MATCH(Initiatives!$C25,'Initiative mapping-DO NOT EDIT'!$K$3:$K$13,0)))</f>
        <v>7.3.3.</v>
      </c>
      <c r="E25" s="79" t="s">
        <v>219</v>
      </c>
      <c r="F25" s="39"/>
      <c r="G25" s="35">
        <f>IF(Initiatives!$E25="","x",IF(Initiatives!$E25="other", Initiatives!$F25, INDEX('Initiative mapping-DO NOT EDIT'!$D$3:$D$100,MATCH(Initiatives!$E25,'Initiative mapping-DO NOT EDIT'!$E$3:$E$100,0))))</f>
        <v>17</v>
      </c>
      <c r="H25" s="39" t="s">
        <v>226</v>
      </c>
      <c r="I25" s="41"/>
      <c r="J25" s="42" t="str">
        <f>_xlfn.CONCAT(Initiatives!$A25,"_", Initiatives!$C25,"_", IF(Initiatives!$E25="","x",IF(Initiatives!$E25="other", Initiatives!$F25, Initiatives!$E25)),"_",Initiatives!$I25, "_",YEAR(Initiatives!$B25))</f>
        <v>PGE_Grid Design &amp; System Hardening_Updates to grid topology to minimize risk of ignition in HFTDs  __2022</v>
      </c>
      <c r="K25" s="83">
        <v>552</v>
      </c>
      <c r="L25" s="37" t="s">
        <v>227</v>
      </c>
      <c r="M25" s="43">
        <v>4590</v>
      </c>
      <c r="N25" s="43">
        <v>220</v>
      </c>
      <c r="O25" s="43">
        <v>1590</v>
      </c>
      <c r="P25" s="43">
        <v>3270</v>
      </c>
      <c r="Q25" s="43">
        <v>4590</v>
      </c>
      <c r="R25" s="43">
        <v>1197</v>
      </c>
      <c r="S25" s="43">
        <v>2601</v>
      </c>
      <c r="T25" s="43">
        <v>3528</v>
      </c>
      <c r="U25" s="43"/>
      <c r="V25" s="58" t="s">
        <v>228</v>
      </c>
      <c r="W25" s="85" t="s">
        <v>229</v>
      </c>
      <c r="X25" s="72" t="s">
        <v>591</v>
      </c>
      <c r="Y25" s="58" t="s">
        <v>635</v>
      </c>
      <c r="Z25" s="58"/>
      <c r="AA25" s="43" t="s">
        <v>132</v>
      </c>
      <c r="AB25" s="37"/>
      <c r="AC25" s="44"/>
      <c r="AD25" s="44"/>
      <c r="AE25" s="34"/>
      <c r="AF25" s="47"/>
      <c r="AG25" s="46"/>
      <c r="AH25" s="46"/>
      <c r="AI25" s="71"/>
    </row>
    <row r="26" spans="1:35" s="33" customFormat="1" ht="127.5" customHeight="1" x14ac:dyDescent="0.2">
      <c r="A26" s="78" t="str">
        <f>'READ ME FIRST'!$D$12</f>
        <v>PGE</v>
      </c>
      <c r="B26" s="36">
        <f>'READ ME FIRST'!$D$15</f>
        <v>44866</v>
      </c>
      <c r="C26" s="39" t="s">
        <v>173</v>
      </c>
      <c r="D26" s="38" t="str">
        <f>IF(Initiatives!$C26="", "",INDEX('Initiative mapping-DO NOT EDIT'!$L$3:$L$13, MATCH(Initiatives!$C26,'Initiative mapping-DO NOT EDIT'!$K$3:$K$13,0)))</f>
        <v>7.3.3.</v>
      </c>
      <c r="E26" s="79" t="s">
        <v>219</v>
      </c>
      <c r="F26" s="39"/>
      <c r="G26" s="35">
        <f>IF(Initiatives!$E26="","x",IF(Initiatives!$E26="other", Initiatives!$F26, INDEX('Initiative mapping-DO NOT EDIT'!$D$3:$D$100,MATCH(Initiatives!$E26,'Initiative mapping-DO NOT EDIT'!$E$3:$E$100,0))))</f>
        <v>17</v>
      </c>
      <c r="H26" s="39" t="s">
        <v>230</v>
      </c>
      <c r="I26" s="41"/>
      <c r="J26" s="42" t="str">
        <f>_xlfn.CONCAT(Initiatives!$A26,"_", Initiatives!$C26,"_", IF(Initiatives!$E26="","x",IF(Initiatives!$E26="other", Initiatives!$F26, Initiatives!$E26)),"_",Initiatives!$I26, "_",YEAR(Initiatives!$B26))</f>
        <v>PGE_Grid Design &amp; System Hardening_Updates to grid topology to minimize risk of ignition in HFTDs  __2022</v>
      </c>
      <c r="K26" s="83">
        <v>558</v>
      </c>
      <c r="L26" s="37" t="s">
        <v>231</v>
      </c>
      <c r="M26" s="43">
        <v>2</v>
      </c>
      <c r="N26" s="43">
        <v>0</v>
      </c>
      <c r="O26" s="43">
        <v>0</v>
      </c>
      <c r="P26" s="43">
        <v>0</v>
      </c>
      <c r="Q26" s="43">
        <v>2</v>
      </c>
      <c r="R26" s="43">
        <v>0</v>
      </c>
      <c r="S26" s="43">
        <v>0</v>
      </c>
      <c r="T26" s="43">
        <v>0</v>
      </c>
      <c r="U26" s="43"/>
      <c r="V26" s="58" t="s">
        <v>232</v>
      </c>
      <c r="W26" s="58" t="s">
        <v>233</v>
      </c>
      <c r="X26" s="58" t="s">
        <v>592</v>
      </c>
      <c r="Y26" s="58" t="s">
        <v>668</v>
      </c>
      <c r="Z26" s="58"/>
      <c r="AA26" s="43" t="s">
        <v>132</v>
      </c>
      <c r="AB26" s="58"/>
      <c r="AC26" s="44"/>
      <c r="AD26" s="44"/>
      <c r="AE26" s="34"/>
      <c r="AF26" s="47"/>
      <c r="AG26" s="46"/>
      <c r="AH26" s="46"/>
      <c r="AI26" s="71"/>
    </row>
    <row r="27" spans="1:35" s="33" customFormat="1" ht="36" x14ac:dyDescent="0.2">
      <c r="A27" s="78" t="str">
        <f>'READ ME FIRST'!$D$12</f>
        <v>PGE</v>
      </c>
      <c r="B27" s="36">
        <f>'READ ME FIRST'!$D$15</f>
        <v>44866</v>
      </c>
      <c r="C27" s="39" t="s">
        <v>173</v>
      </c>
      <c r="D27" s="38" t="str">
        <f>IF(Initiatives!$C27="", "",INDEX('Initiative mapping-DO NOT EDIT'!$L$3:$L$13, MATCH(Initiatives!$C27,'Initiative mapping-DO NOT EDIT'!$K$3:$K$13,0)))</f>
        <v>7.3.3.</v>
      </c>
      <c r="E27" s="79" t="s">
        <v>219</v>
      </c>
      <c r="F27" s="39"/>
      <c r="G27" s="35">
        <f>IF(Initiatives!$E27="","x",IF(Initiatives!$E27="other", Initiatives!$F27, INDEX('Initiative mapping-DO NOT EDIT'!$D$3:$D$100,MATCH(Initiatives!$E27,'Initiative mapping-DO NOT EDIT'!$E$3:$E$100,0))))</f>
        <v>17</v>
      </c>
      <c r="H27" s="39" t="s">
        <v>234</v>
      </c>
      <c r="I27" s="41"/>
      <c r="J27" s="42" t="str">
        <f>_xlfn.CONCAT(Initiatives!$A27,"_", Initiatives!$C27,"_", IF(Initiatives!$E27="","x",IF(Initiatives!$E27="other", Initiatives!$F27, Initiatives!$E27)),"_",Initiatives!$I27, "_",YEAR(Initiatives!$B27))</f>
        <v>PGE_Grid Design &amp; System Hardening_Updates to grid topology to minimize risk of ignition in HFTDs  __2022</v>
      </c>
      <c r="K27" s="83">
        <v>566</v>
      </c>
      <c r="L27" s="37" t="s">
        <v>235</v>
      </c>
      <c r="M27" s="43">
        <v>55</v>
      </c>
      <c r="N27" s="43">
        <v>1</v>
      </c>
      <c r="O27" s="43">
        <v>12</v>
      </c>
      <c r="P27" s="43">
        <v>25</v>
      </c>
      <c r="Q27" s="43">
        <v>55</v>
      </c>
      <c r="R27" s="43">
        <v>3.88</v>
      </c>
      <c r="S27" s="91">
        <v>19.91</v>
      </c>
      <c r="T27" s="91">
        <v>27.26</v>
      </c>
      <c r="U27" s="43"/>
      <c r="V27" s="58" t="s">
        <v>236</v>
      </c>
      <c r="W27" s="58" t="s">
        <v>237</v>
      </c>
      <c r="X27" s="58" t="s">
        <v>568</v>
      </c>
      <c r="Y27" s="58" t="s">
        <v>663</v>
      </c>
      <c r="Z27" s="58"/>
      <c r="AA27" s="43" t="s">
        <v>132</v>
      </c>
      <c r="AB27" s="37"/>
      <c r="AC27" s="44"/>
      <c r="AD27" s="44"/>
      <c r="AE27" s="34"/>
      <c r="AF27" s="47"/>
      <c r="AG27" s="46"/>
      <c r="AH27" s="46"/>
      <c r="AI27" s="71"/>
    </row>
    <row r="28" spans="1:35" s="33" customFormat="1" ht="43.5" customHeight="1" x14ac:dyDescent="0.2">
      <c r="A28" s="78" t="str">
        <f>'READ ME FIRST'!$D$12</f>
        <v>PGE</v>
      </c>
      <c r="B28" s="36">
        <f>'READ ME FIRST'!$D$15</f>
        <v>44866</v>
      </c>
      <c r="C28" s="39" t="s">
        <v>238</v>
      </c>
      <c r="D28" s="38" t="str">
        <f>IF(Initiatives!$C28="", "",INDEX('Initiative mapping-DO NOT EDIT'!$L$3:$L$13, MATCH(Initiatives!$C28,'Initiative mapping-DO NOT EDIT'!$K$3:$K$13,0)))</f>
        <v>7.3.4.</v>
      </c>
      <c r="E28" s="79" t="s">
        <v>239</v>
      </c>
      <c r="F28" s="39"/>
      <c r="G28" s="35">
        <f>IF(Initiatives!$E28="","x",IF(Initiatives!$E28="other", Initiatives!$F28, INDEX('Initiative mapping-DO NOT EDIT'!$D$3:$D$100,MATCH(Initiatives!$E28,'Initiative mapping-DO NOT EDIT'!$E$3:$E$100,0))))</f>
        <v>1</v>
      </c>
      <c r="H28" s="39" t="s">
        <v>240</v>
      </c>
      <c r="I28" s="48" t="s">
        <v>241</v>
      </c>
      <c r="J28" s="42" t="str">
        <f>_xlfn.CONCAT(Initiatives!$A28,"_", Initiatives!$C28,"_", IF(Initiatives!$E28="","x",IF(Initiatives!$E28="other", Initiatives!$F28, Initiatives!$E28)),"_",Initiatives!$I28, "_",YEAR(Initiatives!$B28))</f>
        <v>PGE_Asset Management &amp; Inspections_Detailed inspections of distribution electric lines and equipment  _AiLogID_2022</v>
      </c>
      <c r="K28" s="83">
        <v>569</v>
      </c>
      <c r="L28" s="37" t="s">
        <v>242</v>
      </c>
      <c r="M28" s="43">
        <v>396000</v>
      </c>
      <c r="N28" s="43">
        <v>6235</v>
      </c>
      <c r="O28" s="43">
        <v>311359</v>
      </c>
      <c r="P28" s="43">
        <v>396000</v>
      </c>
      <c r="Q28" s="43">
        <v>396000</v>
      </c>
      <c r="R28" s="43">
        <v>6212</v>
      </c>
      <c r="S28" s="43">
        <v>250628</v>
      </c>
      <c r="T28" s="43">
        <v>398113</v>
      </c>
      <c r="U28" s="43"/>
      <c r="V28" s="58" t="s">
        <v>243</v>
      </c>
      <c r="W28" s="70" t="s">
        <v>244</v>
      </c>
      <c r="X28" s="58" t="s">
        <v>569</v>
      </c>
      <c r="Y28" s="58" t="s">
        <v>664</v>
      </c>
      <c r="Z28" s="58"/>
      <c r="AA28" s="43" t="s">
        <v>316</v>
      </c>
      <c r="AB28" s="58"/>
      <c r="AC28" s="44"/>
      <c r="AD28" s="44"/>
      <c r="AE28" s="34"/>
      <c r="AF28" s="47"/>
      <c r="AG28" s="46"/>
      <c r="AH28" s="46"/>
      <c r="AI28" s="71"/>
    </row>
    <row r="29" spans="1:35" s="33" customFormat="1" ht="52.5" customHeight="1" x14ac:dyDescent="0.2">
      <c r="A29" s="78" t="str">
        <f>'READ ME FIRST'!$D$12</f>
        <v>PGE</v>
      </c>
      <c r="B29" s="36">
        <f>'READ ME FIRST'!$D$15</f>
        <v>44866</v>
      </c>
      <c r="C29" s="39" t="s">
        <v>238</v>
      </c>
      <c r="D29" s="38" t="str">
        <f>IF(Initiatives!$C29="", "",INDEX('Initiative mapping-DO NOT EDIT'!$L$3:$L$13, MATCH(Initiatives!$C29,'Initiative mapping-DO NOT EDIT'!$K$3:$K$13,0)))</f>
        <v>7.3.4.</v>
      </c>
      <c r="E29" s="79" t="s">
        <v>245</v>
      </c>
      <c r="F29" s="39"/>
      <c r="G29" s="35">
        <f>IF(Initiatives!$E29="","x",IF(Initiatives!$E29="other", Initiatives!$F29, INDEX('Initiative mapping-DO NOT EDIT'!$D$3:$D$100,MATCH(Initiatives!$E29,'Initiative mapping-DO NOT EDIT'!$E$3:$E$100,0))))</f>
        <v>2</v>
      </c>
      <c r="H29" s="39" t="s">
        <v>246</v>
      </c>
      <c r="I29" s="48" t="s">
        <v>241</v>
      </c>
      <c r="J29" s="42" t="str">
        <f>_xlfn.CONCAT(Initiatives!$A29,"_", Initiatives!$C29,"_", IF(Initiatives!$E29="","x",IF(Initiatives!$E29="other", Initiatives!$F29, Initiatives!$E29)),"_",Initiatives!$I29, "_",YEAR(Initiatives!$B29))</f>
        <v>PGE_Asset Management &amp; Inspections_Detailed inspections of transmission electric lines and equipment  _AiLogID_2022</v>
      </c>
      <c r="K29" s="83">
        <v>574</v>
      </c>
      <c r="L29" s="37" t="s">
        <v>247</v>
      </c>
      <c r="M29" s="43">
        <v>39191</v>
      </c>
      <c r="N29" s="43">
        <v>2783</v>
      </c>
      <c r="O29" s="43">
        <v>33758</v>
      </c>
      <c r="P29" s="43">
        <v>39191</v>
      </c>
      <c r="Q29" s="43">
        <v>39191</v>
      </c>
      <c r="R29" s="43">
        <v>2714</v>
      </c>
      <c r="S29" s="43">
        <v>38618</v>
      </c>
      <c r="T29" s="43">
        <v>39007</v>
      </c>
      <c r="U29" s="43"/>
      <c r="V29" s="58" t="s">
        <v>248</v>
      </c>
      <c r="W29" s="58" t="s">
        <v>249</v>
      </c>
      <c r="X29" s="58" t="s">
        <v>593</v>
      </c>
      <c r="Y29" s="58" t="s">
        <v>636</v>
      </c>
      <c r="Z29" s="58"/>
      <c r="AA29" s="43" t="s">
        <v>316</v>
      </c>
      <c r="AB29" s="58" t="s">
        <v>133</v>
      </c>
      <c r="AC29" s="44"/>
      <c r="AD29" s="44"/>
      <c r="AE29" s="34"/>
      <c r="AF29" s="47"/>
      <c r="AG29" s="46"/>
      <c r="AH29" s="46"/>
      <c r="AI29" s="71"/>
    </row>
    <row r="30" spans="1:35" s="33" customFormat="1" ht="53.25" customHeight="1" x14ac:dyDescent="0.2">
      <c r="A30" s="78" t="str">
        <f>'READ ME FIRST'!$D$12</f>
        <v>PGE</v>
      </c>
      <c r="B30" s="36">
        <f>'READ ME FIRST'!$D$15</f>
        <v>44866</v>
      </c>
      <c r="C30" s="39" t="s">
        <v>238</v>
      </c>
      <c r="D30" s="38" t="str">
        <f>IF(Initiatives!$C30="", "",INDEX('Initiative mapping-DO NOT EDIT'!$L$3:$L$13, MATCH(Initiatives!$C30,'Initiative mapping-DO NOT EDIT'!$K$3:$K$13,0)))</f>
        <v>7.3.4.</v>
      </c>
      <c r="E30" s="79" t="s">
        <v>245</v>
      </c>
      <c r="F30" s="39"/>
      <c r="G30" s="35">
        <f>IF(Initiatives!$E30="","x",IF(Initiatives!$E30="other", Initiatives!$F30, INDEX('Initiative mapping-DO NOT EDIT'!$D$3:$D$100,MATCH(Initiatives!$E30,'Initiative mapping-DO NOT EDIT'!$E$3:$E$100,0))))</f>
        <v>2</v>
      </c>
      <c r="H30" s="39" t="s">
        <v>250</v>
      </c>
      <c r="I30" s="48" t="s">
        <v>241</v>
      </c>
      <c r="J30" s="42" t="str">
        <f>_xlfn.CONCAT(Initiatives!$A30,"_", Initiatives!$C30,"_", IF(Initiatives!$E30="","x",IF(Initiatives!$E30="other", Initiatives!$F30, Initiatives!$E30)),"_",Initiatives!$I30, "_",YEAR(Initiatives!$B30))</f>
        <v>PGE_Asset Management &amp; Inspections_Detailed inspections of transmission electric lines and equipment  _AiLogID_2022</v>
      </c>
      <c r="K30" s="83">
        <v>574</v>
      </c>
      <c r="L30" s="37" t="s">
        <v>247</v>
      </c>
      <c r="M30" s="43">
        <v>1832</v>
      </c>
      <c r="N30" s="43">
        <v>661</v>
      </c>
      <c r="O30" s="43">
        <v>1832</v>
      </c>
      <c r="P30" s="43">
        <v>1832</v>
      </c>
      <c r="Q30" s="43">
        <v>1832</v>
      </c>
      <c r="R30" s="43">
        <v>1177</v>
      </c>
      <c r="S30" s="43">
        <v>1833</v>
      </c>
      <c r="T30" s="43">
        <v>1835</v>
      </c>
      <c r="U30" s="43"/>
      <c r="V30" s="58" t="s">
        <v>251</v>
      </c>
      <c r="W30" s="70" t="s">
        <v>252</v>
      </c>
      <c r="X30" s="58" t="s">
        <v>570</v>
      </c>
      <c r="Y30" s="58" t="s">
        <v>637</v>
      </c>
      <c r="Z30" s="58"/>
      <c r="AA30" s="43" t="s">
        <v>316</v>
      </c>
      <c r="AB30" s="37" t="s">
        <v>133</v>
      </c>
      <c r="AC30" s="44"/>
      <c r="AD30" s="44"/>
      <c r="AE30" s="34"/>
      <c r="AF30" s="47"/>
      <c r="AG30" s="46"/>
      <c r="AH30" s="46"/>
      <c r="AI30" s="71"/>
    </row>
    <row r="31" spans="1:35" s="33" customFormat="1" ht="50.25" customHeight="1" x14ac:dyDescent="0.2">
      <c r="A31" s="78" t="str">
        <f>'READ ME FIRST'!$D$12</f>
        <v>PGE</v>
      </c>
      <c r="B31" s="36">
        <f>'READ ME FIRST'!$D$15</f>
        <v>44866</v>
      </c>
      <c r="C31" s="39" t="s">
        <v>238</v>
      </c>
      <c r="D31" s="38" t="str">
        <f>IF(Initiatives!$C31="", "",INDEX('Initiative mapping-DO NOT EDIT'!$L$3:$L$13, MATCH(Initiatives!$C31,'Initiative mapping-DO NOT EDIT'!$K$3:$K$13,0)))</f>
        <v>7.3.4.</v>
      </c>
      <c r="E31" s="79" t="s">
        <v>245</v>
      </c>
      <c r="F31" s="39"/>
      <c r="G31" s="35">
        <f>IF(Initiatives!$E31="","x",IF(Initiatives!$E31="other", Initiatives!$F31, INDEX('Initiative mapping-DO NOT EDIT'!$D$3:$D$100,MATCH(Initiatives!$E31,'Initiative mapping-DO NOT EDIT'!$E$3:$E$100,0))))</f>
        <v>2</v>
      </c>
      <c r="H31" s="39" t="s">
        <v>253</v>
      </c>
      <c r="I31" s="48" t="s">
        <v>241</v>
      </c>
      <c r="J31" s="42" t="str">
        <f>_xlfn.CONCAT(Initiatives!$A31,"_", Initiatives!$C31,"_", IF(Initiatives!$E31="","x",IF(Initiatives!$E31="other", Initiatives!$F31, Initiatives!$E31)),"_",Initiatives!$I31, "_",YEAR(Initiatives!$B31))</f>
        <v>PGE_Asset Management &amp; Inspections_Detailed inspections of transmission electric lines and equipment  _AiLogID_2022</v>
      </c>
      <c r="K31" s="83">
        <v>574</v>
      </c>
      <c r="L31" s="37" t="s">
        <v>247</v>
      </c>
      <c r="M31" s="43">
        <v>39191</v>
      </c>
      <c r="N31" s="43">
        <v>8202</v>
      </c>
      <c r="O31" s="43">
        <v>35591</v>
      </c>
      <c r="P31" s="43">
        <v>39191</v>
      </c>
      <c r="Q31" s="43">
        <v>39191</v>
      </c>
      <c r="R31" s="43">
        <v>8128</v>
      </c>
      <c r="S31" s="43">
        <v>37024</v>
      </c>
      <c r="T31" s="43">
        <v>39061</v>
      </c>
      <c r="U31" s="43"/>
      <c r="V31" s="58" t="s">
        <v>254</v>
      </c>
      <c r="W31" s="58" t="s">
        <v>255</v>
      </c>
      <c r="X31" s="58" t="s">
        <v>571</v>
      </c>
      <c r="Y31" s="58" t="s">
        <v>638</v>
      </c>
      <c r="Z31" s="58"/>
      <c r="AA31" s="43" t="s">
        <v>316</v>
      </c>
      <c r="AB31" s="58" t="s">
        <v>133</v>
      </c>
      <c r="AC31" s="44"/>
      <c r="AD31" s="44"/>
      <c r="AE31" s="34"/>
      <c r="AF31" s="47"/>
      <c r="AG31" s="46"/>
      <c r="AH31" s="46"/>
      <c r="AI31" s="71"/>
    </row>
    <row r="32" spans="1:35" s="33" customFormat="1" ht="30.75" customHeight="1" x14ac:dyDescent="0.2">
      <c r="A32" s="78" t="str">
        <f>'READ ME FIRST'!$D$12</f>
        <v>PGE</v>
      </c>
      <c r="B32" s="36">
        <f>'READ ME FIRST'!$D$15</f>
        <v>44866</v>
      </c>
      <c r="C32" s="39" t="s">
        <v>238</v>
      </c>
      <c r="D32" s="38" t="str">
        <f>IF(Initiatives!$C32="", "",INDEX('Initiative mapping-DO NOT EDIT'!$L$3:$L$13, MATCH(Initiatives!$C32,'Initiative mapping-DO NOT EDIT'!$K$3:$K$13,0)))</f>
        <v>7.3.4.</v>
      </c>
      <c r="E32" s="79" t="s">
        <v>256</v>
      </c>
      <c r="F32" s="39"/>
      <c r="G32" s="35">
        <f>IF(Initiatives!$E32="","x",IF(Initiatives!$E32="other", Initiatives!$F32, INDEX('Initiative mapping-DO NOT EDIT'!$D$3:$D$100,MATCH(Initiatives!$E32,'Initiative mapping-DO NOT EDIT'!$E$3:$E$100,0))))</f>
        <v>4</v>
      </c>
      <c r="H32" s="39" t="s">
        <v>257</v>
      </c>
      <c r="I32" s="41"/>
      <c r="J32" s="42" t="str">
        <f>_xlfn.CONCAT(Initiatives!$A32,"_", Initiatives!$C32,"_", IF(Initiatives!$E32="","x",IF(Initiatives!$E32="other", Initiatives!$F32, Initiatives!$E32)),"_",Initiatives!$I32, "_",YEAR(Initiatives!$B32))</f>
        <v>PGE_Asset Management &amp; Inspections_Infrared inspections of distribution electric lines and equipment  __2022</v>
      </c>
      <c r="K32" s="83">
        <v>582</v>
      </c>
      <c r="L32" s="37" t="s">
        <v>216</v>
      </c>
      <c r="M32" s="43">
        <v>9000</v>
      </c>
      <c r="N32" s="43">
        <v>0</v>
      </c>
      <c r="O32" s="43">
        <v>0</v>
      </c>
      <c r="P32" s="43">
        <v>5500</v>
      </c>
      <c r="Q32" s="43">
        <v>9000</v>
      </c>
      <c r="R32" s="43">
        <v>0</v>
      </c>
      <c r="S32" s="43">
        <v>0</v>
      </c>
      <c r="T32" s="43">
        <v>6360</v>
      </c>
      <c r="U32" s="43"/>
      <c r="V32" s="58" t="s">
        <v>258</v>
      </c>
      <c r="W32" s="58" t="s">
        <v>259</v>
      </c>
      <c r="X32" s="58" t="s">
        <v>572</v>
      </c>
      <c r="Y32" s="58" t="s">
        <v>642</v>
      </c>
      <c r="Z32" s="58"/>
      <c r="AA32" s="43" t="s">
        <v>132</v>
      </c>
      <c r="AB32" s="37" t="s">
        <v>133</v>
      </c>
      <c r="AC32" s="44"/>
      <c r="AD32" s="44"/>
      <c r="AE32" s="34"/>
      <c r="AF32" s="47"/>
      <c r="AG32" s="46"/>
      <c r="AH32" s="46"/>
      <c r="AI32" s="71"/>
    </row>
    <row r="33" spans="1:35" s="33" customFormat="1" ht="54" customHeight="1" x14ac:dyDescent="0.2">
      <c r="A33" s="78" t="str">
        <f>'READ ME FIRST'!$D$12</f>
        <v>PGE</v>
      </c>
      <c r="B33" s="36">
        <f>'READ ME FIRST'!$D$15</f>
        <v>44866</v>
      </c>
      <c r="C33" s="39" t="s">
        <v>238</v>
      </c>
      <c r="D33" s="38" t="str">
        <f>IF(Initiatives!$C33="", "",INDEX('Initiative mapping-DO NOT EDIT'!$L$3:$L$13, MATCH(Initiatives!$C33,'Initiative mapping-DO NOT EDIT'!$K$3:$K$13,0)))</f>
        <v>7.3.4.</v>
      </c>
      <c r="E33" s="79" t="s">
        <v>260</v>
      </c>
      <c r="F33" s="39"/>
      <c r="G33" s="35">
        <f>IF(Initiatives!$E33="","x",IF(Initiatives!$E33="other", Initiatives!$F33, INDEX('Initiative mapping-DO NOT EDIT'!$D$3:$D$100,MATCH(Initiatives!$E33,'Initiative mapping-DO NOT EDIT'!$E$3:$E$100,0))))</f>
        <v>15</v>
      </c>
      <c r="H33" s="39" t="s">
        <v>261</v>
      </c>
      <c r="I33" s="48" t="s">
        <v>241</v>
      </c>
      <c r="J33" s="42" t="str">
        <f>_xlfn.CONCAT(Initiatives!$A33,"_", Initiatives!$C33,"_", IF(Initiatives!$E33="","x",IF(Initiatives!$E33="other", Initiatives!$F33, Initiatives!$E33)),"_",Initiatives!$I33, "_",YEAR(Initiatives!$B33))</f>
        <v>PGE_Asset Management &amp; Inspections_Substation inspections  _AiLogID_2022</v>
      </c>
      <c r="K33" s="83">
        <v>624</v>
      </c>
      <c r="L33" s="37" t="s">
        <v>262</v>
      </c>
      <c r="M33" s="43">
        <v>86</v>
      </c>
      <c r="N33" s="43">
        <v>0</v>
      </c>
      <c r="O33" s="43">
        <v>65</v>
      </c>
      <c r="P33" s="43">
        <v>86</v>
      </c>
      <c r="Q33" s="43">
        <v>86</v>
      </c>
      <c r="R33" s="43">
        <v>0</v>
      </c>
      <c r="S33" s="43">
        <v>86</v>
      </c>
      <c r="T33" s="43">
        <v>86</v>
      </c>
      <c r="U33" s="43"/>
      <c r="V33" s="58" t="s">
        <v>263</v>
      </c>
      <c r="W33" s="63" t="s">
        <v>264</v>
      </c>
      <c r="X33" s="58" t="s">
        <v>575</v>
      </c>
      <c r="Y33" s="58" t="s">
        <v>639</v>
      </c>
      <c r="Z33" s="58"/>
      <c r="AA33" s="43" t="s">
        <v>316</v>
      </c>
      <c r="AB33" s="37" t="s">
        <v>133</v>
      </c>
      <c r="AC33" s="44"/>
      <c r="AD33" s="44"/>
      <c r="AE33" s="34"/>
      <c r="AF33" s="47"/>
      <c r="AG33" s="46"/>
      <c r="AH33" s="46"/>
      <c r="AI33" s="71"/>
    </row>
    <row r="34" spans="1:35" s="33" customFormat="1" ht="48" x14ac:dyDescent="0.2">
      <c r="A34" s="78" t="str">
        <f>'READ ME FIRST'!$D$12</f>
        <v>PGE</v>
      </c>
      <c r="B34" s="36">
        <f>'READ ME FIRST'!$D$15</f>
        <v>44866</v>
      </c>
      <c r="C34" s="39" t="s">
        <v>238</v>
      </c>
      <c r="D34" s="38" t="str">
        <f>IF(Initiatives!$C34="", "",INDEX('Initiative mapping-DO NOT EDIT'!$L$3:$L$13, MATCH(Initiatives!$C34,'Initiative mapping-DO NOT EDIT'!$K$3:$K$13,0)))</f>
        <v>7.3.4.</v>
      </c>
      <c r="E34" s="79" t="s">
        <v>260</v>
      </c>
      <c r="F34" s="39"/>
      <c r="G34" s="35">
        <f>IF(Initiatives!$E34="","x",IF(Initiatives!$E34="other", Initiatives!$F34, INDEX('Initiative mapping-DO NOT EDIT'!$D$3:$D$100,MATCH(Initiatives!$E34,'Initiative mapping-DO NOT EDIT'!$E$3:$E$100,0))))</f>
        <v>15</v>
      </c>
      <c r="H34" s="39" t="s">
        <v>265</v>
      </c>
      <c r="I34" s="48" t="s">
        <v>241</v>
      </c>
      <c r="J34" s="42" t="str">
        <f>_xlfn.CONCAT(Initiatives!$A34,"_", Initiatives!$C34,"_", IF(Initiatives!$E34="","x",IF(Initiatives!$E34="other", Initiatives!$F34, Initiatives!$E34)),"_",Initiatives!$I34, "_",YEAR(Initiatives!$B34))</f>
        <v>PGE_Asset Management &amp; Inspections_Substation inspections  _AiLogID_2022</v>
      </c>
      <c r="K34" s="83">
        <v>624</v>
      </c>
      <c r="L34" s="37" t="s">
        <v>266</v>
      </c>
      <c r="M34" s="43">
        <v>43</v>
      </c>
      <c r="N34" s="43">
        <v>0</v>
      </c>
      <c r="O34" s="43">
        <v>33</v>
      </c>
      <c r="P34" s="43">
        <v>43</v>
      </c>
      <c r="Q34" s="43">
        <v>43</v>
      </c>
      <c r="R34" s="43">
        <v>0</v>
      </c>
      <c r="S34" s="43">
        <v>43</v>
      </c>
      <c r="T34" s="43">
        <v>43</v>
      </c>
      <c r="U34" s="43"/>
      <c r="V34" s="58" t="s">
        <v>267</v>
      </c>
      <c r="W34" s="63" t="s">
        <v>268</v>
      </c>
      <c r="X34" s="58" t="s">
        <v>574</v>
      </c>
      <c r="Y34" s="58" t="s">
        <v>640</v>
      </c>
      <c r="Z34" s="58"/>
      <c r="AA34" s="43" t="s">
        <v>316</v>
      </c>
      <c r="AB34" s="37" t="s">
        <v>133</v>
      </c>
      <c r="AC34" s="44"/>
      <c r="AD34" s="44"/>
      <c r="AE34" s="34"/>
      <c r="AF34" s="47"/>
      <c r="AG34" s="46"/>
      <c r="AH34" s="46"/>
      <c r="AI34" s="71"/>
    </row>
    <row r="35" spans="1:35" s="33" customFormat="1" ht="53.25" customHeight="1" x14ac:dyDescent="0.2">
      <c r="A35" s="78" t="str">
        <f>'READ ME FIRST'!$D$12</f>
        <v>PGE</v>
      </c>
      <c r="B35" s="36">
        <f>'READ ME FIRST'!$D$15</f>
        <v>44866</v>
      </c>
      <c r="C35" s="39" t="s">
        <v>238</v>
      </c>
      <c r="D35" s="38" t="str">
        <f>IF(Initiatives!$C35="", "",INDEX('Initiative mapping-DO NOT EDIT'!$L$3:$L$13, MATCH(Initiatives!$C35,'Initiative mapping-DO NOT EDIT'!$K$3:$K$13,0)))</f>
        <v>7.3.4.</v>
      </c>
      <c r="E35" s="79" t="s">
        <v>269</v>
      </c>
      <c r="F35" s="39"/>
      <c r="G35" s="35">
        <f>IF(Initiatives!$E35="","x",IF(Initiatives!$E35="other", Initiatives!$F35, INDEX('Initiative mapping-DO NOT EDIT'!$D$3:$D$100,MATCH(Initiatives!$E35,'Initiative mapping-DO NOT EDIT'!$E$3:$E$100,0))))</f>
        <v>16</v>
      </c>
      <c r="H35" s="39" t="s">
        <v>270</v>
      </c>
      <c r="I35" s="48"/>
      <c r="J35" s="42" t="str">
        <f>_xlfn.CONCAT(Initiatives!$A35,"_", Initiatives!$C35,"_", IF(Initiatives!$E35="","x",IF(Initiatives!$E35="other", Initiatives!$F35, Initiatives!$E35)),"_",Initiatives!$I35, "_",YEAR(Initiatives!$B35))</f>
        <v>PGE_Asset Management &amp; Inspections_Other Substation inspections Hydro Generation__2022</v>
      </c>
      <c r="K35" s="83">
        <v>628</v>
      </c>
      <c r="L35" s="37" t="s">
        <v>271</v>
      </c>
      <c r="M35" s="43">
        <v>52</v>
      </c>
      <c r="N35" s="43">
        <v>0</v>
      </c>
      <c r="O35" s="43">
        <v>42</v>
      </c>
      <c r="P35" s="43">
        <v>52</v>
      </c>
      <c r="Q35" s="43">
        <v>52</v>
      </c>
      <c r="R35" s="43">
        <v>0</v>
      </c>
      <c r="S35" s="43">
        <v>52</v>
      </c>
      <c r="T35" s="43">
        <v>52</v>
      </c>
      <c r="U35" s="43"/>
      <c r="V35" s="58" t="s">
        <v>272</v>
      </c>
      <c r="W35" s="70" t="s">
        <v>273</v>
      </c>
      <c r="X35" s="70" t="s">
        <v>573</v>
      </c>
      <c r="Y35" s="76" t="s">
        <v>641</v>
      </c>
      <c r="Z35" s="58"/>
      <c r="AA35" s="43" t="s">
        <v>316</v>
      </c>
      <c r="AB35" s="37" t="s">
        <v>133</v>
      </c>
      <c r="AC35" s="44"/>
      <c r="AD35" s="44"/>
      <c r="AE35" s="34"/>
      <c r="AF35" s="47"/>
      <c r="AG35" s="46"/>
      <c r="AH35" s="46"/>
      <c r="AI35" s="71"/>
    </row>
    <row r="36" spans="1:35" s="33" customFormat="1" ht="102" customHeight="1" x14ac:dyDescent="0.2">
      <c r="A36" s="78" t="str">
        <f>'READ ME FIRST'!$D$12</f>
        <v>PGE</v>
      </c>
      <c r="B36" s="36">
        <f>'READ ME FIRST'!$D$15</f>
        <v>44866</v>
      </c>
      <c r="C36" s="39" t="s">
        <v>238</v>
      </c>
      <c r="D36" s="38" t="str">
        <f>IF(Initiatives!$C36="", "",INDEX('Initiative mapping-DO NOT EDIT'!$L$3:$L$13, MATCH(Initiatives!$C36,'Initiative mapping-DO NOT EDIT'!$K$3:$K$13,0)))</f>
        <v>7.3.4.</v>
      </c>
      <c r="E36" s="79" t="s">
        <v>274</v>
      </c>
      <c r="F36" s="39"/>
      <c r="G36" s="35">
        <f>IF(Initiatives!$E36="","x",IF(Initiatives!$E36="other", Initiatives!$F36, INDEX('Initiative mapping-DO NOT EDIT'!$D$3:$D$100,MATCH(Initiatives!$E36,'Initiative mapping-DO NOT EDIT'!$E$3:$E$100,0))))</f>
        <v>14</v>
      </c>
      <c r="H36" s="39" t="s">
        <v>275</v>
      </c>
      <c r="I36" s="41"/>
      <c r="J36" s="42" t="str">
        <f>_xlfn.CONCAT(Initiatives!$A36,"_", Initiatives!$C36,"_", IF(Initiatives!$E36="","x",IF(Initiatives!$E36="other", Initiatives!$F36, Initiatives!$E36)),"_",Initiatives!$I36, "_",YEAR(Initiatives!$B36))</f>
        <v>PGE_Asset Management &amp; Inspections_Quality assurance / quality control of inspections  __2022</v>
      </c>
      <c r="K36" s="83">
        <v>619</v>
      </c>
      <c r="L36" s="37"/>
      <c r="M36" s="43" t="s">
        <v>133</v>
      </c>
      <c r="N36" s="43" t="s">
        <v>133</v>
      </c>
      <c r="O36" s="43" t="s">
        <v>133</v>
      </c>
      <c r="P36" s="43" t="s">
        <v>133</v>
      </c>
      <c r="Q36" s="43" t="s">
        <v>133</v>
      </c>
      <c r="R36" s="43" t="s">
        <v>133</v>
      </c>
      <c r="S36" s="43"/>
      <c r="T36" s="43"/>
      <c r="U36" s="43"/>
      <c r="V36" s="58" t="s">
        <v>276</v>
      </c>
      <c r="W36" s="58" t="s">
        <v>277</v>
      </c>
      <c r="X36" s="58" t="s">
        <v>576</v>
      </c>
      <c r="Y36" s="37" t="s">
        <v>643</v>
      </c>
      <c r="Z36" s="58"/>
      <c r="AA36" s="43" t="s">
        <v>132</v>
      </c>
      <c r="AB36" s="37"/>
      <c r="AC36" s="44"/>
      <c r="AD36" s="44"/>
      <c r="AE36" s="34"/>
      <c r="AF36" s="47"/>
      <c r="AG36" s="46"/>
      <c r="AH36" s="46"/>
      <c r="AI36" s="71"/>
    </row>
    <row r="37" spans="1:35" s="33" customFormat="1" ht="112.5" customHeight="1" x14ac:dyDescent="0.2">
      <c r="A37" s="78" t="str">
        <f>'READ ME FIRST'!$D$12</f>
        <v>PGE</v>
      </c>
      <c r="B37" s="36">
        <f>'READ ME FIRST'!$D$15</f>
        <v>44866</v>
      </c>
      <c r="C37" s="39" t="s">
        <v>238</v>
      </c>
      <c r="D37" s="38" t="str">
        <f>IF(Initiatives!$C37="", "",INDEX('Initiative mapping-DO NOT EDIT'!$L$3:$L$13, MATCH(Initiatives!$C37,'Initiative mapping-DO NOT EDIT'!$K$3:$K$13,0)))</f>
        <v>7.3.4.</v>
      </c>
      <c r="E37" s="79"/>
      <c r="F37" s="39"/>
      <c r="G37" s="35" t="str">
        <f>IF(Initiatives!$E37="","x",IF(Initiatives!$E37="other", Initiatives!$F37, INDEX('Initiative mapping-DO NOT EDIT'!$D$3:$D$100,MATCH(Initiatives!$E37,'Initiative mapping-DO NOT EDIT'!$E$3:$E$100,0))))</f>
        <v>x</v>
      </c>
      <c r="H37" s="39" t="s">
        <v>603</v>
      </c>
      <c r="I37" s="41"/>
      <c r="J37" s="42" t="str">
        <f>_xlfn.CONCAT(Initiatives!$A37,"_", Initiatives!$C37,"_", IF(Initiatives!$E37="","x",IF(Initiatives!$E37="other", Initiatives!$F37, Initiatives!$E37)),"_",Initiatives!$I37, "_",YEAR(Initiatives!$B37))</f>
        <v>PGE_Asset Management &amp; Inspections_x__2022</v>
      </c>
      <c r="K37" s="83"/>
      <c r="L37" s="37" t="s">
        <v>607</v>
      </c>
      <c r="M37" s="43">
        <v>55000</v>
      </c>
      <c r="N37" s="43" t="s">
        <v>609</v>
      </c>
      <c r="O37" s="43" t="s">
        <v>609</v>
      </c>
      <c r="P37" s="43">
        <v>41250</v>
      </c>
      <c r="Q37" s="43">
        <v>55000</v>
      </c>
      <c r="R37" s="43">
        <v>14284</v>
      </c>
      <c r="S37" s="43">
        <v>29323</v>
      </c>
      <c r="T37" s="43">
        <v>40619</v>
      </c>
      <c r="U37" s="43"/>
      <c r="V37" s="58" t="s">
        <v>605</v>
      </c>
      <c r="W37" s="58" t="s">
        <v>547</v>
      </c>
      <c r="X37" s="58" t="s">
        <v>669</v>
      </c>
      <c r="Y37" s="37" t="s">
        <v>671</v>
      </c>
      <c r="Z37" s="58"/>
      <c r="AA37" s="43" t="s">
        <v>141</v>
      </c>
      <c r="AB37" s="37" t="s">
        <v>670</v>
      </c>
      <c r="AC37" s="44"/>
      <c r="AD37" s="44"/>
      <c r="AE37" s="34"/>
      <c r="AF37" s="47"/>
      <c r="AG37" s="46"/>
      <c r="AH37" s="46"/>
      <c r="AI37" s="71"/>
    </row>
    <row r="38" spans="1:35" s="33" customFormat="1" ht="92.25" customHeight="1" x14ac:dyDescent="0.2">
      <c r="A38" s="78" t="str">
        <f>'READ ME FIRST'!$D$12</f>
        <v>PGE</v>
      </c>
      <c r="B38" s="36">
        <f>'READ ME FIRST'!$D$15</f>
        <v>44866</v>
      </c>
      <c r="C38" s="39" t="s">
        <v>238</v>
      </c>
      <c r="D38" s="38" t="str">
        <f>IF(Initiatives!$C38="", "",INDEX('Initiative mapping-DO NOT EDIT'!$L$3:$L$13, MATCH(Initiatives!$C38,'Initiative mapping-DO NOT EDIT'!$K$3:$K$13,0)))</f>
        <v>7.3.4.</v>
      </c>
      <c r="E38" s="79"/>
      <c r="F38" s="39"/>
      <c r="G38" s="35" t="str">
        <f>IF(Initiatives!$E38="","x",IF(Initiatives!$E38="other", Initiatives!$F38, INDEX('Initiative mapping-DO NOT EDIT'!$D$3:$D$100,MATCH(Initiatives!$E38,'Initiative mapping-DO NOT EDIT'!$E$3:$E$100,0))))</f>
        <v>x</v>
      </c>
      <c r="H38" s="39" t="s">
        <v>604</v>
      </c>
      <c r="I38" s="41"/>
      <c r="J38" s="42" t="str">
        <f>_xlfn.CONCAT(Initiatives!$A38,"_", Initiatives!$C38,"_", IF(Initiatives!$E38="","x",IF(Initiatives!$E38="other", Initiatives!$F38, Initiatives!$E38)),"_",Initiatives!$I38, "_",YEAR(Initiatives!$B38))</f>
        <v>PGE_Asset Management &amp; Inspections_x__2022</v>
      </c>
      <c r="K38" s="83"/>
      <c r="L38" s="37" t="s">
        <v>608</v>
      </c>
      <c r="M38" s="43">
        <v>18000</v>
      </c>
      <c r="N38" s="43" t="s">
        <v>609</v>
      </c>
      <c r="O38" s="43" t="s">
        <v>609</v>
      </c>
      <c r="P38" s="43">
        <v>13542</v>
      </c>
      <c r="Q38" s="43">
        <v>18000</v>
      </c>
      <c r="R38" s="43">
        <v>5220</v>
      </c>
      <c r="S38" s="43">
        <v>12948</v>
      </c>
      <c r="T38" s="43">
        <v>16949</v>
      </c>
      <c r="U38" s="43"/>
      <c r="V38" s="58" t="s">
        <v>606</v>
      </c>
      <c r="W38" s="58" t="s">
        <v>547</v>
      </c>
      <c r="X38" s="58" t="s">
        <v>669</v>
      </c>
      <c r="Y38" s="37" t="s">
        <v>672</v>
      </c>
      <c r="Z38" s="58"/>
      <c r="AA38" s="43" t="s">
        <v>132</v>
      </c>
      <c r="AB38" s="37"/>
      <c r="AC38" s="44"/>
      <c r="AD38" s="44"/>
      <c r="AE38" s="34"/>
      <c r="AF38" s="47"/>
      <c r="AG38" s="46"/>
      <c r="AH38" s="46"/>
      <c r="AI38" s="71"/>
    </row>
    <row r="39" spans="1:35" s="33" customFormat="1" ht="48" x14ac:dyDescent="0.2">
      <c r="A39" s="78" t="str">
        <f>'READ ME FIRST'!$D$12</f>
        <v>PGE</v>
      </c>
      <c r="B39" s="36">
        <f>'READ ME FIRST'!$D$15</f>
        <v>44866</v>
      </c>
      <c r="C39" s="39" t="s">
        <v>278</v>
      </c>
      <c r="D39" s="38" t="str">
        <f>IF(Initiatives!$C39="", "",INDEX('Initiative mapping-DO NOT EDIT'!$L$3:$L$13, MATCH(Initiatives!$C39,'Initiative mapping-DO NOT EDIT'!$K$3:$K$13,0)))</f>
        <v>7.3.5.</v>
      </c>
      <c r="E39" s="79" t="s">
        <v>279</v>
      </c>
      <c r="F39" s="39"/>
      <c r="G39" s="35">
        <f>IF(Initiatives!$E39="","x",IF(Initiatives!$E39="other", Initiatives!$F39, INDEX('Initiative mapping-DO NOT EDIT'!$D$3:$D$100,MATCH(Initiatives!$E39,'Initiative mapping-DO NOT EDIT'!$E$3:$E$100,0))))</f>
        <v>2</v>
      </c>
      <c r="H39" s="39" t="s">
        <v>280</v>
      </c>
      <c r="I39" s="48" t="s">
        <v>281</v>
      </c>
      <c r="J39" s="42" t="str">
        <f>_xlfn.CONCAT(Initiatives!$A39,"_", Initiatives!$C39,"_", IF(Initiatives!$E39="","x",IF(Initiatives!$E39="other", Initiatives!$F39, Initiatives!$E39)),"_",Initiatives!$I39, "_",YEAR(Initiatives!$B39))</f>
        <v>PGE_Vegetation Management &amp; Inspections_Detailed inspections of vegetation around distribution electric lines and equipment _VMiLogID_2022</v>
      </c>
      <c r="K39" s="83">
        <v>634</v>
      </c>
      <c r="L39" s="37" t="s">
        <v>216</v>
      </c>
      <c r="M39" s="43">
        <v>1800</v>
      </c>
      <c r="N39" s="43">
        <v>217</v>
      </c>
      <c r="O39" s="43">
        <v>757</v>
      </c>
      <c r="P39" s="43">
        <v>1405</v>
      </c>
      <c r="Q39" s="43">
        <v>1800</v>
      </c>
      <c r="R39" s="43">
        <v>291.89999999999998</v>
      </c>
      <c r="S39" s="43">
        <v>933.86</v>
      </c>
      <c r="T39" s="91">
        <v>1453.86</v>
      </c>
      <c r="U39" s="43"/>
      <c r="V39" s="58" t="s">
        <v>282</v>
      </c>
      <c r="W39" s="58" t="s">
        <v>283</v>
      </c>
      <c r="X39" s="58" t="s">
        <v>577</v>
      </c>
      <c r="Y39" s="37" t="s">
        <v>659</v>
      </c>
      <c r="Z39" s="58"/>
      <c r="AA39" s="43" t="s">
        <v>132</v>
      </c>
      <c r="AB39" s="37" t="s">
        <v>133</v>
      </c>
      <c r="AC39" s="44"/>
      <c r="AD39" s="44"/>
      <c r="AE39" s="34"/>
      <c r="AF39" s="47"/>
      <c r="AG39" s="46"/>
      <c r="AH39" s="46"/>
      <c r="AI39" s="71"/>
    </row>
    <row r="40" spans="1:35" s="33" customFormat="1" ht="120" x14ac:dyDescent="0.2">
      <c r="A40" s="78" t="str">
        <f>'READ ME FIRST'!$D$12</f>
        <v>PGE</v>
      </c>
      <c r="B40" s="36">
        <f>'READ ME FIRST'!$D$15</f>
        <v>44866</v>
      </c>
      <c r="C40" s="39" t="s">
        <v>278</v>
      </c>
      <c r="D40" s="38" t="str">
        <f>IF(Initiatives!$C40="", "",INDEX('Initiative mapping-DO NOT EDIT'!$L$3:$L$13, MATCH(Initiatives!$C40,'Initiative mapping-DO NOT EDIT'!$K$3:$K$13,0)))</f>
        <v>7.3.5.</v>
      </c>
      <c r="E40" s="79" t="s">
        <v>279</v>
      </c>
      <c r="F40" s="39"/>
      <c r="G40" s="35">
        <f>IF(Initiatives!$E40="","x",IF(Initiatives!$E40="other", Initiatives!$F40, INDEX('Initiative mapping-DO NOT EDIT'!$D$3:$D$100,MATCH(Initiatives!$E40,'Initiative mapping-DO NOT EDIT'!$E$3:$E$100,0))))</f>
        <v>2</v>
      </c>
      <c r="H40" s="39" t="s">
        <v>284</v>
      </c>
      <c r="I40" s="48" t="s">
        <v>281</v>
      </c>
      <c r="J40" s="42" t="str">
        <f>_xlfn.CONCAT(Initiatives!$A40,"_", Initiatives!$C40,"_", IF(Initiatives!$E40="","x",IF(Initiatives!$E40="other", Initiatives!$F40, Initiatives!$E40)),"_",Initiatives!$I40, "_",YEAR(Initiatives!$B40))</f>
        <v>PGE_Vegetation Management &amp; Inspections_Detailed inspections of vegetation around distribution electric lines and equipment _VMiLogID_2022</v>
      </c>
      <c r="K40" s="83">
        <v>634</v>
      </c>
      <c r="L40" s="37" t="s">
        <v>285</v>
      </c>
      <c r="M40" s="43">
        <v>7000</v>
      </c>
      <c r="N40" s="43">
        <v>6600</v>
      </c>
      <c r="O40" s="43">
        <v>7000</v>
      </c>
      <c r="P40" s="43">
        <v>7000</v>
      </c>
      <c r="Q40" s="43">
        <v>7000</v>
      </c>
      <c r="R40" s="43">
        <v>5884</v>
      </c>
      <c r="S40" s="43">
        <v>8299</v>
      </c>
      <c r="T40" s="43">
        <v>8356</v>
      </c>
      <c r="U40" s="43"/>
      <c r="V40" s="58" t="s">
        <v>286</v>
      </c>
      <c r="W40" s="70" t="s">
        <v>541</v>
      </c>
      <c r="X40" s="58" t="s">
        <v>598</v>
      </c>
      <c r="Y40" s="37" t="s">
        <v>653</v>
      </c>
      <c r="Z40" s="58"/>
      <c r="AA40" s="43" t="s">
        <v>316</v>
      </c>
      <c r="AB40" s="37" t="s">
        <v>133</v>
      </c>
      <c r="AC40" s="44"/>
      <c r="AD40" s="44"/>
      <c r="AE40" s="34"/>
      <c r="AF40" s="47"/>
      <c r="AG40" s="46"/>
      <c r="AH40" s="46"/>
      <c r="AI40" s="71"/>
    </row>
    <row r="41" spans="1:35" s="33" customFormat="1" ht="41.25" customHeight="1" x14ac:dyDescent="0.2">
      <c r="A41" s="78" t="str">
        <f>'READ ME FIRST'!$D$12</f>
        <v>PGE</v>
      </c>
      <c r="B41" s="36">
        <f>'READ ME FIRST'!$D$15</f>
        <v>44866</v>
      </c>
      <c r="C41" s="39" t="s">
        <v>278</v>
      </c>
      <c r="D41" s="38" t="str">
        <f>IF(Initiatives!$C41="", "",INDEX('Initiative mapping-DO NOT EDIT'!$L$3:$L$13, MATCH(Initiatives!$C41,'Initiative mapping-DO NOT EDIT'!$K$3:$K$13,0)))</f>
        <v>7.3.5.</v>
      </c>
      <c r="E41" s="79" t="s">
        <v>287</v>
      </c>
      <c r="F41" s="39"/>
      <c r="G41" s="35">
        <f>IF(Initiatives!$E41="","x",IF(Initiatives!$E41="other", Initiatives!$F41, INDEX('Initiative mapping-DO NOT EDIT'!$D$3:$D$100,MATCH(Initiatives!$E41,'Initiative mapping-DO NOT EDIT'!$E$3:$E$100,0))))</f>
        <v>7</v>
      </c>
      <c r="H41" s="39" t="s">
        <v>288</v>
      </c>
      <c r="I41" s="41"/>
      <c r="J41" s="42" t="str">
        <f>_xlfn.CONCAT(Initiatives!$A41,"_", Initiatives!$C41,"_", IF(Initiatives!$E41="","x",IF(Initiatives!$E41="other", Initiatives!$F41, Initiatives!$E41)),"_",Initiatives!$I41, "_",YEAR(Initiatives!$B41))</f>
        <v>PGE_Vegetation Management &amp; Inspections_LiDAR inspections of vegetation around distribution electric lines and equipment __2022</v>
      </c>
      <c r="K41" s="83">
        <v>655</v>
      </c>
      <c r="L41" s="37" t="s">
        <v>216</v>
      </c>
      <c r="M41" s="43">
        <v>2000</v>
      </c>
      <c r="N41" s="43">
        <v>0</v>
      </c>
      <c r="O41" s="43">
        <v>500</v>
      </c>
      <c r="P41" s="43">
        <v>1000</v>
      </c>
      <c r="Q41" s="43">
        <v>2000</v>
      </c>
      <c r="R41" s="43">
        <v>0</v>
      </c>
      <c r="S41" s="43">
        <v>383.47</v>
      </c>
      <c r="T41" s="43">
        <v>2507.3500000000004</v>
      </c>
      <c r="U41" s="43"/>
      <c r="V41" s="58" t="s">
        <v>289</v>
      </c>
      <c r="W41" s="58" t="s">
        <v>290</v>
      </c>
      <c r="X41" s="70" t="s">
        <v>578</v>
      </c>
      <c r="Y41" s="37" t="s">
        <v>660</v>
      </c>
      <c r="Z41" s="58"/>
      <c r="AA41" s="43" t="s">
        <v>132</v>
      </c>
      <c r="AB41" s="37"/>
      <c r="AC41" s="44"/>
      <c r="AD41" s="44"/>
      <c r="AE41" s="34"/>
      <c r="AF41" s="47"/>
      <c r="AG41" s="46"/>
      <c r="AH41" s="46"/>
      <c r="AI41" s="71"/>
    </row>
    <row r="42" spans="1:35" s="33" customFormat="1" ht="57.75" customHeight="1" x14ac:dyDescent="0.2">
      <c r="A42" s="78" t="str">
        <f>'READ ME FIRST'!$D$12</f>
        <v>PGE</v>
      </c>
      <c r="B42" s="36">
        <f>'READ ME FIRST'!$D$15</f>
        <v>44866</v>
      </c>
      <c r="C42" s="39" t="s">
        <v>278</v>
      </c>
      <c r="D42" s="38" t="str">
        <f>IF(Initiatives!$C42="", "",INDEX('Initiative mapping-DO NOT EDIT'!$L$3:$L$13, MATCH(Initiatives!$C42,'Initiative mapping-DO NOT EDIT'!$K$3:$K$13,0)))</f>
        <v>7.3.5.</v>
      </c>
      <c r="E42" s="79" t="s">
        <v>291</v>
      </c>
      <c r="F42" s="39"/>
      <c r="G42" s="35">
        <f>IF(Initiatives!$E42="","x",IF(Initiatives!$E42="other", Initiatives!$F42, INDEX('Initiative mapping-DO NOT EDIT'!$D$3:$D$100,MATCH(Initiatives!$E42,'Initiative mapping-DO NOT EDIT'!$E$3:$E$100,0))))</f>
        <v>8</v>
      </c>
      <c r="H42" s="39" t="s">
        <v>546</v>
      </c>
      <c r="I42" s="41"/>
      <c r="J42" s="42" t="str">
        <f>_xlfn.CONCAT(Initiatives!$A42,"_", Initiatives!$C42,"_", IF(Initiatives!$E42="","x",IF(Initiatives!$E42="other", Initiatives!$F42, Initiatives!$E42)),"_",Initiatives!$I42, "_",YEAR(Initiatives!$B42))</f>
        <v>PGE_Vegetation Management &amp; Inspections_LiDAR inspections of vegetation around transmission electric lines and equipment __2022</v>
      </c>
      <c r="K42" s="83">
        <v>658</v>
      </c>
      <c r="L42" s="37" t="s">
        <v>216</v>
      </c>
      <c r="M42" s="43">
        <v>17683</v>
      </c>
      <c r="N42" s="43">
        <v>11883</v>
      </c>
      <c r="O42" s="43">
        <v>17683</v>
      </c>
      <c r="P42" s="43">
        <v>17683</v>
      </c>
      <c r="Q42" s="43">
        <v>17683</v>
      </c>
      <c r="R42" s="43">
        <v>13147</v>
      </c>
      <c r="S42" s="43">
        <v>17867</v>
      </c>
      <c r="T42" s="43">
        <v>17867</v>
      </c>
      <c r="U42" s="43"/>
      <c r="V42" s="58" t="s">
        <v>292</v>
      </c>
      <c r="W42" s="58" t="s">
        <v>293</v>
      </c>
      <c r="X42" s="58" t="s">
        <v>579</v>
      </c>
      <c r="Y42" s="37" t="s">
        <v>645</v>
      </c>
      <c r="Z42" s="58"/>
      <c r="AA42" s="43" t="s">
        <v>316</v>
      </c>
      <c r="AB42" s="37" t="s">
        <v>133</v>
      </c>
      <c r="AC42" s="44"/>
      <c r="AD42" s="44"/>
      <c r="AE42" s="34"/>
      <c r="AF42" s="47"/>
      <c r="AG42" s="46"/>
      <c r="AH42" s="46"/>
      <c r="AI42" s="71"/>
    </row>
    <row r="43" spans="1:35" s="33" customFormat="1" ht="341.25" customHeight="1" x14ac:dyDescent="0.2">
      <c r="A43" s="78" t="str">
        <f>'READ ME FIRST'!$D$12</f>
        <v>PGE</v>
      </c>
      <c r="B43" s="36">
        <f>'READ ME FIRST'!$D$15</f>
        <v>44866</v>
      </c>
      <c r="C43" s="39" t="s">
        <v>278</v>
      </c>
      <c r="D43" s="38" t="str">
        <f>IF(Initiatives!$C43="", "",INDEX('Initiative mapping-DO NOT EDIT'!$L$3:$L$13, MATCH(Initiatives!$C43,'Initiative mapping-DO NOT EDIT'!$K$3:$K$13,0)))</f>
        <v>7.3.5.</v>
      </c>
      <c r="E43" s="79" t="s">
        <v>294</v>
      </c>
      <c r="F43" s="39"/>
      <c r="G43" s="35">
        <f>IF(Initiatives!$E43="","x",IF(Initiatives!$E43="other", Initiatives!$F43, INDEX('Initiative mapping-DO NOT EDIT'!$D$3:$D$100,MATCH(Initiatives!$E43,'Initiative mapping-DO NOT EDIT'!$E$3:$E$100,0))))</f>
        <v>13</v>
      </c>
      <c r="H43" s="39" t="s">
        <v>295</v>
      </c>
      <c r="I43" s="41"/>
      <c r="J43" s="42" t="str">
        <f>_xlfn.CONCAT(Initiatives!$A43,"_", Initiatives!$C43,"_", IF(Initiatives!$E43="","x",IF(Initiatives!$E43="other", Initiatives!$F43, Initiatives!$E43)),"_",Initiatives!$I43, "_",YEAR(Initiatives!$B43))</f>
        <v>PGE_Vegetation Management &amp; Inspections_Quality assurance / quality control of vegetation inspections  __2022</v>
      </c>
      <c r="K43" s="83">
        <v>670</v>
      </c>
      <c r="L43" s="37"/>
      <c r="M43" s="43" t="s">
        <v>133</v>
      </c>
      <c r="N43" s="43" t="s">
        <v>133</v>
      </c>
      <c r="O43" s="43" t="s">
        <v>133</v>
      </c>
      <c r="P43" s="43" t="s">
        <v>133</v>
      </c>
      <c r="Q43" s="43" t="s">
        <v>133</v>
      </c>
      <c r="R43" s="43" t="s">
        <v>133</v>
      </c>
      <c r="S43" s="43"/>
      <c r="T43" s="43"/>
      <c r="U43" s="43"/>
      <c r="V43" s="58" t="s">
        <v>545</v>
      </c>
      <c r="W43" s="58" t="s">
        <v>296</v>
      </c>
      <c r="X43" s="58" t="s">
        <v>594</v>
      </c>
      <c r="Y43" s="58" t="s">
        <v>651</v>
      </c>
      <c r="Z43" s="58"/>
      <c r="AA43" s="43" t="s">
        <v>141</v>
      </c>
      <c r="AB43" s="101" t="s">
        <v>673</v>
      </c>
      <c r="AC43" s="44"/>
      <c r="AD43" s="44"/>
      <c r="AE43" s="34"/>
      <c r="AF43" s="47"/>
      <c r="AG43" s="46"/>
      <c r="AH43" s="46"/>
      <c r="AI43" s="71"/>
    </row>
    <row r="44" spans="1:35" s="33" customFormat="1" ht="48" x14ac:dyDescent="0.2">
      <c r="A44" s="78" t="str">
        <f>'READ ME FIRST'!$D$12</f>
        <v>PGE</v>
      </c>
      <c r="B44" s="36">
        <f>'READ ME FIRST'!$D$15</f>
        <v>44866</v>
      </c>
      <c r="C44" s="39" t="s">
        <v>278</v>
      </c>
      <c r="D44" s="38" t="str">
        <f>IF(Initiatives!$C44="", "",INDEX('Initiative mapping-DO NOT EDIT'!$L$3:$L$13, MATCH(Initiatives!$C44,'Initiative mapping-DO NOT EDIT'!$K$3:$K$13,0)))</f>
        <v>7.3.5.</v>
      </c>
      <c r="E44" s="79" t="s">
        <v>297</v>
      </c>
      <c r="F44" s="39"/>
      <c r="G44" s="35">
        <f>IF(Initiatives!$E44="","x",IF(Initiatives!$E44="other", Initiatives!$F44, INDEX('Initiative mapping-DO NOT EDIT'!$D$3:$D$100,MATCH(Initiatives!$E44,'Initiative mapping-DO NOT EDIT'!$E$3:$E$100,0))))</f>
        <v>17</v>
      </c>
      <c r="H44" s="39" t="s">
        <v>298</v>
      </c>
      <c r="I44" s="48"/>
      <c r="J44" s="42" t="str">
        <f>_xlfn.CONCAT(Initiatives!$A44,"_", Initiatives!$C44,"_", IF(Initiatives!$E44="","x",IF(Initiatives!$E44="other", Initiatives!$F44, Initiatives!$E44)),"_",Initiatives!$I44, "_",YEAR(Initiatives!$B44))</f>
        <v>PGE_Vegetation Management &amp; Inspections_Substation inspection __2022</v>
      </c>
      <c r="K44" s="83">
        <v>682</v>
      </c>
      <c r="L44" s="37" t="s">
        <v>262</v>
      </c>
      <c r="M44" s="43">
        <v>132</v>
      </c>
      <c r="N44" s="43">
        <v>109</v>
      </c>
      <c r="O44" s="43">
        <v>132</v>
      </c>
      <c r="P44" s="43">
        <v>132</v>
      </c>
      <c r="Q44" s="43">
        <v>132</v>
      </c>
      <c r="R44" s="43">
        <v>116</v>
      </c>
      <c r="S44" s="43">
        <v>132</v>
      </c>
      <c r="T44" s="43">
        <v>132</v>
      </c>
      <c r="U44" s="43"/>
      <c r="V44" s="58" t="s">
        <v>299</v>
      </c>
      <c r="W44" s="58" t="s">
        <v>300</v>
      </c>
      <c r="X44" s="58" t="s">
        <v>580</v>
      </c>
      <c r="Y44" s="37" t="s">
        <v>646</v>
      </c>
      <c r="Z44" s="58"/>
      <c r="AA44" s="43" t="s">
        <v>316</v>
      </c>
      <c r="AB44" s="58" t="s">
        <v>133</v>
      </c>
      <c r="AC44" s="44"/>
      <c r="AD44" s="44"/>
      <c r="AE44" s="34"/>
      <c r="AF44" s="47"/>
      <c r="AG44" s="46"/>
      <c r="AH44" s="46"/>
      <c r="AI44" s="71"/>
    </row>
    <row r="45" spans="1:35" s="33" customFormat="1" ht="36" x14ac:dyDescent="0.2">
      <c r="A45" s="78" t="str">
        <f>'READ ME FIRST'!$D$12</f>
        <v>PGE</v>
      </c>
      <c r="B45" s="36">
        <f>'READ ME FIRST'!$D$15</f>
        <v>44866</v>
      </c>
      <c r="C45" s="39" t="s">
        <v>278</v>
      </c>
      <c r="D45" s="38" t="str">
        <f>IF(Initiatives!$C45="", "",INDEX('Initiative mapping-DO NOT EDIT'!$L$3:$L$13, MATCH(Initiatives!$C45,'Initiative mapping-DO NOT EDIT'!$K$3:$K$13,0)))</f>
        <v>7.3.5.</v>
      </c>
      <c r="E45" s="79" t="s">
        <v>297</v>
      </c>
      <c r="F45" s="39"/>
      <c r="G45" s="35">
        <f>IF(Initiatives!$E45="","x",IF(Initiatives!$E45="other", Initiatives!$F45, INDEX('Initiative mapping-DO NOT EDIT'!$D$3:$D$100,MATCH(Initiatives!$E45,'Initiative mapping-DO NOT EDIT'!$E$3:$E$100,0))))</f>
        <v>17</v>
      </c>
      <c r="H45" s="39" t="s">
        <v>301</v>
      </c>
      <c r="I45" s="41"/>
      <c r="J45" s="42" t="str">
        <f>_xlfn.CONCAT(Initiatives!$A45,"_", Initiatives!$C45,"_", IF(Initiatives!$E45="","x",IF(Initiatives!$E45="other", Initiatives!$F45, Initiatives!$E45)),"_",Initiatives!$I45, "_",YEAR(Initiatives!$B45))</f>
        <v>PGE_Vegetation Management &amp; Inspections_Substation inspection __2022</v>
      </c>
      <c r="K45" s="83">
        <v>684</v>
      </c>
      <c r="L45" s="37" t="s">
        <v>302</v>
      </c>
      <c r="M45" s="43">
        <v>55</v>
      </c>
      <c r="N45" s="43">
        <v>33</v>
      </c>
      <c r="O45" s="43">
        <v>55</v>
      </c>
      <c r="P45" s="43">
        <v>55</v>
      </c>
      <c r="Q45" s="43">
        <v>55</v>
      </c>
      <c r="R45" s="43">
        <v>49</v>
      </c>
      <c r="S45" s="43">
        <v>55</v>
      </c>
      <c r="T45" s="43">
        <v>55</v>
      </c>
      <c r="U45" s="43"/>
      <c r="V45" s="58" t="s">
        <v>303</v>
      </c>
      <c r="W45" s="58" t="s">
        <v>304</v>
      </c>
      <c r="X45" s="58" t="s">
        <v>581</v>
      </c>
      <c r="Y45" s="37" t="s">
        <v>647</v>
      </c>
      <c r="Z45" s="58"/>
      <c r="AA45" s="43" t="s">
        <v>316</v>
      </c>
      <c r="AB45" s="37" t="s">
        <v>133</v>
      </c>
      <c r="AC45" s="44"/>
      <c r="AD45" s="44"/>
      <c r="AE45" s="34"/>
      <c r="AF45" s="47"/>
      <c r="AG45" s="46"/>
      <c r="AH45" s="46"/>
      <c r="AI45" s="71"/>
    </row>
    <row r="46" spans="1:35" s="33" customFormat="1" ht="54.75" customHeight="1" x14ac:dyDescent="0.2">
      <c r="A46" s="78" t="str">
        <f>'READ ME FIRST'!$D$12</f>
        <v>PGE</v>
      </c>
      <c r="B46" s="36">
        <f>'READ ME FIRST'!$D$15</f>
        <v>44866</v>
      </c>
      <c r="C46" s="39" t="s">
        <v>278</v>
      </c>
      <c r="D46" s="38" t="str">
        <f>IF(Initiatives!$C46="", "",INDEX('Initiative mapping-DO NOT EDIT'!$L$3:$L$13, MATCH(Initiatives!$C46,'Initiative mapping-DO NOT EDIT'!$K$3:$K$13,0)))</f>
        <v>7.3.5.</v>
      </c>
      <c r="E46" s="79" t="s">
        <v>297</v>
      </c>
      <c r="F46" s="39"/>
      <c r="G46" s="35">
        <f>IF(Initiatives!$E46="","x",IF(Initiatives!$E46="other", Initiatives!$F46, INDEX('Initiative mapping-DO NOT EDIT'!$D$3:$D$100,MATCH(Initiatives!$E46,'Initiative mapping-DO NOT EDIT'!$E$3:$E$100,0))))</f>
        <v>17</v>
      </c>
      <c r="H46" s="39" t="s">
        <v>305</v>
      </c>
      <c r="I46" s="41"/>
      <c r="J46" s="42" t="str">
        <f>_xlfn.CONCAT(Initiatives!$A46,"_", Initiatives!$C46,"_", IF(Initiatives!$E46="","x",IF(Initiatives!$E46="other", Initiatives!$F46, Initiatives!$E46)),"_",Initiatives!$I46, "_",YEAR(Initiatives!$B46))</f>
        <v>PGE_Vegetation Management &amp; Inspections_Substation inspection __2022</v>
      </c>
      <c r="K46" s="83">
        <v>686</v>
      </c>
      <c r="L46" s="37" t="s">
        <v>271</v>
      </c>
      <c r="M46" s="43">
        <v>61</v>
      </c>
      <c r="N46" s="43">
        <v>42</v>
      </c>
      <c r="O46" s="43">
        <v>61</v>
      </c>
      <c r="P46" s="43">
        <v>61</v>
      </c>
      <c r="Q46" s="43">
        <v>61</v>
      </c>
      <c r="R46" s="43">
        <v>46</v>
      </c>
      <c r="S46" s="43">
        <v>61</v>
      </c>
      <c r="T46" s="43">
        <v>61</v>
      </c>
      <c r="U46" s="43"/>
      <c r="V46" s="58" t="s">
        <v>306</v>
      </c>
      <c r="W46" s="58" t="s">
        <v>307</v>
      </c>
      <c r="X46" s="58" t="s">
        <v>582</v>
      </c>
      <c r="Y46" s="37" t="s">
        <v>648</v>
      </c>
      <c r="Z46" s="58"/>
      <c r="AA46" s="43" t="s">
        <v>316</v>
      </c>
      <c r="AB46" s="37" t="s">
        <v>133</v>
      </c>
      <c r="AC46" s="44"/>
      <c r="AD46" s="44"/>
      <c r="AE46" s="34"/>
      <c r="AF46" s="47"/>
      <c r="AG46" s="46"/>
      <c r="AH46" s="46"/>
      <c r="AI46" s="71"/>
    </row>
    <row r="47" spans="1:35" s="33" customFormat="1" ht="40.5" customHeight="1" x14ac:dyDescent="0.2">
      <c r="A47" s="78" t="str">
        <f>'READ ME FIRST'!$D$12</f>
        <v>PGE</v>
      </c>
      <c r="B47" s="36">
        <f>'READ ME FIRST'!$D$15</f>
        <v>44866</v>
      </c>
      <c r="C47" s="39" t="s">
        <v>278</v>
      </c>
      <c r="D47" s="38" t="str">
        <f>IF(Initiatives!$C47="", "",INDEX('Initiative mapping-DO NOT EDIT'!$L$3:$L$13, MATCH(Initiatives!$C47,'Initiative mapping-DO NOT EDIT'!$K$3:$K$13,0)))</f>
        <v>7.3.5.</v>
      </c>
      <c r="E47" s="79" t="s">
        <v>308</v>
      </c>
      <c r="F47" s="39"/>
      <c r="G47" s="35">
        <f>IF(Initiatives!$E47="","x",IF(Initiatives!$E47="other", Initiatives!$F47, INDEX('Initiative mapping-DO NOT EDIT'!$D$3:$D$100,MATCH(Initiatives!$E47,'Initiative mapping-DO NOT EDIT'!$E$3:$E$100,0))))</f>
        <v>20</v>
      </c>
      <c r="H47" s="39" t="s">
        <v>309</v>
      </c>
      <c r="I47" s="41"/>
      <c r="J47" s="42" t="str">
        <f>_xlfn.CONCAT(Initiatives!$A47,"_", Initiatives!$C47,"_", IF(Initiatives!$E47="","x",IF(Initiatives!$E47="other", Initiatives!$F47, Initiatives!$E47)),"_",Initiatives!$I47, "_",YEAR(Initiatives!$B47))</f>
        <v>PGE_Vegetation Management &amp; Inspections_Vegetation management to achieve clearances around electric lines and equipment  __2022</v>
      </c>
      <c r="K47" s="83">
        <v>699</v>
      </c>
      <c r="L47" s="37" t="s">
        <v>285</v>
      </c>
      <c r="M47" s="43">
        <v>7000</v>
      </c>
      <c r="N47" s="43">
        <v>1750</v>
      </c>
      <c r="O47" s="43">
        <v>3567</v>
      </c>
      <c r="P47" s="43">
        <v>5359</v>
      </c>
      <c r="Q47" s="43">
        <v>7000</v>
      </c>
      <c r="R47" s="43">
        <v>2319</v>
      </c>
      <c r="S47" s="43">
        <v>4358</v>
      </c>
      <c r="T47" s="43">
        <v>6255</v>
      </c>
      <c r="U47" s="43"/>
      <c r="V47" s="58" t="s">
        <v>602</v>
      </c>
      <c r="W47" s="58" t="s">
        <v>310</v>
      </c>
      <c r="X47" s="58" t="s">
        <v>583</v>
      </c>
      <c r="Y47" s="37" t="s">
        <v>661</v>
      </c>
      <c r="Z47" s="58"/>
      <c r="AA47" s="43" t="s">
        <v>132</v>
      </c>
      <c r="AB47" s="58" t="s">
        <v>133</v>
      </c>
      <c r="AC47" s="44"/>
      <c r="AD47" s="44"/>
      <c r="AE47" s="34"/>
      <c r="AF47" s="47"/>
      <c r="AG47" s="46"/>
      <c r="AH47" s="46"/>
      <c r="AI47" s="71"/>
    </row>
    <row r="48" spans="1:35" s="33" customFormat="1" ht="222" customHeight="1" x14ac:dyDescent="0.2">
      <c r="A48" s="78" t="str">
        <f>'READ ME FIRST'!$D$12</f>
        <v>PGE</v>
      </c>
      <c r="B48" s="36">
        <f>'READ ME FIRST'!$D$15</f>
        <v>44866</v>
      </c>
      <c r="C48" s="39" t="s">
        <v>278</v>
      </c>
      <c r="D48" s="38" t="str">
        <f>IF(Initiatives!$C48="", "",INDEX('Initiative mapping-DO NOT EDIT'!$L$3:$L$13, MATCH(Initiatives!$C48,'Initiative mapping-DO NOT EDIT'!$K$3:$K$13,0)))</f>
        <v>7.3.5.</v>
      </c>
      <c r="E48" s="79" t="s">
        <v>308</v>
      </c>
      <c r="F48" s="39"/>
      <c r="G48" s="35">
        <f>IF(Initiatives!$E48="","x",IF(Initiatives!$E48="other", Initiatives!$F48, INDEX('Initiative mapping-DO NOT EDIT'!$D$3:$D$100,MATCH(Initiatives!$E48,'Initiative mapping-DO NOT EDIT'!$E$3:$E$100,0))))</f>
        <v>20</v>
      </c>
      <c r="H48" s="39" t="s">
        <v>548</v>
      </c>
      <c r="I48" s="41"/>
      <c r="J48" s="42" t="str">
        <f>_xlfn.CONCAT(Initiatives!$A48,"_", Initiatives!$C48,"_", IF(Initiatives!$E48="","x",IF(Initiatives!$E48="other", Initiatives!$F48, Initiatives!$E48)),"_",Initiatives!$I48, "_",YEAR(Initiatives!$B48))</f>
        <v>PGE_Vegetation Management &amp; Inspections_Vegetation management to achieve clearances around electric lines and equipment  __2022</v>
      </c>
      <c r="K48" s="83"/>
      <c r="L48" s="37" t="s">
        <v>285</v>
      </c>
      <c r="M48" s="43">
        <v>80258</v>
      </c>
      <c r="N48" s="43" t="s">
        <v>599</v>
      </c>
      <c r="O48" s="43" t="s">
        <v>599</v>
      </c>
      <c r="P48" s="43">
        <v>80258</v>
      </c>
      <c r="Q48" s="43">
        <v>80258</v>
      </c>
      <c r="R48" s="43">
        <v>77803</v>
      </c>
      <c r="S48" s="43">
        <v>80008</v>
      </c>
      <c r="T48" s="43">
        <v>80208</v>
      </c>
      <c r="U48" s="43"/>
      <c r="V48" s="58" t="s">
        <v>549</v>
      </c>
      <c r="W48" s="58" t="s">
        <v>547</v>
      </c>
      <c r="X48" s="58" t="s">
        <v>550</v>
      </c>
      <c r="Y48" s="58" t="s">
        <v>656</v>
      </c>
      <c r="Z48" s="58"/>
      <c r="AA48" s="43" t="s">
        <v>316</v>
      </c>
      <c r="AB48" s="58"/>
      <c r="AC48" s="44"/>
      <c r="AD48" s="44"/>
      <c r="AE48" s="34"/>
      <c r="AF48" s="47"/>
      <c r="AG48" s="46"/>
      <c r="AH48" s="46"/>
      <c r="AI48" s="71"/>
    </row>
    <row r="49" spans="1:35" s="33" customFormat="1" ht="46.5" customHeight="1" x14ac:dyDescent="0.2">
      <c r="A49" s="78" t="str">
        <f>'READ ME FIRST'!$D$12</f>
        <v>PGE</v>
      </c>
      <c r="B49" s="36">
        <f>'READ ME FIRST'!$D$15</f>
        <v>44866</v>
      </c>
      <c r="C49" s="39" t="s">
        <v>311</v>
      </c>
      <c r="D49" s="38" t="str">
        <f>IF(Initiatives!$C49="", "",INDEX('Initiative mapping-DO NOT EDIT'!$L$3:$L$13, MATCH(Initiatives!$C49,'Initiative mapping-DO NOT EDIT'!$K$3:$K$13,0)))</f>
        <v>7.3.6.</v>
      </c>
      <c r="E49" s="79" t="s">
        <v>312</v>
      </c>
      <c r="F49" s="39"/>
      <c r="G49" s="35">
        <f>IF(Initiatives!$E49="","x",IF(Initiatives!$E49="other", Initiatives!$F49, INDEX('Initiative mapping-DO NOT EDIT'!$D$3:$D$100,MATCH(Initiatives!$E49,'Initiative mapping-DO NOT EDIT'!$E$3:$E$100,0))))</f>
        <v>8</v>
      </c>
      <c r="H49" s="39" t="s">
        <v>313</v>
      </c>
      <c r="I49" s="41"/>
      <c r="J49" s="42" t="str">
        <f>_xlfn.CONCAT(Initiatives!$A49,"_", Initiatives!$C49,"_", IF(Initiatives!$E49="","x",IF(Initiatives!$E49="other", Initiatives!$F49, Initiatives!$E49)),"_",Initiatives!$I49, "_",YEAR(Initiatives!$B49))</f>
        <v>PGE_Grid Operations &amp; Operating Protocols_Protective equipment and device settings__2022</v>
      </c>
      <c r="K49" s="83">
        <v>730</v>
      </c>
      <c r="L49" s="37"/>
      <c r="M49" s="43" t="s">
        <v>133</v>
      </c>
      <c r="N49" s="43" t="s">
        <v>133</v>
      </c>
      <c r="O49" s="43" t="s">
        <v>133</v>
      </c>
      <c r="P49" s="43" t="s">
        <v>133</v>
      </c>
      <c r="Q49" s="43" t="s">
        <v>133</v>
      </c>
      <c r="R49" s="43" t="s">
        <v>133</v>
      </c>
      <c r="S49" s="43"/>
      <c r="T49" s="43"/>
      <c r="U49" s="43"/>
      <c r="V49" s="58" t="s">
        <v>314</v>
      </c>
      <c r="W49" s="58" t="s">
        <v>315</v>
      </c>
      <c r="X49" s="58" t="s">
        <v>584</v>
      </c>
      <c r="Y49" s="37" t="s">
        <v>649</v>
      </c>
      <c r="Z49" s="58"/>
      <c r="AA49" s="43" t="s">
        <v>316</v>
      </c>
      <c r="AB49" s="37" t="s">
        <v>133</v>
      </c>
      <c r="AC49" s="44"/>
      <c r="AD49" s="44"/>
      <c r="AE49" s="34"/>
      <c r="AF49" s="47"/>
      <c r="AG49" s="46"/>
      <c r="AH49" s="46"/>
      <c r="AI49" s="71"/>
    </row>
    <row r="50" spans="1:35" s="33" customFormat="1" ht="121.5" customHeight="1" x14ac:dyDescent="0.2">
      <c r="A50" s="78" t="str">
        <f>'READ ME FIRST'!$D$12</f>
        <v>PGE</v>
      </c>
      <c r="B50" s="36">
        <f>'READ ME FIRST'!$D$15</f>
        <v>44866</v>
      </c>
      <c r="C50" s="39" t="s">
        <v>311</v>
      </c>
      <c r="D50" s="38" t="str">
        <f>IF(Initiatives!$C50="", "",INDEX('Initiative mapping-DO NOT EDIT'!$L$3:$L$13, MATCH(Initiatives!$C50,'Initiative mapping-DO NOT EDIT'!$K$3:$K$13,0)))</f>
        <v>7.3.6.</v>
      </c>
      <c r="E50" s="79" t="s">
        <v>312</v>
      </c>
      <c r="F50" s="39"/>
      <c r="G50" s="35">
        <f>IF(Initiatives!$E50="","x",IF(Initiatives!$E50="other", Initiatives!$F50, INDEX('Initiative mapping-DO NOT EDIT'!$D$3:$D$100,MATCH(Initiatives!$E50,'Initiative mapping-DO NOT EDIT'!$E$3:$E$100,0))))</f>
        <v>8</v>
      </c>
      <c r="H50" s="39" t="s">
        <v>317</v>
      </c>
      <c r="I50" s="41"/>
      <c r="J50" s="42" t="str">
        <f>_xlfn.CONCAT(Initiatives!$A50,"_", Initiatives!$C50,"_", IF(Initiatives!$E50="","x",IF(Initiatives!$E50="other", Initiatives!$F50, Initiatives!$E50)),"_",Initiatives!$I50, "_",YEAR(Initiatives!$B50))</f>
        <v>PGE_Grid Operations &amp; Operating Protocols_Protective equipment and device settings__2022</v>
      </c>
      <c r="K50" s="83">
        <v>730</v>
      </c>
      <c r="L50" s="37" t="s">
        <v>318</v>
      </c>
      <c r="M50" s="43">
        <v>3580</v>
      </c>
      <c r="N50" s="43">
        <v>1574</v>
      </c>
      <c r="O50" s="43">
        <v>3580</v>
      </c>
      <c r="P50" s="43">
        <v>3580</v>
      </c>
      <c r="Q50" s="43">
        <v>3580</v>
      </c>
      <c r="R50" s="43">
        <v>1440</v>
      </c>
      <c r="S50" s="43">
        <v>3568</v>
      </c>
      <c r="T50" s="43">
        <v>3580</v>
      </c>
      <c r="U50" s="43"/>
      <c r="V50" s="58" t="s">
        <v>540</v>
      </c>
      <c r="W50" s="58" t="s">
        <v>542</v>
      </c>
      <c r="X50" s="58" t="s">
        <v>600</v>
      </c>
      <c r="Y50" s="37" t="s">
        <v>662</v>
      </c>
      <c r="Z50" s="58"/>
      <c r="AA50" s="43" t="s">
        <v>316</v>
      </c>
      <c r="AB50" s="58"/>
      <c r="AC50" s="44"/>
      <c r="AD50" s="44"/>
      <c r="AE50" s="34"/>
      <c r="AF50" s="47"/>
      <c r="AG50" s="46"/>
      <c r="AH50" s="46"/>
      <c r="AI50" s="71"/>
    </row>
    <row r="51" spans="1:35" s="33" customFormat="1" ht="48" x14ac:dyDescent="0.2">
      <c r="A51" s="78" t="str">
        <f>'READ ME FIRST'!$D$12</f>
        <v>PGE</v>
      </c>
      <c r="B51" s="36">
        <f>'READ ME FIRST'!$D$15</f>
        <v>44866</v>
      </c>
      <c r="C51" s="39" t="s">
        <v>311</v>
      </c>
      <c r="D51" s="38" t="str">
        <f>IF(Initiatives!$C51="", "",INDEX('Initiative mapping-DO NOT EDIT'!$L$3:$L$13, MATCH(Initiatives!$C51,'Initiative mapping-DO NOT EDIT'!$K$3:$K$13,0)))</f>
        <v>7.3.6.</v>
      </c>
      <c r="E51" s="79" t="s">
        <v>312</v>
      </c>
      <c r="F51" s="39"/>
      <c r="G51" s="35">
        <f>IF(Initiatives!$E51="","x",IF(Initiatives!$E51="other", Initiatives!$F51, INDEX('Initiative mapping-DO NOT EDIT'!$D$3:$D$100,MATCH(Initiatives!$E51,'Initiative mapping-DO NOT EDIT'!$E$3:$E$100,0))))</f>
        <v>8</v>
      </c>
      <c r="H51" s="39" t="s">
        <v>319</v>
      </c>
      <c r="I51" s="41"/>
      <c r="J51" s="42" t="str">
        <f>_xlfn.CONCAT(Initiatives!$A51,"_", Initiatives!$C51,"_", IF(Initiatives!$E51="","x",IF(Initiatives!$E51="other", Initiatives!$F51, Initiatives!$E51)),"_",Initiatives!$I51, "_",YEAR(Initiatives!$B51))</f>
        <v>PGE_Grid Operations &amp; Operating Protocols_Protective equipment and device settings__2022</v>
      </c>
      <c r="K51" s="83">
        <v>730</v>
      </c>
      <c r="L51" s="37"/>
      <c r="M51" s="43" t="s">
        <v>133</v>
      </c>
      <c r="N51" s="43" t="s">
        <v>133</v>
      </c>
      <c r="O51" s="43" t="s">
        <v>133</v>
      </c>
      <c r="P51" s="43" t="s">
        <v>133</v>
      </c>
      <c r="Q51" s="43" t="s">
        <v>133</v>
      </c>
      <c r="R51" s="43" t="s">
        <v>133</v>
      </c>
      <c r="S51" s="43"/>
      <c r="T51" s="43"/>
      <c r="U51" s="43"/>
      <c r="V51" s="58" t="s">
        <v>320</v>
      </c>
      <c r="W51" s="58" t="s">
        <v>321</v>
      </c>
      <c r="X51" s="58" t="s">
        <v>585</v>
      </c>
      <c r="Y51" s="37" t="s">
        <v>644</v>
      </c>
      <c r="Z51" s="58"/>
      <c r="AA51" s="43" t="s">
        <v>316</v>
      </c>
      <c r="AB51" s="37" t="s">
        <v>133</v>
      </c>
      <c r="AC51" s="44"/>
      <c r="AD51" s="44"/>
      <c r="AE51" s="34"/>
      <c r="AF51" s="47"/>
      <c r="AG51" s="46"/>
      <c r="AH51" s="46"/>
      <c r="AI51" s="71"/>
    </row>
    <row r="52" spans="1:35" s="33" customFormat="1" ht="41.25" customHeight="1" x14ac:dyDescent="0.2">
      <c r="A52" s="78" t="str">
        <f>'READ ME FIRST'!$D$12</f>
        <v>PGE</v>
      </c>
      <c r="B52" s="36">
        <f>'READ ME FIRST'!$D$15</f>
        <v>44866</v>
      </c>
      <c r="C52" s="39" t="s">
        <v>311</v>
      </c>
      <c r="D52" s="38" t="str">
        <f>IF(Initiatives!$C52="", "",INDEX('Initiative mapping-DO NOT EDIT'!$L$3:$L$13, MATCH(Initiatives!$C52,'Initiative mapping-DO NOT EDIT'!$K$3:$K$13,0)))</f>
        <v>7.3.6.</v>
      </c>
      <c r="E52" s="79" t="s">
        <v>312</v>
      </c>
      <c r="F52" s="39"/>
      <c r="G52" s="35">
        <f>IF(Initiatives!$E52="","x",IF(Initiatives!$E52="other", Initiatives!$F52, INDEX('Initiative mapping-DO NOT EDIT'!$D$3:$D$100,MATCH(Initiatives!$E52,'Initiative mapping-DO NOT EDIT'!$E$3:$E$100,0))))</f>
        <v>8</v>
      </c>
      <c r="H52" s="39" t="s">
        <v>322</v>
      </c>
      <c r="I52" s="41"/>
      <c r="J52" s="42" t="str">
        <f>_xlfn.CONCAT(Initiatives!$A52,"_", Initiatives!$C52,"_", IF(Initiatives!$E52="","x",IF(Initiatives!$E52="other", Initiatives!$F52, Initiatives!$E52)),"_",Initiatives!$I52, "_",YEAR(Initiatives!$B52))</f>
        <v>PGE_Grid Operations &amp; Operating Protocols_Protective equipment and device settings__2022</v>
      </c>
      <c r="K52" s="83">
        <v>730</v>
      </c>
      <c r="L52" s="37" t="s">
        <v>168</v>
      </c>
      <c r="M52" s="43">
        <v>50</v>
      </c>
      <c r="N52" s="43">
        <v>0</v>
      </c>
      <c r="O52" s="43">
        <v>42</v>
      </c>
      <c r="P52" s="43">
        <v>50</v>
      </c>
      <c r="Q52" s="43">
        <v>50</v>
      </c>
      <c r="R52" s="43">
        <v>48</v>
      </c>
      <c r="S52" s="43">
        <v>49</v>
      </c>
      <c r="T52" s="43">
        <v>50</v>
      </c>
      <c r="U52" s="43"/>
      <c r="V52" s="58" t="s">
        <v>323</v>
      </c>
      <c r="W52" s="58" t="s">
        <v>324</v>
      </c>
      <c r="X52" s="58" t="s">
        <v>586</v>
      </c>
      <c r="Y52" s="37" t="s">
        <v>644</v>
      </c>
      <c r="Z52" s="58"/>
      <c r="AA52" s="43" t="s">
        <v>316</v>
      </c>
      <c r="AB52" s="37" t="s">
        <v>133</v>
      </c>
      <c r="AC52" s="44"/>
      <c r="AD52" s="44"/>
      <c r="AE52" s="34"/>
      <c r="AF52" s="47"/>
      <c r="AG52" s="46"/>
      <c r="AH52" s="46"/>
      <c r="AI52" s="71"/>
    </row>
    <row r="53" spans="1:35" s="33" customFormat="1" ht="46.5" customHeight="1" x14ac:dyDescent="0.2">
      <c r="A53" s="78" t="str">
        <f>'READ ME FIRST'!$D$12</f>
        <v>PGE</v>
      </c>
      <c r="B53" s="36">
        <f>'READ ME FIRST'!$D$15</f>
        <v>44866</v>
      </c>
      <c r="C53" s="39" t="s">
        <v>325</v>
      </c>
      <c r="D53" s="38" t="str">
        <f>IF(Initiatives!$C53="", "",INDEX('Initiative mapping-DO NOT EDIT'!$L$3:$L$13, MATCH(Initiatives!$C53,'Initiative mapping-DO NOT EDIT'!$K$3:$K$13,0)))</f>
        <v>7.3.7.</v>
      </c>
      <c r="E53" s="79" t="s">
        <v>326</v>
      </c>
      <c r="F53" s="39"/>
      <c r="G53" s="35">
        <f>IF(Initiatives!$E53="","x",IF(Initiatives!$E53="other", Initiatives!$F53, INDEX('Initiative mapping-DO NOT EDIT'!$D$3:$D$100,MATCH(Initiatives!$E53,'Initiative mapping-DO NOT EDIT'!$E$3:$E$100,0))))</f>
        <v>1</v>
      </c>
      <c r="H53" s="39" t="s">
        <v>327</v>
      </c>
      <c r="I53" s="41"/>
      <c r="J53" s="42" t="str">
        <f>_xlfn.CONCAT(Initiatives!$A53,"_", Initiatives!$C53,"_", IF(Initiatives!$E53="","x",IF(Initiatives!$E53="other", Initiatives!$F53, Initiatives!$E53)),"_",Initiatives!$I53, "_",YEAR(Initiatives!$B53))</f>
        <v>PGE_Data Governance_Centralized repository for data __2022</v>
      </c>
      <c r="K53" s="83">
        <v>740</v>
      </c>
      <c r="L53" s="37" t="s">
        <v>328</v>
      </c>
      <c r="M53" s="43" t="s">
        <v>133</v>
      </c>
      <c r="N53" s="43" t="s">
        <v>133</v>
      </c>
      <c r="O53" s="43" t="s">
        <v>133</v>
      </c>
      <c r="P53" s="43" t="s">
        <v>133</v>
      </c>
      <c r="Q53" s="43" t="s">
        <v>133</v>
      </c>
      <c r="R53" s="43" t="s">
        <v>133</v>
      </c>
      <c r="S53" s="43"/>
      <c r="T53" s="43"/>
      <c r="U53" s="43"/>
      <c r="V53" s="58" t="s">
        <v>329</v>
      </c>
      <c r="W53" s="58" t="s">
        <v>330</v>
      </c>
      <c r="X53" s="58" t="s">
        <v>587</v>
      </c>
      <c r="Y53" s="37" t="s">
        <v>655</v>
      </c>
      <c r="Z53" s="58"/>
      <c r="AA53" s="43" t="s">
        <v>132</v>
      </c>
      <c r="AB53" s="90"/>
      <c r="AC53" s="44"/>
      <c r="AD53" s="44"/>
      <c r="AE53" s="34"/>
      <c r="AF53" s="47"/>
      <c r="AG53" s="46"/>
      <c r="AH53" s="46"/>
      <c r="AI53" s="71"/>
    </row>
    <row r="54" spans="1:35" s="33" customFormat="1" ht="50.25" customHeight="1" x14ac:dyDescent="0.2">
      <c r="A54" s="78" t="str">
        <f>'READ ME FIRST'!$D$12</f>
        <v>PGE</v>
      </c>
      <c r="B54" s="36">
        <f>'READ ME FIRST'!$D$15</f>
        <v>44866</v>
      </c>
      <c r="C54" s="39" t="s">
        <v>331</v>
      </c>
      <c r="D54" s="38" t="str">
        <f>IF(Initiatives!$C54="", "",INDEX('Initiative mapping-DO NOT EDIT'!$L$3:$L$13, MATCH(Initiatives!$C54,'Initiative mapping-DO NOT EDIT'!$K$3:$K$13,0)))</f>
        <v>7.3.8.</v>
      </c>
      <c r="E54" s="79" t="s">
        <v>332</v>
      </c>
      <c r="F54" s="39"/>
      <c r="G54" s="35">
        <f>IF(Initiatives!$E54="","x",IF(Initiatives!$E54="other", Initiatives!$F54, INDEX('Initiative mapping-DO NOT EDIT'!$D$3:$D$100,MATCH(Initiatives!$E54,'Initiative mapping-DO NOT EDIT'!$E$3:$E$100,0))))</f>
        <v>3</v>
      </c>
      <c r="H54" s="39" t="s">
        <v>333</v>
      </c>
      <c r="I54" s="41"/>
      <c r="J54" s="42" t="str">
        <f>_xlfn.CONCAT(Initiatives!$A54,"_", Initiatives!$C54,"_", IF(Initiatives!$E54="","x",IF(Initiatives!$E54="other", Initiatives!$F54, Initiatives!$E54)),"_",Initiatives!$I54, "_",YEAR(Initiatives!$B54))</f>
        <v>PGE_Resource Allocation Methodology_Risk spend efficiency analysis__2022</v>
      </c>
      <c r="K54" s="83">
        <v>783</v>
      </c>
      <c r="L54" s="37"/>
      <c r="M54" s="43" t="s">
        <v>133</v>
      </c>
      <c r="N54" s="43" t="s">
        <v>133</v>
      </c>
      <c r="O54" s="43" t="s">
        <v>133</v>
      </c>
      <c r="P54" s="43" t="s">
        <v>133</v>
      </c>
      <c r="Q54" s="43" t="s">
        <v>133</v>
      </c>
      <c r="R54" s="43" t="s">
        <v>133</v>
      </c>
      <c r="S54" s="43"/>
      <c r="T54" s="43"/>
      <c r="U54" s="43"/>
      <c r="V54" s="58" t="s">
        <v>334</v>
      </c>
      <c r="W54" s="58" t="s">
        <v>335</v>
      </c>
      <c r="X54" s="58" t="s">
        <v>544</v>
      </c>
      <c r="Y54" s="37" t="s">
        <v>654</v>
      </c>
      <c r="Z54" s="58"/>
      <c r="AA54" s="43" t="s">
        <v>316</v>
      </c>
      <c r="AB54" s="37" t="s">
        <v>133</v>
      </c>
      <c r="AC54" s="44"/>
      <c r="AD54" s="44"/>
      <c r="AE54" s="34"/>
      <c r="AF54" s="47"/>
      <c r="AG54" s="46"/>
      <c r="AH54" s="46"/>
      <c r="AI54" s="71"/>
    </row>
    <row r="55" spans="1:35" s="33" customFormat="1" ht="48" x14ac:dyDescent="0.2">
      <c r="A55" s="78" t="str">
        <f>'READ ME FIRST'!$D$12</f>
        <v>PGE</v>
      </c>
      <c r="B55" s="36">
        <f>'READ ME FIRST'!$D$15</f>
        <v>44866</v>
      </c>
      <c r="C55" s="39" t="s">
        <v>336</v>
      </c>
      <c r="D55" s="38" t="str">
        <f>IF(Initiatives!$C55="", "",INDEX('Initiative mapping-DO NOT EDIT'!$L$3:$L$13, MATCH(Initiatives!$C55,'Initiative mapping-DO NOT EDIT'!$K$3:$K$13,0)))</f>
        <v>7.3.10.</v>
      </c>
      <c r="E55" s="79" t="s">
        <v>337</v>
      </c>
      <c r="F55" s="39"/>
      <c r="G55" s="35">
        <f>IF(Initiatives!$E55="","x",IF(Initiatives!$E55="other", Initiatives!$F55, INDEX('Initiative mapping-DO NOT EDIT'!$D$3:$D$100,MATCH(Initiatives!$E55,'Initiative mapping-DO NOT EDIT'!$E$3:$E$100,0))))</f>
        <v>1</v>
      </c>
      <c r="H55" s="39" t="s">
        <v>338</v>
      </c>
      <c r="I55" s="41"/>
      <c r="J55" s="42" t="str">
        <f>_xlfn.CONCAT(Initiatives!$A55,"_", Initiatives!$C55,"_", IF(Initiatives!$E55="","x",IF(Initiatives!$E55="other", Initiatives!$F55, Initiatives!$E55)),"_",Initiatives!$I55, "_",YEAR(Initiatives!$B55))</f>
        <v>PGE_Stakeholder Cooperation &amp; Community Engagement_Community engagement __2022</v>
      </c>
      <c r="K55" s="83">
        <v>812</v>
      </c>
      <c r="L55" s="37" t="s">
        <v>339</v>
      </c>
      <c r="M55" s="43">
        <v>22</v>
      </c>
      <c r="N55" s="43">
        <v>3</v>
      </c>
      <c r="O55" s="43">
        <v>16</v>
      </c>
      <c r="P55" s="43">
        <v>22</v>
      </c>
      <c r="Q55" s="43">
        <v>22</v>
      </c>
      <c r="R55" s="43">
        <v>4</v>
      </c>
      <c r="S55" s="43">
        <v>16</v>
      </c>
      <c r="T55" s="43">
        <v>23</v>
      </c>
      <c r="U55" s="43"/>
      <c r="V55" s="58" t="s">
        <v>340</v>
      </c>
      <c r="W55" s="58" t="s">
        <v>341</v>
      </c>
      <c r="X55" s="58" t="s">
        <v>588</v>
      </c>
      <c r="Y55" s="37" t="s">
        <v>650</v>
      </c>
      <c r="Z55" s="58"/>
      <c r="AA55" s="43" t="s">
        <v>316</v>
      </c>
      <c r="AB55" s="37" t="s">
        <v>133</v>
      </c>
      <c r="AC55" s="44"/>
      <c r="AD55" s="44"/>
      <c r="AE55" s="34"/>
      <c r="AF55" s="47"/>
      <c r="AG55" s="46"/>
      <c r="AH55" s="46"/>
      <c r="AI55" s="71"/>
    </row>
    <row r="56" spans="1:35" ht="33" customHeight="1" x14ac:dyDescent="0.2"/>
    <row r="57" spans="1:35" ht="33" customHeight="1" x14ac:dyDescent="0.2">
      <c r="P57" s="86"/>
      <c r="R57" s="87"/>
      <c r="S57" s="87"/>
    </row>
    <row r="58" spans="1:35" ht="33" customHeight="1" x14ac:dyDescent="0.2">
      <c r="E58" s="66"/>
    </row>
    <row r="59" spans="1:35" ht="33" customHeight="1" x14ac:dyDescent="0.2">
      <c r="S59" s="87"/>
    </row>
    <row r="60" spans="1:35" ht="33" customHeight="1" x14ac:dyDescent="0.2"/>
  </sheetData>
  <autoFilter ref="A1:AI55" xr:uid="{E8D4BDAF-E10A-4BCF-AE89-CD94B804FBF7}"/>
  <phoneticPr fontId="5" type="noConversion"/>
  <pageMargins left="0.7" right="0.7" top="0.75" bottom="0.75" header="0.3" footer="0.3"/>
  <pageSetup paperSize="2055" scale="10" orientation="landscape" horizontalDpi="90" verticalDpi="90" r:id="rId1"/>
  <headerFooter>
    <oddFooter>&amp;C&amp;"Calibri"&amp;11&amp;K000000&amp;"arial,Bold"Internal_x000D_&amp;1#&amp;"Calibri"&amp;12&amp;K000000Internal</oddFooter>
    <evenFooter>&amp;C&amp;"arial,Bold"Internal</evenFooter>
    <firstFooter>&amp;C&amp;"arial,Bold"Internal</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EDIT'!$N$3:$N$10</xm:f>
          </x14:formula1>
          <xm:sqref>A2:A55</xm:sqref>
        </x14:dataValidation>
        <x14:dataValidation type="list" allowBlank="1" showInputMessage="1" showErrorMessage="1" xr:uid="{CCEE9C1A-50CA-4B9D-AC85-CE0C7A846FB9}">
          <x14:formula1>
            <xm:f>'Initiative mapping-DO NOT EDIT'!$E$3:$E$100</xm:f>
          </x14:formula1>
          <xm:sqref>E2:E55</xm:sqref>
        </x14:dataValidation>
        <x14:dataValidation type="list" allowBlank="1" showInputMessage="1" showErrorMessage="1" xr:uid="{18BD1329-617C-4C2D-B0F7-E7230B781EB9}">
          <x14:formula1>
            <xm:f>'Initiative mapping-DO NOT EDIT'!$K$3:$K$13</xm:f>
          </x14:formula1>
          <xm:sqref>C2:C55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N99"/>
  <sheetViews>
    <sheetView showGridLines="0" zoomScale="90" zoomScaleNormal="90" workbookViewId="0">
      <pane ySplit="2" topLeftCell="A3" activePane="bottomLeft" state="frozen"/>
      <selection pane="bottomLeft" activeCell="C41" sqref="C41"/>
    </sheetView>
  </sheetViews>
  <sheetFormatPr defaultRowHeight="15" x14ac:dyDescent="0.25"/>
  <cols>
    <col min="1" max="1" width="2.140625" customWidth="1"/>
    <col min="2" max="2" width="13.140625" customWidth="1"/>
    <col min="3" max="3" width="48.42578125" bestFit="1" customWidth="1"/>
    <col min="4" max="4" width="12.28515625" style="21" customWidth="1"/>
    <col min="5" max="5" width="102" customWidth="1"/>
    <col min="7" max="7" width="10.5703125" customWidth="1"/>
    <col min="8" max="8" width="44" customWidth="1"/>
    <col min="9" max="10" width="2.42578125" customWidth="1"/>
    <col min="11" max="11" width="48.42578125" bestFit="1" customWidth="1"/>
    <col min="13" max="13" width="2.28515625" customWidth="1"/>
  </cols>
  <sheetData>
    <row r="2" spans="2:14" ht="30.75" customHeight="1" x14ac:dyDescent="0.25">
      <c r="B2" s="24" t="s">
        <v>342</v>
      </c>
      <c r="C2" s="24" t="s">
        <v>343</v>
      </c>
      <c r="D2" s="24" t="s">
        <v>344</v>
      </c>
      <c r="E2" s="24" t="s">
        <v>345</v>
      </c>
      <c r="F2" s="24" t="s">
        <v>346</v>
      </c>
      <c r="G2" s="24" t="s">
        <v>342</v>
      </c>
      <c r="H2" s="50" t="s">
        <v>347</v>
      </c>
      <c r="K2" s="24" t="s">
        <v>346</v>
      </c>
      <c r="L2" s="24" t="s">
        <v>348</v>
      </c>
      <c r="N2" s="24" t="s">
        <v>7</v>
      </c>
    </row>
    <row r="3" spans="2:14" x14ac:dyDescent="0.25">
      <c r="B3" s="22" t="s">
        <v>349</v>
      </c>
      <c r="C3" s="22" t="s">
        <v>127</v>
      </c>
      <c r="D3" s="23">
        <v>1</v>
      </c>
      <c r="E3" s="22" t="s">
        <v>350</v>
      </c>
      <c r="F3" s="22" t="s">
        <v>351</v>
      </c>
      <c r="G3" s="22" t="str">
        <f>CONCATENATE(F3,D3)</f>
        <v>7.3.1.1</v>
      </c>
      <c r="K3" s="22" t="s">
        <v>127</v>
      </c>
      <c r="L3" s="22" t="s">
        <v>351</v>
      </c>
      <c r="N3" s="23" t="s">
        <v>8</v>
      </c>
    </row>
    <row r="4" spans="2:14" x14ac:dyDescent="0.25">
      <c r="B4" s="22" t="s">
        <v>352</v>
      </c>
      <c r="C4" s="22" t="s">
        <v>127</v>
      </c>
      <c r="D4" s="23">
        <v>2</v>
      </c>
      <c r="E4" s="22" t="s">
        <v>353</v>
      </c>
      <c r="F4" s="22" t="s">
        <v>351</v>
      </c>
      <c r="G4" s="22" t="str">
        <f t="shared" ref="G4:G7" si="0">CONCATENATE(F4,D4)</f>
        <v>7.3.1.2</v>
      </c>
      <c r="K4" s="22" t="s">
        <v>149</v>
      </c>
      <c r="L4" s="22" t="s">
        <v>354</v>
      </c>
      <c r="N4" s="23" t="s">
        <v>355</v>
      </c>
    </row>
    <row r="5" spans="2:14" x14ac:dyDescent="0.25">
      <c r="B5" s="22" t="s">
        <v>356</v>
      </c>
      <c r="C5" s="22" t="s">
        <v>127</v>
      </c>
      <c r="D5" s="23">
        <v>3</v>
      </c>
      <c r="E5" s="22" t="s">
        <v>128</v>
      </c>
      <c r="F5" s="22" t="s">
        <v>351</v>
      </c>
      <c r="G5" s="22" t="str">
        <f t="shared" si="0"/>
        <v>7.3.1.3</v>
      </c>
      <c r="K5" s="22" t="s">
        <v>173</v>
      </c>
      <c r="L5" s="22" t="s">
        <v>357</v>
      </c>
      <c r="N5" s="23" t="s">
        <v>358</v>
      </c>
    </row>
    <row r="6" spans="2:14" x14ac:dyDescent="0.25">
      <c r="B6" s="22" t="s">
        <v>359</v>
      </c>
      <c r="C6" s="22" t="s">
        <v>127</v>
      </c>
      <c r="D6" s="23">
        <v>4</v>
      </c>
      <c r="E6" s="22" t="s">
        <v>137</v>
      </c>
      <c r="F6" s="22" t="s">
        <v>351</v>
      </c>
      <c r="G6" s="22" t="str">
        <f t="shared" si="0"/>
        <v>7.3.1.4</v>
      </c>
      <c r="K6" s="22" t="s">
        <v>238</v>
      </c>
      <c r="L6" s="22" t="s">
        <v>360</v>
      </c>
      <c r="N6" s="23" t="s">
        <v>361</v>
      </c>
    </row>
    <row r="7" spans="2:14" x14ac:dyDescent="0.25">
      <c r="B7" s="22" t="s">
        <v>362</v>
      </c>
      <c r="C7" s="22" t="s">
        <v>127</v>
      </c>
      <c r="D7" s="23">
        <v>5</v>
      </c>
      <c r="E7" s="22" t="s">
        <v>142</v>
      </c>
      <c r="F7" s="22" t="s">
        <v>351</v>
      </c>
      <c r="G7" s="22" t="str">
        <f t="shared" si="0"/>
        <v>7.3.1.5</v>
      </c>
      <c r="K7" s="22" t="s">
        <v>278</v>
      </c>
      <c r="L7" s="22" t="s">
        <v>363</v>
      </c>
      <c r="N7" s="23" t="s">
        <v>364</v>
      </c>
    </row>
    <row r="8" spans="2:14" x14ac:dyDescent="0.25">
      <c r="B8" s="22" t="s">
        <v>365</v>
      </c>
      <c r="C8" s="22" t="s">
        <v>149</v>
      </c>
      <c r="D8" s="23">
        <v>1</v>
      </c>
      <c r="E8" s="22" t="s">
        <v>150</v>
      </c>
      <c r="F8" s="22" t="s">
        <v>354</v>
      </c>
      <c r="G8" s="22" t="str">
        <f t="shared" ref="G8:G41" si="1">CONCATENATE(F8,D8)</f>
        <v>7.3.2.1</v>
      </c>
      <c r="K8" s="22" t="s">
        <v>311</v>
      </c>
      <c r="L8" s="22" t="s">
        <v>366</v>
      </c>
      <c r="N8" s="23" t="s">
        <v>367</v>
      </c>
    </row>
    <row r="9" spans="2:14" x14ac:dyDescent="0.25">
      <c r="B9" s="22" t="s">
        <v>368</v>
      </c>
      <c r="C9" s="22" t="s">
        <v>149</v>
      </c>
      <c r="D9" s="23">
        <v>2</v>
      </c>
      <c r="E9" s="22" t="s">
        <v>162</v>
      </c>
      <c r="F9" s="22" t="s">
        <v>354</v>
      </c>
      <c r="G9" s="22" t="str">
        <f t="shared" si="1"/>
        <v>7.3.2.2</v>
      </c>
      <c r="K9" s="22" t="s">
        <v>325</v>
      </c>
      <c r="L9" s="22" t="s">
        <v>369</v>
      </c>
      <c r="N9" s="23" t="s">
        <v>370</v>
      </c>
    </row>
    <row r="10" spans="2:14" x14ac:dyDescent="0.25">
      <c r="B10" s="22" t="s">
        <v>371</v>
      </c>
      <c r="C10" s="22" t="s">
        <v>149</v>
      </c>
      <c r="D10" s="23">
        <v>3</v>
      </c>
      <c r="E10" s="22" t="s">
        <v>372</v>
      </c>
      <c r="F10" s="22" t="s">
        <v>354</v>
      </c>
      <c r="G10" s="22" t="str">
        <f t="shared" si="1"/>
        <v>7.3.2.3</v>
      </c>
      <c r="K10" s="22" t="s">
        <v>331</v>
      </c>
      <c r="L10" s="22" t="s">
        <v>373</v>
      </c>
      <c r="N10" s="23" t="s">
        <v>374</v>
      </c>
    </row>
    <row r="11" spans="2:14" x14ac:dyDescent="0.25">
      <c r="B11" s="22" t="s">
        <v>375</v>
      </c>
      <c r="C11" s="22" t="s">
        <v>149</v>
      </c>
      <c r="D11" s="23">
        <v>4</v>
      </c>
      <c r="E11" s="22" t="s">
        <v>376</v>
      </c>
      <c r="F11" s="22" t="s">
        <v>354</v>
      </c>
      <c r="G11" s="22" t="str">
        <f t="shared" si="1"/>
        <v>7.3.2.4</v>
      </c>
      <c r="K11" s="22" t="s">
        <v>377</v>
      </c>
      <c r="L11" s="22" t="s">
        <v>378</v>
      </c>
    </row>
    <row r="12" spans="2:14" x14ac:dyDescent="0.25">
      <c r="B12" s="22" t="s">
        <v>379</v>
      </c>
      <c r="C12" s="22" t="s">
        <v>149</v>
      </c>
      <c r="D12" s="23">
        <v>5</v>
      </c>
      <c r="E12" s="22" t="s">
        <v>380</v>
      </c>
      <c r="F12" s="22" t="s">
        <v>354</v>
      </c>
      <c r="G12" s="22" t="str">
        <f t="shared" si="1"/>
        <v>7.3.2.5</v>
      </c>
      <c r="K12" s="22" t="s">
        <v>336</v>
      </c>
      <c r="L12" s="22" t="s">
        <v>381</v>
      </c>
    </row>
    <row r="13" spans="2:14" x14ac:dyDescent="0.25">
      <c r="B13" s="22" t="s">
        <v>382</v>
      </c>
      <c r="C13" s="22" t="s">
        <v>149</v>
      </c>
      <c r="D13" s="23">
        <v>6</v>
      </c>
      <c r="E13" s="22" t="s">
        <v>383</v>
      </c>
      <c r="F13" s="22" t="s">
        <v>354</v>
      </c>
      <c r="G13" s="22" t="str">
        <f t="shared" si="1"/>
        <v>7.3.2.6</v>
      </c>
      <c r="K13" s="25" t="s">
        <v>384</v>
      </c>
      <c r="L13" s="31" t="s">
        <v>385</v>
      </c>
    </row>
    <row r="14" spans="2:14" x14ac:dyDescent="0.25">
      <c r="B14" s="22" t="s">
        <v>386</v>
      </c>
      <c r="C14" s="22" t="s">
        <v>149</v>
      </c>
      <c r="D14" s="55">
        <v>7</v>
      </c>
      <c r="E14" s="56" t="s">
        <v>387</v>
      </c>
      <c r="F14" s="22" t="s">
        <v>354</v>
      </c>
      <c r="G14" s="22" t="str">
        <f t="shared" si="1"/>
        <v>7.3.2.7</v>
      </c>
      <c r="H14" s="56" t="s">
        <v>388</v>
      </c>
    </row>
    <row r="15" spans="2:14" x14ac:dyDescent="0.25">
      <c r="B15" s="22" t="s">
        <v>389</v>
      </c>
      <c r="C15" s="22" t="s">
        <v>149</v>
      </c>
      <c r="D15" s="55">
        <v>8</v>
      </c>
      <c r="E15" s="56" t="s">
        <v>390</v>
      </c>
      <c r="F15" s="22" t="s">
        <v>354</v>
      </c>
      <c r="G15" s="22" t="str">
        <f t="shared" si="1"/>
        <v>7.3.2.8</v>
      </c>
      <c r="H15" s="56" t="s">
        <v>388</v>
      </c>
    </row>
    <row r="16" spans="2:14" x14ac:dyDescent="0.25">
      <c r="B16" s="22" t="s">
        <v>391</v>
      </c>
      <c r="C16" s="22" t="s">
        <v>173</v>
      </c>
      <c r="D16" s="23">
        <v>1</v>
      </c>
      <c r="E16" s="22" t="s">
        <v>392</v>
      </c>
      <c r="F16" s="22" t="s">
        <v>357</v>
      </c>
      <c r="G16" s="22" t="str">
        <f t="shared" si="1"/>
        <v>7.3.3.1</v>
      </c>
    </row>
    <row r="17" spans="2:8" x14ac:dyDescent="0.25">
      <c r="B17" s="22" t="s">
        <v>393</v>
      </c>
      <c r="C17" s="22" t="s">
        <v>173</v>
      </c>
      <c r="D17" s="23">
        <v>2</v>
      </c>
      <c r="E17" s="22" t="s">
        <v>394</v>
      </c>
      <c r="F17" s="22" t="s">
        <v>357</v>
      </c>
      <c r="G17" s="22" t="str">
        <f t="shared" si="1"/>
        <v>7.3.3.2</v>
      </c>
    </row>
    <row r="18" spans="2:8" x14ac:dyDescent="0.25">
      <c r="B18" s="22" t="s">
        <v>395</v>
      </c>
      <c r="C18" s="22" t="s">
        <v>173</v>
      </c>
      <c r="D18" s="23">
        <v>3</v>
      </c>
      <c r="E18" s="22" t="s">
        <v>396</v>
      </c>
      <c r="F18" s="22" t="s">
        <v>357</v>
      </c>
      <c r="G18" s="22" t="str">
        <f t="shared" si="1"/>
        <v>7.3.3.3</v>
      </c>
    </row>
    <row r="19" spans="2:8" x14ac:dyDescent="0.25">
      <c r="B19" s="22" t="s">
        <v>397</v>
      </c>
      <c r="C19" s="22" t="s">
        <v>173</v>
      </c>
      <c r="D19" s="23">
        <v>4</v>
      </c>
      <c r="E19" s="22" t="s">
        <v>398</v>
      </c>
      <c r="F19" s="22" t="s">
        <v>357</v>
      </c>
      <c r="G19" s="22" t="str">
        <f t="shared" si="1"/>
        <v>7.3.3.4</v>
      </c>
    </row>
    <row r="20" spans="2:8" x14ac:dyDescent="0.25">
      <c r="B20" s="22" t="s">
        <v>399</v>
      </c>
      <c r="C20" s="22" t="s">
        <v>173</v>
      </c>
      <c r="D20" s="23">
        <v>5</v>
      </c>
      <c r="E20" s="22" t="s">
        <v>400</v>
      </c>
      <c r="F20" s="22" t="s">
        <v>357</v>
      </c>
      <c r="G20" s="22" t="str">
        <f t="shared" si="1"/>
        <v>7.3.3.5</v>
      </c>
    </row>
    <row r="21" spans="2:8" x14ac:dyDescent="0.25">
      <c r="B21" s="22" t="s">
        <v>401</v>
      </c>
      <c r="C21" s="22" t="s">
        <v>173</v>
      </c>
      <c r="D21" s="23">
        <v>6</v>
      </c>
      <c r="E21" s="22" t="s">
        <v>402</v>
      </c>
      <c r="F21" s="22" t="s">
        <v>357</v>
      </c>
      <c r="G21" s="22" t="str">
        <f t="shared" si="1"/>
        <v>7.3.3.6</v>
      </c>
    </row>
    <row r="22" spans="2:8" x14ac:dyDescent="0.25">
      <c r="B22" s="22" t="s">
        <v>403</v>
      </c>
      <c r="C22" s="22" t="s">
        <v>173</v>
      </c>
      <c r="D22" s="23">
        <v>7</v>
      </c>
      <c r="E22" s="22" t="s">
        <v>174</v>
      </c>
      <c r="F22" s="22" t="s">
        <v>357</v>
      </c>
      <c r="G22" s="22" t="str">
        <f t="shared" si="1"/>
        <v>7.3.3.7</v>
      </c>
    </row>
    <row r="23" spans="2:8" x14ac:dyDescent="0.25">
      <c r="B23" s="22" t="s">
        <v>404</v>
      </c>
      <c r="C23" s="22" t="s">
        <v>173</v>
      </c>
      <c r="D23" s="23">
        <v>8</v>
      </c>
      <c r="E23" s="22" t="s">
        <v>179</v>
      </c>
      <c r="F23" s="22" t="s">
        <v>357</v>
      </c>
      <c r="G23" s="22" t="str">
        <f t="shared" si="1"/>
        <v>7.3.3.8</v>
      </c>
    </row>
    <row r="24" spans="2:8" x14ac:dyDescent="0.25">
      <c r="B24" s="22" t="s">
        <v>405</v>
      </c>
      <c r="C24" s="22" t="s">
        <v>173</v>
      </c>
      <c r="D24" s="23">
        <v>9</v>
      </c>
      <c r="E24" s="22" t="s">
        <v>193</v>
      </c>
      <c r="F24" s="22" t="s">
        <v>357</v>
      </c>
      <c r="G24" s="22" t="str">
        <f t="shared" si="1"/>
        <v>7.3.3.9</v>
      </c>
    </row>
    <row r="25" spans="2:8" x14ac:dyDescent="0.25">
      <c r="B25" s="22" t="s">
        <v>406</v>
      </c>
      <c r="C25" s="22" t="s">
        <v>173</v>
      </c>
      <c r="D25" s="23">
        <v>10</v>
      </c>
      <c r="E25" s="22" t="s">
        <v>407</v>
      </c>
      <c r="F25" s="22" t="s">
        <v>357</v>
      </c>
      <c r="G25" s="22" t="str">
        <f t="shared" si="1"/>
        <v>7.3.3.10</v>
      </c>
    </row>
    <row r="26" spans="2:8" x14ac:dyDescent="0.25">
      <c r="B26" s="22" t="s">
        <v>408</v>
      </c>
      <c r="C26" s="22" t="s">
        <v>173</v>
      </c>
      <c r="D26" s="23">
        <v>11</v>
      </c>
      <c r="E26" s="22" t="s">
        <v>202</v>
      </c>
      <c r="F26" s="22" t="s">
        <v>357</v>
      </c>
      <c r="G26" s="22" t="str">
        <f t="shared" si="1"/>
        <v>7.3.3.11</v>
      </c>
    </row>
    <row r="27" spans="2:8" x14ac:dyDescent="0.25">
      <c r="B27" s="22" t="s">
        <v>409</v>
      </c>
      <c r="C27" s="22" t="s">
        <v>173</v>
      </c>
      <c r="D27" s="52">
        <v>12</v>
      </c>
      <c r="E27" s="51" t="s">
        <v>410</v>
      </c>
      <c r="F27" s="22" t="s">
        <v>357</v>
      </c>
      <c r="G27" s="22" t="str">
        <f t="shared" si="1"/>
        <v>7.3.3.12</v>
      </c>
      <c r="H27" s="51" t="s">
        <v>411</v>
      </c>
    </row>
    <row r="28" spans="2:8" x14ac:dyDescent="0.25">
      <c r="B28" s="22" t="s">
        <v>412</v>
      </c>
      <c r="C28" s="22" t="s">
        <v>173</v>
      </c>
      <c r="D28" s="23">
        <v>13</v>
      </c>
      <c r="E28" s="22" t="s">
        <v>413</v>
      </c>
      <c r="F28" s="22" t="s">
        <v>357</v>
      </c>
      <c r="G28" s="22" t="str">
        <f t="shared" si="1"/>
        <v>7.3.3.13</v>
      </c>
    </row>
    <row r="29" spans="2:8" x14ac:dyDescent="0.25">
      <c r="B29" s="22" t="s">
        <v>414</v>
      </c>
      <c r="C29" s="22" t="s">
        <v>173</v>
      </c>
      <c r="D29" s="23">
        <v>14</v>
      </c>
      <c r="E29" s="22" t="s">
        <v>415</v>
      </c>
      <c r="F29" s="22" t="s">
        <v>357</v>
      </c>
      <c r="G29" s="22" t="str">
        <f t="shared" si="1"/>
        <v>7.3.3.14</v>
      </c>
    </row>
    <row r="30" spans="2:8" x14ac:dyDescent="0.25">
      <c r="B30" s="22" t="s">
        <v>416</v>
      </c>
      <c r="C30" s="22" t="s">
        <v>173</v>
      </c>
      <c r="D30" s="23">
        <v>15</v>
      </c>
      <c r="E30" s="22" t="s">
        <v>417</v>
      </c>
      <c r="F30" s="22" t="s">
        <v>357</v>
      </c>
      <c r="G30" s="22" t="str">
        <f t="shared" si="1"/>
        <v>7.3.3.15</v>
      </c>
    </row>
    <row r="31" spans="2:8" x14ac:dyDescent="0.25">
      <c r="B31" s="22" t="s">
        <v>418</v>
      </c>
      <c r="C31" s="22" t="s">
        <v>173</v>
      </c>
      <c r="D31" s="23">
        <v>16</v>
      </c>
      <c r="E31" s="22" t="s">
        <v>214</v>
      </c>
      <c r="F31" s="22" t="s">
        <v>357</v>
      </c>
      <c r="G31" s="22" t="str">
        <f t="shared" si="1"/>
        <v>7.3.3.16</v>
      </c>
    </row>
    <row r="32" spans="2:8" x14ac:dyDescent="0.25">
      <c r="B32" s="22" t="s">
        <v>419</v>
      </c>
      <c r="C32" s="22" t="s">
        <v>173</v>
      </c>
      <c r="D32" s="23">
        <v>17</v>
      </c>
      <c r="E32" s="22" t="s">
        <v>219</v>
      </c>
      <c r="F32" s="22" t="s">
        <v>357</v>
      </c>
      <c r="G32" s="22" t="str">
        <f t="shared" si="1"/>
        <v>7.3.3.17</v>
      </c>
    </row>
    <row r="33" spans="2:8" x14ac:dyDescent="0.25">
      <c r="B33" s="22" t="s">
        <v>420</v>
      </c>
      <c r="C33" s="22" t="s">
        <v>238</v>
      </c>
      <c r="D33" s="23">
        <v>1</v>
      </c>
      <c r="E33" s="22" t="s">
        <v>239</v>
      </c>
      <c r="F33" s="22" t="s">
        <v>360</v>
      </c>
      <c r="G33" s="22" t="str">
        <f t="shared" si="1"/>
        <v>7.3.4.1</v>
      </c>
    </row>
    <row r="34" spans="2:8" x14ac:dyDescent="0.25">
      <c r="B34" s="22" t="s">
        <v>421</v>
      </c>
      <c r="C34" s="22" t="s">
        <v>238</v>
      </c>
      <c r="D34" s="23">
        <v>2</v>
      </c>
      <c r="E34" s="22" t="s">
        <v>245</v>
      </c>
      <c r="F34" s="22" t="s">
        <v>360</v>
      </c>
      <c r="G34" s="22" t="str">
        <f t="shared" si="1"/>
        <v>7.3.4.2</v>
      </c>
    </row>
    <row r="35" spans="2:8" x14ac:dyDescent="0.25">
      <c r="B35" s="22" t="s">
        <v>422</v>
      </c>
      <c r="C35" s="22" t="s">
        <v>238</v>
      </c>
      <c r="D35" s="52">
        <v>3</v>
      </c>
      <c r="E35" s="51" t="s">
        <v>423</v>
      </c>
      <c r="F35" s="22" t="s">
        <v>360</v>
      </c>
      <c r="G35" s="22" t="str">
        <f t="shared" si="1"/>
        <v>7.3.4.3</v>
      </c>
      <c r="H35" s="51" t="s">
        <v>411</v>
      </c>
    </row>
    <row r="36" spans="2:8" x14ac:dyDescent="0.25">
      <c r="B36" s="22" t="s">
        <v>424</v>
      </c>
      <c r="C36" s="22" t="s">
        <v>238</v>
      </c>
      <c r="D36" s="23">
        <v>4</v>
      </c>
      <c r="E36" s="22" t="s">
        <v>256</v>
      </c>
      <c r="F36" s="22" t="s">
        <v>360</v>
      </c>
      <c r="G36" s="22" t="str">
        <f t="shared" si="1"/>
        <v>7.3.4.4</v>
      </c>
    </row>
    <row r="37" spans="2:8" x14ac:dyDescent="0.25">
      <c r="B37" s="22" t="s">
        <v>425</v>
      </c>
      <c r="C37" s="22" t="s">
        <v>238</v>
      </c>
      <c r="D37" s="23">
        <v>5</v>
      </c>
      <c r="E37" s="22" t="s">
        <v>426</v>
      </c>
      <c r="F37" s="22" t="s">
        <v>360</v>
      </c>
      <c r="G37" s="22" t="str">
        <f t="shared" si="1"/>
        <v>7.3.4.5</v>
      </c>
    </row>
    <row r="38" spans="2:8" x14ac:dyDescent="0.25">
      <c r="B38" s="22" t="s">
        <v>427</v>
      </c>
      <c r="C38" s="22" t="s">
        <v>238</v>
      </c>
      <c r="D38" s="23">
        <v>6</v>
      </c>
      <c r="E38" s="22" t="s">
        <v>428</v>
      </c>
      <c r="F38" s="22" t="s">
        <v>360</v>
      </c>
      <c r="G38" s="22" t="str">
        <f t="shared" si="1"/>
        <v>7.3.4.6</v>
      </c>
    </row>
    <row r="39" spans="2:8" x14ac:dyDescent="0.25">
      <c r="B39" s="22" t="s">
        <v>429</v>
      </c>
      <c r="C39" s="22" t="s">
        <v>238</v>
      </c>
      <c r="D39" s="23">
        <v>7</v>
      </c>
      <c r="E39" s="22" t="s">
        <v>430</v>
      </c>
      <c r="F39" s="22" t="s">
        <v>360</v>
      </c>
      <c r="G39" s="22" t="str">
        <f t="shared" si="1"/>
        <v>7.3.4.7</v>
      </c>
    </row>
    <row r="40" spans="2:8" x14ac:dyDescent="0.25">
      <c r="B40" s="22" t="s">
        <v>431</v>
      </c>
      <c r="C40" s="22" t="s">
        <v>238</v>
      </c>
      <c r="D40" s="23">
        <v>8</v>
      </c>
      <c r="E40" s="22" t="s">
        <v>432</v>
      </c>
      <c r="F40" s="22" t="s">
        <v>360</v>
      </c>
      <c r="G40" s="22" t="str">
        <f t="shared" si="1"/>
        <v>7.3.4.8</v>
      </c>
    </row>
    <row r="41" spans="2:8" x14ac:dyDescent="0.25">
      <c r="B41" s="22" t="s">
        <v>433</v>
      </c>
      <c r="C41" s="22" t="s">
        <v>238</v>
      </c>
      <c r="D41" s="23">
        <v>9</v>
      </c>
      <c r="E41" s="22" t="s">
        <v>434</v>
      </c>
      <c r="F41" s="22" t="s">
        <v>360</v>
      </c>
      <c r="G41" s="22" t="str">
        <f t="shared" si="1"/>
        <v>7.3.4.9</v>
      </c>
    </row>
    <row r="42" spans="2:8" x14ac:dyDescent="0.25">
      <c r="B42" s="22" t="s">
        <v>435</v>
      </c>
      <c r="C42" s="22" t="s">
        <v>238</v>
      </c>
      <c r="D42" s="23">
        <v>10</v>
      </c>
      <c r="E42" s="22" t="s">
        <v>436</v>
      </c>
      <c r="F42" s="22" t="s">
        <v>360</v>
      </c>
      <c r="G42" s="22" t="str">
        <f t="shared" ref="G42:G70" si="2">CONCATENATE(F42,D42)</f>
        <v>7.3.4.10</v>
      </c>
    </row>
    <row r="43" spans="2:8" x14ac:dyDescent="0.25">
      <c r="B43" s="22" t="s">
        <v>437</v>
      </c>
      <c r="C43" s="22" t="s">
        <v>238</v>
      </c>
      <c r="D43" s="23">
        <v>11</v>
      </c>
      <c r="E43" s="22" t="s">
        <v>438</v>
      </c>
      <c r="F43" s="22" t="s">
        <v>360</v>
      </c>
      <c r="G43" s="22" t="str">
        <f t="shared" si="2"/>
        <v>7.3.4.11</v>
      </c>
    </row>
    <row r="44" spans="2:8" x14ac:dyDescent="0.25">
      <c r="B44" s="22" t="s">
        <v>439</v>
      </c>
      <c r="C44" s="22" t="s">
        <v>238</v>
      </c>
      <c r="D44" s="23">
        <v>12</v>
      </c>
      <c r="E44" s="22" t="s">
        <v>440</v>
      </c>
      <c r="F44" s="22" t="s">
        <v>360</v>
      </c>
      <c r="G44" s="22" t="str">
        <f t="shared" si="2"/>
        <v>7.3.4.12</v>
      </c>
    </row>
    <row r="45" spans="2:8" x14ac:dyDescent="0.25">
      <c r="B45" s="22" t="s">
        <v>441</v>
      </c>
      <c r="C45" s="22" t="s">
        <v>238</v>
      </c>
      <c r="D45" s="23">
        <v>13</v>
      </c>
      <c r="E45" s="22" t="s">
        <v>442</v>
      </c>
      <c r="F45" s="22" t="s">
        <v>360</v>
      </c>
      <c r="G45" s="22" t="str">
        <f t="shared" si="2"/>
        <v>7.3.4.13</v>
      </c>
    </row>
    <row r="46" spans="2:8" x14ac:dyDescent="0.25">
      <c r="B46" s="22" t="s">
        <v>443</v>
      </c>
      <c r="C46" s="22" t="s">
        <v>238</v>
      </c>
      <c r="D46" s="23">
        <v>14</v>
      </c>
      <c r="E46" s="22" t="s">
        <v>274</v>
      </c>
      <c r="F46" s="22" t="s">
        <v>360</v>
      </c>
      <c r="G46" s="22" t="str">
        <f t="shared" si="2"/>
        <v>7.3.4.14</v>
      </c>
    </row>
    <row r="47" spans="2:8" x14ac:dyDescent="0.25">
      <c r="B47" s="22" t="s">
        <v>444</v>
      </c>
      <c r="C47" s="22" t="s">
        <v>238</v>
      </c>
      <c r="D47" s="23">
        <v>15</v>
      </c>
      <c r="E47" s="22" t="s">
        <v>260</v>
      </c>
      <c r="F47" s="22" t="s">
        <v>360</v>
      </c>
      <c r="G47" s="22" t="str">
        <f t="shared" si="2"/>
        <v>7.3.4.15</v>
      </c>
    </row>
    <row r="48" spans="2:8" x14ac:dyDescent="0.25">
      <c r="B48" s="22" t="s">
        <v>445</v>
      </c>
      <c r="C48" s="22" t="s">
        <v>238</v>
      </c>
      <c r="D48" s="81">
        <v>16</v>
      </c>
      <c r="E48" s="80" t="s">
        <v>269</v>
      </c>
      <c r="F48" s="22" t="s">
        <v>360</v>
      </c>
      <c r="G48" s="22" t="str">
        <f t="shared" si="2"/>
        <v>7.3.4.16</v>
      </c>
      <c r="H48" s="80" t="s">
        <v>446</v>
      </c>
    </row>
    <row r="49" spans="2:8" x14ac:dyDescent="0.25">
      <c r="B49" s="22" t="s">
        <v>447</v>
      </c>
      <c r="C49" s="22" t="s">
        <v>278</v>
      </c>
      <c r="D49" s="23">
        <v>1</v>
      </c>
      <c r="E49" s="22" t="s">
        <v>448</v>
      </c>
      <c r="F49" s="22" t="s">
        <v>363</v>
      </c>
      <c r="G49" s="22" t="str">
        <f t="shared" si="2"/>
        <v>7.3.5.1</v>
      </c>
    </row>
    <row r="50" spans="2:8" x14ac:dyDescent="0.25">
      <c r="B50" s="22" t="s">
        <v>449</v>
      </c>
      <c r="C50" s="22" t="s">
        <v>278</v>
      </c>
      <c r="D50" s="23">
        <v>2</v>
      </c>
      <c r="E50" s="22" t="s">
        <v>279</v>
      </c>
      <c r="F50" s="22" t="s">
        <v>363</v>
      </c>
      <c r="G50" s="22" t="str">
        <f t="shared" si="2"/>
        <v>7.3.5.2</v>
      </c>
    </row>
    <row r="51" spans="2:8" x14ac:dyDescent="0.25">
      <c r="B51" s="22" t="s">
        <v>450</v>
      </c>
      <c r="C51" s="22" t="s">
        <v>278</v>
      </c>
      <c r="D51" s="23">
        <v>3</v>
      </c>
      <c r="E51" s="26" t="s">
        <v>451</v>
      </c>
      <c r="F51" s="22" t="s">
        <v>363</v>
      </c>
      <c r="G51" s="22" t="str">
        <f t="shared" si="2"/>
        <v>7.3.5.3</v>
      </c>
    </row>
    <row r="52" spans="2:8" x14ac:dyDescent="0.25">
      <c r="B52" s="22" t="s">
        <v>452</v>
      </c>
      <c r="C52" s="22" t="s">
        <v>278</v>
      </c>
      <c r="D52" s="23">
        <v>4</v>
      </c>
      <c r="E52" s="22" t="s">
        <v>453</v>
      </c>
      <c r="F52" s="22" t="s">
        <v>363</v>
      </c>
      <c r="G52" s="22" t="str">
        <f t="shared" si="2"/>
        <v>7.3.5.4</v>
      </c>
    </row>
    <row r="53" spans="2:8" x14ac:dyDescent="0.25">
      <c r="B53" s="22" t="s">
        <v>454</v>
      </c>
      <c r="C53" s="22" t="s">
        <v>278</v>
      </c>
      <c r="D53" s="23">
        <v>5</v>
      </c>
      <c r="E53" s="22" t="s">
        <v>455</v>
      </c>
      <c r="F53" s="22" t="s">
        <v>363</v>
      </c>
      <c r="G53" s="22" t="str">
        <f t="shared" si="2"/>
        <v>7.3.5.5</v>
      </c>
    </row>
    <row r="54" spans="2:8" x14ac:dyDescent="0.25">
      <c r="B54" s="22" t="s">
        <v>456</v>
      </c>
      <c r="C54" s="22" t="s">
        <v>278</v>
      </c>
      <c r="D54" s="52">
        <v>6</v>
      </c>
      <c r="E54" s="51" t="s">
        <v>423</v>
      </c>
      <c r="F54" s="22" t="s">
        <v>363</v>
      </c>
      <c r="G54" s="22" t="str">
        <f t="shared" si="2"/>
        <v>7.3.5.6</v>
      </c>
      <c r="H54" s="51" t="s">
        <v>411</v>
      </c>
    </row>
    <row r="55" spans="2:8" x14ac:dyDescent="0.25">
      <c r="B55" s="22" t="s">
        <v>457</v>
      </c>
      <c r="C55" s="22" t="s">
        <v>278</v>
      </c>
      <c r="D55" s="23">
        <v>7</v>
      </c>
      <c r="E55" s="22" t="s">
        <v>287</v>
      </c>
      <c r="F55" s="22" t="s">
        <v>363</v>
      </c>
      <c r="G55" s="22" t="str">
        <f t="shared" si="2"/>
        <v>7.3.5.7</v>
      </c>
    </row>
    <row r="56" spans="2:8" x14ac:dyDescent="0.25">
      <c r="B56" s="22" t="s">
        <v>458</v>
      </c>
      <c r="C56" s="22" t="s">
        <v>278</v>
      </c>
      <c r="D56" s="23">
        <v>8</v>
      </c>
      <c r="E56" s="22" t="s">
        <v>291</v>
      </c>
      <c r="F56" s="22" t="s">
        <v>363</v>
      </c>
      <c r="G56" s="22" t="str">
        <f t="shared" si="2"/>
        <v>7.3.5.8</v>
      </c>
    </row>
    <row r="57" spans="2:8" x14ac:dyDescent="0.25">
      <c r="B57" s="22" t="s">
        <v>459</v>
      </c>
      <c r="C57" s="22" t="s">
        <v>278</v>
      </c>
      <c r="D57" s="52">
        <v>9</v>
      </c>
      <c r="E57" s="51" t="s">
        <v>460</v>
      </c>
      <c r="F57" s="22" t="s">
        <v>363</v>
      </c>
      <c r="G57" s="22" t="str">
        <f t="shared" si="2"/>
        <v>7.3.5.9</v>
      </c>
      <c r="H57" s="51" t="s">
        <v>411</v>
      </c>
    </row>
    <row r="58" spans="2:8" x14ac:dyDescent="0.25">
      <c r="B58" s="22" t="s">
        <v>461</v>
      </c>
      <c r="C58" s="22" t="s">
        <v>278</v>
      </c>
      <c r="D58" s="52">
        <v>10</v>
      </c>
      <c r="E58" s="51" t="s">
        <v>462</v>
      </c>
      <c r="F58" s="22" t="s">
        <v>363</v>
      </c>
      <c r="G58" s="22" t="str">
        <f t="shared" si="2"/>
        <v>7.3.5.10</v>
      </c>
      <c r="H58" s="51" t="s">
        <v>411</v>
      </c>
    </row>
    <row r="59" spans="2:8" x14ac:dyDescent="0.25">
      <c r="B59" s="22" t="s">
        <v>463</v>
      </c>
      <c r="C59" s="22" t="s">
        <v>278</v>
      </c>
      <c r="D59" s="23">
        <v>11</v>
      </c>
      <c r="E59" s="22" t="s">
        <v>464</v>
      </c>
      <c r="F59" s="22" t="s">
        <v>363</v>
      </c>
      <c r="G59" s="22" t="str">
        <f t="shared" si="2"/>
        <v>7.3.5.11</v>
      </c>
    </row>
    <row r="60" spans="2:8" x14ac:dyDescent="0.25">
      <c r="B60" s="22" t="s">
        <v>465</v>
      </c>
      <c r="C60" s="22" t="s">
        <v>278</v>
      </c>
      <c r="D60" s="23">
        <v>12</v>
      </c>
      <c r="E60" s="22" t="s">
        <v>466</v>
      </c>
      <c r="F60" s="22" t="s">
        <v>363</v>
      </c>
      <c r="G60" s="22" t="str">
        <f t="shared" si="2"/>
        <v>7.3.5.12</v>
      </c>
    </row>
    <row r="61" spans="2:8" x14ac:dyDescent="0.25">
      <c r="B61" s="22" t="s">
        <v>467</v>
      </c>
      <c r="C61" s="22" t="s">
        <v>278</v>
      </c>
      <c r="D61" s="23">
        <v>13</v>
      </c>
      <c r="E61" s="22" t="s">
        <v>294</v>
      </c>
      <c r="F61" s="22" t="s">
        <v>363</v>
      </c>
      <c r="G61" s="22" t="str">
        <f t="shared" si="2"/>
        <v>7.3.5.13</v>
      </c>
    </row>
    <row r="62" spans="2:8" x14ac:dyDescent="0.25">
      <c r="B62" s="22" t="s">
        <v>468</v>
      </c>
      <c r="C62" s="22" t="s">
        <v>278</v>
      </c>
      <c r="D62" s="23">
        <v>14</v>
      </c>
      <c r="E62" s="22" t="s">
        <v>469</v>
      </c>
      <c r="F62" s="22" t="s">
        <v>363</v>
      </c>
      <c r="G62" s="22" t="str">
        <f t="shared" si="2"/>
        <v>7.3.5.14</v>
      </c>
    </row>
    <row r="63" spans="2:8" x14ac:dyDescent="0.25">
      <c r="B63" s="22" t="s">
        <v>470</v>
      </c>
      <c r="C63" s="22" t="s">
        <v>278</v>
      </c>
      <c r="D63" s="23">
        <v>15</v>
      </c>
      <c r="E63" s="22" t="s">
        <v>471</v>
      </c>
      <c r="F63" s="22" t="s">
        <v>363</v>
      </c>
      <c r="G63" s="22" t="str">
        <f t="shared" si="2"/>
        <v>7.3.5.15</v>
      </c>
    </row>
    <row r="64" spans="2:8" x14ac:dyDescent="0.25">
      <c r="B64" s="22" t="s">
        <v>472</v>
      </c>
      <c r="C64" s="22" t="s">
        <v>278</v>
      </c>
      <c r="D64" s="23">
        <v>16</v>
      </c>
      <c r="E64" s="22" t="s">
        <v>473</v>
      </c>
      <c r="F64" s="22" t="s">
        <v>363</v>
      </c>
      <c r="G64" s="22" t="str">
        <f t="shared" si="2"/>
        <v>7.3.5.16</v>
      </c>
    </row>
    <row r="65" spans="2:8" x14ac:dyDescent="0.25">
      <c r="B65" s="22" t="s">
        <v>474</v>
      </c>
      <c r="C65" s="22" t="s">
        <v>278</v>
      </c>
      <c r="D65" s="23">
        <v>17</v>
      </c>
      <c r="E65" s="22" t="s">
        <v>297</v>
      </c>
      <c r="F65" s="22" t="s">
        <v>363</v>
      </c>
      <c r="G65" s="22" t="str">
        <f t="shared" si="2"/>
        <v>7.3.5.17</v>
      </c>
    </row>
    <row r="66" spans="2:8" x14ac:dyDescent="0.25">
      <c r="B66" s="22" t="s">
        <v>475</v>
      </c>
      <c r="C66" s="22" t="s">
        <v>278</v>
      </c>
      <c r="D66" s="23">
        <v>18</v>
      </c>
      <c r="E66" s="22" t="s">
        <v>476</v>
      </c>
      <c r="F66" s="22" t="s">
        <v>363</v>
      </c>
      <c r="G66" s="22" t="str">
        <f t="shared" si="2"/>
        <v>7.3.5.18</v>
      </c>
    </row>
    <row r="67" spans="2:8" x14ac:dyDescent="0.25">
      <c r="B67" s="22" t="s">
        <v>477</v>
      </c>
      <c r="C67" s="22" t="s">
        <v>278</v>
      </c>
      <c r="D67" s="23">
        <v>19</v>
      </c>
      <c r="E67" s="22" t="s">
        <v>478</v>
      </c>
      <c r="F67" s="22" t="s">
        <v>363</v>
      </c>
      <c r="G67" s="22" t="str">
        <f t="shared" si="2"/>
        <v>7.3.5.19</v>
      </c>
    </row>
    <row r="68" spans="2:8" x14ac:dyDescent="0.25">
      <c r="B68" s="22" t="s">
        <v>479</v>
      </c>
      <c r="C68" s="22" t="s">
        <v>278</v>
      </c>
      <c r="D68" s="23">
        <v>20</v>
      </c>
      <c r="E68" s="22" t="s">
        <v>308</v>
      </c>
      <c r="F68" s="22" t="s">
        <v>363</v>
      </c>
      <c r="G68" s="22" t="str">
        <f t="shared" si="2"/>
        <v>7.3.5.20</v>
      </c>
    </row>
    <row r="69" spans="2:8" x14ac:dyDescent="0.25">
      <c r="B69" s="22" t="s">
        <v>480</v>
      </c>
      <c r="C69" s="22" t="s">
        <v>311</v>
      </c>
      <c r="D69" s="23">
        <v>1</v>
      </c>
      <c r="E69" s="22" t="s">
        <v>481</v>
      </c>
      <c r="F69" s="22" t="s">
        <v>366</v>
      </c>
      <c r="G69" s="22" t="str">
        <f t="shared" si="2"/>
        <v>7.3.6.1</v>
      </c>
    </row>
    <row r="70" spans="2:8" x14ac:dyDescent="0.25">
      <c r="B70" s="22" t="s">
        <v>482</v>
      </c>
      <c r="C70" s="22" t="s">
        <v>311</v>
      </c>
      <c r="D70" s="23">
        <v>2</v>
      </c>
      <c r="E70" s="22" t="s">
        <v>483</v>
      </c>
      <c r="F70" s="22" t="s">
        <v>366</v>
      </c>
      <c r="G70" s="22" t="str">
        <f t="shared" si="2"/>
        <v>7.3.6.2</v>
      </c>
    </row>
    <row r="71" spans="2:8" x14ac:dyDescent="0.25">
      <c r="B71" s="22" t="s">
        <v>484</v>
      </c>
      <c r="C71" s="22" t="s">
        <v>311</v>
      </c>
      <c r="D71" s="23">
        <v>3</v>
      </c>
      <c r="E71" s="22" t="s">
        <v>485</v>
      </c>
      <c r="F71" s="22" t="s">
        <v>366</v>
      </c>
      <c r="G71" s="22" t="str">
        <f t="shared" ref="G71:G97" si="3">CONCATENATE(F71,D71)</f>
        <v>7.3.6.3</v>
      </c>
    </row>
    <row r="72" spans="2:8" x14ac:dyDescent="0.25">
      <c r="B72" s="22" t="s">
        <v>486</v>
      </c>
      <c r="C72" s="22" t="s">
        <v>311</v>
      </c>
      <c r="D72" s="23">
        <v>4</v>
      </c>
      <c r="E72" s="22" t="s">
        <v>487</v>
      </c>
      <c r="F72" s="22" t="s">
        <v>366</v>
      </c>
      <c r="G72" s="22" t="str">
        <f t="shared" si="3"/>
        <v>7.3.6.4</v>
      </c>
    </row>
    <row r="73" spans="2:8" x14ac:dyDescent="0.25">
      <c r="B73" s="22" t="s">
        <v>488</v>
      </c>
      <c r="C73" s="22" t="s">
        <v>311</v>
      </c>
      <c r="D73" s="23">
        <v>5</v>
      </c>
      <c r="E73" s="22" t="s">
        <v>489</v>
      </c>
      <c r="F73" s="22" t="s">
        <v>366</v>
      </c>
      <c r="G73" s="22" t="str">
        <f t="shared" si="3"/>
        <v>7.3.6.5</v>
      </c>
    </row>
    <row r="74" spans="2:8" x14ac:dyDescent="0.25">
      <c r="B74" s="22" t="s">
        <v>490</v>
      </c>
      <c r="C74" s="22" t="s">
        <v>311</v>
      </c>
      <c r="D74" s="23">
        <v>6</v>
      </c>
      <c r="E74" s="22" t="s">
        <v>491</v>
      </c>
      <c r="F74" s="22" t="s">
        <v>366</v>
      </c>
      <c r="G74" s="22" t="str">
        <f t="shared" si="3"/>
        <v>7.3.6.6</v>
      </c>
    </row>
    <row r="75" spans="2:8" x14ac:dyDescent="0.25">
      <c r="B75" s="22" t="s">
        <v>492</v>
      </c>
      <c r="C75" s="22" t="s">
        <v>311</v>
      </c>
      <c r="D75" s="55">
        <v>7</v>
      </c>
      <c r="E75" s="56" t="s">
        <v>493</v>
      </c>
      <c r="F75" s="22" t="s">
        <v>366</v>
      </c>
      <c r="G75" s="22" t="str">
        <f t="shared" si="3"/>
        <v>7.3.6.7</v>
      </c>
      <c r="H75" s="56" t="s">
        <v>494</v>
      </c>
    </row>
    <row r="76" spans="2:8" x14ac:dyDescent="0.25">
      <c r="B76" s="22" t="s">
        <v>495</v>
      </c>
      <c r="C76" s="22" t="s">
        <v>311</v>
      </c>
      <c r="D76" s="81">
        <v>8</v>
      </c>
      <c r="E76" s="80" t="s">
        <v>312</v>
      </c>
      <c r="F76" s="22" t="s">
        <v>366</v>
      </c>
      <c r="G76" s="22" t="str">
        <f t="shared" si="3"/>
        <v>7.3.6.8</v>
      </c>
      <c r="H76" s="80" t="s">
        <v>446</v>
      </c>
    </row>
    <row r="77" spans="2:8" x14ac:dyDescent="0.25">
      <c r="B77" s="22" t="s">
        <v>496</v>
      </c>
      <c r="C77" s="22" t="s">
        <v>325</v>
      </c>
      <c r="D77" s="23">
        <v>1</v>
      </c>
      <c r="E77" s="22" t="s">
        <v>326</v>
      </c>
      <c r="F77" s="22" t="s">
        <v>369</v>
      </c>
      <c r="G77" s="22" t="str">
        <f t="shared" si="3"/>
        <v>7.3.7.1</v>
      </c>
    </row>
    <row r="78" spans="2:8" x14ac:dyDescent="0.25">
      <c r="B78" s="22" t="s">
        <v>497</v>
      </c>
      <c r="C78" s="22" t="s">
        <v>325</v>
      </c>
      <c r="D78" s="23">
        <v>2</v>
      </c>
      <c r="E78" s="22" t="s">
        <v>498</v>
      </c>
      <c r="F78" s="22" t="s">
        <v>369</v>
      </c>
      <c r="G78" s="22" t="str">
        <f t="shared" si="3"/>
        <v>7.3.7.2</v>
      </c>
    </row>
    <row r="79" spans="2:8" x14ac:dyDescent="0.25">
      <c r="B79" s="22" t="s">
        <v>499</v>
      </c>
      <c r="C79" s="22" t="s">
        <v>325</v>
      </c>
      <c r="D79" s="23">
        <v>3</v>
      </c>
      <c r="E79" s="22" t="s">
        <v>500</v>
      </c>
      <c r="F79" s="22" t="s">
        <v>369</v>
      </c>
      <c r="G79" s="22" t="str">
        <f t="shared" si="3"/>
        <v>7.3.7.3</v>
      </c>
    </row>
    <row r="80" spans="2:8" x14ac:dyDescent="0.25">
      <c r="B80" s="22" t="s">
        <v>501</v>
      </c>
      <c r="C80" s="22" t="s">
        <v>325</v>
      </c>
      <c r="D80" s="23">
        <v>4</v>
      </c>
      <c r="E80" s="22" t="s">
        <v>502</v>
      </c>
      <c r="F80" s="22" t="s">
        <v>369</v>
      </c>
      <c r="G80" s="22" t="str">
        <f t="shared" si="3"/>
        <v>7.3.7.4</v>
      </c>
    </row>
    <row r="81" spans="2:8" x14ac:dyDescent="0.25">
      <c r="B81" s="22" t="s">
        <v>503</v>
      </c>
      <c r="C81" s="22" t="s">
        <v>325</v>
      </c>
      <c r="D81" s="55">
        <v>5</v>
      </c>
      <c r="E81" s="56" t="s">
        <v>504</v>
      </c>
      <c r="F81" s="22" t="s">
        <v>369</v>
      </c>
      <c r="G81" s="22" t="str">
        <f t="shared" si="3"/>
        <v>7.3.7.5</v>
      </c>
      <c r="H81" s="56" t="s">
        <v>494</v>
      </c>
    </row>
    <row r="82" spans="2:8" x14ac:dyDescent="0.25">
      <c r="B82" s="22" t="s">
        <v>505</v>
      </c>
      <c r="C82" s="22" t="s">
        <v>331</v>
      </c>
      <c r="D82" s="23">
        <v>1</v>
      </c>
      <c r="E82" s="22" t="s">
        <v>506</v>
      </c>
      <c r="F82" s="22" t="s">
        <v>373</v>
      </c>
      <c r="G82" s="22" t="str">
        <f t="shared" si="3"/>
        <v>7.3.8.1</v>
      </c>
    </row>
    <row r="83" spans="2:8" x14ac:dyDescent="0.25">
      <c r="B83" s="22" t="s">
        <v>507</v>
      </c>
      <c r="C83" s="22" t="s">
        <v>331</v>
      </c>
      <c r="D83" s="23">
        <v>2</v>
      </c>
      <c r="E83" s="22" t="s">
        <v>508</v>
      </c>
      <c r="F83" s="22" t="s">
        <v>373</v>
      </c>
      <c r="G83" s="22" t="str">
        <f t="shared" si="3"/>
        <v>7.3.8.2</v>
      </c>
    </row>
    <row r="84" spans="2:8" x14ac:dyDescent="0.25">
      <c r="B84" s="22" t="s">
        <v>509</v>
      </c>
      <c r="C84" s="22" t="s">
        <v>331</v>
      </c>
      <c r="D84" s="23">
        <v>3</v>
      </c>
      <c r="E84" s="22" t="s">
        <v>332</v>
      </c>
      <c r="F84" s="22" t="s">
        <v>373</v>
      </c>
      <c r="G84" s="22" t="str">
        <f t="shared" si="3"/>
        <v>7.3.8.3</v>
      </c>
    </row>
    <row r="85" spans="2:8" x14ac:dyDescent="0.25">
      <c r="B85" s="22" t="s">
        <v>510</v>
      </c>
      <c r="C85" s="22" t="s">
        <v>377</v>
      </c>
      <c r="D85" s="23">
        <v>1</v>
      </c>
      <c r="E85" s="22" t="s">
        <v>511</v>
      </c>
      <c r="F85" s="22" t="s">
        <v>378</v>
      </c>
      <c r="G85" s="22" t="str">
        <f t="shared" si="3"/>
        <v>7.3.9.1</v>
      </c>
    </row>
    <row r="86" spans="2:8" x14ac:dyDescent="0.25">
      <c r="B86" s="22" t="s">
        <v>512</v>
      </c>
      <c r="C86" s="22" t="s">
        <v>377</v>
      </c>
      <c r="D86" s="23">
        <v>2</v>
      </c>
      <c r="E86" s="22" t="s">
        <v>513</v>
      </c>
      <c r="F86" s="22" t="s">
        <v>378</v>
      </c>
      <c r="G86" s="22" t="str">
        <f t="shared" si="3"/>
        <v>7.3.9.2</v>
      </c>
    </row>
    <row r="87" spans="2:8" x14ac:dyDescent="0.25">
      <c r="B87" s="22" t="s">
        <v>514</v>
      </c>
      <c r="C87" s="22" t="s">
        <v>377</v>
      </c>
      <c r="D87" s="23">
        <v>3</v>
      </c>
      <c r="E87" s="22" t="s">
        <v>515</v>
      </c>
      <c r="F87" s="22" t="s">
        <v>378</v>
      </c>
      <c r="G87" s="22" t="str">
        <f t="shared" si="3"/>
        <v>7.3.9.3</v>
      </c>
    </row>
    <row r="88" spans="2:8" x14ac:dyDescent="0.25">
      <c r="B88" s="22" t="s">
        <v>516</v>
      </c>
      <c r="C88" s="22" t="s">
        <v>377</v>
      </c>
      <c r="D88" s="23">
        <v>4</v>
      </c>
      <c r="E88" s="22" t="s">
        <v>517</v>
      </c>
      <c r="F88" s="22" t="s">
        <v>378</v>
      </c>
      <c r="G88" s="22" t="str">
        <f t="shared" si="3"/>
        <v>7.3.9.4</v>
      </c>
    </row>
    <row r="89" spans="2:8" x14ac:dyDescent="0.25">
      <c r="B89" s="22" t="s">
        <v>518</v>
      </c>
      <c r="C89" s="22" t="s">
        <v>377</v>
      </c>
      <c r="D89" s="23">
        <v>5</v>
      </c>
      <c r="E89" s="22" t="s">
        <v>519</v>
      </c>
      <c r="F89" s="22" t="s">
        <v>378</v>
      </c>
      <c r="G89" s="22" t="str">
        <f t="shared" si="3"/>
        <v>7.3.9.5</v>
      </c>
    </row>
    <row r="90" spans="2:8" x14ac:dyDescent="0.25">
      <c r="B90" s="22" t="s">
        <v>520</v>
      </c>
      <c r="C90" s="22" t="s">
        <v>377</v>
      </c>
      <c r="D90" s="23">
        <v>6</v>
      </c>
      <c r="E90" s="22" t="s">
        <v>521</v>
      </c>
      <c r="F90" s="22" t="s">
        <v>378</v>
      </c>
      <c r="G90" s="22" t="str">
        <f t="shared" si="3"/>
        <v>7.3.9.6</v>
      </c>
    </row>
    <row r="91" spans="2:8" x14ac:dyDescent="0.25">
      <c r="B91" s="22" t="s">
        <v>522</v>
      </c>
      <c r="C91" s="22" t="s">
        <v>377</v>
      </c>
      <c r="D91" s="52">
        <v>7</v>
      </c>
      <c r="E91" s="51" t="s">
        <v>523</v>
      </c>
      <c r="F91" s="22" t="s">
        <v>378</v>
      </c>
      <c r="G91" s="22" t="str">
        <f t="shared" si="3"/>
        <v>7.3.9.7</v>
      </c>
      <c r="H91" s="51" t="s">
        <v>411</v>
      </c>
    </row>
    <row r="92" spans="2:8" x14ac:dyDescent="0.25">
      <c r="B92" s="22" t="s">
        <v>524</v>
      </c>
      <c r="C92" s="22" t="s">
        <v>336</v>
      </c>
      <c r="D92" s="23">
        <v>1</v>
      </c>
      <c r="E92" s="22" t="s">
        <v>337</v>
      </c>
      <c r="F92" s="22" t="s">
        <v>381</v>
      </c>
      <c r="G92" s="22" t="str">
        <f t="shared" si="3"/>
        <v>7.3.10.1</v>
      </c>
    </row>
    <row r="93" spans="2:8" x14ac:dyDescent="0.25">
      <c r="B93" s="22" t="s">
        <v>525</v>
      </c>
      <c r="C93" s="22" t="s">
        <v>336</v>
      </c>
      <c r="D93" s="23">
        <v>2</v>
      </c>
      <c r="E93" s="22" t="s">
        <v>526</v>
      </c>
      <c r="F93" s="22" t="s">
        <v>381</v>
      </c>
      <c r="G93" s="22" t="str">
        <f t="shared" si="3"/>
        <v>7.3.10.2</v>
      </c>
    </row>
    <row r="94" spans="2:8" x14ac:dyDescent="0.25">
      <c r="B94" s="22" t="s">
        <v>527</v>
      </c>
      <c r="C94" s="22" t="s">
        <v>336</v>
      </c>
      <c r="D94" s="23">
        <v>3</v>
      </c>
      <c r="E94" s="22" t="s">
        <v>528</v>
      </c>
      <c r="F94" s="22" t="s">
        <v>381</v>
      </c>
      <c r="G94" s="22" t="str">
        <f t="shared" si="3"/>
        <v>7.3.10.3</v>
      </c>
    </row>
    <row r="95" spans="2:8" x14ac:dyDescent="0.25">
      <c r="B95" s="22" t="s">
        <v>529</v>
      </c>
      <c r="C95" s="22" t="s">
        <v>336</v>
      </c>
      <c r="D95" s="23">
        <v>4</v>
      </c>
      <c r="E95" s="22" t="s">
        <v>530</v>
      </c>
      <c r="F95" s="22" t="s">
        <v>381</v>
      </c>
      <c r="G95" s="22" t="str">
        <f t="shared" si="3"/>
        <v>7.3.10.4</v>
      </c>
    </row>
    <row r="96" spans="2:8" x14ac:dyDescent="0.25">
      <c r="B96" s="22" t="s">
        <v>531</v>
      </c>
      <c r="C96" s="22" t="s">
        <v>336</v>
      </c>
      <c r="D96" s="55">
        <v>5</v>
      </c>
      <c r="E96" s="56" t="s">
        <v>532</v>
      </c>
      <c r="F96" s="22" t="s">
        <v>381</v>
      </c>
      <c r="G96" s="22" t="str">
        <f t="shared" si="3"/>
        <v>7.3.10.5</v>
      </c>
      <c r="H96" s="56" t="s">
        <v>533</v>
      </c>
    </row>
    <row r="97" spans="2:8" ht="30" x14ac:dyDescent="0.25">
      <c r="B97" s="62" t="s">
        <v>534</v>
      </c>
      <c r="C97" s="60" t="s">
        <v>384</v>
      </c>
      <c r="D97" s="61">
        <v>1</v>
      </c>
      <c r="E97" s="60" t="s">
        <v>535</v>
      </c>
      <c r="F97" s="62" t="s">
        <v>385</v>
      </c>
      <c r="G97" s="62" t="str">
        <f t="shared" si="3"/>
        <v>8.2.1</v>
      </c>
      <c r="H97" s="59" t="s">
        <v>536</v>
      </c>
    </row>
    <row r="98" spans="2:8" x14ac:dyDescent="0.25">
      <c r="B98" s="22" t="s">
        <v>537</v>
      </c>
      <c r="C98" s="51" t="s">
        <v>384</v>
      </c>
      <c r="D98" s="52">
        <v>4</v>
      </c>
      <c r="E98" s="51" t="s">
        <v>538</v>
      </c>
      <c r="F98" s="22" t="s">
        <v>385</v>
      </c>
      <c r="G98" s="22" t="str">
        <f>CONCATENATE(F98,D98)</f>
        <v>8.2.4</v>
      </c>
      <c r="H98" s="51" t="s">
        <v>411</v>
      </c>
    </row>
    <row r="99" spans="2:8" x14ac:dyDescent="0.25">
      <c r="C99" s="53"/>
      <c r="D99" s="54"/>
      <c r="E99" s="51" t="s">
        <v>539</v>
      </c>
      <c r="F99" s="53"/>
      <c r="G99" s="53"/>
      <c r="H99" s="51" t="s">
        <v>411</v>
      </c>
    </row>
  </sheetData>
  <phoneticPr fontId="5" type="noConversion"/>
  <pageMargins left="0.7" right="0.7" top="0.75" bottom="0.75" header="0.3" footer="0.3"/>
  <pageSetup orientation="portrait" r:id="rId1"/>
  <headerFooter>
    <oddFooter>&amp;C&amp;"Calibri"&amp;11&amp;K000000&amp;"arial,Bold"Internal_x000D_&amp;1#&amp;"Calibri"&amp;12&amp;K000000Internal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lcf76f155ced4ddcb4097134ff3c332f xmlns="3c0f859c-ad15-4a1a-a0fa-006f3c6ee0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6c99b3-cd83-43e5-b4c1-d62f316c1e37" ContentTypeId="0x0101" PreviousValue="false" LastSyncTimeStamp="2020-01-27T23:41:31.003Z"/>
</file>

<file path=customXml/item4.xml><?xml version="1.0" encoding="utf-8"?>
<ct:contentTypeSchema xmlns:ct="http://schemas.microsoft.com/office/2006/metadata/contentType" xmlns:ma="http://schemas.microsoft.com/office/2006/metadata/properties/metaAttributes" ct:_="" ma:_="" ma:contentTypeName="Document" ma:contentTypeID="0x010100B5B231E5949DF74687C90EF91AC3C7FA" ma:contentTypeVersion="21" ma:contentTypeDescription="Create a new document." ma:contentTypeScope="" ma:versionID="eabd2127ad4517ac161cf8725b61c126">
  <xsd:schema xmlns:xsd="http://www.w3.org/2001/XMLSchema" xmlns:xs="http://www.w3.org/2001/XMLSchema" xmlns:p="http://schemas.microsoft.com/office/2006/metadata/properties" xmlns:ns2="97e57212-3e02-407f-8b2d-05f7d7f19b15" xmlns:ns3="3c0f859c-ad15-4a1a-a0fa-006f3c6ee0ab" targetNamespace="http://schemas.microsoft.com/office/2006/metadata/properties" ma:root="true" ma:fieldsID="c8d3ba278dcbd5b34b23eedd96e9324b" ns2:_="" ns3:_="">
    <xsd:import namespace="97e57212-3e02-407f-8b2d-05f7d7f19b15"/>
    <xsd:import namespace="3c0f859c-ad15-4a1a-a0fa-006f3c6ee0ab"/>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f859c-ad15-4a1a-a0fa-006f3c6ee0ab"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8EE962-B47E-40D5-ABCB-4ADFBA603F10}">
  <ds:schemaRefs>
    <ds:schemaRef ds:uri="http://schemas.microsoft.com/office/2006/metadata/properties"/>
    <ds:schemaRef ds:uri="fdec3331-90b9-49c6-89d0-e2a975630824"/>
    <ds:schemaRef ds:uri="97e57212-3e02-407f-8b2d-05f7d7f19b15"/>
    <ds:schemaRef ds:uri="d72ebb01-2fc3-4dac-9dea-5e872f1c6030"/>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1877030-A3F6-42FE-B9CB-22894ABECE9A}">
  <ds:schemaRefs>
    <ds:schemaRef ds:uri="http://schemas.microsoft.com/sharepoint/v3/contenttype/forms"/>
  </ds:schemaRefs>
</ds:datastoreItem>
</file>

<file path=customXml/itemProps3.xml><?xml version="1.0" encoding="utf-8"?>
<ds:datastoreItem xmlns:ds="http://schemas.openxmlformats.org/officeDocument/2006/customXml" ds:itemID="{5C1F40E6-F962-4971-9B32-E3C2B7872028}"/>
</file>

<file path=customXml/itemProps4.xml><?xml version="1.0" encoding="utf-8"?>
<ds:datastoreItem xmlns:ds="http://schemas.openxmlformats.org/officeDocument/2006/customXml" ds:itemID="{3557F1ED-7545-49BD-B62F-2262B75C83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2022-10-31T22:56:10Z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0x010100B5B231E5949DF74687C90EF91AC3C7FA</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y fmtid="{D5CDD505-2E9C-101B-9397-08002B2CF9AE}" pid="6" name="MediaServiceImageTags">
    <vt:lpwstr/>
  </property>
  <property fmtid="{D5CDD505-2E9C-101B-9397-08002B2CF9AE}" pid="7" name="MSIP_Label_fe50d7ff-dac2-44e7-b4b1-f9f0ac2f0a92_Enabled">
    <vt:lpwstr>true</vt:lpwstr>
  </property>
  <property fmtid="{D5CDD505-2E9C-101B-9397-08002B2CF9AE}" pid="8" name="MSIP_Label_fe50d7ff-dac2-44e7-b4b1-f9f0ac2f0a92_SetDate">
    <vt:lpwstr>2022-10-31T22:55:37Z</vt:lpwstr>
  </property>
  <property fmtid="{D5CDD505-2E9C-101B-9397-08002B2CF9AE}" pid="9" name="MSIP_Label_fe50d7ff-dac2-44e7-b4b1-f9f0ac2f0a92_Method">
    <vt:lpwstr>Standard</vt:lpwstr>
  </property>
  <property fmtid="{D5CDD505-2E9C-101B-9397-08002B2CF9AE}" pid="10" name="MSIP_Label_fe50d7ff-dac2-44e7-b4b1-f9f0ac2f0a92_Name">
    <vt:lpwstr>Internal</vt:lpwstr>
  </property>
  <property fmtid="{D5CDD505-2E9C-101B-9397-08002B2CF9AE}" pid="11" name="MSIP_Label_fe50d7ff-dac2-44e7-b4b1-f9f0ac2f0a92_SiteId">
    <vt:lpwstr>44ae661a-ece6-41aa-bc96-7c2c85a08941</vt:lpwstr>
  </property>
  <property fmtid="{D5CDD505-2E9C-101B-9397-08002B2CF9AE}" pid="12" name="MSIP_Label_fe50d7ff-dac2-44e7-b4b1-f9f0ac2f0a92_ActionId">
    <vt:lpwstr>85a1a1f6-8236-4919-99f6-cf1a9df9ed51</vt:lpwstr>
  </property>
  <property fmtid="{D5CDD505-2E9C-101B-9397-08002B2CF9AE}" pid="13" name="MSIP_Label_fe50d7ff-dac2-44e7-b4b1-f9f0ac2f0a92_ContentBits">
    <vt:lpwstr>3</vt:lpwstr>
  </property>
</Properties>
</file>