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.Backlund\Quarterly Rprtng_Data Requests\SVM Audit\2020 SVM Audit_Corrective Action\4ii - Attachments\"/>
    </mc:Choice>
  </mc:AlternateContent>
  <xr:revisionPtr revIDLastSave="0" documentId="13_ncr:1_{ECA7778B-2ED2-41D7-A4DD-BCE24198039F}" xr6:coauthVersionLast="47" xr6:coauthVersionMax="47" xr10:uidLastSave="{00000000-0000-0000-0000-000000000000}"/>
  <bookViews>
    <workbookView xWindow="30465" yWindow="720" windowWidth="22740" windowHeight="14505" tabRatio="765" activeTab="5" xr2:uid="{00000000-000D-0000-FFFF-FFFF00000000}"/>
  </bookViews>
  <sheets>
    <sheet name="Summary" sheetId="33" r:id="rId1"/>
    <sheet name="Pacific-Rocky" sheetId="50" r:id="rId2"/>
    <sheet name="Comparison" sheetId="6" state="hidden" r:id="rId3"/>
    <sheet name="Progress Chart" sheetId="48" state="hidden" r:id="rId4"/>
    <sheet name="Monthly Miles Chart" sheetId="49" state="hidden" r:id="rId5"/>
    <sheet name="California" sheetId="32" r:id="rId6"/>
    <sheet name="Idaho" sheetId="29" r:id="rId7"/>
    <sheet name="Oregon" sheetId="1" r:id="rId8"/>
    <sheet name="Utah" sheetId="30" r:id="rId9"/>
    <sheet name="Washington" sheetId="28" r:id="rId10"/>
    <sheet name="Wyoming" sheetId="31" r:id="rId11"/>
    <sheet name="Completion %" sheetId="53" r:id="rId12"/>
    <sheet name="Sheet1 (2)" sheetId="4" state="hidden" r:id="rId13"/>
    <sheet name="Sheet1" sheetId="51" state="hidden" r:id="rId14"/>
    <sheet name="Sheet2" sheetId="52" state="hidden" r:id="rId15"/>
  </sheets>
  <definedNames>
    <definedName name="_xlnm.Print_Area" localSheetId="5">California!$A$1:$K$20</definedName>
    <definedName name="_xlnm.Print_Area" localSheetId="2">Comparison!$A$1:$M$57</definedName>
    <definedName name="_xlnm.Print_Area" localSheetId="6">Idaho!$A$1:$F$16</definedName>
    <definedName name="_xlnm.Print_Area" localSheetId="7">Oregon!$A$1:$K$48</definedName>
    <definedName name="_xlnm.Print_Area" localSheetId="1">'Pacific-Rocky'!$A$1:$K$42</definedName>
    <definedName name="_xlnm.Print_Area" localSheetId="12">'Sheet1 (2)'!$A$3:$D$15</definedName>
    <definedName name="_xlnm.Print_Area" localSheetId="8">Utah!$A$1:$F$33</definedName>
    <definedName name="_xlnm.Print_Area" localSheetId="9">Washington!$A$1:$F$13</definedName>
    <definedName name="_xlnm.Print_Area" localSheetId="10">Wyoming!$A$1:$F$21</definedName>
    <definedName name="_xlnm.Print_Titles" localSheetId="2">Comparison!$2:$4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D13" i="28" l="1"/>
  <c r="E25" i="1" l="1"/>
  <c r="F25" i="1" s="1"/>
  <c r="J42" i="1"/>
  <c r="J41" i="1"/>
  <c r="J40" i="1"/>
  <c r="J39" i="1"/>
  <c r="J38" i="1"/>
  <c r="J37" i="1"/>
  <c r="J36" i="1"/>
  <c r="J32" i="1"/>
  <c r="J31" i="1"/>
  <c r="J30" i="1"/>
  <c r="J25" i="1"/>
  <c r="K25" i="1" s="1"/>
  <c r="I43" i="1" l="1"/>
  <c r="H43" i="1"/>
  <c r="G43" i="1"/>
  <c r="D43" i="1"/>
  <c r="C43" i="1"/>
  <c r="E36" i="1"/>
  <c r="F36" i="1" s="1"/>
  <c r="K36" i="1"/>
  <c r="J43" i="1" l="1"/>
  <c r="B43" i="1" l="1"/>
  <c r="B33" i="1"/>
  <c r="B27" i="1"/>
  <c r="B20" i="1"/>
  <c r="A4" i="53" l="1"/>
  <c r="B41" i="50" l="1"/>
  <c r="C20" i="1" l="1"/>
  <c r="D24" i="30" l="1"/>
  <c r="E22" i="30" l="1"/>
  <c r="F22" i="30" s="1"/>
  <c r="E23" i="30"/>
  <c r="F23" i="30" s="1"/>
  <c r="B24" i="30"/>
  <c r="C24" i="30"/>
  <c r="E27" i="30"/>
  <c r="F27" i="30" s="1"/>
  <c r="E28" i="30"/>
  <c r="F28" i="30" s="1"/>
  <c r="E29" i="30"/>
  <c r="F29" i="30" s="1"/>
  <c r="F24" i="30" l="1"/>
  <c r="E24" i="30"/>
  <c r="D19" i="30" l="1"/>
  <c r="C19" i="30"/>
  <c r="B19" i="30"/>
  <c r="D14" i="29" l="1"/>
  <c r="D20" i="1" l="1"/>
  <c r="D33" i="1" l="1"/>
  <c r="D27" i="1" l="1"/>
  <c r="D46" i="1" l="1"/>
  <c r="E13" i="29"/>
  <c r="E12" i="29"/>
  <c r="E11" i="29"/>
  <c r="E10" i="29"/>
  <c r="E19" i="1"/>
  <c r="E18" i="1"/>
  <c r="E17" i="1"/>
  <c r="E16" i="1"/>
  <c r="E15" i="1"/>
  <c r="E14" i="1"/>
  <c r="E13" i="1"/>
  <c r="E11" i="1"/>
  <c r="E26" i="1"/>
  <c r="E24" i="1"/>
  <c r="E23" i="1"/>
  <c r="E32" i="1"/>
  <c r="E31" i="1"/>
  <c r="E30" i="1"/>
  <c r="E42" i="1"/>
  <c r="E41" i="1"/>
  <c r="E40" i="1"/>
  <c r="E39" i="1"/>
  <c r="E38" i="1"/>
  <c r="E37" i="1"/>
  <c r="E12" i="1"/>
  <c r="E18" i="31"/>
  <c r="E17" i="31"/>
  <c r="E16" i="31"/>
  <c r="E15" i="31"/>
  <c r="E14" i="31"/>
  <c r="E13" i="31"/>
  <c r="E12" i="31"/>
  <c r="E11" i="31"/>
  <c r="E10" i="31"/>
  <c r="E12" i="28"/>
  <c r="E11" i="28"/>
  <c r="E10" i="28"/>
  <c r="E30" i="30"/>
  <c r="E18" i="30"/>
  <c r="E17" i="30"/>
  <c r="E16" i="30"/>
  <c r="E15" i="30"/>
  <c r="E14" i="30"/>
  <c r="E13" i="30"/>
  <c r="E12" i="30"/>
  <c r="E11" i="30"/>
  <c r="J12" i="1"/>
  <c r="J26" i="1"/>
  <c r="J24" i="1"/>
  <c r="J23" i="1"/>
  <c r="J19" i="1"/>
  <c r="J18" i="1"/>
  <c r="J17" i="1"/>
  <c r="J16" i="1"/>
  <c r="J15" i="1"/>
  <c r="J14" i="1"/>
  <c r="J13" i="1"/>
  <c r="J11" i="1"/>
  <c r="I20" i="1"/>
  <c r="E11" i="32"/>
  <c r="J17" i="32"/>
  <c r="J13" i="32"/>
  <c r="J12" i="32"/>
  <c r="J11" i="32"/>
  <c r="E17" i="32"/>
  <c r="E13" i="32"/>
  <c r="E12" i="32"/>
  <c r="E43" i="1" l="1"/>
  <c r="E19" i="30"/>
  <c r="E31" i="30"/>
  <c r="C19" i="31" l="1"/>
  <c r="E19" i="31" s="1"/>
  <c r="B19" i="31"/>
  <c r="A4" i="29" l="1"/>
  <c r="F10" i="29"/>
  <c r="F11" i="29"/>
  <c r="F12" i="29"/>
  <c r="K11" i="32"/>
  <c r="K12" i="32"/>
  <c r="K13" i="32"/>
  <c r="H14" i="32"/>
  <c r="I14" i="32"/>
  <c r="K17" i="32"/>
  <c r="K18" i="32" s="1"/>
  <c r="H18" i="32"/>
  <c r="J18" i="32" s="1"/>
  <c r="I18" i="32"/>
  <c r="H20" i="32" l="1"/>
  <c r="J14" i="32"/>
  <c r="I20" i="32"/>
  <c r="I9" i="32" s="1"/>
  <c r="K14" i="32"/>
  <c r="B42" i="6"/>
  <c r="B41" i="6"/>
  <c r="B40" i="6"/>
  <c r="B39" i="6"/>
  <c r="B38" i="6"/>
  <c r="B37" i="6"/>
  <c r="K42" i="1"/>
  <c r="K41" i="1"/>
  <c r="K40" i="1"/>
  <c r="K39" i="1"/>
  <c r="K38" i="1"/>
  <c r="K37" i="1"/>
  <c r="K18" i="1"/>
  <c r="K17" i="1"/>
  <c r="K16" i="1"/>
  <c r="K14" i="1"/>
  <c r="K13" i="1"/>
  <c r="K11" i="1"/>
  <c r="E15" i="4"/>
  <c r="B29" i="4" s="1"/>
  <c r="B15" i="4"/>
  <c r="E14" i="4"/>
  <c r="B28" i="4" s="1"/>
  <c r="B14" i="4"/>
  <c r="E13" i="4"/>
  <c r="B27" i="4" s="1"/>
  <c r="B13" i="4"/>
  <c r="E12" i="4"/>
  <c r="B26" i="4"/>
  <c r="B12" i="4"/>
  <c r="E11" i="4"/>
  <c r="B25" i="4" s="1"/>
  <c r="B11" i="4"/>
  <c r="E10" i="4"/>
  <c r="B24" i="4"/>
  <c r="B10" i="4"/>
  <c r="E9" i="4"/>
  <c r="B23" i="4" s="1"/>
  <c r="B9" i="4"/>
  <c r="E8" i="4"/>
  <c r="B22" i="4" s="1"/>
  <c r="B8" i="4"/>
  <c r="B7" i="4"/>
  <c r="E7" i="4"/>
  <c r="B21" i="4" s="1"/>
  <c r="B6" i="4"/>
  <c r="E6" i="4"/>
  <c r="B20" i="4"/>
  <c r="E5" i="4"/>
  <c r="A4" i="31"/>
  <c r="F12" i="30"/>
  <c r="C13" i="28"/>
  <c r="B14" i="32"/>
  <c r="C19" i="4"/>
  <c r="C20" i="4"/>
  <c r="C21" i="4" s="1"/>
  <c r="C22" i="4" s="1"/>
  <c r="C23" i="4" s="1"/>
  <c r="C24" i="4" s="1"/>
  <c r="C25" i="4" s="1"/>
  <c r="C26" i="4" s="1"/>
  <c r="C27" i="4" s="1"/>
  <c r="C28" i="4" s="1"/>
  <c r="C29" i="4" s="1"/>
  <c r="A4" i="1"/>
  <c r="A4" i="28"/>
  <c r="A4" i="30"/>
  <c r="A4" i="32"/>
  <c r="B25" i="33"/>
  <c r="B34" i="50" s="1"/>
  <c r="M30" i="6"/>
  <c r="M22" i="6" s="1"/>
  <c r="L30" i="6"/>
  <c r="L22" i="6" s="1"/>
  <c r="I27" i="1"/>
  <c r="K26" i="1"/>
  <c r="F26" i="1"/>
  <c r="K23" i="1"/>
  <c r="F24" i="1"/>
  <c r="K30" i="6"/>
  <c r="K22" i="6" s="1"/>
  <c r="J30" i="6"/>
  <c r="J22" i="6" s="1"/>
  <c r="I30" i="6"/>
  <c r="I22" i="6" s="1"/>
  <c r="H30" i="6"/>
  <c r="H22" i="6" s="1"/>
  <c r="G30" i="6"/>
  <c r="G22" i="6" s="1"/>
  <c r="M17" i="6"/>
  <c r="M9" i="6" s="1"/>
  <c r="L17" i="6"/>
  <c r="L9" i="6" s="1"/>
  <c r="K17" i="6"/>
  <c r="K9" i="6" s="1"/>
  <c r="J17" i="6"/>
  <c r="J9" i="6" s="1"/>
  <c r="I17" i="6"/>
  <c r="I9" i="6" s="1"/>
  <c r="H17" i="6"/>
  <c r="H9" i="6" s="1"/>
  <c r="G17" i="6"/>
  <c r="G9" i="6" s="1"/>
  <c r="F30" i="6"/>
  <c r="F22" i="6" s="1"/>
  <c r="F17" i="6"/>
  <c r="F9" i="6" s="1"/>
  <c r="E30" i="6"/>
  <c r="E22" i="6" s="1"/>
  <c r="D30" i="6"/>
  <c r="D22" i="6" s="1"/>
  <c r="C30" i="6"/>
  <c r="C22" i="6" s="1"/>
  <c r="B30" i="6"/>
  <c r="B22" i="6" s="1"/>
  <c r="C17" i="6"/>
  <c r="C9" i="6" s="1"/>
  <c r="D17" i="6"/>
  <c r="D9" i="6" s="1"/>
  <c r="E17" i="6"/>
  <c r="E9" i="6" s="1"/>
  <c r="F42" i="1"/>
  <c r="D26" i="33"/>
  <c r="D31" i="30"/>
  <c r="D25" i="33"/>
  <c r="B17" i="6"/>
  <c r="B9" i="6" s="1"/>
  <c r="B13" i="28"/>
  <c r="B9" i="28" s="1"/>
  <c r="D9" i="28"/>
  <c r="D15" i="33" s="1"/>
  <c r="D18" i="32"/>
  <c r="B18" i="32"/>
  <c r="F30" i="30"/>
  <c r="C31" i="30"/>
  <c r="F18" i="30"/>
  <c r="F17" i="30"/>
  <c r="F16" i="30"/>
  <c r="F15" i="30"/>
  <c r="F14" i="30"/>
  <c r="F13" i="30"/>
  <c r="F13" i="29"/>
  <c r="F41" i="1"/>
  <c r="F40" i="1"/>
  <c r="F39" i="1"/>
  <c r="F38" i="1"/>
  <c r="F37" i="1"/>
  <c r="K30" i="1"/>
  <c r="F32" i="1"/>
  <c r="F31" i="1"/>
  <c r="K19" i="1"/>
  <c r="K15" i="1"/>
  <c r="F19" i="1"/>
  <c r="F18" i="1"/>
  <c r="F17" i="1"/>
  <c r="F16" i="1"/>
  <c r="F15" i="1"/>
  <c r="F14" i="1"/>
  <c r="F13" i="1"/>
  <c r="F13" i="32"/>
  <c r="F12" i="32"/>
  <c r="B5" i="4"/>
  <c r="B9" i="31"/>
  <c r="B16" i="33" s="1"/>
  <c r="B19" i="50" s="1"/>
  <c r="B31" i="30"/>
  <c r="B14" i="29"/>
  <c r="B9" i="29" s="1"/>
  <c r="B26" i="33"/>
  <c r="B35" i="50" s="1"/>
  <c r="D14" i="32"/>
  <c r="A2" i="50"/>
  <c r="A4" i="50"/>
  <c r="E4" i="4"/>
  <c r="B18" i="4" s="1"/>
  <c r="M42" i="6"/>
  <c r="M41" i="6"/>
  <c r="M40" i="6"/>
  <c r="M39" i="6"/>
  <c r="M37" i="6"/>
  <c r="M38" i="6"/>
  <c r="L57" i="6"/>
  <c r="L48" i="6" s="1"/>
  <c r="L39" i="6"/>
  <c r="L42" i="6"/>
  <c r="L41" i="6"/>
  <c r="L43" i="6" s="1"/>
  <c r="L35" i="6" s="1"/>
  <c r="L40" i="6"/>
  <c r="L38" i="6"/>
  <c r="L37" i="6"/>
  <c r="K38" i="6"/>
  <c r="K42" i="6"/>
  <c r="K37" i="6"/>
  <c r="K39" i="6"/>
  <c r="K40" i="6"/>
  <c r="K41" i="6"/>
  <c r="K57" i="6"/>
  <c r="K48" i="6" s="1"/>
  <c r="J42" i="6"/>
  <c r="J41" i="6"/>
  <c r="J40" i="6"/>
  <c r="J39" i="6"/>
  <c r="J38" i="6"/>
  <c r="J37" i="6"/>
  <c r="J43" i="6" s="1"/>
  <c r="J35" i="6" s="1"/>
  <c r="C38" i="6"/>
  <c r="C42" i="6"/>
  <c r="C37" i="6"/>
  <c r="C43" i="6" s="1"/>
  <c r="C35" i="6" s="1"/>
  <c r="C39" i="6"/>
  <c r="C40" i="6"/>
  <c r="C41" i="6"/>
  <c r="F41" i="6"/>
  <c r="D38" i="6"/>
  <c r="D42" i="6"/>
  <c r="D37" i="6"/>
  <c r="D41" i="6"/>
  <c r="E42" i="6"/>
  <c r="E38" i="6"/>
  <c r="E37" i="6"/>
  <c r="E39" i="6"/>
  <c r="E40" i="6"/>
  <c r="E41" i="6"/>
  <c r="F42" i="6"/>
  <c r="F38" i="6"/>
  <c r="F37" i="6"/>
  <c r="G42" i="6"/>
  <c r="G38" i="6"/>
  <c r="G37" i="6"/>
  <c r="G39" i="6"/>
  <c r="G40" i="6"/>
  <c r="G41" i="6"/>
  <c r="H38" i="6"/>
  <c r="H42" i="6"/>
  <c r="H37" i="6"/>
  <c r="H41" i="6"/>
  <c r="B57" i="6"/>
  <c r="B48" i="6" s="1"/>
  <c r="C57" i="6"/>
  <c r="C48" i="6" s="1"/>
  <c r="D57" i="6"/>
  <c r="D48" i="6" s="1"/>
  <c r="E57" i="6"/>
  <c r="E48" i="6" s="1"/>
  <c r="F57" i="6"/>
  <c r="F48" i="6" s="1"/>
  <c r="G57" i="6"/>
  <c r="G48" i="6" s="1"/>
  <c r="H57" i="6"/>
  <c r="H48" i="6" s="1"/>
  <c r="J57" i="6"/>
  <c r="J48" i="6" s="1"/>
  <c r="M57" i="6"/>
  <c r="M48" i="6" s="1"/>
  <c r="B43" i="6"/>
  <c r="B35" i="6" s="1"/>
  <c r="D39" i="6"/>
  <c r="D40" i="6"/>
  <c r="F39" i="6"/>
  <c r="F40" i="6"/>
  <c r="H39" i="6"/>
  <c r="H40" i="6"/>
  <c r="I37" i="6"/>
  <c r="I38" i="6"/>
  <c r="I39" i="6"/>
  <c r="I40" i="6"/>
  <c r="I41" i="6"/>
  <c r="I57" i="6"/>
  <c r="I48" i="6" s="1"/>
  <c r="I42" i="6"/>
  <c r="O44" i="1"/>
  <c r="P44" i="1" s="1"/>
  <c r="Q44" i="1"/>
  <c r="B4" i="4"/>
  <c r="D19" i="31"/>
  <c r="D9" i="31" s="1"/>
  <c r="D16" i="33" s="1"/>
  <c r="K31" i="1"/>
  <c r="C14" i="29"/>
  <c r="H33" i="1"/>
  <c r="J33" i="1" s="1"/>
  <c r="H20" i="50"/>
  <c r="J20" i="50"/>
  <c r="I20" i="50"/>
  <c r="K20" i="50"/>
  <c r="H27" i="1"/>
  <c r="J27" i="1" s="1"/>
  <c r="C27" i="1"/>
  <c r="E27" i="1" s="1"/>
  <c r="C26" i="33"/>
  <c r="C18" i="32"/>
  <c r="E18" i="32" s="1"/>
  <c r="F12" i="1"/>
  <c r="F17" i="32"/>
  <c r="F18" i="32" s="1"/>
  <c r="F11" i="1"/>
  <c r="E20" i="1"/>
  <c r="H20" i="1"/>
  <c r="J20" i="1" s="1"/>
  <c r="E25" i="33"/>
  <c r="E34" i="50" s="1"/>
  <c r="K32" i="1"/>
  <c r="F30" i="1"/>
  <c r="C33" i="1"/>
  <c r="E33" i="1" s="1"/>
  <c r="I44" i="1" s="1"/>
  <c r="J44" i="1" s="1"/>
  <c r="C14" i="32"/>
  <c r="F11" i="32"/>
  <c r="E26" i="33"/>
  <c r="E35" i="50" s="1"/>
  <c r="K24" i="1"/>
  <c r="F11" i="30"/>
  <c r="F23" i="1"/>
  <c r="F43" i="6"/>
  <c r="F35" i="6" s="1"/>
  <c r="K43" i="6"/>
  <c r="K35" i="6" s="1"/>
  <c r="C9" i="31"/>
  <c r="D43" i="6"/>
  <c r="D35" i="6"/>
  <c r="M43" i="6"/>
  <c r="M35" i="6" s="1"/>
  <c r="I43" i="6" l="1"/>
  <c r="I35" i="6" s="1"/>
  <c r="H43" i="6"/>
  <c r="H35" i="6" s="1"/>
  <c r="G43" i="6"/>
  <c r="G35" i="6" s="1"/>
  <c r="E43" i="6"/>
  <c r="E35" i="6" s="1"/>
  <c r="K43" i="1"/>
  <c r="F43" i="1"/>
  <c r="I46" i="1"/>
  <c r="I9" i="1" s="1"/>
  <c r="I13" i="33" s="1"/>
  <c r="B46" i="1"/>
  <c r="R44" i="1"/>
  <c r="F19" i="30"/>
  <c r="C16" i="33"/>
  <c r="C19" i="50" s="1"/>
  <c r="E9" i="31"/>
  <c r="C9" i="28"/>
  <c r="E13" i="28"/>
  <c r="C9" i="29"/>
  <c r="E14" i="29"/>
  <c r="F14" i="29" s="1"/>
  <c r="H9" i="32"/>
  <c r="J20" i="32"/>
  <c r="J9" i="32" s="1"/>
  <c r="J11" i="33" s="1"/>
  <c r="C28" i="33"/>
  <c r="C28" i="50" s="1"/>
  <c r="E14" i="32"/>
  <c r="E28" i="33" s="1"/>
  <c r="E29" i="50" s="1"/>
  <c r="C24" i="33"/>
  <c r="B27" i="33"/>
  <c r="B28" i="50" s="1"/>
  <c r="F18" i="31"/>
  <c r="F14" i="31"/>
  <c r="F17" i="31"/>
  <c r="F13" i="31"/>
  <c r="F12" i="28"/>
  <c r="F16" i="31"/>
  <c r="F12" i="31"/>
  <c r="F11" i="28"/>
  <c r="F15" i="31"/>
  <c r="F11" i="31"/>
  <c r="D30" i="33"/>
  <c r="D30" i="50" s="1"/>
  <c r="D9" i="29"/>
  <c r="B24" i="33"/>
  <c r="B27" i="50" s="1"/>
  <c r="B15" i="33"/>
  <c r="B13" i="50" s="1"/>
  <c r="B20" i="32"/>
  <c r="B9" i="32" s="1"/>
  <c r="B11" i="33" s="1"/>
  <c r="B11" i="50" s="1"/>
  <c r="B28" i="33"/>
  <c r="B29" i="50" s="1"/>
  <c r="B33" i="30"/>
  <c r="B9" i="30" s="1"/>
  <c r="B14" i="33" s="1"/>
  <c r="B18" i="50" s="1"/>
  <c r="B12" i="33"/>
  <c r="B17" i="50" s="1"/>
  <c r="B29" i="33"/>
  <c r="C33" i="30"/>
  <c r="C25" i="33"/>
  <c r="C34" i="50" s="1"/>
  <c r="C29" i="33"/>
  <c r="C36" i="50" s="1"/>
  <c r="C27" i="50"/>
  <c r="C35" i="50"/>
  <c r="C27" i="33"/>
  <c r="D24" i="33"/>
  <c r="D27" i="50" s="1"/>
  <c r="C20" i="32"/>
  <c r="F27" i="1"/>
  <c r="K33" i="1"/>
  <c r="F33" i="1"/>
  <c r="F14" i="32"/>
  <c r="K27" i="1"/>
  <c r="F31" i="30"/>
  <c r="D27" i="33"/>
  <c r="D28" i="50" s="1"/>
  <c r="D28" i="33"/>
  <c r="F20" i="1"/>
  <c r="D20" i="32"/>
  <c r="E27" i="33"/>
  <c r="E28" i="50" s="1"/>
  <c r="D34" i="50"/>
  <c r="F25" i="33"/>
  <c r="F34" i="50" s="1"/>
  <c r="D13" i="50"/>
  <c r="C9" i="53" s="1"/>
  <c r="D35" i="50"/>
  <c r="F26" i="33"/>
  <c r="F35" i="50" s="1"/>
  <c r="E24" i="33"/>
  <c r="E27" i="50" s="1"/>
  <c r="K12" i="1"/>
  <c r="D19" i="50"/>
  <c r="D29" i="33"/>
  <c r="D36" i="50" s="1"/>
  <c r="D33" i="30"/>
  <c r="C46" i="1" l="1"/>
  <c r="C9" i="1" s="1"/>
  <c r="C13" i="33" s="1"/>
  <c r="C12" i="50" s="1"/>
  <c r="B8" i="53" s="1"/>
  <c r="B30" i="33"/>
  <c r="B30" i="50" s="1"/>
  <c r="B31" i="50" s="1"/>
  <c r="C30" i="33"/>
  <c r="C30" i="50" s="1"/>
  <c r="H46" i="1"/>
  <c r="J46" i="1" s="1"/>
  <c r="K46" i="1" s="1"/>
  <c r="K20" i="1"/>
  <c r="C29" i="50"/>
  <c r="C15" i="33"/>
  <c r="C13" i="50" s="1"/>
  <c r="B9" i="53" s="1"/>
  <c r="D9" i="53" s="1"/>
  <c r="E9" i="28"/>
  <c r="C9" i="30"/>
  <c r="C14" i="33" s="1"/>
  <c r="C18" i="50" s="1"/>
  <c r="E33" i="30"/>
  <c r="E9" i="30" s="1"/>
  <c r="E14" i="33" s="1"/>
  <c r="E18" i="50" s="1"/>
  <c r="C12" i="33"/>
  <c r="C17" i="50" s="1"/>
  <c r="E9" i="29"/>
  <c r="E12" i="33" s="1"/>
  <c r="E17" i="50" s="1"/>
  <c r="H11" i="50"/>
  <c r="G7" i="53" s="1"/>
  <c r="H11" i="33"/>
  <c r="C9" i="32"/>
  <c r="C11" i="33" s="1"/>
  <c r="C11" i="50" s="1"/>
  <c r="B7" i="53" s="1"/>
  <c r="E20" i="32"/>
  <c r="E9" i="32" s="1"/>
  <c r="E11" i="33" s="1"/>
  <c r="E11" i="50" s="1"/>
  <c r="B9" i="1"/>
  <c r="B13" i="33" s="1"/>
  <c r="B12" i="50" s="1"/>
  <c r="B14" i="50" s="1"/>
  <c r="D9" i="1"/>
  <c r="D13" i="33" s="1"/>
  <c r="D12" i="50" s="1"/>
  <c r="C8" i="53" s="1"/>
  <c r="K9" i="32"/>
  <c r="K11" i="50" s="1"/>
  <c r="J11" i="50"/>
  <c r="K20" i="32"/>
  <c r="F10" i="28"/>
  <c r="F10" i="31"/>
  <c r="D12" i="33"/>
  <c r="D17" i="50" s="1"/>
  <c r="B20" i="50"/>
  <c r="B36" i="50"/>
  <c r="B37" i="50" s="1"/>
  <c r="C37" i="50"/>
  <c r="I12" i="50"/>
  <c r="H8" i="53" s="1"/>
  <c r="I11" i="33"/>
  <c r="K11" i="33" s="1"/>
  <c r="I11" i="50"/>
  <c r="H7" i="53" s="1"/>
  <c r="F28" i="33"/>
  <c r="F29" i="50" s="1"/>
  <c r="D29" i="50"/>
  <c r="D31" i="50" s="1"/>
  <c r="F24" i="33"/>
  <c r="F27" i="50" s="1"/>
  <c r="D9" i="32"/>
  <c r="D11" i="33" s="1"/>
  <c r="D11" i="50" s="1"/>
  <c r="C7" i="53" s="1"/>
  <c r="F27" i="33"/>
  <c r="F28" i="50" s="1"/>
  <c r="D37" i="50"/>
  <c r="D31" i="33"/>
  <c r="D22" i="33" s="1"/>
  <c r="D9" i="30"/>
  <c r="B10" i="53" l="1"/>
  <c r="C31" i="50"/>
  <c r="E46" i="1"/>
  <c r="E9" i="1" s="1"/>
  <c r="E13" i="33" s="1"/>
  <c r="F13" i="33" s="1"/>
  <c r="F12" i="50" s="1"/>
  <c r="I7" i="53"/>
  <c r="H9" i="1"/>
  <c r="H13" i="33" s="1"/>
  <c r="H17" i="33" s="1"/>
  <c r="H9" i="33" s="1"/>
  <c r="D7" i="53"/>
  <c r="B31" i="33"/>
  <c r="B22" i="33" s="1"/>
  <c r="C31" i="33"/>
  <c r="C22" i="33" s="1"/>
  <c r="C25" i="50" s="1"/>
  <c r="H10" i="53"/>
  <c r="C10" i="53"/>
  <c r="D8" i="53"/>
  <c r="B17" i="33"/>
  <c r="B9" i="33" s="1"/>
  <c r="B25" i="50"/>
  <c r="C20" i="50"/>
  <c r="F33" i="30"/>
  <c r="C14" i="50"/>
  <c r="F9" i="29"/>
  <c r="F20" i="32"/>
  <c r="F9" i="32" s="1"/>
  <c r="J9" i="1"/>
  <c r="J13" i="33" s="1"/>
  <c r="D14" i="50"/>
  <c r="F12" i="33"/>
  <c r="F17" i="50" s="1"/>
  <c r="C17" i="33"/>
  <c r="C9" i="33" s="1"/>
  <c r="E30" i="33"/>
  <c r="E30" i="50" s="1"/>
  <c r="E31" i="50" s="1"/>
  <c r="F13" i="28"/>
  <c r="E29" i="33"/>
  <c r="F19" i="31"/>
  <c r="B9" i="50"/>
  <c r="I14" i="50"/>
  <c r="I9" i="50" s="1"/>
  <c r="D25" i="50"/>
  <c r="F11" i="33"/>
  <c r="F11" i="50" s="1"/>
  <c r="E12" i="50"/>
  <c r="F9" i="30"/>
  <c r="D14" i="33"/>
  <c r="D10" i="53" l="1"/>
  <c r="H12" i="50"/>
  <c r="H14" i="50" s="1"/>
  <c r="H9" i="50" s="1"/>
  <c r="F46" i="1"/>
  <c r="F9" i="1"/>
  <c r="C9" i="50"/>
  <c r="K9" i="1"/>
  <c r="K12" i="50" s="1"/>
  <c r="J12" i="50"/>
  <c r="F30" i="33"/>
  <c r="F30" i="50" s="1"/>
  <c r="F31" i="50" s="1"/>
  <c r="E36" i="50"/>
  <c r="E37" i="50" s="1"/>
  <c r="E25" i="50" s="1"/>
  <c r="F29" i="33"/>
  <c r="F36" i="50" s="1"/>
  <c r="F37" i="50" s="1"/>
  <c r="E15" i="33"/>
  <c r="F9" i="28"/>
  <c r="E31" i="33"/>
  <c r="E22" i="33" s="1"/>
  <c r="F22" i="33" s="1"/>
  <c r="E16" i="33"/>
  <c r="F9" i="31"/>
  <c r="I17" i="33"/>
  <c r="I9" i="33" s="1"/>
  <c r="K13" i="33"/>
  <c r="J17" i="33"/>
  <c r="J9" i="33" s="1"/>
  <c r="F14" i="33"/>
  <c r="D18" i="50"/>
  <c r="D20" i="50" s="1"/>
  <c r="D9" i="50" s="1"/>
  <c r="D17" i="33"/>
  <c r="D9" i="33" s="1"/>
  <c r="G8" i="53" l="1"/>
  <c r="K14" i="50"/>
  <c r="K9" i="50" s="1"/>
  <c r="I8" i="53"/>
  <c r="G10" i="53"/>
  <c r="I10" i="53" s="1"/>
  <c r="J14" i="50"/>
  <c r="J9" i="50" s="1"/>
  <c r="F25" i="50"/>
  <c r="E13" i="50"/>
  <c r="E14" i="50" s="1"/>
  <c r="F15" i="33"/>
  <c r="F13" i="50" s="1"/>
  <c r="F14" i="50" s="1"/>
  <c r="E17" i="33"/>
  <c r="E9" i="33" s="1"/>
  <c r="F9" i="33" s="1"/>
  <c r="E19" i="50"/>
  <c r="E20" i="50" s="1"/>
  <c r="F16" i="33"/>
  <c r="F19" i="50" s="1"/>
  <c r="F31" i="33"/>
  <c r="K17" i="33"/>
  <c r="K9" i="33"/>
  <c r="F18" i="50"/>
  <c r="E9" i="50" l="1"/>
  <c r="F9" i="50" s="1"/>
  <c r="F17" i="33"/>
  <c r="F20" i="50"/>
</calcChain>
</file>

<file path=xl/sharedStrings.xml><?xml version="1.0" encoding="utf-8"?>
<sst xmlns="http://schemas.openxmlformats.org/spreadsheetml/2006/main" count="489" uniqueCount="154">
  <si>
    <t>Completed</t>
  </si>
  <si>
    <t>Line Miles</t>
  </si>
  <si>
    <t>Ahead/(Behind)</t>
  </si>
  <si>
    <t>Goal</t>
  </si>
  <si>
    <t xml:space="preserve"> </t>
  </si>
  <si>
    <t>Total</t>
  </si>
  <si>
    <t>TOTAL</t>
  </si>
  <si>
    <t>Date</t>
  </si>
  <si>
    <t>Achieved</t>
  </si>
  <si>
    <t>District</t>
  </si>
  <si>
    <t>Scheduled</t>
  </si>
  <si>
    <t>Washington</t>
  </si>
  <si>
    <t>Idaho</t>
  </si>
  <si>
    <t>Wyoming</t>
  </si>
  <si>
    <t>May</t>
  </si>
  <si>
    <t>State</t>
  </si>
  <si>
    <t>Forester</t>
  </si>
  <si>
    <t>*</t>
  </si>
  <si>
    <t>Miles</t>
  </si>
  <si>
    <t>CYCLE WORK</t>
  </si>
  <si>
    <t>INTERIM WORK</t>
  </si>
  <si>
    <t>SUMMARY OF SYSTEMATIC WORK* BY FORESTER</t>
  </si>
  <si>
    <t>w</t>
  </si>
  <si>
    <t>Total Miles</t>
  </si>
  <si>
    <t>Weeks</t>
  </si>
  <si>
    <t>Completed Goal</t>
  </si>
  <si>
    <t>*Line Miles</t>
  </si>
  <si>
    <t>*Line Mile</t>
  </si>
  <si>
    <t>Mo. Miles</t>
  </si>
  <si>
    <t>AHEAD / BEHIND LINE MILE GOALS</t>
  </si>
  <si>
    <t>YTD Total</t>
  </si>
  <si>
    <t>*Combines cycle and interim work.</t>
  </si>
  <si>
    <t>Apr</t>
  </si>
  <si>
    <t>Jun</t>
  </si>
  <si>
    <t>Jul</t>
  </si>
  <si>
    <t>Aug</t>
  </si>
  <si>
    <t>Sep</t>
  </si>
  <si>
    <t>Oct</t>
  </si>
  <si>
    <t>Nov</t>
  </si>
  <si>
    <t>Dec</t>
  </si>
  <si>
    <t>Diff</t>
  </si>
  <si>
    <t>Cycle Mi.</t>
  </si>
  <si>
    <t>Pacific</t>
  </si>
  <si>
    <t>Forester/Pacific</t>
  </si>
  <si>
    <t>Jan</t>
  </si>
  <si>
    <t>Feb</t>
  </si>
  <si>
    <t>Mar</t>
  </si>
  <si>
    <t>Phillips</t>
  </si>
  <si>
    <t>Total California</t>
  </si>
  <si>
    <t>Ahead(Behind)</t>
  </si>
  <si>
    <t>Crescent City</t>
  </si>
  <si>
    <t xml:space="preserve">Total Idaho </t>
  </si>
  <si>
    <t>Total Oregon</t>
  </si>
  <si>
    <t>Montpelier</t>
  </si>
  <si>
    <t>Preston</t>
  </si>
  <si>
    <t>Shelley</t>
  </si>
  <si>
    <t>Albany</t>
  </si>
  <si>
    <t>Coos Bay</t>
  </si>
  <si>
    <t>Corvallis</t>
  </si>
  <si>
    <t>Cottage Grove</t>
  </si>
  <si>
    <t>Dallas</t>
  </si>
  <si>
    <t>Junction City</t>
  </si>
  <si>
    <t>Lebanon</t>
  </si>
  <si>
    <t>Lincoln City</t>
  </si>
  <si>
    <t>Roseburg</t>
  </si>
  <si>
    <t>Stayton</t>
  </si>
  <si>
    <t>Grants Pass</t>
  </si>
  <si>
    <t>Klamath Falls</t>
  </si>
  <si>
    <t>Medford</t>
  </si>
  <si>
    <t>Clatsop</t>
  </si>
  <si>
    <t>Enterprise</t>
  </si>
  <si>
    <t>Hermiston</t>
  </si>
  <si>
    <t>Hood River</t>
  </si>
  <si>
    <t>Pendleton</t>
  </si>
  <si>
    <t>*Portland</t>
  </si>
  <si>
    <t>* Portland is ½ line miles for cycle, but there is no interim work.</t>
  </si>
  <si>
    <t>Total Utah</t>
  </si>
  <si>
    <t>Total Wyoming</t>
  </si>
  <si>
    <t xml:space="preserve">Total Washington </t>
  </si>
  <si>
    <t xml:space="preserve">Yakima </t>
  </si>
  <si>
    <t xml:space="preserve">Walla Walla </t>
  </si>
  <si>
    <t>Sunnyside</t>
  </si>
  <si>
    <t>Evans</t>
  </si>
  <si>
    <t>Jones</t>
  </si>
  <si>
    <t>Jordan Valley</t>
  </si>
  <si>
    <t>Metro</t>
  </si>
  <si>
    <t>Tooele</t>
  </si>
  <si>
    <t>Vanderhoof</t>
  </si>
  <si>
    <t>Layton</t>
  </si>
  <si>
    <t>Line Mile</t>
  </si>
  <si>
    <t>Cody/Lovell</t>
  </si>
  <si>
    <t>Laramie</t>
  </si>
  <si>
    <t>Rawlins</t>
  </si>
  <si>
    <t>Rock Springs</t>
  </si>
  <si>
    <t>Worland</t>
  </si>
  <si>
    <t>California</t>
  </si>
  <si>
    <t>Oregon</t>
  </si>
  <si>
    <t>Utah</t>
  </si>
  <si>
    <t>Rocky Mt</t>
  </si>
  <si>
    <t>Forester/Rocky Mt</t>
  </si>
  <si>
    <t xml:space="preserve">Dec </t>
  </si>
  <si>
    <t>Summary</t>
  </si>
  <si>
    <t>Armstrong</t>
  </si>
  <si>
    <t>Hooley</t>
  </si>
  <si>
    <t>Casper/Douglas/Buffalo</t>
  </si>
  <si>
    <t>Riverton/Lander</t>
  </si>
  <si>
    <t>Yreka/Mt Shasta</t>
  </si>
  <si>
    <t>CYCLE WORK BY STATE YTD</t>
  </si>
  <si>
    <t>INTERIM WORK BY STATE YTD</t>
  </si>
  <si>
    <t>COMBINED CYCLE AND INTERIM  WORK BY STATE YTD</t>
  </si>
  <si>
    <t>COMBINED CYCLE AND INTERIM WORK BY FORESTER YTD</t>
  </si>
  <si>
    <t>American Fork, Nebo</t>
  </si>
  <si>
    <t>Cedar City, Dixie, Milford</t>
  </si>
  <si>
    <t>Moab (Canyonlands)</t>
  </si>
  <si>
    <t>Vernal (Ashley)</t>
  </si>
  <si>
    <t>Price (Castle Country)</t>
  </si>
  <si>
    <t>Richfield, Delta</t>
  </si>
  <si>
    <t>Pinedale/Sublett</t>
  </si>
  <si>
    <t>Smithfield, Randolph, Laketown</t>
  </si>
  <si>
    <t>Wolinski</t>
  </si>
  <si>
    <t>Milton-Freewater (Walla Walla, OR)</t>
  </si>
  <si>
    <t>Tremonton/Bear River</t>
  </si>
  <si>
    <t>Lakeview/Or</t>
  </si>
  <si>
    <t>Central Oregon (Bend, Madras, Prineville, Redmond)</t>
  </si>
  <si>
    <t>Rexburg/Mudlake</t>
  </si>
  <si>
    <t>YTD Line Miles</t>
  </si>
  <si>
    <t>YTD Line Mile</t>
  </si>
  <si>
    <t>PACIFICORP VEGETATION MANAGEMENT 2017 DISTRIBUTION PROGRESS REPORT</t>
  </si>
  <si>
    <t>Evanston/Kemmerer</t>
  </si>
  <si>
    <t xml:space="preserve">Mt Ogden </t>
  </si>
  <si>
    <t>Park City</t>
  </si>
  <si>
    <t>`</t>
  </si>
  <si>
    <t>Tulelake/KFC</t>
  </si>
  <si>
    <t xml:space="preserve"> Miles Competed</t>
  </si>
  <si>
    <t xml:space="preserve"> % Complete</t>
  </si>
  <si>
    <t>DISTRIBUTION CYCLE WORK</t>
  </si>
  <si>
    <t>DISTRIBUTION INTERIM WORK</t>
  </si>
  <si>
    <t>PACIFICORP VEGETATION MANAGEMENT 2020 DISTRIBUTION PROGRESS REPORT</t>
  </si>
  <si>
    <t>California Vegetation Management 2020 Distribution Progress Report</t>
  </si>
  <si>
    <t>Idaho Vegetation  Management 2020 Distribution Progress Report</t>
  </si>
  <si>
    <t>Oregon Vegetation Management 2020 Distribution Progress Report</t>
  </si>
  <si>
    <t>Utah  Vegetation Management 2020 Distribution Progress Report</t>
  </si>
  <si>
    <t>Washington Vegetation Management 2020 Distribution Progress Report</t>
  </si>
  <si>
    <t>Wyoming Vegetation Management 2020 Distribution Progress Report</t>
  </si>
  <si>
    <t>No Medford</t>
  </si>
  <si>
    <t>Alturas/Lakeview</t>
  </si>
  <si>
    <t>Feldman/Dudik</t>
  </si>
  <si>
    <t>Evans/Spicer</t>
  </si>
  <si>
    <t>Sorensen/O'Malley</t>
  </si>
  <si>
    <t>Hooley/Arritola</t>
  </si>
  <si>
    <t>Phillips/Russell</t>
  </si>
  <si>
    <t>Vanderhoof/Cherry</t>
  </si>
  <si>
    <t>Housholder/Koetsier</t>
  </si>
  <si>
    <t>Through Jan 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</si>
</sst>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0.0%"/>
    <numFmt numFmtId="167" formatCode="#,##0.0"/>
    <numFmt numFmtId="168" formatCode="0_);\(0\)"/>
    <numFmt numFmtId="169" formatCode="_(* #,##0_);_(* \(#,##0\);_(* &quot;-&quot;??_);_(@_)"/>
    <numFmt numFmtId="170" formatCode="#,##0.0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color indexed="51"/>
      <name val="Calibri"/>
      <family val="2"/>
    </font>
    <font>
      <sz val="10"/>
      <color indexed="10"/>
      <name val="Calibri"/>
      <family val="2"/>
    </font>
    <font>
      <sz val="10"/>
      <color indexed="60"/>
      <name val="Calibri"/>
      <family val="2"/>
    </font>
    <font>
      <sz val="10"/>
      <color indexed="62"/>
      <name val="Calibri"/>
      <family val="2"/>
    </font>
    <font>
      <sz val="10"/>
      <color indexed="17"/>
      <name val="Calibri"/>
      <family val="2"/>
    </font>
    <font>
      <sz val="10"/>
      <color indexed="62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7E4BD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49" fontId="0" fillId="0" borderId="0" xfId="0" applyNumberFormat="1"/>
    <xf numFmtId="49" fontId="2" fillId="0" borderId="0" xfId="0" applyNumberFormat="1" applyFont="1"/>
    <xf numFmtId="9" fontId="0" fillId="0" borderId="0" xfId="0" applyNumberFormat="1" applyAlignment="1">
      <alignment horizontal="center"/>
    </xf>
    <xf numFmtId="3" fontId="0" fillId="0" borderId="0" xfId="0" applyNumberFormat="1"/>
    <xf numFmtId="3" fontId="3" fillId="0" borderId="0" xfId="0" applyNumberFormat="1" applyFont="1" applyBorder="1" applyAlignment="1">
      <alignment horizontal="right"/>
    </xf>
    <xf numFmtId="3" fontId="0" fillId="0" borderId="0" xfId="0" applyNumberFormat="1" applyAlignment="1"/>
    <xf numFmtId="169" fontId="0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9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1" xfId="0" applyFont="1" applyBorder="1"/>
    <xf numFmtId="3" fontId="4" fillId="0" borderId="0" xfId="0" applyNumberFormat="1" applyFont="1" applyBorder="1"/>
    <xf numFmtId="0" fontId="4" fillId="0" borderId="0" xfId="0" applyFont="1" applyBorder="1"/>
    <xf numFmtId="166" fontId="4" fillId="0" borderId="0" xfId="0" applyNumberFormat="1" applyFont="1" applyBorder="1"/>
    <xf numFmtId="9" fontId="4" fillId="0" borderId="0" xfId="0" applyNumberFormat="1" applyFont="1" applyBorder="1"/>
    <xf numFmtId="3" fontId="4" fillId="0" borderId="2" xfId="0" applyNumberFormat="1" applyFont="1" applyBorder="1"/>
    <xf numFmtId="166" fontId="4" fillId="0" borderId="2" xfId="0" applyNumberFormat="1" applyFont="1" applyBorder="1"/>
    <xf numFmtId="0" fontId="4" fillId="0" borderId="2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1" fontId="4" fillId="0" borderId="0" xfId="34" applyNumberFormat="1" applyFont="1" applyBorder="1" applyAlignment="1">
      <alignment horizontal="center"/>
    </xf>
    <xf numFmtId="1" fontId="4" fillId="0" borderId="0" xfId="0" applyNumberFormat="1" applyFont="1" applyBorder="1"/>
    <xf numFmtId="9" fontId="4" fillId="0" borderId="2" xfId="0" applyNumberFormat="1" applyFont="1" applyBorder="1"/>
    <xf numFmtId="1" fontId="4" fillId="0" borderId="0" xfId="0" applyNumberFormat="1" applyFont="1"/>
    <xf numFmtId="0" fontId="4" fillId="0" borderId="1" xfId="0" applyFont="1" applyBorder="1" applyAlignment="1"/>
    <xf numFmtId="0" fontId="4" fillId="0" borderId="1" xfId="0" applyFont="1" applyFill="1" applyBorder="1"/>
    <xf numFmtId="166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Alignment="1">
      <alignment horizontal="center"/>
    </xf>
    <xf numFmtId="3" fontId="4" fillId="0" borderId="3" xfId="0" applyNumberFormat="1" applyFont="1" applyBorder="1"/>
    <xf numFmtId="0" fontId="5" fillId="0" borderId="4" xfId="0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3" fontId="5" fillId="0" borderId="4" xfId="34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4" fillId="0" borderId="4" xfId="0" applyFont="1" applyBorder="1"/>
    <xf numFmtId="1" fontId="4" fillId="0" borderId="4" xfId="0" applyNumberFormat="1" applyFont="1" applyBorder="1"/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4" xfId="34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2" borderId="3" xfId="0" applyFont="1" applyFill="1" applyBorder="1" applyAlignment="1"/>
    <xf numFmtId="0" fontId="4" fillId="2" borderId="0" xfId="0" applyFont="1" applyFill="1" applyBorder="1"/>
    <xf numFmtId="9" fontId="5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5" fillId="0" borderId="4" xfId="0" applyFont="1" applyBorder="1"/>
    <xf numFmtId="3" fontId="4" fillId="0" borderId="4" xfId="0" applyNumberFormat="1" applyFont="1" applyBorder="1"/>
    <xf numFmtId="166" fontId="4" fillId="0" borderId="4" xfId="0" applyNumberFormat="1" applyFont="1" applyBorder="1"/>
    <xf numFmtId="3" fontId="4" fillId="0" borderId="4" xfId="34" applyNumberFormat="1" applyFont="1" applyBorder="1" applyAlignment="1">
      <alignment horizontal="center"/>
    </xf>
    <xf numFmtId="166" fontId="4" fillId="0" borderId="3" xfId="0" applyNumberFormat="1" applyFont="1" applyBorder="1"/>
    <xf numFmtId="0" fontId="4" fillId="0" borderId="5" xfId="0" applyFont="1" applyBorder="1"/>
    <xf numFmtId="166" fontId="4" fillId="0" borderId="6" xfId="0" applyNumberFormat="1" applyFont="1" applyBorder="1"/>
    <xf numFmtId="3" fontId="4" fillId="2" borderId="4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164" fontId="4" fillId="0" borderId="0" xfId="0" applyNumberFormat="1" applyFont="1"/>
    <xf numFmtId="165" fontId="4" fillId="0" borderId="0" xfId="2" applyNumberFormat="1" applyFont="1" applyBorder="1" applyAlignment="1">
      <alignment horizontal="center"/>
    </xf>
    <xf numFmtId="165" fontId="4" fillId="0" borderId="0" xfId="2" applyNumberFormat="1" applyFont="1" applyBorder="1"/>
    <xf numFmtId="165" fontId="4" fillId="0" borderId="0" xfId="2" applyNumberFormat="1" applyFont="1"/>
    <xf numFmtId="1" fontId="5" fillId="0" borderId="0" xfId="0" applyNumberFormat="1" applyFont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165" fontId="4" fillId="0" borderId="0" xfId="2" applyNumberFormat="1" applyFont="1" applyFill="1"/>
    <xf numFmtId="0" fontId="4" fillId="0" borderId="1" xfId="0" applyFont="1" applyBorder="1" applyAlignment="1">
      <alignment wrapText="1"/>
    </xf>
    <xf numFmtId="3" fontId="4" fillId="0" borderId="0" xfId="34" applyNumberFormat="1" applyFon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166" fontId="4" fillId="0" borderId="0" xfId="0" applyNumberFormat="1" applyFont="1" applyProtection="1">
      <protection locked="0"/>
    </xf>
    <xf numFmtId="166" fontId="4" fillId="0" borderId="0" xfId="0" applyNumberFormat="1" applyFont="1" applyBorder="1" applyProtection="1">
      <protection locked="0"/>
    </xf>
    <xf numFmtId="9" fontId="4" fillId="0" borderId="0" xfId="0" applyNumberFormat="1" applyFont="1" applyBorder="1" applyProtection="1">
      <protection locked="0"/>
    </xf>
    <xf numFmtId="9" fontId="4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/>
    <xf numFmtId="9" fontId="4" fillId="0" borderId="0" xfId="34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9" fontId="4" fillId="0" borderId="0" xfId="34" applyFont="1" applyBorder="1" applyAlignment="1">
      <alignment horizontal="center"/>
    </xf>
    <xf numFmtId="9" fontId="4" fillId="0" borderId="0" xfId="34" applyFont="1" applyBorder="1"/>
    <xf numFmtId="166" fontId="4" fillId="0" borderId="0" xfId="34" applyNumberFormat="1" applyFont="1" applyBorder="1" applyAlignment="1">
      <alignment horizontal="center"/>
    </xf>
    <xf numFmtId="166" fontId="4" fillId="0" borderId="7" xfId="0" applyNumberFormat="1" applyFont="1" applyBorder="1"/>
    <xf numFmtId="3" fontId="4" fillId="0" borderId="1" xfId="0" applyNumberFormat="1" applyFont="1" applyBorder="1"/>
    <xf numFmtId="10" fontId="4" fillId="0" borderId="0" xfId="0" applyNumberFormat="1" applyFont="1"/>
    <xf numFmtId="166" fontId="4" fillId="0" borderId="0" xfId="0" applyNumberFormat="1" applyFont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4" fillId="2" borderId="9" xfId="0" applyFont="1" applyFill="1" applyBorder="1"/>
    <xf numFmtId="0" fontId="5" fillId="0" borderId="4" xfId="0" applyFont="1" applyBorder="1" applyAlignment="1">
      <alignment horizontal="right"/>
    </xf>
    <xf numFmtId="1" fontId="5" fillId="0" borderId="4" xfId="0" applyNumberFormat="1" applyFont="1" applyBorder="1"/>
    <xf numFmtId="0" fontId="4" fillId="0" borderId="4" xfId="0" applyFont="1" applyFill="1" applyBorder="1"/>
    <xf numFmtId="0" fontId="4" fillId="0" borderId="4" xfId="0" applyFont="1" applyBorder="1" applyAlignment="1">
      <alignment wrapText="1"/>
    </xf>
    <xf numFmtId="164" fontId="4" fillId="0" borderId="4" xfId="0" applyNumberFormat="1" applyFont="1" applyBorder="1"/>
    <xf numFmtId="167" fontId="4" fillId="0" borderId="4" xfId="0" applyNumberFormat="1" applyFont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9" fontId="4" fillId="0" borderId="0" xfId="34" applyNumberFormat="1" applyFont="1" applyFill="1" applyBorder="1" applyAlignment="1">
      <alignment horizontal="center"/>
    </xf>
    <xf numFmtId="9" fontId="4" fillId="0" borderId="0" xfId="0" applyNumberFormat="1" applyFont="1" applyFill="1" applyBorder="1"/>
    <xf numFmtId="3" fontId="6" fillId="0" borderId="4" xfId="0" applyNumberFormat="1" applyFont="1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3" fontId="4" fillId="0" borderId="4" xfId="0" applyNumberFormat="1" applyFont="1" applyFill="1" applyBorder="1" applyAlignment="1" applyProtection="1">
      <alignment horizontal="center"/>
      <protection locked="0"/>
    </xf>
    <xf numFmtId="3" fontId="4" fillId="0" borderId="4" xfId="34" applyNumberFormat="1" applyFont="1" applyBorder="1" applyAlignment="1" applyProtection="1">
      <alignment horizontal="center"/>
      <protection locked="0"/>
    </xf>
    <xf numFmtId="1" fontId="4" fillId="0" borderId="4" xfId="34" applyNumberFormat="1" applyFont="1" applyBorder="1" applyAlignment="1" applyProtection="1">
      <alignment horizontal="center"/>
      <protection locked="0"/>
    </xf>
    <xf numFmtId="3" fontId="4" fillId="0" borderId="4" xfId="0" applyNumberFormat="1" applyFont="1" applyBorder="1" applyProtection="1">
      <protection locked="0"/>
    </xf>
    <xf numFmtId="3" fontId="5" fillId="0" borderId="4" xfId="0" applyNumberFormat="1" applyFont="1" applyBorder="1"/>
    <xf numFmtId="0" fontId="4" fillId="0" borderId="10" xfId="0" applyFont="1" applyBorder="1"/>
    <xf numFmtId="0" fontId="4" fillId="0" borderId="11" xfId="0" applyFont="1" applyBorder="1"/>
    <xf numFmtId="3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3" fontId="5" fillId="2" borderId="4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 applyProtection="1">
      <alignment horizontal="center"/>
    </xf>
    <xf numFmtId="3" fontId="8" fillId="0" borderId="4" xfId="0" applyNumberFormat="1" applyFont="1" applyBorder="1" applyAlignment="1">
      <alignment horizontal="center"/>
    </xf>
    <xf numFmtId="3" fontId="4" fillId="0" borderId="7" xfId="0" applyNumberFormat="1" applyFont="1" applyBorder="1"/>
    <xf numFmtId="1" fontId="4" fillId="0" borderId="0" xfId="0" applyNumberFormat="1" applyFont="1" applyBorder="1" applyAlignment="1"/>
    <xf numFmtId="0" fontId="4" fillId="2" borderId="5" xfId="0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Border="1"/>
    <xf numFmtId="3" fontId="5" fillId="2" borderId="4" xfId="0" applyNumberFormat="1" applyFont="1" applyFill="1" applyBorder="1"/>
    <xf numFmtId="3" fontId="4" fillId="2" borderId="8" xfId="0" applyNumberFormat="1" applyFont="1" applyFill="1" applyBorder="1" applyAlignment="1">
      <alignment horizontal="center"/>
    </xf>
    <xf numFmtId="169" fontId="4" fillId="0" borderId="4" xfId="1" applyNumberFormat="1" applyFont="1" applyBorder="1"/>
    <xf numFmtId="1" fontId="4" fillId="0" borderId="12" xfId="0" applyNumberFormat="1" applyFont="1" applyBorder="1" applyAlignment="1">
      <alignment horizontal="center"/>
    </xf>
    <xf numFmtId="0" fontId="5" fillId="2" borderId="13" xfId="0" applyFont="1" applyFill="1" applyBorder="1"/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1" fontId="4" fillId="0" borderId="0" xfId="34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1" fontId="14" fillId="0" borderId="0" xfId="34" applyNumberFormat="1" applyFont="1" applyProtection="1">
      <protection locked="0"/>
    </xf>
    <xf numFmtId="0" fontId="15" fillId="0" borderId="0" xfId="0" applyFont="1" applyProtection="1">
      <protection locked="0"/>
    </xf>
    <xf numFmtId="0" fontId="11" fillId="0" borderId="1" xfId="0" applyFont="1" applyBorder="1"/>
    <xf numFmtId="0" fontId="11" fillId="0" borderId="0" xfId="0" applyFont="1"/>
    <xf numFmtId="0" fontId="14" fillId="0" borderId="0" xfId="0" applyFont="1"/>
    <xf numFmtId="0" fontId="14" fillId="0" borderId="1" xfId="0" applyFont="1" applyBorder="1"/>
    <xf numFmtId="3" fontId="17" fillId="0" borderId="4" xfId="34" applyNumberFormat="1" applyFont="1" applyBorder="1" applyAlignment="1" applyProtection="1">
      <alignment horizontal="center"/>
      <protection locked="0"/>
    </xf>
    <xf numFmtId="3" fontId="17" fillId="0" borderId="4" xfId="0" applyNumberFormat="1" applyFont="1" applyBorder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3" fontId="4" fillId="0" borderId="0" xfId="2" applyNumberFormat="1" applyFont="1"/>
    <xf numFmtId="3" fontId="4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3" fontId="4" fillId="0" borderId="0" xfId="2" applyNumberFormat="1" applyFont="1" applyFill="1"/>
    <xf numFmtId="3" fontId="5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Fill="1" applyProtection="1">
      <protection locked="0"/>
    </xf>
    <xf numFmtId="3" fontId="5" fillId="0" borderId="0" xfId="0" applyNumberFormat="1" applyFont="1"/>
    <xf numFmtId="3" fontId="18" fillId="0" borderId="4" xfId="34" applyNumberFormat="1" applyFont="1" applyFill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3" fontId="4" fillId="0" borderId="4" xfId="34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3" fontId="5" fillId="4" borderId="4" xfId="34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3" fontId="5" fillId="4" borderId="4" xfId="0" applyNumberFormat="1" applyFont="1" applyFill="1" applyBorder="1" applyAlignment="1">
      <alignment horizontal="center"/>
    </xf>
    <xf numFmtId="3" fontId="5" fillId="4" borderId="4" xfId="34" applyNumberFormat="1" applyFont="1" applyFill="1" applyBorder="1" applyAlignment="1" applyProtection="1">
      <alignment horizontal="center"/>
      <protection locked="0"/>
    </xf>
    <xf numFmtId="3" fontId="4" fillId="5" borderId="4" xfId="0" applyNumberFormat="1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3" fontId="5" fillId="5" borderId="4" xfId="34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3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3" fontId="5" fillId="5" borderId="4" xfId="0" applyNumberFormat="1" applyFont="1" applyFill="1" applyBorder="1"/>
    <xf numFmtId="3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2" borderId="8" xfId="0" applyFont="1" applyFill="1" applyBorder="1" applyAlignment="1"/>
    <xf numFmtId="3" fontId="4" fillId="0" borderId="11" xfId="0" applyNumberFormat="1" applyFont="1" applyBorder="1"/>
    <xf numFmtId="3" fontId="5" fillId="5" borderId="4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8" xfId="0" applyFont="1" applyFill="1" applyBorder="1" applyAlignment="1"/>
    <xf numFmtId="0" fontId="4" fillId="0" borderId="0" xfId="0" applyFont="1" applyBorder="1" applyAlignment="1"/>
    <xf numFmtId="0" fontId="4" fillId="0" borderId="3" xfId="0" applyFont="1" applyBorder="1" applyAlignment="1"/>
    <xf numFmtId="4" fontId="4" fillId="0" borderId="0" xfId="0" applyNumberFormat="1" applyFont="1" applyBorder="1" applyAlignment="1">
      <alignment horizontal="center"/>
    </xf>
    <xf numFmtId="170" fontId="4" fillId="0" borderId="0" xfId="0" applyNumberFormat="1" applyFont="1" applyBorder="1"/>
    <xf numFmtId="0" fontId="18" fillId="0" borderId="4" xfId="35" applyFont="1" applyBorder="1"/>
    <xf numFmtId="0" fontId="18" fillId="0" borderId="4" xfId="35" applyFont="1" applyBorder="1" applyAlignment="1">
      <alignment wrapText="1"/>
    </xf>
    <xf numFmtId="0" fontId="4" fillId="0" borderId="4" xfId="35" applyFont="1" applyBorder="1" applyAlignment="1">
      <alignment wrapText="1"/>
    </xf>
    <xf numFmtId="0" fontId="4" fillId="0" borderId="12" xfId="35" applyFont="1" applyBorder="1" applyAlignment="1">
      <alignment wrapText="1"/>
    </xf>
    <xf numFmtId="1" fontId="18" fillId="0" borderId="4" xfId="0" applyNumberFormat="1" applyFont="1" applyFill="1" applyBorder="1" applyAlignment="1">
      <alignment horizontal="center"/>
    </xf>
    <xf numFmtId="1" fontId="4" fillId="0" borderId="4" xfId="34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3" fontId="4" fillId="7" borderId="4" xfId="0" applyNumberFormat="1" applyFont="1" applyFill="1" applyBorder="1" applyAlignment="1">
      <alignment horizontal="center"/>
    </xf>
    <xf numFmtId="3" fontId="4" fillId="7" borderId="12" xfId="0" applyNumberFormat="1" applyFont="1" applyFill="1" applyBorder="1" applyAlignment="1">
      <alignment horizontal="center"/>
    </xf>
    <xf numFmtId="3" fontId="4" fillId="7" borderId="4" xfId="0" applyNumberFormat="1" applyFont="1" applyFill="1" applyBorder="1" applyAlignment="1" applyProtection="1">
      <alignment horizontal="center"/>
      <protection locked="0"/>
    </xf>
    <xf numFmtId="3" fontId="4" fillId="8" borderId="4" xfId="35" applyNumberFormat="1" applyFont="1" applyFill="1" applyBorder="1" applyAlignment="1">
      <alignment horizontal="center"/>
    </xf>
    <xf numFmtId="3" fontId="4" fillId="8" borderId="4" xfId="35" applyNumberFormat="1" applyFont="1" applyFill="1" applyBorder="1" applyAlignment="1" applyProtection="1">
      <alignment horizontal="center"/>
      <protection locked="0"/>
    </xf>
    <xf numFmtId="3" fontId="4" fillId="8" borderId="12" xfId="35" applyNumberFormat="1" applyFont="1" applyFill="1" applyBorder="1" applyAlignment="1">
      <alignment horizontal="center"/>
    </xf>
    <xf numFmtId="1" fontId="4" fillId="4" borderId="4" xfId="34" applyNumberFormat="1" applyFont="1" applyFill="1" applyBorder="1" applyAlignment="1">
      <alignment horizontal="center"/>
    </xf>
    <xf numFmtId="3" fontId="4" fillId="4" borderId="4" xfId="34" applyNumberFormat="1" applyFont="1" applyFill="1" applyBorder="1" applyAlignment="1">
      <alignment horizontal="center"/>
    </xf>
    <xf numFmtId="0" fontId="4" fillId="0" borderId="25" xfId="0" applyFont="1" applyBorder="1"/>
    <xf numFmtId="0" fontId="5" fillId="0" borderId="26" xfId="0" applyFont="1" applyBorder="1" applyAlignment="1">
      <alignment horizontal="center"/>
    </xf>
    <xf numFmtId="0" fontId="5" fillId="0" borderId="25" xfId="0" applyFont="1" applyBorder="1"/>
    <xf numFmtId="166" fontId="5" fillId="0" borderId="27" xfId="0" applyNumberFormat="1" applyFont="1" applyBorder="1" applyAlignment="1">
      <alignment horizontal="center"/>
    </xf>
    <xf numFmtId="1" fontId="5" fillId="4" borderId="27" xfId="0" applyNumberFormat="1" applyFont="1" applyFill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0" fontId="4" fillId="0" borderId="25" xfId="35" applyFont="1" applyBorder="1"/>
    <xf numFmtId="1" fontId="4" fillId="0" borderId="27" xfId="0" applyNumberFormat="1" applyFont="1" applyBorder="1" applyAlignment="1">
      <alignment horizontal="center"/>
    </xf>
    <xf numFmtId="0" fontId="5" fillId="0" borderId="25" xfId="0" applyFont="1" applyBorder="1" applyAlignment="1">
      <alignment horizontal="right"/>
    </xf>
    <xf numFmtId="3" fontId="4" fillId="0" borderId="27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3" fontId="4" fillId="5" borderId="29" xfId="0" applyNumberFormat="1" applyFont="1" applyFill="1" applyBorder="1" applyAlignment="1">
      <alignment horizontal="center"/>
    </xf>
    <xf numFmtId="1" fontId="4" fillId="5" borderId="29" xfId="0" applyNumberFormat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/>
    </xf>
    <xf numFmtId="1" fontId="4" fillId="5" borderId="31" xfId="0" applyNumberFormat="1" applyFont="1" applyFill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18" fillId="0" borderId="25" xfId="35" applyFont="1" applyBorder="1"/>
    <xf numFmtId="3" fontId="4" fillId="4" borderId="29" xfId="0" applyNumberFormat="1" applyFont="1" applyFill="1" applyBorder="1" applyAlignment="1">
      <alignment horizontal="center"/>
    </xf>
    <xf numFmtId="1" fontId="4" fillId="4" borderId="31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 vertical="center"/>
    </xf>
    <xf numFmtId="0" fontId="4" fillId="0" borderId="37" xfId="0" applyFont="1" applyBorder="1" applyProtection="1">
      <protection locked="0"/>
    </xf>
    <xf numFmtId="0" fontId="5" fillId="0" borderId="25" xfId="0" applyFont="1" applyBorder="1" applyProtection="1">
      <protection locked="0"/>
    </xf>
    <xf numFmtId="1" fontId="4" fillId="4" borderId="27" xfId="0" applyNumberFormat="1" applyFont="1" applyFill="1" applyBorder="1" applyAlignment="1">
      <alignment horizontal="center"/>
    </xf>
    <xf numFmtId="1" fontId="4" fillId="0" borderId="27" xfId="0" applyNumberFormat="1" applyFont="1" applyBorder="1" applyProtection="1">
      <protection locked="0"/>
    </xf>
    <xf numFmtId="0" fontId="4" fillId="0" borderId="25" xfId="35" applyFont="1" applyBorder="1" applyProtection="1">
      <protection locked="0"/>
    </xf>
    <xf numFmtId="0" fontId="5" fillId="0" borderId="25" xfId="0" applyFont="1" applyBorder="1" applyAlignment="1" applyProtection="1">
      <alignment horizontal="right"/>
      <protection locked="0"/>
    </xf>
    <xf numFmtId="1" fontId="4" fillId="0" borderId="27" xfId="34" applyNumberFormat="1" applyFont="1" applyBorder="1" applyAlignment="1" applyProtection="1">
      <alignment horizontal="center"/>
      <protection locked="0"/>
    </xf>
    <xf numFmtId="0" fontId="4" fillId="0" borderId="25" xfId="0" applyFont="1" applyBorder="1" applyProtection="1">
      <protection locked="0"/>
    </xf>
    <xf numFmtId="3" fontId="4" fillId="0" borderId="27" xfId="0" applyNumberFormat="1" applyFont="1" applyBorder="1" applyAlignment="1" applyProtection="1">
      <alignment horizontal="center"/>
      <protection locked="0"/>
    </xf>
    <xf numFmtId="3" fontId="4" fillId="0" borderId="27" xfId="0" applyNumberFormat="1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right"/>
      <protection locked="0"/>
    </xf>
    <xf numFmtId="3" fontId="4" fillId="5" borderId="29" xfId="0" applyNumberFormat="1" applyFont="1" applyFill="1" applyBorder="1" applyAlignment="1" applyProtection="1">
      <alignment horizontal="center"/>
      <protection locked="0"/>
    </xf>
    <xf numFmtId="3" fontId="4" fillId="4" borderId="4" xfId="0" applyNumberFormat="1" applyFont="1" applyFill="1" applyBorder="1" applyAlignment="1">
      <alignment horizontal="center" vertical="center"/>
    </xf>
    <xf numFmtId="0" fontId="4" fillId="0" borderId="25" xfId="0" applyFont="1" applyFill="1" applyBorder="1"/>
    <xf numFmtId="1" fontId="18" fillId="9" borderId="4" xfId="35" applyNumberFormat="1" applyFont="1" applyFill="1" applyBorder="1" applyAlignment="1">
      <alignment horizontal="center"/>
    </xf>
    <xf numFmtId="3" fontId="4" fillId="7" borderId="4" xfId="0" applyNumberFormat="1" applyFont="1" applyFill="1" applyBorder="1" applyAlignment="1">
      <alignment horizontal="center"/>
    </xf>
    <xf numFmtId="1" fontId="19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18" fillId="3" borderId="4" xfId="31" applyNumberFormat="1" applyFont="1" applyFill="1" applyBorder="1" applyAlignment="1" applyProtection="1">
      <alignment horizontal="center"/>
      <protection locked="0"/>
    </xf>
    <xf numFmtId="1" fontId="18" fillId="3" borderId="4" xfId="0" applyNumberFormat="1" applyFont="1" applyFill="1" applyBorder="1" applyAlignment="1">
      <alignment horizontal="center"/>
    </xf>
    <xf numFmtId="1" fontId="18" fillId="3" borderId="4" xfId="30" applyNumberFormat="1" applyFont="1" applyFill="1" applyBorder="1" applyAlignment="1" applyProtection="1">
      <alignment horizontal="center"/>
      <protection locked="0"/>
    </xf>
    <xf numFmtId="1" fontId="22" fillId="6" borderId="4" xfId="37" applyNumberFormat="1" applyFont="1" applyFill="1" applyBorder="1" applyAlignment="1" applyProtection="1">
      <alignment horizontal="center"/>
      <protection locked="0"/>
    </xf>
    <xf numFmtId="1" fontId="20" fillId="6" borderId="4" xfId="37" applyNumberFormat="1" applyFont="1" applyFill="1" applyBorder="1" applyAlignment="1" applyProtection="1">
      <alignment horizontal="center"/>
      <protection locked="0"/>
    </xf>
    <xf numFmtId="168" fontId="22" fillId="6" borderId="4" xfId="37" applyNumberFormat="1" applyFont="1" applyFill="1" applyBorder="1" applyAlignment="1">
      <alignment horizontal="center"/>
    </xf>
    <xf numFmtId="1" fontId="20" fillId="6" borderId="4" xfId="37" applyNumberFormat="1" applyFont="1" applyFill="1" applyBorder="1" applyAlignment="1">
      <alignment horizontal="center"/>
    </xf>
    <xf numFmtId="1" fontId="18" fillId="3" borderId="4" xfId="7" applyNumberFormat="1" applyFont="1" applyFill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/>
    </xf>
    <xf numFmtId="1" fontId="4" fillId="3" borderId="4" xfId="35" applyNumberFormat="1" applyFont="1" applyFill="1" applyBorder="1" applyAlignment="1">
      <alignment horizontal="center"/>
    </xf>
    <xf numFmtId="1" fontId="18" fillId="3" borderId="4" xfId="35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8" fillId="10" borderId="0" xfId="0" applyFont="1" applyFill="1" applyBorder="1"/>
    <xf numFmtId="0" fontId="23" fillId="4" borderId="39" xfId="0" applyFont="1" applyFill="1" applyBorder="1" applyAlignment="1">
      <alignment horizontal="center"/>
    </xf>
    <xf numFmtId="0" fontId="23" fillId="4" borderId="40" xfId="0" applyFont="1" applyFill="1" applyBorder="1" applyAlignment="1">
      <alignment horizontal="center"/>
    </xf>
    <xf numFmtId="0" fontId="23" fillId="4" borderId="40" xfId="0" applyFont="1" applyFill="1" applyBorder="1" applyAlignment="1">
      <alignment horizontal="center" wrapText="1"/>
    </xf>
    <xf numFmtId="0" fontId="23" fillId="10" borderId="38" xfId="0" applyFont="1" applyFill="1" applyBorder="1" applyAlignment="1">
      <alignment horizontal="center"/>
    </xf>
    <xf numFmtId="0" fontId="23" fillId="4" borderId="44" xfId="0" applyFont="1" applyFill="1" applyBorder="1" applyAlignment="1">
      <alignment horizontal="center" wrapText="1"/>
    </xf>
    <xf numFmtId="0" fontId="18" fillId="4" borderId="25" xfId="0" applyFont="1" applyFill="1" applyBorder="1"/>
    <xf numFmtId="3" fontId="18" fillId="0" borderId="4" xfId="0" applyNumberFormat="1" applyFont="1" applyBorder="1" applyAlignment="1">
      <alignment horizontal="center"/>
    </xf>
    <xf numFmtId="9" fontId="18" fillId="4" borderId="4" xfId="34" applyFont="1" applyFill="1" applyBorder="1" applyAlignment="1">
      <alignment horizontal="center"/>
    </xf>
    <xf numFmtId="3" fontId="18" fillId="10" borderId="4" xfId="0" applyNumberFormat="1" applyFont="1" applyFill="1" applyBorder="1" applyAlignment="1">
      <alignment horizontal="center"/>
    </xf>
    <xf numFmtId="9" fontId="18" fillId="0" borderId="27" xfId="34" applyFont="1" applyBorder="1" applyAlignment="1">
      <alignment horizontal="center"/>
    </xf>
    <xf numFmtId="0" fontId="23" fillId="4" borderId="28" xfId="0" applyFont="1" applyFill="1" applyBorder="1"/>
    <xf numFmtId="3" fontId="23" fillId="4" borderId="29" xfId="0" applyNumberFormat="1" applyFont="1" applyFill="1" applyBorder="1" applyAlignment="1">
      <alignment horizontal="center"/>
    </xf>
    <xf numFmtId="9" fontId="23" fillId="4" borderId="29" xfId="34" applyFont="1" applyFill="1" applyBorder="1" applyAlignment="1">
      <alignment horizontal="center"/>
    </xf>
    <xf numFmtId="3" fontId="23" fillId="10" borderId="29" xfId="0" applyNumberFormat="1" applyFont="1" applyFill="1" applyBorder="1" applyAlignment="1">
      <alignment horizontal="center"/>
    </xf>
    <xf numFmtId="9" fontId="18" fillId="4" borderId="31" xfId="34" applyFont="1" applyFill="1" applyBorder="1" applyAlignment="1">
      <alignment horizontal="center"/>
    </xf>
    <xf numFmtId="3" fontId="18" fillId="0" borderId="4" xfId="0" applyNumberFormat="1" applyFont="1" applyBorder="1"/>
    <xf numFmtId="0" fontId="23" fillId="0" borderId="25" xfId="0" applyFont="1" applyBorder="1"/>
    <xf numFmtId="3" fontId="18" fillId="0" borderId="4" xfId="38" applyNumberFormat="1" applyFont="1" applyBorder="1"/>
    <xf numFmtId="3" fontId="23" fillId="0" borderId="25" xfId="39" applyNumberFormat="1" applyFont="1" applyBorder="1"/>
    <xf numFmtId="0" fontId="23" fillId="0" borderId="25" xfId="40" applyFont="1" applyBorder="1" applyProtection="1">
      <protection locked="0"/>
    </xf>
    <xf numFmtId="0" fontId="23" fillId="0" borderId="25" xfId="41" applyFont="1" applyBorder="1" applyProtection="1">
      <protection locked="0"/>
    </xf>
    <xf numFmtId="0" fontId="18" fillId="0" borderId="25" xfId="0" applyFont="1" applyBorder="1"/>
    <xf numFmtId="0" fontId="4" fillId="0" borderId="0" xfId="0" applyFont="1" applyFill="1" applyAlignment="1">
      <alignment horizontal="center" vertical="center" textRotation="90"/>
    </xf>
    <xf numFmtId="3" fontId="5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/>
    <xf numFmtId="166" fontId="5" fillId="2" borderId="4" xfId="0" applyNumberFormat="1" applyFont="1" applyFill="1" applyBorder="1" applyAlignment="1">
      <alignment horizontal="center"/>
    </xf>
    <xf numFmtId="0" fontId="4" fillId="2" borderId="13" xfId="0" applyFont="1" applyFill="1" applyBorder="1" applyAlignment="1"/>
    <xf numFmtId="0" fontId="4" fillId="0" borderId="14" xfId="0" applyFont="1" applyBorder="1" applyAlignment="1"/>
    <xf numFmtId="0" fontId="0" fillId="0" borderId="3" xfId="0" applyBorder="1" applyAlignment="1"/>
    <xf numFmtId="0" fontId="0" fillId="0" borderId="15" xfId="0" applyBorder="1" applyAlignment="1"/>
    <xf numFmtId="3" fontId="5" fillId="2" borderId="13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/>
    <xf numFmtId="0" fontId="0" fillId="0" borderId="2" xfId="0" applyBorder="1" applyAlignment="1"/>
    <xf numFmtId="0" fontId="0" fillId="0" borderId="6" xfId="0" applyBorder="1" applyAlignment="1"/>
    <xf numFmtId="166" fontId="5" fillId="2" borderId="9" xfId="0" applyNumberFormat="1" applyFont="1" applyFill="1" applyBorder="1" applyAlignment="1">
      <alignment horizontal="center"/>
    </xf>
    <xf numFmtId="3" fontId="4" fillId="0" borderId="13" xfId="0" applyNumberFormat="1" applyFont="1" applyBorder="1" applyAlignment="1"/>
    <xf numFmtId="0" fontId="0" fillId="0" borderId="8" xfId="0" applyBorder="1" applyAlignment="1"/>
    <xf numFmtId="0" fontId="0" fillId="0" borderId="9" xfId="0" applyBorder="1" applyAlignment="1"/>
    <xf numFmtId="3" fontId="5" fillId="0" borderId="13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4" fillId="2" borderId="8" xfId="0" applyFont="1" applyFill="1" applyBorder="1" applyAlignment="1"/>
    <xf numFmtId="0" fontId="4" fillId="2" borderId="20" xfId="0" applyFont="1" applyFill="1" applyBorder="1" applyAlignment="1"/>
    <xf numFmtId="166" fontId="5" fillId="2" borderId="8" xfId="0" applyNumberFormat="1" applyFont="1" applyFill="1" applyBorder="1" applyAlignment="1">
      <alignment horizontal="center"/>
    </xf>
    <xf numFmtId="166" fontId="5" fillId="2" borderId="20" xfId="0" applyNumberFormat="1" applyFont="1" applyFill="1" applyBorder="1" applyAlignment="1">
      <alignment horizontal="center"/>
    </xf>
    <xf numFmtId="0" fontId="5" fillId="2" borderId="19" xfId="0" applyFont="1" applyFill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166" fontId="5" fillId="2" borderId="25" xfId="0" applyNumberFormat="1" applyFont="1" applyFill="1" applyBorder="1" applyAlignment="1">
      <alignment horizontal="center"/>
    </xf>
    <xf numFmtId="0" fontId="4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166" fontId="5" fillId="2" borderId="19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6" fontId="5" fillId="0" borderId="21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22" xfId="0" applyFont="1" applyBorder="1" applyAlignment="1"/>
    <xf numFmtId="1" fontId="4" fillId="0" borderId="23" xfId="34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24" xfId="0" applyFont="1" applyBorder="1" applyAlignment="1"/>
    <xf numFmtId="0" fontId="4" fillId="0" borderId="21" xfId="0" applyFont="1" applyBorder="1" applyAlignment="1"/>
    <xf numFmtId="0" fontId="1" fillId="0" borderId="22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4" fillId="0" borderId="32" xfId="0" applyFont="1" applyBorder="1" applyAlignment="1"/>
    <xf numFmtId="0" fontId="4" fillId="0" borderId="3" xfId="0" applyFont="1" applyBorder="1" applyAlignment="1"/>
    <xf numFmtId="0" fontId="4" fillId="0" borderId="33" xfId="0" applyFont="1" applyBorder="1" applyAlignment="1"/>
    <xf numFmtId="1" fontId="4" fillId="0" borderId="2" xfId="34" applyNumberFormat="1" applyFont="1" applyBorder="1" applyAlignment="1">
      <alignment horizontal="center"/>
    </xf>
    <xf numFmtId="1" fontId="4" fillId="0" borderId="24" xfId="34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5" fillId="0" borderId="22" xfId="0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" fontId="5" fillId="0" borderId="5" xfId="34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/>
    <xf numFmtId="1" fontId="4" fillId="0" borderId="10" xfId="34" applyNumberFormat="1" applyFont="1" applyBorder="1" applyAlignment="1">
      <alignment horizontal="center"/>
    </xf>
    <xf numFmtId="0" fontId="1" fillId="0" borderId="6" xfId="0" applyFont="1" applyBorder="1" applyAlignment="1"/>
    <xf numFmtId="1" fontId="4" fillId="0" borderId="5" xfId="34" applyNumberFormat="1" applyFont="1" applyBorder="1" applyAlignment="1">
      <alignment horizontal="center"/>
    </xf>
    <xf numFmtId="0" fontId="1" fillId="0" borderId="7" xfId="0" applyFont="1" applyBorder="1" applyAlignment="1"/>
    <xf numFmtId="1" fontId="4" fillId="0" borderId="13" xfId="34" applyNumberFormat="1" applyFont="1" applyBorder="1" applyAlignment="1">
      <alignment horizontal="center"/>
    </xf>
    <xf numFmtId="0" fontId="5" fillId="2" borderId="4" xfId="0" applyFont="1" applyFill="1" applyBorder="1" applyAlignment="1"/>
    <xf numFmtId="0" fontId="1" fillId="0" borderId="4" xfId="0" applyFont="1" applyBorder="1" applyAlignment="1"/>
    <xf numFmtId="0" fontId="5" fillId="2" borderId="13" xfId="0" applyFont="1" applyFill="1" applyBorder="1" applyAlignment="1"/>
    <xf numFmtId="0" fontId="4" fillId="2" borderId="9" xfId="0" applyFont="1" applyFill="1" applyBorder="1" applyAlignment="1"/>
    <xf numFmtId="0" fontId="1" fillId="0" borderId="20" xfId="0" applyFont="1" applyBorder="1" applyAlignment="1"/>
    <xf numFmtId="0" fontId="1" fillId="0" borderId="3" xfId="0" applyFont="1" applyBorder="1" applyAlignment="1"/>
    <xf numFmtId="0" fontId="4" fillId="0" borderId="5" xfId="0" applyFont="1" applyBorder="1" applyAlignment="1"/>
    <xf numFmtId="166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1" fontId="5" fillId="0" borderId="34" xfId="34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1" fontId="4" fillId="0" borderId="16" xfId="34" applyNumberFormat="1" applyFont="1" applyBorder="1" applyAlignment="1">
      <alignment horizontal="center"/>
    </xf>
    <xf numFmtId="1" fontId="4" fillId="0" borderId="21" xfId="34" applyNumberFormat="1" applyFont="1" applyBorder="1" applyAlignment="1">
      <alignment horizontal="center"/>
    </xf>
    <xf numFmtId="0" fontId="4" fillId="2" borderId="27" xfId="0" applyFont="1" applyFill="1" applyBorder="1" applyAlignment="1"/>
    <xf numFmtId="1" fontId="5" fillId="0" borderId="21" xfId="34" applyNumberFormat="1" applyFont="1" applyBorder="1" applyAlignment="1">
      <alignment horizontal="center"/>
    </xf>
    <xf numFmtId="1" fontId="5" fillId="0" borderId="0" xfId="34" applyNumberFormat="1" applyFont="1" applyBorder="1" applyAlignment="1">
      <alignment horizontal="center"/>
    </xf>
    <xf numFmtId="1" fontId="5" fillId="0" borderId="22" xfId="34" applyNumberFormat="1" applyFont="1" applyBorder="1" applyAlignment="1">
      <alignment horizontal="center"/>
    </xf>
    <xf numFmtId="0" fontId="9" fillId="0" borderId="16" xfId="0" applyFont="1" applyBorder="1" applyAlignment="1"/>
    <xf numFmtId="166" fontId="5" fillId="0" borderId="3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41" xfId="0" applyBorder="1" applyAlignment="1"/>
    <xf numFmtId="0" fontId="0" fillId="0" borderId="42" xfId="0" applyBorder="1" applyAlignment="1"/>
    <xf numFmtId="0" fontId="0" fillId="0" borderId="43" xfId="0" applyBorder="1" applyAlignment="1"/>
    <xf numFmtId="3" fontId="5" fillId="2" borderId="2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7" xfId="0" applyNumberFormat="1" applyFont="1" applyBorder="1" applyAlignment="1">
      <alignment horizontal="center"/>
    </xf>
    <xf numFmtId="0" fontId="23" fillId="11" borderId="23" xfId="0" applyFont="1" applyFill="1" applyBorder="1" applyAlignment="1">
      <alignment horizontal="center"/>
    </xf>
    <xf numFmtId="0" fontId="23" fillId="11" borderId="2" xfId="0" applyFont="1" applyFill="1" applyBorder="1" applyAlignment="1">
      <alignment horizontal="center"/>
    </xf>
    <xf numFmtId="0" fontId="23" fillId="11" borderId="6" xfId="0" applyFont="1" applyFill="1" applyBorder="1" applyAlignment="1">
      <alignment horizontal="center"/>
    </xf>
    <xf numFmtId="0" fontId="23" fillId="11" borderId="10" xfId="0" applyFont="1" applyFill="1" applyBorder="1" applyAlignment="1">
      <alignment horizontal="center"/>
    </xf>
    <xf numFmtId="0" fontId="23" fillId="11" borderId="24" xfId="0" applyFont="1" applyFill="1" applyBorder="1" applyAlignment="1">
      <alignment horizontal="center"/>
    </xf>
  </cellXfs>
  <cellStyles count="42">
    <cellStyle name="Comma" xfId="1" builtinId="3"/>
    <cellStyle name="Currency" xfId="2" builtinId="4"/>
    <cellStyle name="Normal" xfId="0" builtinId="0"/>
    <cellStyle name="Normal 10" xfId="3" xr:uid="{00000000-0005-0000-0000-000003000000}"/>
    <cellStyle name="Normal 10 2" xfId="35" xr:uid="{00000000-0005-0000-0000-000004000000}"/>
    <cellStyle name="Normal 10_Idaho" xfId="36" xr:uid="{00000000-0005-0000-0000-000005000000}"/>
    <cellStyle name="Normal 17" xfId="38" xr:uid="{00000000-0005-0000-0000-000006000000}"/>
    <cellStyle name="Normal 2" xfId="4" xr:uid="{00000000-0005-0000-0000-000007000000}"/>
    <cellStyle name="Normal 29" xfId="39" xr:uid="{00000000-0005-0000-0000-000008000000}"/>
    <cellStyle name="Normal 3" xfId="5" xr:uid="{00000000-0005-0000-0000-000009000000}"/>
    <cellStyle name="Normal 30" xfId="40" xr:uid="{00000000-0005-0000-0000-00000A000000}"/>
    <cellStyle name="Normal 31" xfId="41" xr:uid="{00000000-0005-0000-0000-00000B000000}"/>
    <cellStyle name="Normal 4" xfId="6" xr:uid="{00000000-0005-0000-0000-00000C000000}"/>
    <cellStyle name="Normal 4 10" xfId="7" xr:uid="{00000000-0005-0000-0000-00000D000000}"/>
    <cellStyle name="Normal 4 11" xfId="8" xr:uid="{00000000-0005-0000-0000-00000E000000}"/>
    <cellStyle name="Normal 4 12" xfId="9" xr:uid="{00000000-0005-0000-0000-00000F000000}"/>
    <cellStyle name="Normal 4 13" xfId="10" xr:uid="{00000000-0005-0000-0000-000010000000}"/>
    <cellStyle name="Normal 4 14" xfId="11" xr:uid="{00000000-0005-0000-0000-000011000000}"/>
    <cellStyle name="Normal 4 15" xfId="12" xr:uid="{00000000-0005-0000-0000-000012000000}"/>
    <cellStyle name="Normal 4 16" xfId="13" xr:uid="{00000000-0005-0000-0000-000013000000}"/>
    <cellStyle name="Normal 4 17" xfId="14" xr:uid="{00000000-0005-0000-0000-000014000000}"/>
    <cellStyle name="Normal 4 18" xfId="15" xr:uid="{00000000-0005-0000-0000-000015000000}"/>
    <cellStyle name="Normal 4 19" xfId="16" xr:uid="{00000000-0005-0000-0000-000016000000}"/>
    <cellStyle name="Normal 4 2" xfId="17" xr:uid="{00000000-0005-0000-0000-000017000000}"/>
    <cellStyle name="Normal 4 20" xfId="18" xr:uid="{00000000-0005-0000-0000-000018000000}"/>
    <cellStyle name="Normal 4 21" xfId="19" xr:uid="{00000000-0005-0000-0000-000019000000}"/>
    <cellStyle name="Normal 4 22" xfId="20" xr:uid="{00000000-0005-0000-0000-00001A000000}"/>
    <cellStyle name="Normal 4 3" xfId="21" xr:uid="{00000000-0005-0000-0000-00001B000000}"/>
    <cellStyle name="Normal 4 4" xfId="22" xr:uid="{00000000-0005-0000-0000-00001C000000}"/>
    <cellStyle name="Normal 4 5" xfId="23" xr:uid="{00000000-0005-0000-0000-00001D000000}"/>
    <cellStyle name="Normal 4 6" xfId="24" xr:uid="{00000000-0005-0000-0000-00001E000000}"/>
    <cellStyle name="Normal 4 7" xfId="25" xr:uid="{00000000-0005-0000-0000-00001F000000}"/>
    <cellStyle name="Normal 4 8" xfId="26" xr:uid="{00000000-0005-0000-0000-000020000000}"/>
    <cellStyle name="Normal 4 9" xfId="27" xr:uid="{00000000-0005-0000-0000-000021000000}"/>
    <cellStyle name="Normal 4_California" xfId="28" xr:uid="{00000000-0005-0000-0000-000022000000}"/>
    <cellStyle name="Normal 5" xfId="29" xr:uid="{00000000-0005-0000-0000-000023000000}"/>
    <cellStyle name="Normal 6" xfId="30" xr:uid="{00000000-0005-0000-0000-000024000000}"/>
    <cellStyle name="Normal 7" xfId="31" xr:uid="{00000000-0005-0000-0000-000025000000}"/>
    <cellStyle name="Normal 8" xfId="32" xr:uid="{00000000-0005-0000-0000-000026000000}"/>
    <cellStyle name="Normal 9" xfId="33" xr:uid="{00000000-0005-0000-0000-000027000000}"/>
    <cellStyle name="Percent" xfId="34" builtinId="5"/>
    <cellStyle name="TableStyleLight1" xfId="37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3.xml"/><Relationship Id="rId10" Type="http://schemas.openxmlformats.org/officeDocument/2006/relationships/worksheet" Target="worksheets/sheet8.xml"/><Relationship Id="rId19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60266370699241"/>
          <c:y val="3.4257748776510846E-2"/>
          <c:w val="0.83129855715874046"/>
          <c:h val="0.80261011419249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 (2)'!$B$2:$B$3</c:f>
              <c:strCache>
                <c:ptCount val="2"/>
                <c:pt idx="0">
                  <c:v>Cycle Mi.</c:v>
                </c:pt>
                <c:pt idx="1">
                  <c:v>Diff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'Sheet1 (2)'!$A$4:$A$15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'Sheet1 (2)'!$B$4:$B$15</c:f>
              <c:numCache>
                <c:formatCode>#,##0</c:formatCode>
                <c:ptCount val="12"/>
                <c:pt idx="0">
                  <c:v>131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D-49DA-AC15-15A803584EFA}"/>
            </c:ext>
          </c:extLst>
        </c:ser>
        <c:ser>
          <c:idx val="1"/>
          <c:order val="1"/>
          <c:tx>
            <c:strRef>
              <c:f>'Sheet1 (2)'!$C$2:$C$3</c:f>
              <c:strCache>
                <c:ptCount val="2"/>
                <c:pt idx="0">
                  <c:v>Cycle Mi.</c:v>
                </c:pt>
                <c:pt idx="1">
                  <c:v>Achieved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'Sheet1 (2)'!$A$4:$A$15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'Sheet1 (2)'!$C$4:$C$15</c:f>
              <c:numCache>
                <c:formatCode>#,##0</c:formatCode>
                <c:ptCount val="12"/>
                <c:pt idx="0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D-49DA-AC15-15A803584EFA}"/>
            </c:ext>
          </c:extLst>
        </c:ser>
        <c:ser>
          <c:idx val="2"/>
          <c:order val="2"/>
          <c:tx>
            <c:strRef>
              <c:f>'Sheet1 (2)'!$D$2:$D$3</c:f>
              <c:strCache>
                <c:ptCount val="2"/>
                <c:pt idx="0">
                  <c:v>Cycle Mi.</c:v>
                </c:pt>
                <c:pt idx="1">
                  <c:v>Goal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'Sheet1 (2)'!$A$4:$A$15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'Sheet1 (2)'!$D$4:$D$15</c:f>
              <c:numCache>
                <c:formatCode>#,##0</c:formatCode>
                <c:ptCount val="12"/>
                <c:pt idx="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D-49DA-AC15-15A80358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36000"/>
        <c:axId val="414637568"/>
      </c:barChart>
      <c:catAx>
        <c:axId val="4146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637568"/>
        <c:crosses val="autoZero"/>
        <c:auto val="1"/>
        <c:lblAlgn val="ctr"/>
        <c:lblOffset val="100"/>
        <c:tickMarkSkip val="1"/>
        <c:noMultiLvlLbl val="0"/>
      </c:catAx>
      <c:valAx>
        <c:axId val="41463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636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TOTAL LINE COMPANY LINE MILES TO ANNUAL GOAL </a:t>
            </a:r>
          </a:p>
        </c:rich>
      </c:tx>
      <c:layout>
        <c:manualLayout>
          <c:xMode val="edge"/>
          <c:yMode val="edge"/>
          <c:x val="0.21087680355160934"/>
          <c:y val="1.9575856443719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961E-2"/>
          <c:y val="9.1353996737357251E-2"/>
          <c:w val="0.8423973362930377"/>
          <c:h val="0.75040783034260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'Sheet1 (2)'!$B$17</c:f>
              <c:strCache>
                <c:ptCount val="1"/>
                <c:pt idx="0">
                  <c:v>Miles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'Sheet1 (2)'!$A$18:$A$29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'Sheet1 (2)'!$B$18:$B$29</c:f>
              <c:numCache>
                <c:formatCode>General</c:formatCode>
                <c:ptCount val="12"/>
                <c:pt idx="0">
                  <c:v>516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EF5-8DF6-1E202AFB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36784"/>
        <c:axId val="414641096"/>
      </c:barChart>
      <c:lineChart>
        <c:grouping val="standard"/>
        <c:varyColors val="0"/>
        <c:ser>
          <c:idx val="0"/>
          <c:order val="1"/>
          <c:tx>
            <c:strRef>
              <c:f>'Sheet1 (2)'!$C$17</c:f>
              <c:strCache>
                <c:ptCount val="1"/>
                <c:pt idx="0">
                  <c:v>Goal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'Sheet1 (2)'!$A$18:$A$29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'Sheet1 (2)'!$C$18:$C$29</c:f>
              <c:numCache>
                <c:formatCode>#,##0</c:formatCode>
                <c:ptCount val="12"/>
                <c:pt idx="0">
                  <c:v>1025</c:v>
                </c:pt>
                <c:pt idx="1">
                  <c:v>1025</c:v>
                </c:pt>
                <c:pt idx="2">
                  <c:v>1025</c:v>
                </c:pt>
                <c:pt idx="3">
                  <c:v>1025</c:v>
                </c:pt>
                <c:pt idx="4">
                  <c:v>1025</c:v>
                </c:pt>
                <c:pt idx="5">
                  <c:v>1025</c:v>
                </c:pt>
                <c:pt idx="6">
                  <c:v>1025</c:v>
                </c:pt>
                <c:pt idx="7">
                  <c:v>1025</c:v>
                </c:pt>
                <c:pt idx="8">
                  <c:v>1025</c:v>
                </c:pt>
                <c:pt idx="9">
                  <c:v>1025</c:v>
                </c:pt>
                <c:pt idx="10">
                  <c:v>1025</c:v>
                </c:pt>
                <c:pt idx="11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B-4EF5-8DF6-1E202AFB4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39528"/>
        <c:axId val="414639920"/>
      </c:lineChart>
      <c:catAx>
        <c:axId val="414636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641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46410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4636784"/>
        <c:crosses val="autoZero"/>
        <c:crossBetween val="between"/>
      </c:valAx>
      <c:catAx>
        <c:axId val="414639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4639920"/>
        <c:crosses val="autoZero"/>
        <c:auto val="0"/>
        <c:lblAlgn val="ctr"/>
        <c:lblOffset val="100"/>
        <c:noMultiLvlLbl val="0"/>
      </c:catAx>
      <c:valAx>
        <c:axId val="414639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639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119866814650464"/>
          <c:y val="0.47960848287112562"/>
          <c:w val="7.8801331853496345E-2"/>
          <c:h val="7.1778140293637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5" right="0.75" top="1" bottom="1" header="0.5" footer="0.5"/>
  <pageSetup orientation="landscape" horizontalDpi="4294967293" r:id="rId1"/>
  <headerFooter alignWithMargins="0">
    <oddHeader xml:space="preserve">&amp;L&amp;"Arial,Bold"&amp;18PacifiCorp Vegetation Management. &amp;"Arial,Regular"Distribution Progress Report Calendar 2016
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5" workbookViewId="0"/>
  </sheetViews>
  <pageMargins left="0.75" right="0.75" top="1" bottom="1" header="0.5" footer="0.5"/>
  <pageSetup orientation="landscape" r:id="rId1"/>
  <headerFooter alignWithMargins="0">
    <oddHeader>&amp;A</oddHeader>
    <oddFooter>&amp;LAnnual line mile goal divided by 12 months&amp;CPage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zoomScaleNormal="100" workbookViewId="0">
      <selection activeCell="C35" sqref="C35"/>
    </sheetView>
  </sheetViews>
  <sheetFormatPr defaultColWidth="9.140625" defaultRowHeight="12.75" x14ac:dyDescent="0.2"/>
  <cols>
    <col min="1" max="1" width="21.7109375" style="11" customWidth="1"/>
    <col min="2" max="2" width="9" style="12" bestFit="1" customWidth="1"/>
    <col min="3" max="3" width="9.7109375" style="11" bestFit="1" customWidth="1"/>
    <col min="4" max="4" width="9.85546875" style="11" bestFit="1" customWidth="1"/>
    <col min="5" max="5" width="13.7109375" style="11" bestFit="1" customWidth="1"/>
    <col min="6" max="6" width="13.5703125" style="13" bestFit="1" customWidth="1"/>
    <col min="7" max="7" width="1.7109375" style="12" customWidth="1"/>
    <col min="8" max="8" width="14.42578125" style="17" bestFit="1" customWidth="1"/>
    <col min="9" max="10" width="13.7109375" style="11" bestFit="1" customWidth="1"/>
    <col min="11" max="11" width="12.7109375" style="11" bestFit="1" customWidth="1"/>
    <col min="12" max="12" width="11.42578125" style="11" customWidth="1"/>
    <col min="13" max="13" width="13.28515625" style="11" customWidth="1"/>
    <col min="14" max="14" width="13.28515625" style="13" customWidth="1"/>
    <col min="15" max="15" width="12.85546875" style="13" customWidth="1"/>
    <col min="16" max="16" width="12.85546875" style="11" customWidth="1"/>
    <col min="17" max="17" width="1.7109375" style="11" customWidth="1"/>
    <col min="18" max="19" width="10.7109375" style="11" customWidth="1"/>
    <col min="20" max="20" width="10.28515625" style="13" customWidth="1"/>
    <col min="21" max="21" width="12.85546875" style="13" customWidth="1"/>
    <col min="22" max="22" width="11.140625" style="11" customWidth="1"/>
    <col min="23" max="23" width="9.7109375" style="11" customWidth="1"/>
    <col min="24" max="24" width="12.5703125" style="11" customWidth="1"/>
    <col min="25" max="16384" width="9.140625" style="11"/>
  </cols>
  <sheetData>
    <row r="1" spans="1:24" x14ac:dyDescent="0.2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10"/>
      <c r="M1" s="10"/>
      <c r="N1" s="10"/>
      <c r="O1" s="10"/>
      <c r="P1" s="10"/>
      <c r="Q1" s="14"/>
      <c r="R1" s="14"/>
      <c r="S1" s="14"/>
      <c r="T1" s="14"/>
      <c r="U1" s="14"/>
      <c r="V1" s="15"/>
      <c r="W1" s="15"/>
      <c r="X1" s="15"/>
    </row>
    <row r="2" spans="1:24" x14ac:dyDescent="0.2">
      <c r="A2" s="300" t="s">
        <v>137</v>
      </c>
      <c r="B2" s="301"/>
      <c r="C2" s="301"/>
      <c r="D2" s="301"/>
      <c r="E2" s="301"/>
      <c r="F2" s="301"/>
      <c r="G2" s="301"/>
      <c r="H2" s="301"/>
      <c r="I2" s="301"/>
      <c r="J2" s="301"/>
      <c r="K2" s="302"/>
      <c r="L2" s="32"/>
      <c r="M2" s="32"/>
      <c r="N2" s="16"/>
      <c r="O2" s="16"/>
      <c r="P2" s="16"/>
      <c r="Q2" s="14"/>
      <c r="R2" s="14"/>
      <c r="S2" s="16"/>
      <c r="T2" s="16"/>
      <c r="U2" s="16"/>
    </row>
    <row r="3" spans="1:24" x14ac:dyDescent="0.2">
      <c r="A3" s="303" t="s">
        <v>101</v>
      </c>
      <c r="B3" s="304"/>
      <c r="C3" s="304"/>
      <c r="D3" s="304"/>
      <c r="E3" s="304"/>
      <c r="F3" s="304"/>
      <c r="G3" s="304"/>
      <c r="H3" s="304"/>
      <c r="I3" s="304"/>
      <c r="J3" s="304"/>
      <c r="K3" s="305"/>
      <c r="L3" s="21"/>
      <c r="M3" s="22"/>
      <c r="N3" s="11"/>
      <c r="O3" s="11"/>
      <c r="Q3" s="13"/>
      <c r="R3" s="13"/>
      <c r="T3" s="11"/>
      <c r="U3" s="11"/>
    </row>
    <row r="4" spans="1:24" x14ac:dyDescent="0.2">
      <c r="A4" s="306" t="s">
        <v>153</v>
      </c>
      <c r="B4" s="307"/>
      <c r="C4" s="307"/>
      <c r="D4" s="307"/>
      <c r="E4" s="307"/>
      <c r="F4" s="307"/>
      <c r="G4" s="307"/>
      <c r="H4" s="307"/>
      <c r="I4" s="307"/>
      <c r="J4" s="307"/>
      <c r="K4" s="308"/>
      <c r="L4" s="32"/>
      <c r="M4" s="32"/>
      <c r="N4" s="11"/>
      <c r="O4" s="11"/>
      <c r="T4" s="11"/>
      <c r="U4" s="11"/>
    </row>
    <row r="5" spans="1:24" x14ac:dyDescent="0.2">
      <c r="A5" s="309"/>
      <c r="B5" s="310"/>
      <c r="C5" s="310"/>
      <c r="D5" s="310"/>
      <c r="E5" s="310"/>
      <c r="F5" s="310"/>
      <c r="G5" s="310"/>
      <c r="H5" s="310"/>
      <c r="I5" s="310"/>
      <c r="J5" s="310"/>
      <c r="K5" s="311"/>
      <c r="L5" s="32"/>
      <c r="M5" s="32"/>
      <c r="N5" s="11"/>
      <c r="O5" s="11"/>
      <c r="T5" s="11"/>
      <c r="U5" s="11"/>
    </row>
    <row r="6" spans="1:24" x14ac:dyDescent="0.2">
      <c r="A6" s="295" t="s">
        <v>19</v>
      </c>
      <c r="B6" s="294"/>
      <c r="C6" s="294"/>
      <c r="D6" s="294"/>
      <c r="E6" s="294"/>
      <c r="F6" s="296"/>
      <c r="G6" s="195"/>
      <c r="H6" s="312" t="s">
        <v>20</v>
      </c>
      <c r="I6" s="294"/>
      <c r="J6" s="294"/>
      <c r="K6" s="294"/>
      <c r="L6" s="196"/>
      <c r="M6" s="196"/>
      <c r="N6" s="11"/>
      <c r="O6" s="11"/>
      <c r="T6" s="11"/>
      <c r="U6" s="11"/>
    </row>
    <row r="7" spans="1:24" x14ac:dyDescent="0.2">
      <c r="A7" s="47"/>
      <c r="B7" s="53" t="s">
        <v>5</v>
      </c>
      <c r="C7" s="43" t="s">
        <v>23</v>
      </c>
      <c r="D7" s="43" t="s">
        <v>1</v>
      </c>
      <c r="E7" s="44" t="s">
        <v>89</v>
      </c>
      <c r="F7" s="56" t="s">
        <v>18</v>
      </c>
      <c r="G7" s="29"/>
      <c r="H7" s="43" t="s">
        <v>23</v>
      </c>
      <c r="I7" s="43" t="s">
        <v>1</v>
      </c>
      <c r="J7" s="44" t="s">
        <v>89</v>
      </c>
      <c r="K7" s="56" t="s">
        <v>18</v>
      </c>
      <c r="N7" s="11"/>
      <c r="O7" s="11"/>
      <c r="T7" s="11"/>
      <c r="U7" s="11"/>
    </row>
    <row r="8" spans="1:24" x14ac:dyDescent="0.2">
      <c r="A8" s="47"/>
      <c r="B8" s="53" t="s">
        <v>1</v>
      </c>
      <c r="C8" s="43" t="s">
        <v>10</v>
      </c>
      <c r="D8" s="43" t="s">
        <v>0</v>
      </c>
      <c r="E8" s="44" t="s">
        <v>25</v>
      </c>
      <c r="F8" s="44" t="s">
        <v>49</v>
      </c>
      <c r="G8" s="31"/>
      <c r="H8" s="43" t="s">
        <v>10</v>
      </c>
      <c r="I8" s="43" t="s">
        <v>0</v>
      </c>
      <c r="J8" s="44" t="s">
        <v>25</v>
      </c>
      <c r="K8" s="44" t="s">
        <v>49</v>
      </c>
      <c r="N8" s="11"/>
      <c r="O8" s="11"/>
      <c r="T8" s="11"/>
      <c r="U8" s="11"/>
    </row>
    <row r="9" spans="1:24" x14ac:dyDescent="0.2">
      <c r="A9" s="59"/>
      <c r="B9" s="175">
        <f>B17</f>
        <v>42362.89</v>
      </c>
      <c r="C9" s="175">
        <f>C17</f>
        <v>12767.53</v>
      </c>
      <c r="D9" s="175">
        <f>D17</f>
        <v>11223.15</v>
      </c>
      <c r="E9" s="173">
        <f>E17</f>
        <v>12767.529999999999</v>
      </c>
      <c r="F9" s="175">
        <f>D9-E9</f>
        <v>-1544.3799999999992</v>
      </c>
      <c r="G9" s="28"/>
      <c r="H9" s="175">
        <f>H17</f>
        <v>3947.86</v>
      </c>
      <c r="I9" s="175">
        <f>I17</f>
        <v>1839</v>
      </c>
      <c r="J9" s="175">
        <f>J17</f>
        <v>3947.86</v>
      </c>
      <c r="K9" s="175">
        <f>I9-J9</f>
        <v>-2108.86</v>
      </c>
      <c r="N9" s="11"/>
      <c r="O9" s="11"/>
      <c r="T9" s="11"/>
      <c r="U9" s="11"/>
    </row>
    <row r="10" spans="1:24" x14ac:dyDescent="0.2">
      <c r="A10" s="124" t="s">
        <v>15</v>
      </c>
      <c r="B10" s="49"/>
      <c r="C10" s="49"/>
      <c r="D10" s="49"/>
      <c r="E10" s="61"/>
      <c r="F10" s="49" t="s">
        <v>4</v>
      </c>
      <c r="G10" s="32"/>
      <c r="H10" s="49"/>
      <c r="I10" s="49"/>
      <c r="J10" s="59"/>
      <c r="K10" s="59"/>
      <c r="N10" s="11"/>
      <c r="O10" s="11"/>
      <c r="T10" s="11"/>
      <c r="U10" s="11"/>
    </row>
    <row r="11" spans="1:24" x14ac:dyDescent="0.2">
      <c r="A11" s="59" t="s">
        <v>95</v>
      </c>
      <c r="B11" s="49">
        <f>California!B9</f>
        <v>2554.7999999999997</v>
      </c>
      <c r="C11" s="49">
        <f>California!C9</f>
        <v>630</v>
      </c>
      <c r="D11" s="49">
        <f>California!D9</f>
        <v>602</v>
      </c>
      <c r="E11" s="49">
        <f>California!E9</f>
        <v>630</v>
      </c>
      <c r="F11" s="49">
        <f t="shared" ref="F11:F16" si="0">D11-E11</f>
        <v>-28</v>
      </c>
      <c r="G11" s="32"/>
      <c r="H11" s="49">
        <f>California!H9</f>
        <v>527</v>
      </c>
      <c r="I11" s="49">
        <f>California!I9</f>
        <v>307</v>
      </c>
      <c r="J11" s="49">
        <f>California!J9</f>
        <v>527</v>
      </c>
      <c r="K11" s="49">
        <f t="shared" ref="K11:K13" si="1">I11-J11</f>
        <v>-220</v>
      </c>
      <c r="N11" s="11"/>
      <c r="O11" s="11"/>
      <c r="T11" s="11"/>
      <c r="U11" s="11"/>
    </row>
    <row r="12" spans="1:24" x14ac:dyDescent="0.2">
      <c r="A12" s="59" t="s">
        <v>12</v>
      </c>
      <c r="B12" s="49">
        <f>Idaho!B9</f>
        <v>4433.2</v>
      </c>
      <c r="C12" s="49">
        <f>Idaho!C9</f>
        <v>1466</v>
      </c>
      <c r="D12" s="49">
        <f>Idaho!D9</f>
        <v>1466.3</v>
      </c>
      <c r="E12" s="49">
        <f>Idaho!E9</f>
        <v>1466</v>
      </c>
      <c r="F12" s="49">
        <f t="shared" si="0"/>
        <v>0.29999999999995453</v>
      </c>
      <c r="G12" s="32"/>
      <c r="H12" s="49">
        <v>0</v>
      </c>
      <c r="I12" s="49">
        <v>0</v>
      </c>
      <c r="J12" s="49">
        <v>0</v>
      </c>
      <c r="K12" s="49">
        <v>0</v>
      </c>
      <c r="N12" s="11"/>
      <c r="O12" s="11"/>
      <c r="T12" s="11"/>
      <c r="U12" s="11"/>
    </row>
    <row r="13" spans="1:24" x14ac:dyDescent="0.2">
      <c r="A13" s="59" t="s">
        <v>96</v>
      </c>
      <c r="B13" s="49">
        <f>Oregon!B9</f>
        <v>13940.07</v>
      </c>
      <c r="C13" s="49">
        <f>Oregon!C9</f>
        <v>3884.11</v>
      </c>
      <c r="D13" s="49">
        <f>Oregon!D9</f>
        <v>2808</v>
      </c>
      <c r="E13" s="49">
        <f>Oregon!E9</f>
        <v>3884.1099999999997</v>
      </c>
      <c r="F13" s="49">
        <f t="shared" si="0"/>
        <v>-1076.1099999999997</v>
      </c>
      <c r="G13" s="32"/>
      <c r="H13" s="49">
        <f>Oregon!H9</f>
        <v>3420.86</v>
      </c>
      <c r="I13" s="49">
        <f>Oregon!I9</f>
        <v>1532</v>
      </c>
      <c r="J13" s="49">
        <f>Oregon!J9</f>
        <v>3420.86</v>
      </c>
      <c r="K13" s="49">
        <f t="shared" si="1"/>
        <v>-1888.8600000000001</v>
      </c>
      <c r="L13" s="12"/>
      <c r="M13" s="292"/>
      <c r="N13" s="292"/>
      <c r="O13" s="11"/>
      <c r="T13" s="11"/>
      <c r="U13" s="11"/>
    </row>
    <row r="14" spans="1:24" x14ac:dyDescent="0.2">
      <c r="A14" s="59" t="s">
        <v>97</v>
      </c>
      <c r="B14" s="49">
        <f>Utah!B9</f>
        <v>10840.1</v>
      </c>
      <c r="C14" s="49">
        <f>Utah!C9</f>
        <v>3871.4199999999996</v>
      </c>
      <c r="D14" s="49">
        <f>Utah!D9</f>
        <v>3836.2</v>
      </c>
      <c r="E14" s="49">
        <f>Utah!E9</f>
        <v>3871.4199999999996</v>
      </c>
      <c r="F14" s="49">
        <f t="shared" si="0"/>
        <v>-35.2199999999998</v>
      </c>
      <c r="G14" s="32"/>
      <c r="H14" s="49">
        <v>0</v>
      </c>
      <c r="I14" s="49">
        <v>0</v>
      </c>
      <c r="J14" s="49">
        <v>0</v>
      </c>
      <c r="K14" s="49">
        <v>0</v>
      </c>
      <c r="N14" s="11"/>
      <c r="O14" s="11"/>
      <c r="T14" s="11"/>
      <c r="U14" s="11"/>
    </row>
    <row r="15" spans="1:24" x14ac:dyDescent="0.2">
      <c r="A15" s="59" t="s">
        <v>11</v>
      </c>
      <c r="B15" s="49">
        <f>Washington!B9</f>
        <v>3381.24</v>
      </c>
      <c r="C15" s="49">
        <f>Washington!C9</f>
        <v>1095</v>
      </c>
      <c r="D15" s="49">
        <f>Washington!D9</f>
        <v>683</v>
      </c>
      <c r="E15" s="49">
        <f>Washington!E9</f>
        <v>1095</v>
      </c>
      <c r="F15" s="49">
        <f t="shared" si="0"/>
        <v>-412</v>
      </c>
      <c r="G15" s="32"/>
      <c r="H15" s="49">
        <v>0</v>
      </c>
      <c r="I15" s="49">
        <v>0</v>
      </c>
      <c r="J15" s="49">
        <v>0</v>
      </c>
      <c r="K15" s="49">
        <v>0</v>
      </c>
      <c r="N15" s="11"/>
      <c r="O15" s="11"/>
      <c r="T15" s="11"/>
      <c r="U15" s="11"/>
    </row>
    <row r="16" spans="1:24" x14ac:dyDescent="0.2">
      <c r="A16" s="59" t="s">
        <v>13</v>
      </c>
      <c r="B16" s="49">
        <f>Wyoming!B9</f>
        <v>7213.4800000000014</v>
      </c>
      <c r="C16" s="49">
        <f>Wyoming!C9</f>
        <v>1821</v>
      </c>
      <c r="D16" s="49">
        <f>Wyoming!D9</f>
        <v>1827.65</v>
      </c>
      <c r="E16" s="49">
        <f>Wyoming!E9</f>
        <v>1820.9999999999998</v>
      </c>
      <c r="F16" s="49">
        <f t="shared" si="0"/>
        <v>6.6500000000003183</v>
      </c>
      <c r="G16" s="32"/>
      <c r="H16" s="49">
        <v>0</v>
      </c>
      <c r="I16" s="49">
        <v>0</v>
      </c>
      <c r="J16" s="49">
        <v>0</v>
      </c>
      <c r="K16" s="49">
        <v>0</v>
      </c>
      <c r="O16" s="11"/>
      <c r="T16" s="11"/>
      <c r="U16" s="11"/>
    </row>
    <row r="17" spans="1:21" x14ac:dyDescent="0.2">
      <c r="A17" s="131" t="s">
        <v>5</v>
      </c>
      <c r="B17" s="65">
        <f>SUM(B11:B16)</f>
        <v>42362.89</v>
      </c>
      <c r="C17" s="65">
        <f>SUM(C11:C16)</f>
        <v>12767.53</v>
      </c>
      <c r="D17" s="132">
        <f>SUM(D11:D16)</f>
        <v>11223.15</v>
      </c>
      <c r="E17" s="65">
        <f>SUM(E11:E16)</f>
        <v>12767.529999999999</v>
      </c>
      <c r="F17" s="65">
        <f>SUM(F11:F16)</f>
        <v>-1544.3799999999992</v>
      </c>
      <c r="G17" s="32"/>
      <c r="H17" s="65">
        <f>SUM(H11:H16)</f>
        <v>3947.86</v>
      </c>
      <c r="I17" s="65">
        <f>SUM(I11:I16)</f>
        <v>1839</v>
      </c>
      <c r="J17" s="65">
        <f>SUM(J11:J16)</f>
        <v>3947.86</v>
      </c>
      <c r="K17" s="65">
        <f>SUM(K11:K16)</f>
        <v>-2108.86</v>
      </c>
      <c r="L17" s="104"/>
      <c r="M17" s="103"/>
      <c r="O17" s="11"/>
      <c r="T17" s="11"/>
      <c r="U17" s="11"/>
    </row>
    <row r="18" spans="1:21" x14ac:dyDescent="0.2">
      <c r="A18" s="59"/>
      <c r="B18" s="59"/>
      <c r="C18" s="49"/>
      <c r="D18" s="49"/>
      <c r="E18" s="59"/>
      <c r="F18" s="59"/>
      <c r="G18" s="20"/>
      <c r="H18" s="59"/>
      <c r="I18" s="59"/>
      <c r="J18" s="59"/>
      <c r="K18" s="59"/>
      <c r="L18" s="22"/>
      <c r="M18" s="36"/>
      <c r="N18" s="11"/>
      <c r="O18" s="11"/>
      <c r="T18" s="11"/>
      <c r="U18" s="11"/>
    </row>
    <row r="19" spans="1:21" x14ac:dyDescent="0.2">
      <c r="A19" s="293" t="s">
        <v>21</v>
      </c>
      <c r="B19" s="294"/>
      <c r="C19" s="294"/>
      <c r="D19" s="294"/>
      <c r="E19" s="294"/>
      <c r="F19" s="294"/>
      <c r="G19" s="196"/>
      <c r="H19" s="197"/>
      <c r="I19" s="194"/>
      <c r="J19" s="32"/>
      <c r="K19" s="134"/>
      <c r="L19" s="21"/>
      <c r="M19" s="103"/>
      <c r="N19" s="11"/>
      <c r="O19" s="11"/>
      <c r="T19" s="11"/>
      <c r="U19" s="11"/>
    </row>
    <row r="20" spans="1:21" x14ac:dyDescent="0.2">
      <c r="A20" s="59"/>
      <c r="B20" s="53" t="s">
        <v>5</v>
      </c>
      <c r="C20" s="53" t="s">
        <v>23</v>
      </c>
      <c r="D20" s="53" t="s">
        <v>26</v>
      </c>
      <c r="E20" s="53" t="s">
        <v>27</v>
      </c>
      <c r="F20" s="53" t="s">
        <v>18</v>
      </c>
      <c r="G20" s="28"/>
      <c r="H20" s="20"/>
      <c r="I20" s="32"/>
      <c r="J20" s="34"/>
      <c r="K20" s="134"/>
      <c r="M20" s="103"/>
      <c r="N20" s="11"/>
      <c r="O20" s="11"/>
      <c r="T20" s="11"/>
      <c r="U20" s="11"/>
    </row>
    <row r="21" spans="1:21" x14ac:dyDescent="0.2">
      <c r="A21" s="59"/>
      <c r="B21" s="53" t="s">
        <v>1</v>
      </c>
      <c r="C21" s="53" t="s">
        <v>10</v>
      </c>
      <c r="D21" s="53" t="s">
        <v>0</v>
      </c>
      <c r="E21" s="53" t="s">
        <v>25</v>
      </c>
      <c r="F21" s="53" t="s">
        <v>2</v>
      </c>
      <c r="G21" s="30"/>
      <c r="H21" s="20"/>
      <c r="I21" s="198"/>
      <c r="J21" s="34"/>
      <c r="K21" s="134"/>
      <c r="M21" s="103"/>
      <c r="N21" s="11"/>
      <c r="O21" s="11"/>
      <c r="T21" s="11"/>
      <c r="U21" s="11"/>
    </row>
    <row r="22" spans="1:21" x14ac:dyDescent="0.2">
      <c r="A22" s="59"/>
      <c r="B22" s="175">
        <f>B31</f>
        <v>42362.89</v>
      </c>
      <c r="C22" s="175">
        <f>C31</f>
        <v>16715.39</v>
      </c>
      <c r="D22" s="175">
        <f>D31</f>
        <v>13062.15</v>
      </c>
      <c r="E22" s="173">
        <f>E31</f>
        <v>16715.39</v>
      </c>
      <c r="F22" s="175">
        <f>D22-E22</f>
        <v>-3653.24</v>
      </c>
      <c r="G22" s="28"/>
      <c r="H22" s="20"/>
      <c r="I22" s="198"/>
      <c r="J22" s="34"/>
      <c r="K22" s="134"/>
      <c r="L22" s="12"/>
      <c r="M22" s="21"/>
    </row>
    <row r="23" spans="1:21" x14ac:dyDescent="0.2">
      <c r="A23" s="124" t="s">
        <v>16</v>
      </c>
      <c r="B23" s="59"/>
      <c r="C23" s="49" t="s">
        <v>17</v>
      </c>
      <c r="D23" s="133" t="s">
        <v>17</v>
      </c>
      <c r="E23" s="45" t="s">
        <v>17</v>
      </c>
      <c r="F23" s="53" t="s">
        <v>17</v>
      </c>
      <c r="G23" s="28"/>
      <c r="H23" s="20"/>
      <c r="I23" s="198"/>
      <c r="J23" s="34"/>
      <c r="K23" s="134"/>
      <c r="M23" s="21"/>
    </row>
    <row r="24" spans="1:21" x14ac:dyDescent="0.2">
      <c r="A24" s="285" t="s">
        <v>146</v>
      </c>
      <c r="B24" s="49">
        <f>Oregon!B20</f>
        <v>4106.87</v>
      </c>
      <c r="C24" s="49">
        <f>Oregon!C20+Oregon!H20</f>
        <v>2306.15</v>
      </c>
      <c r="D24" s="49">
        <f>Oregon!D20+Oregon!I20</f>
        <v>1552</v>
      </c>
      <c r="E24" s="49">
        <f>Oregon!E20+Oregon!J20</f>
        <v>2306.15</v>
      </c>
      <c r="F24" s="49">
        <f t="shared" ref="F24:F30" si="2">D24-E24</f>
        <v>-754.15000000000009</v>
      </c>
      <c r="G24" s="32"/>
      <c r="H24" s="20"/>
      <c r="I24" s="20"/>
      <c r="J24" s="199"/>
      <c r="K24" s="134"/>
      <c r="M24" s="21"/>
    </row>
    <row r="25" spans="1:21" x14ac:dyDescent="0.2">
      <c r="A25" s="285" t="s">
        <v>147</v>
      </c>
      <c r="B25" s="49">
        <f>Utah!B19</f>
        <v>6079.7</v>
      </c>
      <c r="C25" s="49">
        <f>Utah!C19</f>
        <v>1898.5199999999998</v>
      </c>
      <c r="D25" s="49">
        <f>Utah!D19</f>
        <v>1863.7999999999997</v>
      </c>
      <c r="E25" s="49">
        <f>Utah!E19</f>
        <v>1898.52</v>
      </c>
      <c r="F25" s="49">
        <f t="shared" si="2"/>
        <v>-34.720000000000255</v>
      </c>
      <c r="G25" s="32"/>
      <c r="H25" s="20"/>
      <c r="I25" s="20"/>
      <c r="J25" s="20"/>
      <c r="K25" s="134"/>
      <c r="M25" s="21"/>
    </row>
    <row r="26" spans="1:21" x14ac:dyDescent="0.2">
      <c r="A26" s="285" t="s">
        <v>148</v>
      </c>
      <c r="B26" s="49">
        <f>Utah!B24</f>
        <v>2063</v>
      </c>
      <c r="C26" s="49">
        <f>Utah!C24</f>
        <v>851.9</v>
      </c>
      <c r="D26" s="49">
        <f>Utah!D24</f>
        <v>852</v>
      </c>
      <c r="E26" s="49">
        <f>Utah!E24</f>
        <v>851.9</v>
      </c>
      <c r="F26" s="49">
        <f t="shared" si="2"/>
        <v>0.10000000000002274</v>
      </c>
      <c r="G26" s="32"/>
      <c r="H26" s="20"/>
      <c r="I26" s="32"/>
      <c r="J26" s="34"/>
      <c r="K26" s="134"/>
      <c r="M26" s="21"/>
    </row>
    <row r="27" spans="1:21" x14ac:dyDescent="0.2">
      <c r="A27" s="285" t="s">
        <v>149</v>
      </c>
      <c r="B27" s="49">
        <f>California!B18+Oregon!B27</f>
        <v>4652.3999999999996</v>
      </c>
      <c r="C27" s="49">
        <f>California!C18+Oregon!C27+California!H18+Oregon!H27</f>
        <v>2461</v>
      </c>
      <c r="D27" s="49">
        <f>California!D18+California!I18+Oregon!D27+Oregon!I27</f>
        <v>1406</v>
      </c>
      <c r="E27" s="49">
        <f>California!E18+California!J18+Oregon!E27+Oregon!J27</f>
        <v>2461</v>
      </c>
      <c r="F27" s="49">
        <f t="shared" si="2"/>
        <v>-1055</v>
      </c>
      <c r="G27" s="32"/>
      <c r="H27" s="20"/>
      <c r="I27" s="32"/>
      <c r="J27" s="34"/>
      <c r="K27" s="134"/>
      <c r="M27" s="21"/>
    </row>
    <row r="28" spans="1:21" x14ac:dyDescent="0.2">
      <c r="A28" s="285" t="s">
        <v>150</v>
      </c>
      <c r="B28" s="49">
        <f>California!B14+Oregon!B33</f>
        <v>5156</v>
      </c>
      <c r="C28" s="49">
        <f>California!C14+Oregon!C33+California!H14+Oregon!H33</f>
        <v>2322</v>
      </c>
      <c r="D28" s="49">
        <f>California!D14+California!I14+Oregon!D33+Oregon!I33</f>
        <v>1516</v>
      </c>
      <c r="E28" s="49">
        <f>California!E14+California!J14+Oregon!E33+Oregon!J33</f>
        <v>2322</v>
      </c>
      <c r="F28" s="49">
        <f t="shared" si="2"/>
        <v>-806</v>
      </c>
      <c r="G28" s="32"/>
      <c r="H28" s="20"/>
      <c r="I28" s="20"/>
      <c r="J28" s="20"/>
      <c r="K28" s="134"/>
      <c r="M28" s="21"/>
    </row>
    <row r="29" spans="1:21" x14ac:dyDescent="0.2">
      <c r="A29" s="285" t="s">
        <v>151</v>
      </c>
      <c r="B29" s="49">
        <f>Utah!B31+Wyoming!B9+Idaho!B9</f>
        <v>14344.080000000002</v>
      </c>
      <c r="C29" s="49">
        <f>Utah!C31+Wyoming!C9+Idaho!C9</f>
        <v>4408</v>
      </c>
      <c r="D29" s="49">
        <f>Idaho!D14+Utah!D31+Wyoming!D19</f>
        <v>4414.3500000000004</v>
      </c>
      <c r="E29" s="49">
        <f>Idaho!E14+Utah!E31+Wyoming!E19</f>
        <v>4408</v>
      </c>
      <c r="F29" s="49">
        <f t="shared" si="2"/>
        <v>6.3500000000003638</v>
      </c>
      <c r="G29" s="32"/>
      <c r="H29" s="20"/>
      <c r="I29" s="20"/>
      <c r="J29" s="20"/>
      <c r="K29" s="134"/>
      <c r="M29" s="21"/>
    </row>
    <row r="30" spans="1:21" x14ac:dyDescent="0.2">
      <c r="A30" s="285" t="s">
        <v>152</v>
      </c>
      <c r="B30" s="49">
        <f>Washington!B9+Oregon!B43</f>
        <v>5960.84</v>
      </c>
      <c r="C30" s="49">
        <f>Washington!C9+Oregon!C43+Oregon!H43</f>
        <v>2467.8200000000002</v>
      </c>
      <c r="D30" s="49">
        <f>Oregon!D43+Oregon!I43+Washington!D13</f>
        <v>1458</v>
      </c>
      <c r="E30" s="49">
        <f>Oregon!E43+Oregon!J43+Washington!E13</f>
        <v>2467.8199999999997</v>
      </c>
      <c r="F30" s="49">
        <f t="shared" si="2"/>
        <v>-1009.8199999999997</v>
      </c>
      <c r="G30" s="32"/>
      <c r="H30" s="20"/>
      <c r="I30" s="32"/>
      <c r="J30" s="34"/>
      <c r="K30" s="134"/>
      <c r="M30" s="21"/>
    </row>
    <row r="31" spans="1:21" x14ac:dyDescent="0.2">
      <c r="A31" s="131" t="s">
        <v>5</v>
      </c>
      <c r="B31" s="65">
        <f>SUM(B24:B30)</f>
        <v>42362.89</v>
      </c>
      <c r="C31" s="65">
        <f>SUM(C24:C30)</f>
        <v>16715.39</v>
      </c>
      <c r="D31" s="65">
        <f>SUM(D24:D30)</f>
        <v>13062.15</v>
      </c>
      <c r="E31" s="65">
        <f>SUM(E24:E30)</f>
        <v>16715.39</v>
      </c>
      <c r="F31" s="65">
        <f>SUM(F24:F30)</f>
        <v>-3653.24</v>
      </c>
      <c r="G31" s="32"/>
      <c r="H31" s="20"/>
      <c r="I31" s="20"/>
      <c r="J31" s="20"/>
      <c r="K31" s="134"/>
      <c r="M31" s="21"/>
    </row>
    <row r="32" spans="1:21" x14ac:dyDescent="0.2">
      <c r="A32" s="63"/>
      <c r="B32" s="20"/>
      <c r="C32" s="21"/>
      <c r="D32" s="21"/>
      <c r="E32" s="21"/>
      <c r="F32" s="62"/>
      <c r="G32" s="20"/>
      <c r="H32" s="23"/>
      <c r="I32" s="21"/>
      <c r="J32" s="21"/>
      <c r="K32" s="101"/>
      <c r="L32" s="22"/>
      <c r="M32" s="21"/>
    </row>
    <row r="33" spans="1:21" x14ac:dyDescent="0.2">
      <c r="A33" s="125" t="s">
        <v>31</v>
      </c>
      <c r="B33" s="24"/>
      <c r="C33" s="26"/>
      <c r="D33" s="26"/>
      <c r="E33" s="24"/>
      <c r="F33" s="25"/>
      <c r="G33" s="24"/>
      <c r="H33" s="35"/>
      <c r="I33" s="26"/>
      <c r="J33" s="26"/>
      <c r="K33" s="64"/>
      <c r="L33" s="22"/>
      <c r="M33" s="21"/>
    </row>
    <row r="34" spans="1:21" x14ac:dyDescent="0.2">
      <c r="A34" s="47"/>
      <c r="B34" s="59"/>
      <c r="C34" s="21"/>
      <c r="D34" s="21"/>
      <c r="E34" s="21"/>
      <c r="F34" s="22"/>
      <c r="G34" s="20"/>
      <c r="H34" s="23"/>
      <c r="I34" s="21"/>
      <c r="J34" s="20"/>
      <c r="K34" s="21"/>
      <c r="L34" s="21"/>
      <c r="M34" s="22"/>
    </row>
    <row r="35" spans="1:21" x14ac:dyDescent="0.2">
      <c r="A35" s="47" t="s">
        <v>24</v>
      </c>
      <c r="B35" s="59">
        <v>52</v>
      </c>
      <c r="M35" s="13"/>
    </row>
    <row r="36" spans="1:21" x14ac:dyDescent="0.2">
      <c r="E36" s="12"/>
      <c r="F36" s="12"/>
      <c r="M36" s="13"/>
    </row>
    <row r="37" spans="1:21" x14ac:dyDescent="0.2">
      <c r="B37" s="11"/>
      <c r="F37" s="12"/>
      <c r="M37" s="13"/>
    </row>
    <row r="38" spans="1:21" x14ac:dyDescent="0.2">
      <c r="A38" s="102"/>
      <c r="B38" s="32"/>
      <c r="D38" s="12"/>
      <c r="M38" s="13"/>
    </row>
    <row r="39" spans="1:21" x14ac:dyDescent="0.2">
      <c r="A39" s="102"/>
      <c r="B39" s="32"/>
      <c r="D39" s="12"/>
      <c r="M39" s="13"/>
    </row>
    <row r="40" spans="1:21" x14ac:dyDescent="0.2">
      <c r="A40" s="102"/>
      <c r="B40" s="32"/>
      <c r="D40" s="12"/>
      <c r="M40" s="13"/>
    </row>
    <row r="41" spans="1:21" x14ac:dyDescent="0.2">
      <c r="A41" s="102"/>
      <c r="B41" s="32"/>
      <c r="D41" s="12"/>
      <c r="M41" s="13"/>
    </row>
    <row r="42" spans="1:21" x14ac:dyDescent="0.2">
      <c r="A42" s="102"/>
      <c r="B42" s="32"/>
      <c r="D42" s="12"/>
      <c r="M42" s="13"/>
    </row>
    <row r="43" spans="1:21" x14ac:dyDescent="0.2">
      <c r="A43" s="102"/>
      <c r="B43" s="32"/>
      <c r="D43" s="12"/>
      <c r="M43" s="13"/>
      <c r="O43" s="11"/>
      <c r="P43" s="69"/>
      <c r="S43" s="13"/>
      <c r="U43" s="11"/>
    </row>
    <row r="44" spans="1:21" x14ac:dyDescent="0.2">
      <c r="D44" s="12"/>
      <c r="M44" s="13"/>
      <c r="O44" s="11"/>
      <c r="P44" s="69"/>
      <c r="S44" s="13"/>
      <c r="U44" s="11"/>
    </row>
    <row r="45" spans="1:21" x14ac:dyDescent="0.2">
      <c r="M45" s="13"/>
      <c r="O45" s="11"/>
      <c r="S45" s="13"/>
      <c r="U45" s="11"/>
    </row>
    <row r="46" spans="1:21" x14ac:dyDescent="0.2">
      <c r="M46" s="13"/>
      <c r="O46" s="11"/>
      <c r="S46" s="13"/>
      <c r="U46" s="11"/>
    </row>
    <row r="47" spans="1:21" x14ac:dyDescent="0.2">
      <c r="M47" s="13"/>
      <c r="O47" s="11"/>
      <c r="S47" s="13"/>
      <c r="U47" s="11"/>
    </row>
    <row r="48" spans="1:21" x14ac:dyDescent="0.2">
      <c r="M48" s="13"/>
      <c r="O48" s="11"/>
      <c r="S48" s="13"/>
      <c r="U48" s="11"/>
    </row>
    <row r="49" spans="13:20" s="11" customFormat="1" x14ac:dyDescent="0.2">
      <c r="M49" s="13"/>
      <c r="N49" s="13"/>
      <c r="S49" s="13"/>
      <c r="T49" s="13"/>
    </row>
    <row r="50" spans="13:20" s="11" customFormat="1" x14ac:dyDescent="0.2">
      <c r="M50" s="13"/>
      <c r="N50" s="13"/>
      <c r="S50" s="13"/>
      <c r="T50" s="13"/>
    </row>
    <row r="51" spans="13:20" s="11" customFormat="1" x14ac:dyDescent="0.2">
      <c r="M51" s="13"/>
      <c r="N51" s="13"/>
      <c r="S51" s="13"/>
      <c r="T51" s="13"/>
    </row>
    <row r="52" spans="13:20" s="11" customFormat="1" x14ac:dyDescent="0.2">
      <c r="M52" s="13"/>
      <c r="N52" s="13"/>
      <c r="S52" s="13"/>
      <c r="T52" s="13"/>
    </row>
    <row r="53" spans="13:20" s="11" customFormat="1" x14ac:dyDescent="0.2">
      <c r="M53" s="13"/>
      <c r="N53" s="13"/>
      <c r="S53" s="13"/>
      <c r="T53" s="13"/>
    </row>
    <row r="54" spans="13:20" s="11" customFormat="1" x14ac:dyDescent="0.2">
      <c r="M54" s="13"/>
      <c r="N54" s="13"/>
      <c r="S54" s="13"/>
      <c r="T54" s="13"/>
    </row>
    <row r="55" spans="13:20" s="11" customFormat="1" x14ac:dyDescent="0.2">
      <c r="M55" s="13"/>
      <c r="N55" s="13"/>
      <c r="S55" s="13"/>
      <c r="T55" s="13"/>
    </row>
    <row r="56" spans="13:20" s="11" customFormat="1" x14ac:dyDescent="0.2">
      <c r="M56" s="13"/>
      <c r="N56" s="13"/>
      <c r="S56" s="13"/>
      <c r="T56" s="13"/>
    </row>
    <row r="57" spans="13:20" s="11" customFormat="1" x14ac:dyDescent="0.2">
      <c r="M57" s="13"/>
      <c r="N57" s="13"/>
      <c r="S57" s="13"/>
      <c r="T57" s="13"/>
    </row>
    <row r="58" spans="13:20" s="11" customFormat="1" x14ac:dyDescent="0.2">
      <c r="M58" s="13"/>
      <c r="N58" s="13"/>
      <c r="S58" s="13"/>
      <c r="T58" s="13"/>
    </row>
    <row r="59" spans="13:20" s="11" customFormat="1" x14ac:dyDescent="0.2">
      <c r="M59" s="13"/>
      <c r="N59" s="13"/>
      <c r="S59" s="13"/>
      <c r="T59" s="13"/>
    </row>
    <row r="60" spans="13:20" s="11" customFormat="1" x14ac:dyDescent="0.2">
      <c r="M60" s="13"/>
      <c r="N60" s="13"/>
      <c r="S60" s="13"/>
      <c r="T60" s="13"/>
    </row>
    <row r="61" spans="13:20" s="11" customFormat="1" x14ac:dyDescent="0.2">
      <c r="M61" s="13"/>
      <c r="N61" s="13"/>
      <c r="S61" s="13"/>
      <c r="T61" s="13"/>
    </row>
    <row r="80" spans="13:20" s="11" customFormat="1" x14ac:dyDescent="0.2">
      <c r="M80" s="13"/>
      <c r="N80" s="13"/>
      <c r="S80" s="13"/>
      <c r="T80" s="13"/>
    </row>
  </sheetData>
  <mergeCells count="9">
    <mergeCell ref="M13:N13"/>
    <mergeCell ref="A19:F19"/>
    <mergeCell ref="A6:F6"/>
    <mergeCell ref="A1:K1"/>
    <mergeCell ref="A2:K2"/>
    <mergeCell ref="A3:K3"/>
    <mergeCell ref="A4:K4"/>
    <mergeCell ref="A5:K5"/>
    <mergeCell ref="H6:K6"/>
  </mergeCells>
  <phoneticPr fontId="0" type="noConversion"/>
  <printOptions horizontalCentered="1" verticalCentered="1"/>
  <pageMargins left="0.25" right="0.25" top="0.5" bottom="0.75" header="0.5" footer="0.5"/>
  <pageSetup scale="78" orientation="landscape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2"/>
  <sheetViews>
    <sheetView workbookViewId="0">
      <selection activeCell="F24" sqref="F24"/>
    </sheetView>
  </sheetViews>
  <sheetFormatPr defaultRowHeight="12.75" x14ac:dyDescent="0.2"/>
  <cols>
    <col min="1" max="1" width="11.42578125" customWidth="1"/>
    <col min="2" max="2" width="11.28515625" customWidth="1"/>
    <col min="3" max="4" width="10.5703125" customWidth="1"/>
    <col min="5" max="5" width="0.85546875" customWidth="1"/>
    <col min="6" max="6" width="11.28515625" style="266" customWidth="1"/>
    <col min="7" max="7" width="14.85546875" bestFit="1" customWidth="1"/>
    <col min="8" max="8" width="9.85546875" bestFit="1" customWidth="1"/>
    <col min="9" max="9" width="9.85546875" customWidth="1"/>
    <col min="10" max="10" width="4" customWidth="1"/>
  </cols>
  <sheetData>
    <row r="1" spans="1:10" x14ac:dyDescent="0.2">
      <c r="A1" s="387"/>
      <c r="B1" s="388"/>
      <c r="C1" s="388"/>
      <c r="D1" s="388"/>
      <c r="E1" s="388"/>
      <c r="F1" s="388"/>
      <c r="G1" s="388"/>
      <c r="H1" s="388"/>
      <c r="I1" s="389"/>
    </row>
    <row r="2" spans="1:10" x14ac:dyDescent="0.2">
      <c r="A2" s="390" t="s">
        <v>137</v>
      </c>
      <c r="B2" s="391"/>
      <c r="C2" s="391"/>
      <c r="D2" s="391"/>
      <c r="E2" s="391"/>
      <c r="F2" s="391"/>
      <c r="G2" s="391"/>
      <c r="H2" s="391"/>
      <c r="I2" s="392"/>
      <c r="J2" s="267"/>
    </row>
    <row r="3" spans="1:10" x14ac:dyDescent="0.2">
      <c r="A3" s="393" t="s">
        <v>101</v>
      </c>
      <c r="B3" s="394"/>
      <c r="C3" s="394"/>
      <c r="D3" s="394"/>
      <c r="E3" s="394"/>
      <c r="F3" s="394"/>
      <c r="G3" s="394"/>
      <c r="H3" s="394"/>
      <c r="I3" s="395"/>
    </row>
    <row r="4" spans="1:10" x14ac:dyDescent="0.2">
      <c r="A4" s="396" t="str">
        <f>Summary!A4</f>
        <v>Through Jan 2, 2021</v>
      </c>
      <c r="B4" s="397"/>
      <c r="C4" s="397"/>
      <c r="D4" s="397"/>
      <c r="E4" s="397"/>
      <c r="F4" s="397"/>
      <c r="G4" s="397"/>
      <c r="H4" s="397"/>
      <c r="I4" s="398"/>
      <c r="J4" s="268"/>
    </row>
    <row r="5" spans="1:10" ht="13.5" thickBot="1" x14ac:dyDescent="0.25">
      <c r="A5" s="399" t="s">
        <v>135</v>
      </c>
      <c r="B5" s="400"/>
      <c r="C5" s="400"/>
      <c r="D5" s="401"/>
      <c r="E5" s="269"/>
      <c r="F5" s="402" t="s">
        <v>136</v>
      </c>
      <c r="G5" s="400"/>
      <c r="H5" s="400"/>
      <c r="I5" s="403"/>
    </row>
    <row r="6" spans="1:10" ht="30" customHeight="1" x14ac:dyDescent="0.2">
      <c r="A6" s="270" t="s">
        <v>15</v>
      </c>
      <c r="B6" s="271" t="s">
        <v>18</v>
      </c>
      <c r="C6" s="272" t="s">
        <v>133</v>
      </c>
      <c r="D6" s="272" t="s">
        <v>134</v>
      </c>
      <c r="E6" s="273"/>
      <c r="F6" s="270" t="s">
        <v>15</v>
      </c>
      <c r="G6" s="271" t="s">
        <v>18</v>
      </c>
      <c r="H6" s="272" t="s">
        <v>133</v>
      </c>
      <c r="I6" s="274" t="s">
        <v>134</v>
      </c>
    </row>
    <row r="7" spans="1:10" x14ac:dyDescent="0.2">
      <c r="A7" s="275" t="s">
        <v>95</v>
      </c>
      <c r="B7" s="276">
        <f>'Pacific-Rocky'!C11</f>
        <v>630</v>
      </c>
      <c r="C7" s="276">
        <f>'Pacific-Rocky'!D11</f>
        <v>602</v>
      </c>
      <c r="D7" s="277">
        <f>C7/B7</f>
        <v>0.9555555555555556</v>
      </c>
      <c r="E7" s="278"/>
      <c r="F7" s="275" t="s">
        <v>95</v>
      </c>
      <c r="G7" s="276">
        <f>'Pacific-Rocky'!H11</f>
        <v>527</v>
      </c>
      <c r="H7" s="276">
        <f>'Pacific-Rocky'!I11</f>
        <v>307</v>
      </c>
      <c r="I7" s="279">
        <f>H7/G7</f>
        <v>0.58254269449715368</v>
      </c>
    </row>
    <row r="8" spans="1:10" x14ac:dyDescent="0.2">
      <c r="A8" s="275" t="s">
        <v>96</v>
      </c>
      <c r="B8" s="276">
        <f>'Pacific-Rocky'!C12</f>
        <v>3884.11</v>
      </c>
      <c r="C8" s="276">
        <f>'Pacific-Rocky'!D12</f>
        <v>2808</v>
      </c>
      <c r="D8" s="277">
        <f>C8/B8</f>
        <v>0.72294553964743524</v>
      </c>
      <c r="E8" s="278"/>
      <c r="F8" s="275" t="s">
        <v>96</v>
      </c>
      <c r="G8" s="276">
        <f>'Pacific-Rocky'!H12</f>
        <v>3420.86</v>
      </c>
      <c r="H8" s="276">
        <f>'Pacific-Rocky'!I12</f>
        <v>1532</v>
      </c>
      <c r="I8" s="279">
        <f t="shared" ref="I8:I10" si="0">H8/G8</f>
        <v>0.44784060148617599</v>
      </c>
    </row>
    <row r="9" spans="1:10" x14ac:dyDescent="0.2">
      <c r="A9" s="275" t="s">
        <v>11</v>
      </c>
      <c r="B9" s="276">
        <f>'Pacific-Rocky'!C13</f>
        <v>1095</v>
      </c>
      <c r="C9" s="276">
        <f>'Pacific-Rocky'!D13</f>
        <v>683</v>
      </c>
      <c r="D9" s="277">
        <f>C9/B9</f>
        <v>0.62374429223744288</v>
      </c>
      <c r="E9" s="278"/>
      <c r="F9" s="275" t="s">
        <v>11</v>
      </c>
      <c r="G9" s="276"/>
      <c r="H9" s="276"/>
      <c r="I9" s="279"/>
    </row>
    <row r="10" spans="1:10" ht="13.5" thickBot="1" x14ac:dyDescent="0.25">
      <c r="A10" s="280" t="s">
        <v>5</v>
      </c>
      <c r="B10" s="281">
        <f t="shared" ref="B10:C10" si="1">SUM(B7:B9)</f>
        <v>5609.1100000000006</v>
      </c>
      <c r="C10" s="281">
        <f t="shared" si="1"/>
        <v>4093</v>
      </c>
      <c r="D10" s="282">
        <f>C10/B10</f>
        <v>0.72970578220074123</v>
      </c>
      <c r="E10" s="283"/>
      <c r="F10" s="280" t="s">
        <v>5</v>
      </c>
      <c r="G10" s="281">
        <f t="shared" ref="G10" si="2">SUM(G7:G9)</f>
        <v>3947.86</v>
      </c>
      <c r="H10" s="281">
        <f t="shared" ref="H10" si="3">SUM(H7:H9)</f>
        <v>1839</v>
      </c>
      <c r="I10" s="284">
        <f t="shared" si="0"/>
        <v>0.4658219896348908</v>
      </c>
    </row>
    <row r="12" spans="1:10" x14ac:dyDescent="0.2">
      <c r="D12" s="265"/>
      <c r="I12" s="265"/>
    </row>
  </sheetData>
  <mergeCells count="6">
    <mergeCell ref="A1:I1"/>
    <mergeCell ref="A2:I2"/>
    <mergeCell ref="A3:I3"/>
    <mergeCell ref="A4:I4"/>
    <mergeCell ref="A5:D5"/>
    <mergeCell ref="F5:I5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6"/>
  <sheetViews>
    <sheetView workbookViewId="0">
      <selection activeCell="G30" sqref="G30"/>
    </sheetView>
  </sheetViews>
  <sheetFormatPr defaultRowHeight="12.75" x14ac:dyDescent="0.2"/>
  <cols>
    <col min="1" max="1" width="10.140625" style="3" customWidth="1"/>
    <col min="3" max="4" width="9.140625" style="2"/>
    <col min="7" max="9" width="9.140625" style="3"/>
    <col min="10" max="10" width="9.28515625" style="3" bestFit="1" customWidth="1"/>
    <col min="12" max="12" width="3.28515625" customWidth="1"/>
    <col min="18" max="18" width="4.7109375" customWidth="1"/>
  </cols>
  <sheetData>
    <row r="1" spans="1:19" x14ac:dyDescent="0.2">
      <c r="M1" s="3"/>
    </row>
    <row r="2" spans="1:19" x14ac:dyDescent="0.2">
      <c r="A2" s="4" t="s">
        <v>41</v>
      </c>
      <c r="N2" s="3"/>
      <c r="O2" s="3"/>
      <c r="P2" s="3"/>
    </row>
    <row r="3" spans="1:19" x14ac:dyDescent="0.2">
      <c r="A3" s="3" t="s">
        <v>7</v>
      </c>
      <c r="B3" s="1" t="s">
        <v>40</v>
      </c>
      <c r="C3" s="5" t="s">
        <v>8</v>
      </c>
      <c r="D3" s="5" t="s">
        <v>3</v>
      </c>
      <c r="E3" t="s">
        <v>28</v>
      </c>
      <c r="M3" s="3"/>
      <c r="N3" s="3"/>
      <c r="O3" s="3"/>
      <c r="P3" s="3"/>
      <c r="R3" s="3"/>
      <c r="S3" s="3"/>
    </row>
    <row r="4" spans="1:19" x14ac:dyDescent="0.2">
      <c r="A4" s="3" t="s">
        <v>44</v>
      </c>
      <c r="B4" s="6">
        <f t="shared" ref="B4:B15" si="0">C4-D4</f>
        <v>131</v>
      </c>
      <c r="C4" s="6">
        <v>516</v>
      </c>
      <c r="D4" s="6">
        <v>385</v>
      </c>
      <c r="E4" s="6">
        <f>C4</f>
        <v>516</v>
      </c>
      <c r="F4" s="6"/>
      <c r="J4" s="9"/>
      <c r="M4" s="3"/>
      <c r="N4" s="6"/>
      <c r="O4" s="6"/>
      <c r="P4" s="6"/>
      <c r="Q4" s="6"/>
      <c r="R4" s="3"/>
    </row>
    <row r="5" spans="1:19" x14ac:dyDescent="0.2">
      <c r="A5" t="s">
        <v>45</v>
      </c>
      <c r="B5" s="6">
        <f t="shared" si="0"/>
        <v>0</v>
      </c>
      <c r="C5" s="6"/>
      <c r="D5" s="6"/>
      <c r="E5" s="6">
        <f t="shared" ref="E5:E15" si="1">C5-C4</f>
        <v>-516</v>
      </c>
      <c r="F5" s="6"/>
      <c r="G5"/>
      <c r="H5" s="6"/>
      <c r="I5" s="6"/>
      <c r="J5" s="9"/>
      <c r="K5" s="6"/>
      <c r="N5" s="6"/>
      <c r="O5" s="6"/>
      <c r="P5" s="6"/>
      <c r="Q5" s="6"/>
      <c r="S5" s="6"/>
    </row>
    <row r="6" spans="1:19" x14ac:dyDescent="0.2">
      <c r="A6" t="s">
        <v>46</v>
      </c>
      <c r="B6" s="6">
        <f t="shared" si="0"/>
        <v>0</v>
      </c>
      <c r="C6" s="6"/>
      <c r="D6" s="6"/>
      <c r="E6" s="6">
        <f t="shared" si="1"/>
        <v>0</v>
      </c>
      <c r="F6" s="6"/>
      <c r="G6"/>
      <c r="H6" s="6"/>
      <c r="I6" s="6"/>
      <c r="J6" s="9"/>
      <c r="K6" s="6"/>
      <c r="N6" s="6"/>
      <c r="O6" s="6"/>
      <c r="P6" s="6"/>
      <c r="Q6" s="6"/>
    </row>
    <row r="7" spans="1:19" x14ac:dyDescent="0.2">
      <c r="A7" t="s">
        <v>32</v>
      </c>
      <c r="B7" s="6">
        <f t="shared" si="0"/>
        <v>0</v>
      </c>
      <c r="C7" s="6"/>
      <c r="D7" s="6"/>
      <c r="E7" s="6">
        <f t="shared" si="1"/>
        <v>0</v>
      </c>
      <c r="F7" s="6"/>
      <c r="G7"/>
      <c r="H7"/>
      <c r="I7"/>
      <c r="J7" s="9"/>
      <c r="N7" s="6"/>
      <c r="O7" s="6"/>
      <c r="P7" s="6"/>
      <c r="Q7" s="6"/>
    </row>
    <row r="8" spans="1:19" x14ac:dyDescent="0.2">
      <c r="A8" t="s">
        <v>14</v>
      </c>
      <c r="B8" s="6">
        <f t="shared" si="0"/>
        <v>0</v>
      </c>
      <c r="C8" s="6"/>
      <c r="D8" s="6"/>
      <c r="E8" s="6">
        <f t="shared" si="1"/>
        <v>0</v>
      </c>
      <c r="F8" s="6"/>
      <c r="G8"/>
      <c r="H8"/>
      <c r="I8"/>
      <c r="J8" s="9"/>
      <c r="N8" s="6"/>
      <c r="O8" s="6"/>
      <c r="P8" s="6"/>
      <c r="Q8" s="6"/>
    </row>
    <row r="9" spans="1:19" x14ac:dyDescent="0.2">
      <c r="A9" t="s">
        <v>33</v>
      </c>
      <c r="B9" s="6">
        <f t="shared" si="0"/>
        <v>0</v>
      </c>
      <c r="C9" s="6"/>
      <c r="D9" s="6"/>
      <c r="E9" s="6">
        <f t="shared" si="1"/>
        <v>0</v>
      </c>
      <c r="F9" s="6"/>
      <c r="G9"/>
      <c r="H9"/>
      <c r="I9"/>
      <c r="J9" s="9"/>
      <c r="N9" s="6"/>
      <c r="O9" s="6"/>
      <c r="P9" s="6"/>
      <c r="Q9" s="6"/>
    </row>
    <row r="10" spans="1:19" x14ac:dyDescent="0.2">
      <c r="A10" t="s">
        <v>34</v>
      </c>
      <c r="B10" s="6">
        <f t="shared" si="0"/>
        <v>0</v>
      </c>
      <c r="C10" s="6"/>
      <c r="D10" s="6"/>
      <c r="E10" s="6">
        <f t="shared" si="1"/>
        <v>0</v>
      </c>
      <c r="F10" s="6"/>
      <c r="G10"/>
      <c r="H10"/>
      <c r="I10"/>
      <c r="J10" s="9"/>
      <c r="N10" s="6"/>
      <c r="O10" s="6"/>
      <c r="P10" s="6"/>
      <c r="Q10" s="6"/>
    </row>
    <row r="11" spans="1:19" x14ac:dyDescent="0.2">
      <c r="A11" t="s">
        <v>35</v>
      </c>
      <c r="B11" s="6">
        <f t="shared" si="0"/>
        <v>0</v>
      </c>
      <c r="C11" s="7"/>
      <c r="D11" s="6"/>
      <c r="E11" s="6">
        <f t="shared" si="1"/>
        <v>0</v>
      </c>
      <c r="F11" s="6"/>
      <c r="G11"/>
      <c r="H11"/>
      <c r="I11"/>
      <c r="J11" s="9"/>
      <c r="N11" s="6"/>
      <c r="O11" s="7"/>
      <c r="P11" s="6"/>
      <c r="Q11" s="6"/>
    </row>
    <row r="12" spans="1:19" x14ac:dyDescent="0.2">
      <c r="A12" t="s">
        <v>36</v>
      </c>
      <c r="B12" s="6">
        <f t="shared" si="0"/>
        <v>0</v>
      </c>
      <c r="C12" s="6"/>
      <c r="D12" s="6"/>
      <c r="E12" s="6">
        <f t="shared" si="1"/>
        <v>0</v>
      </c>
      <c r="F12" s="6"/>
      <c r="G12"/>
      <c r="H12"/>
      <c r="I12"/>
      <c r="J12" s="9"/>
      <c r="N12" s="6"/>
      <c r="O12" s="6"/>
      <c r="P12" s="6"/>
      <c r="Q12" s="6"/>
    </row>
    <row r="13" spans="1:19" x14ac:dyDescent="0.2">
      <c r="A13" t="s">
        <v>37</v>
      </c>
      <c r="B13" s="6">
        <f t="shared" si="0"/>
        <v>0</v>
      </c>
      <c r="C13" s="6"/>
      <c r="D13" s="8"/>
      <c r="E13" s="6">
        <f t="shared" si="1"/>
        <v>0</v>
      </c>
      <c r="F13" s="6"/>
      <c r="G13"/>
      <c r="H13"/>
      <c r="I13"/>
      <c r="J13" s="9"/>
      <c r="N13" s="6"/>
      <c r="O13" s="6"/>
      <c r="P13" s="8"/>
      <c r="Q13" s="6"/>
    </row>
    <row r="14" spans="1:19" x14ac:dyDescent="0.2">
      <c r="A14" t="s">
        <v>38</v>
      </c>
      <c r="B14" s="6">
        <f t="shared" si="0"/>
        <v>0</v>
      </c>
      <c r="C14" s="6"/>
      <c r="D14" s="6"/>
      <c r="E14" s="6">
        <f t="shared" si="1"/>
        <v>0</v>
      </c>
      <c r="F14" s="6"/>
      <c r="G14"/>
      <c r="H14"/>
      <c r="I14"/>
      <c r="J14" s="9"/>
      <c r="N14" s="6"/>
      <c r="O14" s="6"/>
      <c r="P14" s="6"/>
      <c r="Q14" s="6"/>
    </row>
    <row r="15" spans="1:19" x14ac:dyDescent="0.2">
      <c r="A15" t="s">
        <v>39</v>
      </c>
      <c r="B15" s="6">
        <f t="shared" si="0"/>
        <v>0</v>
      </c>
      <c r="C15" s="6"/>
      <c r="D15" s="6"/>
      <c r="E15" s="6">
        <f t="shared" si="1"/>
        <v>0</v>
      </c>
      <c r="F15" s="6"/>
      <c r="G15"/>
      <c r="H15" s="6"/>
      <c r="I15"/>
      <c r="J15" s="9"/>
      <c r="N15" s="6"/>
      <c r="O15" s="6"/>
      <c r="P15" s="6"/>
      <c r="Q15" s="6"/>
    </row>
    <row r="16" spans="1:19" x14ac:dyDescent="0.2">
      <c r="A16"/>
      <c r="C16"/>
      <c r="D16"/>
    </row>
    <row r="17" spans="1:4" x14ac:dyDescent="0.2">
      <c r="A17"/>
      <c r="B17" t="s">
        <v>18</v>
      </c>
      <c r="C17" t="s">
        <v>3</v>
      </c>
      <c r="D17"/>
    </row>
    <row r="18" spans="1:4" x14ac:dyDescent="0.2">
      <c r="A18" s="3" t="s">
        <v>44</v>
      </c>
      <c r="B18">
        <f t="shared" ref="B18:B29" si="2">E4</f>
        <v>516</v>
      </c>
      <c r="C18" s="6">
        <v>1025</v>
      </c>
      <c r="D18"/>
    </row>
    <row r="19" spans="1:4" x14ac:dyDescent="0.2">
      <c r="A19" t="s">
        <v>45</v>
      </c>
      <c r="C19" s="6">
        <f>C18</f>
        <v>1025</v>
      </c>
      <c r="D19"/>
    </row>
    <row r="20" spans="1:4" x14ac:dyDescent="0.2">
      <c r="A20" t="s">
        <v>46</v>
      </c>
      <c r="B20">
        <f t="shared" si="2"/>
        <v>0</v>
      </c>
      <c r="C20" s="6">
        <f t="shared" ref="C20:C29" si="3">C19</f>
        <v>1025</v>
      </c>
      <c r="D20"/>
    </row>
    <row r="21" spans="1:4" x14ac:dyDescent="0.2">
      <c r="A21" t="s">
        <v>32</v>
      </c>
      <c r="B21">
        <f t="shared" si="2"/>
        <v>0</v>
      </c>
      <c r="C21" s="6">
        <f t="shared" si="3"/>
        <v>1025</v>
      </c>
      <c r="D21"/>
    </row>
    <row r="22" spans="1:4" x14ac:dyDescent="0.2">
      <c r="A22" t="s">
        <v>14</v>
      </c>
      <c r="B22">
        <f t="shared" si="2"/>
        <v>0</v>
      </c>
      <c r="C22" s="6">
        <f t="shared" si="3"/>
        <v>1025</v>
      </c>
      <c r="D22"/>
    </row>
    <row r="23" spans="1:4" x14ac:dyDescent="0.2">
      <c r="A23" t="s">
        <v>33</v>
      </c>
      <c r="B23">
        <f t="shared" si="2"/>
        <v>0</v>
      </c>
      <c r="C23" s="6">
        <f t="shared" si="3"/>
        <v>1025</v>
      </c>
      <c r="D23"/>
    </row>
    <row r="24" spans="1:4" x14ac:dyDescent="0.2">
      <c r="A24" t="s">
        <v>34</v>
      </c>
      <c r="B24">
        <f t="shared" si="2"/>
        <v>0</v>
      </c>
      <c r="C24" s="6">
        <f t="shared" si="3"/>
        <v>1025</v>
      </c>
      <c r="D24"/>
    </row>
    <row r="25" spans="1:4" x14ac:dyDescent="0.2">
      <c r="A25" t="s">
        <v>35</v>
      </c>
      <c r="B25">
        <f t="shared" si="2"/>
        <v>0</v>
      </c>
      <c r="C25" s="6">
        <f t="shared" si="3"/>
        <v>1025</v>
      </c>
      <c r="D25"/>
    </row>
    <row r="26" spans="1:4" x14ac:dyDescent="0.2">
      <c r="A26" t="s">
        <v>36</v>
      </c>
      <c r="B26">
        <f t="shared" si="2"/>
        <v>0</v>
      </c>
      <c r="C26" s="6">
        <f t="shared" si="3"/>
        <v>1025</v>
      </c>
      <c r="D26"/>
    </row>
    <row r="27" spans="1:4" x14ac:dyDescent="0.2">
      <c r="A27" t="s">
        <v>37</v>
      </c>
      <c r="B27">
        <f t="shared" si="2"/>
        <v>0</v>
      </c>
      <c r="C27" s="6">
        <f t="shared" si="3"/>
        <v>1025</v>
      </c>
      <c r="D27"/>
    </row>
    <row r="28" spans="1:4" x14ac:dyDescent="0.2">
      <c r="A28" t="s">
        <v>38</v>
      </c>
      <c r="B28">
        <f t="shared" si="2"/>
        <v>0</v>
      </c>
      <c r="C28" s="6">
        <f t="shared" si="3"/>
        <v>1025</v>
      </c>
      <c r="D28"/>
    </row>
    <row r="29" spans="1:4" x14ac:dyDescent="0.2">
      <c r="A29" t="s">
        <v>39</v>
      </c>
      <c r="B29">
        <f t="shared" si="2"/>
        <v>0</v>
      </c>
      <c r="C29" s="6">
        <f t="shared" si="3"/>
        <v>1025</v>
      </c>
      <c r="D29"/>
    </row>
    <row r="30" spans="1:4" x14ac:dyDescent="0.2">
      <c r="A30"/>
      <c r="C30"/>
      <c r="D30"/>
    </row>
    <row r="31" spans="1:4" x14ac:dyDescent="0.2">
      <c r="A31"/>
      <c r="C31"/>
      <c r="D31"/>
    </row>
    <row r="32" spans="1:4" x14ac:dyDescent="0.2">
      <c r="A32"/>
      <c r="C32"/>
      <c r="D32"/>
    </row>
    <row r="33" spans="1:4" x14ac:dyDescent="0.2">
      <c r="A33"/>
      <c r="C33"/>
      <c r="D33"/>
    </row>
    <row r="34" spans="1:4" x14ac:dyDescent="0.2">
      <c r="A34"/>
      <c r="C34"/>
      <c r="D34"/>
    </row>
    <row r="35" spans="1:4" x14ac:dyDescent="0.2">
      <c r="A35"/>
      <c r="C35"/>
      <c r="D35"/>
    </row>
    <row r="36" spans="1:4" x14ac:dyDescent="0.2">
      <c r="A36"/>
      <c r="C36"/>
      <c r="D36"/>
    </row>
  </sheetData>
  <phoneticPr fontId="0" type="noConversion"/>
  <printOptions gridLines="1"/>
  <pageMargins left="0.75" right="0.75" top="1" bottom="1" header="0.5" footer="0.5"/>
  <pageSetup orientation="portrait" r:id="rId1"/>
  <headerFooter alignWithMargins="0"/>
  <customProperties>
    <customPr name="_pios_id" r:id="rId2"/>
  </customProperties>
  <cellWatches>
    <cellWatch r="E17"/>
  </cellWatch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J41" sqref="J41"/>
    </sheetView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4294967295" verticalDpi="4294967295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2"/>
  <sheetViews>
    <sheetView topLeftCell="A20" zoomScaleNormal="100" workbookViewId="0">
      <selection activeCell="A34" sqref="A34:A36"/>
    </sheetView>
  </sheetViews>
  <sheetFormatPr defaultColWidth="9.140625" defaultRowHeight="12.75" x14ac:dyDescent="0.2"/>
  <cols>
    <col min="1" max="1" width="17.5703125" style="11" customWidth="1"/>
    <col min="2" max="2" width="13" style="12" bestFit="1" customWidth="1"/>
    <col min="3" max="3" width="14.42578125" style="11" bestFit="1" customWidth="1"/>
    <col min="4" max="4" width="13.7109375" style="11" bestFit="1" customWidth="1"/>
    <col min="5" max="5" width="19.7109375" style="11" bestFit="1" customWidth="1"/>
    <col min="6" max="6" width="18.28515625" style="13" bestFit="1" customWidth="1"/>
    <col min="7" max="7" width="1.7109375" style="12" customWidth="1"/>
    <col min="8" max="8" width="14.42578125" style="17" bestFit="1" customWidth="1"/>
    <col min="9" max="9" width="13.7109375" style="11" bestFit="1" customWidth="1"/>
    <col min="10" max="10" width="19.7109375" style="11" bestFit="1" customWidth="1"/>
    <col min="11" max="11" width="18.28515625" style="11" bestFit="1" customWidth="1"/>
    <col min="12" max="12" width="11.42578125" style="36" customWidth="1"/>
    <col min="13" max="13" width="13.28515625" style="11" customWidth="1"/>
    <col min="14" max="14" width="13.28515625" style="13" customWidth="1"/>
    <col min="15" max="15" width="12.85546875" style="13" customWidth="1"/>
    <col min="16" max="16" width="12.85546875" style="11" customWidth="1"/>
    <col min="17" max="17" width="1.7109375" style="11" customWidth="1"/>
    <col min="18" max="19" width="10.7109375" style="11" customWidth="1"/>
    <col min="20" max="20" width="10.28515625" style="13" customWidth="1"/>
    <col min="21" max="21" width="12.85546875" style="13" customWidth="1"/>
    <col min="22" max="22" width="11.140625" style="11" customWidth="1"/>
    <col min="23" max="23" width="9.7109375" style="11" customWidth="1"/>
    <col min="24" max="24" width="12.5703125" style="11" customWidth="1"/>
    <col min="25" max="16384" width="9.140625" style="11"/>
  </cols>
  <sheetData>
    <row r="1" spans="1:24" x14ac:dyDescent="0.2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18"/>
      <c r="M1" s="10"/>
      <c r="N1" s="10"/>
      <c r="O1" s="10"/>
      <c r="P1" s="10"/>
      <c r="Q1" s="14"/>
      <c r="R1" s="14"/>
      <c r="S1" s="14"/>
      <c r="T1" s="14"/>
      <c r="U1" s="14"/>
      <c r="V1" s="15"/>
      <c r="W1" s="15"/>
      <c r="X1" s="15"/>
    </row>
    <row r="2" spans="1:24" x14ac:dyDescent="0.2">
      <c r="A2" s="300" t="str">
        <f>Summary!A2</f>
        <v>PACIFICORP VEGETATION MANAGEMENT 2020 DISTRIBUTION PROGRESS REPORT</v>
      </c>
      <c r="B2" s="301"/>
      <c r="C2" s="301"/>
      <c r="D2" s="301"/>
      <c r="E2" s="301"/>
      <c r="F2" s="301"/>
      <c r="G2" s="301"/>
      <c r="H2" s="301"/>
      <c r="I2" s="301"/>
      <c r="J2" s="301"/>
      <c r="K2" s="302"/>
      <c r="L2" s="66"/>
      <c r="M2" s="32"/>
      <c r="N2" s="16"/>
      <c r="O2" s="16"/>
      <c r="P2" s="16"/>
      <c r="Q2" s="14"/>
      <c r="R2" s="14"/>
      <c r="S2" s="16"/>
      <c r="T2" s="16"/>
      <c r="U2" s="16"/>
    </row>
    <row r="3" spans="1:24" x14ac:dyDescent="0.2">
      <c r="A3" s="303"/>
      <c r="B3" s="304"/>
      <c r="C3" s="304"/>
      <c r="D3" s="304"/>
      <c r="E3" s="304"/>
      <c r="F3" s="304"/>
      <c r="G3" s="304"/>
      <c r="H3" s="304"/>
      <c r="I3" s="304"/>
      <c r="J3" s="304"/>
      <c r="K3" s="305"/>
      <c r="L3" s="34"/>
      <c r="M3" s="22"/>
      <c r="N3" s="11"/>
      <c r="O3" s="11"/>
      <c r="Q3" s="13"/>
      <c r="R3" s="13"/>
      <c r="T3" s="11"/>
      <c r="U3" s="11"/>
    </row>
    <row r="4" spans="1:24" x14ac:dyDescent="0.2">
      <c r="A4" s="306" t="str">
        <f>Summary!A4</f>
        <v>Through Jan 2, 2021</v>
      </c>
      <c r="B4" s="307"/>
      <c r="C4" s="307"/>
      <c r="D4" s="307"/>
      <c r="E4" s="307"/>
      <c r="F4" s="307"/>
      <c r="G4" s="307"/>
      <c r="H4" s="307"/>
      <c r="I4" s="307"/>
      <c r="J4" s="307"/>
      <c r="K4" s="308"/>
      <c r="L4" s="66"/>
      <c r="M4" s="32"/>
      <c r="N4" s="11"/>
      <c r="O4" s="11"/>
      <c r="T4" s="11"/>
      <c r="U4" s="11"/>
    </row>
    <row r="5" spans="1:24" x14ac:dyDescent="0.2">
      <c r="A5" s="309"/>
      <c r="B5" s="310"/>
      <c r="C5" s="310"/>
      <c r="D5" s="310"/>
      <c r="E5" s="310"/>
      <c r="F5" s="310"/>
      <c r="G5" s="310"/>
      <c r="H5" s="310"/>
      <c r="I5" s="310"/>
      <c r="J5" s="310"/>
      <c r="K5" s="311"/>
      <c r="L5" s="66"/>
      <c r="M5" s="32"/>
      <c r="N5" s="11"/>
      <c r="O5" s="11"/>
      <c r="T5" s="11"/>
      <c r="U5" s="11"/>
    </row>
    <row r="6" spans="1:24" x14ac:dyDescent="0.2">
      <c r="A6" s="295" t="s">
        <v>19</v>
      </c>
      <c r="B6" s="294"/>
      <c r="C6" s="294"/>
      <c r="D6" s="294"/>
      <c r="E6" s="294"/>
      <c r="F6" s="296"/>
      <c r="G6" s="191"/>
      <c r="H6" s="312" t="s">
        <v>20</v>
      </c>
      <c r="I6" s="294"/>
      <c r="J6" s="294"/>
      <c r="K6" s="294"/>
      <c r="L6" s="135"/>
      <c r="M6" s="94"/>
      <c r="N6" s="11"/>
      <c r="O6" s="11"/>
      <c r="T6" s="11"/>
      <c r="U6" s="11"/>
    </row>
    <row r="7" spans="1:24" x14ac:dyDescent="0.2">
      <c r="A7" s="47"/>
      <c r="B7" s="53" t="s">
        <v>5</v>
      </c>
      <c r="C7" s="43" t="s">
        <v>23</v>
      </c>
      <c r="D7" s="43" t="s">
        <v>1</v>
      </c>
      <c r="E7" s="44" t="s">
        <v>89</v>
      </c>
      <c r="F7" s="56" t="s">
        <v>18</v>
      </c>
      <c r="G7" s="29"/>
      <c r="H7" s="43" t="s">
        <v>23</v>
      </c>
      <c r="I7" s="43" t="s">
        <v>1</v>
      </c>
      <c r="J7" s="44" t="s">
        <v>89</v>
      </c>
      <c r="K7" s="56" t="s">
        <v>18</v>
      </c>
      <c r="N7" s="11"/>
      <c r="O7" s="11"/>
      <c r="T7" s="11"/>
      <c r="U7" s="11"/>
    </row>
    <row r="8" spans="1:24" x14ac:dyDescent="0.2">
      <c r="A8" s="47"/>
      <c r="B8" s="185" t="s">
        <v>1</v>
      </c>
      <c r="C8" s="186" t="s">
        <v>10</v>
      </c>
      <c r="D8" s="186" t="s">
        <v>0</v>
      </c>
      <c r="E8" s="187" t="s">
        <v>25</v>
      </c>
      <c r="F8" s="187" t="s">
        <v>49</v>
      </c>
      <c r="G8" s="31"/>
      <c r="H8" s="43" t="s">
        <v>10</v>
      </c>
      <c r="I8" s="43" t="s">
        <v>0</v>
      </c>
      <c r="J8" s="44" t="s">
        <v>25</v>
      </c>
      <c r="K8" s="44" t="s">
        <v>49</v>
      </c>
      <c r="N8" s="11"/>
      <c r="O8" s="11"/>
      <c r="T8" s="11"/>
      <c r="U8" s="11"/>
    </row>
    <row r="9" spans="1:24" x14ac:dyDescent="0.2">
      <c r="A9" s="59"/>
      <c r="B9" s="173">
        <f>B14+B20</f>
        <v>42362.89</v>
      </c>
      <c r="C9" s="173">
        <f>C14+C20</f>
        <v>12767.53</v>
      </c>
      <c r="D9" s="173">
        <f>D14+D20</f>
        <v>11223.15</v>
      </c>
      <c r="E9" s="173">
        <f>E14+E20</f>
        <v>12767.529999999999</v>
      </c>
      <c r="F9" s="175">
        <f>D9-E9</f>
        <v>-1544.3799999999992</v>
      </c>
      <c r="G9" s="28"/>
      <c r="H9" s="173">
        <f>H14+H20</f>
        <v>3947.86</v>
      </c>
      <c r="I9" s="173">
        <f>I14+I20</f>
        <v>1839</v>
      </c>
      <c r="J9" s="173">
        <f>J14+J20</f>
        <v>3947.86</v>
      </c>
      <c r="K9" s="173">
        <f>K14+K20</f>
        <v>-2108.86</v>
      </c>
      <c r="N9" s="11"/>
      <c r="O9" s="11"/>
      <c r="T9" s="11"/>
      <c r="U9" s="11"/>
    </row>
    <row r="10" spans="1:24" x14ac:dyDescent="0.2">
      <c r="A10" s="124" t="s">
        <v>42</v>
      </c>
      <c r="B10" s="49"/>
      <c r="C10" s="49"/>
      <c r="D10" s="49"/>
      <c r="E10" s="61"/>
      <c r="F10" s="49" t="s">
        <v>4</v>
      </c>
      <c r="G10" s="32"/>
      <c r="H10" s="49"/>
      <c r="I10" s="49"/>
      <c r="J10" s="59"/>
      <c r="K10" s="59"/>
      <c r="N10" s="11"/>
      <c r="O10" s="11"/>
      <c r="T10" s="11"/>
      <c r="U10" s="11"/>
    </row>
    <row r="11" spans="1:24" x14ac:dyDescent="0.2">
      <c r="A11" s="59" t="s">
        <v>95</v>
      </c>
      <c r="B11" s="49">
        <f>Summary!B11</f>
        <v>2554.7999999999997</v>
      </c>
      <c r="C11" s="49">
        <f>Summary!C11</f>
        <v>630</v>
      </c>
      <c r="D11" s="49">
        <f>Summary!D11</f>
        <v>602</v>
      </c>
      <c r="E11" s="49">
        <f>Summary!E11</f>
        <v>630</v>
      </c>
      <c r="F11" s="49">
        <f>Summary!F11</f>
        <v>-28</v>
      </c>
      <c r="G11" s="32"/>
      <c r="H11" s="49">
        <f>California!H9</f>
        <v>527</v>
      </c>
      <c r="I11" s="49">
        <f>California!I9</f>
        <v>307</v>
      </c>
      <c r="J11" s="49">
        <f>California!J9</f>
        <v>527</v>
      </c>
      <c r="K11" s="49">
        <f>California!K9</f>
        <v>-220</v>
      </c>
      <c r="N11" s="11"/>
      <c r="O11" s="11"/>
      <c r="T11" s="11"/>
      <c r="U11" s="11"/>
    </row>
    <row r="12" spans="1:24" x14ac:dyDescent="0.2">
      <c r="A12" s="59" t="s">
        <v>96</v>
      </c>
      <c r="B12" s="49">
        <f>Summary!B13</f>
        <v>13940.07</v>
      </c>
      <c r="C12" s="49">
        <f>Summary!C13</f>
        <v>3884.11</v>
      </c>
      <c r="D12" s="49">
        <f>Summary!D13</f>
        <v>2808</v>
      </c>
      <c r="E12" s="49">
        <f>Summary!E13</f>
        <v>3884.1099999999997</v>
      </c>
      <c r="F12" s="49">
        <f>Summary!F13</f>
        <v>-1076.1099999999997</v>
      </c>
      <c r="G12" s="32"/>
      <c r="H12" s="49">
        <f>Oregon!H9</f>
        <v>3420.86</v>
      </c>
      <c r="I12" s="49">
        <f>Oregon!I9</f>
        <v>1532</v>
      </c>
      <c r="J12" s="49">
        <f>Oregon!J9</f>
        <v>3420.86</v>
      </c>
      <c r="K12" s="49">
        <f>Oregon!K9</f>
        <v>-1888.8600000000001</v>
      </c>
      <c r="M12" s="292"/>
      <c r="N12" s="292"/>
      <c r="O12" s="11"/>
      <c r="T12" s="11"/>
      <c r="U12" s="11"/>
    </row>
    <row r="13" spans="1:24" x14ac:dyDescent="0.2">
      <c r="A13" s="59" t="s">
        <v>11</v>
      </c>
      <c r="B13" s="49">
        <f>Summary!B15</f>
        <v>3381.24</v>
      </c>
      <c r="C13" s="49">
        <f>Summary!C15</f>
        <v>1095</v>
      </c>
      <c r="D13" s="49">
        <f>Summary!D15</f>
        <v>683</v>
      </c>
      <c r="E13" s="49">
        <f>Summary!E15</f>
        <v>1095</v>
      </c>
      <c r="F13" s="49">
        <f>Summary!F15</f>
        <v>-412</v>
      </c>
      <c r="G13" s="32"/>
      <c r="H13" s="49">
        <v>0</v>
      </c>
      <c r="I13" s="49">
        <v>0</v>
      </c>
      <c r="J13" s="49">
        <v>0</v>
      </c>
      <c r="K13" s="49">
        <v>0</v>
      </c>
      <c r="N13" s="11"/>
      <c r="O13" s="11"/>
      <c r="T13" s="11"/>
      <c r="U13" s="11"/>
    </row>
    <row r="14" spans="1:24" x14ac:dyDescent="0.2">
      <c r="A14" s="131" t="s">
        <v>5</v>
      </c>
      <c r="B14" s="65">
        <f>SUM(B11:B13)</f>
        <v>19876.11</v>
      </c>
      <c r="C14" s="65">
        <f t="shared" ref="C14:K14" si="0">SUM(C11:C13)</f>
        <v>5609.1100000000006</v>
      </c>
      <c r="D14" s="65">
        <f t="shared" si="0"/>
        <v>4093</v>
      </c>
      <c r="E14" s="65">
        <f t="shared" si="0"/>
        <v>5609.11</v>
      </c>
      <c r="F14" s="65">
        <f t="shared" si="0"/>
        <v>-1516.1099999999997</v>
      </c>
      <c r="G14" s="32"/>
      <c r="H14" s="65">
        <f t="shared" si="0"/>
        <v>3947.86</v>
      </c>
      <c r="I14" s="65">
        <f t="shared" si="0"/>
        <v>1839</v>
      </c>
      <c r="J14" s="65">
        <f t="shared" si="0"/>
        <v>3947.86</v>
      </c>
      <c r="K14" s="65">
        <f t="shared" si="0"/>
        <v>-2108.86</v>
      </c>
      <c r="L14" s="66"/>
      <c r="M14" s="103"/>
      <c r="O14" s="11"/>
      <c r="T14" s="11"/>
      <c r="U14" s="11"/>
    </row>
    <row r="15" spans="1:24" x14ac:dyDescent="0.2">
      <c r="A15" s="124"/>
      <c r="B15" s="49"/>
      <c r="C15" s="49"/>
      <c r="D15" s="49"/>
      <c r="E15" s="49"/>
      <c r="F15" s="49"/>
      <c r="G15" s="32"/>
      <c r="H15" s="49"/>
      <c r="I15" s="49"/>
      <c r="J15" s="49"/>
      <c r="K15" s="49"/>
      <c r="L15" s="66"/>
      <c r="M15" s="103"/>
      <c r="O15" s="11"/>
      <c r="T15" s="11"/>
      <c r="U15" s="11"/>
    </row>
    <row r="16" spans="1:24" x14ac:dyDescent="0.2">
      <c r="A16" s="124" t="s">
        <v>98</v>
      </c>
      <c r="B16" s="49"/>
      <c r="C16" s="49"/>
      <c r="D16" s="49"/>
      <c r="E16" s="49"/>
      <c r="F16" s="49"/>
      <c r="G16" s="32"/>
      <c r="H16" s="49"/>
      <c r="I16" s="49"/>
      <c r="J16" s="49"/>
      <c r="K16" s="49"/>
      <c r="L16" s="66"/>
      <c r="M16" s="103"/>
      <c r="O16" s="11"/>
      <c r="T16" s="11"/>
      <c r="U16" s="11"/>
    </row>
    <row r="17" spans="1:21" x14ac:dyDescent="0.2">
      <c r="A17" s="59" t="s">
        <v>12</v>
      </c>
      <c r="B17" s="49">
        <f>Summary!B12</f>
        <v>4433.2</v>
      </c>
      <c r="C17" s="49">
        <f>Summary!C12</f>
        <v>1466</v>
      </c>
      <c r="D17" s="49">
        <f>Summary!D12</f>
        <v>1466.3</v>
      </c>
      <c r="E17" s="49">
        <f>Summary!E12</f>
        <v>1466</v>
      </c>
      <c r="F17" s="49">
        <f>Summary!F12</f>
        <v>0.29999999999995453</v>
      </c>
      <c r="G17" s="32"/>
      <c r="H17" s="49">
        <v>0</v>
      </c>
      <c r="I17" s="49">
        <v>0</v>
      </c>
      <c r="J17" s="49">
        <v>0</v>
      </c>
      <c r="K17" s="49">
        <v>0</v>
      </c>
      <c r="N17" s="11"/>
      <c r="O17" s="11"/>
      <c r="T17" s="11"/>
      <c r="U17" s="11"/>
    </row>
    <row r="18" spans="1:21" x14ac:dyDescent="0.2">
      <c r="A18" s="59" t="s">
        <v>97</v>
      </c>
      <c r="B18" s="49">
        <f>Summary!B14</f>
        <v>10840.1</v>
      </c>
      <c r="C18" s="49">
        <f>Summary!C14</f>
        <v>3871.4199999999996</v>
      </c>
      <c r="D18" s="49">
        <f>Summary!D14</f>
        <v>3836.2</v>
      </c>
      <c r="E18" s="49">
        <f>Summary!E14</f>
        <v>3871.4199999999996</v>
      </c>
      <c r="F18" s="49">
        <f>Summary!F14</f>
        <v>-35.2199999999998</v>
      </c>
      <c r="G18" s="32"/>
      <c r="H18" s="49">
        <v>0</v>
      </c>
      <c r="I18" s="49">
        <v>0</v>
      </c>
      <c r="J18" s="49">
        <v>0</v>
      </c>
      <c r="K18" s="49">
        <v>0</v>
      </c>
      <c r="N18" s="11"/>
      <c r="O18" s="11"/>
      <c r="T18" s="11"/>
      <c r="U18" s="11"/>
    </row>
    <row r="19" spans="1:21" x14ac:dyDescent="0.2">
      <c r="A19" s="59" t="s">
        <v>13</v>
      </c>
      <c r="B19" s="49">
        <f>Summary!B16</f>
        <v>7213.4800000000014</v>
      </c>
      <c r="C19" s="49">
        <f>Summary!C16</f>
        <v>1821</v>
      </c>
      <c r="D19" s="49">
        <f>Summary!D16</f>
        <v>1827.65</v>
      </c>
      <c r="E19" s="49">
        <f>Summary!E16</f>
        <v>1820.9999999999998</v>
      </c>
      <c r="F19" s="49">
        <f>Summary!F16</f>
        <v>6.6500000000003183</v>
      </c>
      <c r="G19" s="32"/>
      <c r="H19" s="49">
        <v>0</v>
      </c>
      <c r="I19" s="49">
        <v>0</v>
      </c>
      <c r="J19" s="49">
        <v>0</v>
      </c>
      <c r="K19" s="49">
        <v>0</v>
      </c>
      <c r="O19" s="11"/>
      <c r="T19" s="11"/>
      <c r="U19" s="11"/>
    </row>
    <row r="20" spans="1:21" x14ac:dyDescent="0.2">
      <c r="A20" s="131" t="s">
        <v>5</v>
      </c>
      <c r="B20" s="65">
        <f>SUM(B17:B19)</f>
        <v>22486.78</v>
      </c>
      <c r="C20" s="65">
        <f>SUM(C17:C19)</f>
        <v>7158.42</v>
      </c>
      <c r="D20" s="65">
        <f>SUM(D17:D19)</f>
        <v>7130.15</v>
      </c>
      <c r="E20" s="65">
        <f>SUM(E17:E19)</f>
        <v>7158.42</v>
      </c>
      <c r="F20" s="65">
        <f>SUM(F17:F19)</f>
        <v>-28.269999999999527</v>
      </c>
      <c r="G20" s="32"/>
      <c r="H20" s="65">
        <f>SUM(H17:H19)</f>
        <v>0</v>
      </c>
      <c r="I20" s="65">
        <f>SUM(I17:I19)</f>
        <v>0</v>
      </c>
      <c r="J20" s="65">
        <f>SUM(J17:J19)</f>
        <v>0</v>
      </c>
      <c r="K20" s="65">
        <f>SUM(K17:K19)</f>
        <v>0</v>
      </c>
      <c r="L20" s="66"/>
      <c r="M20" s="103"/>
      <c r="O20" s="11"/>
      <c r="T20" s="11"/>
      <c r="U20" s="11"/>
    </row>
    <row r="21" spans="1:21" x14ac:dyDescent="0.2">
      <c r="A21" s="313"/>
      <c r="B21" s="314"/>
      <c r="C21" s="314"/>
      <c r="D21" s="314"/>
      <c r="E21" s="314"/>
      <c r="F21" s="315"/>
      <c r="G21" s="20"/>
      <c r="H21" s="42"/>
      <c r="I21" s="20"/>
      <c r="J21" s="20"/>
      <c r="K21" s="134"/>
      <c r="L21" s="34"/>
      <c r="M21" s="36"/>
      <c r="N21" s="11"/>
      <c r="O21" s="11"/>
      <c r="T21" s="11"/>
      <c r="U21" s="11"/>
    </row>
    <row r="22" spans="1:21" x14ac:dyDescent="0.2">
      <c r="A22" s="293" t="s">
        <v>21</v>
      </c>
      <c r="B22" s="294"/>
      <c r="C22" s="294"/>
      <c r="D22" s="294"/>
      <c r="E22" s="294"/>
      <c r="F22" s="294"/>
      <c r="G22" s="190"/>
      <c r="H22" s="190"/>
      <c r="I22" s="189"/>
      <c r="J22" s="32"/>
      <c r="K22" s="134"/>
      <c r="L22" s="34"/>
      <c r="M22" s="103"/>
      <c r="N22" s="11"/>
      <c r="O22" s="11"/>
      <c r="T22" s="11"/>
      <c r="U22" s="11"/>
    </row>
    <row r="23" spans="1:21" x14ac:dyDescent="0.2">
      <c r="A23" s="59"/>
      <c r="B23" s="53" t="s">
        <v>5</v>
      </c>
      <c r="C23" s="43" t="s">
        <v>23</v>
      </c>
      <c r="D23" s="43" t="s">
        <v>1</v>
      </c>
      <c r="E23" s="44" t="s">
        <v>89</v>
      </c>
      <c r="F23" s="56" t="s">
        <v>18</v>
      </c>
      <c r="G23" s="28"/>
      <c r="H23" s="20"/>
      <c r="I23" s="32"/>
      <c r="J23" s="34"/>
      <c r="K23" s="134"/>
      <c r="M23" s="103"/>
      <c r="N23" s="11"/>
      <c r="O23" s="11"/>
      <c r="T23" s="11"/>
      <c r="U23" s="11"/>
    </row>
    <row r="24" spans="1:21" x14ac:dyDescent="0.2">
      <c r="A24" s="59"/>
      <c r="B24" s="53" t="s">
        <v>1</v>
      </c>
      <c r="C24" s="43" t="s">
        <v>10</v>
      </c>
      <c r="D24" s="43" t="s">
        <v>0</v>
      </c>
      <c r="E24" s="44" t="s">
        <v>25</v>
      </c>
      <c r="F24" s="44" t="s">
        <v>49</v>
      </c>
      <c r="G24" s="30"/>
      <c r="H24" s="20"/>
      <c r="I24" s="32"/>
      <c r="J24" s="34"/>
      <c r="K24" s="134"/>
      <c r="M24" s="103"/>
      <c r="N24" s="11"/>
      <c r="O24" s="11"/>
      <c r="T24" s="11"/>
      <c r="U24" s="11"/>
    </row>
    <row r="25" spans="1:21" x14ac:dyDescent="0.2">
      <c r="A25" s="59"/>
      <c r="B25" s="175">
        <f>B31+B37</f>
        <v>42362.89</v>
      </c>
      <c r="C25" s="175">
        <f>Summary!C22</f>
        <v>16715.39</v>
      </c>
      <c r="D25" s="175">
        <f>D31+D37</f>
        <v>13062.15</v>
      </c>
      <c r="E25" s="175">
        <f>E31+E37</f>
        <v>16715.39</v>
      </c>
      <c r="F25" s="175">
        <f>F31+F37</f>
        <v>-3653.24</v>
      </c>
      <c r="G25" s="28"/>
      <c r="H25" s="20"/>
      <c r="I25" s="32"/>
      <c r="J25" s="34"/>
      <c r="K25" s="134"/>
      <c r="M25" s="21"/>
    </row>
    <row r="26" spans="1:21" x14ac:dyDescent="0.2">
      <c r="A26" s="124" t="s">
        <v>43</v>
      </c>
      <c r="B26" s="59"/>
      <c r="C26" s="49"/>
      <c r="D26" s="133"/>
      <c r="E26" s="45"/>
      <c r="F26" s="53"/>
      <c r="G26" s="28"/>
      <c r="H26" s="20"/>
      <c r="I26" s="34"/>
      <c r="J26" s="34"/>
      <c r="K26" s="134"/>
      <c r="M26" s="21"/>
    </row>
    <row r="27" spans="1:21" x14ac:dyDescent="0.2">
      <c r="A27" s="287" t="s">
        <v>146</v>
      </c>
      <c r="B27" s="49">
        <f>Summary!B24</f>
        <v>4106.87</v>
      </c>
      <c r="C27" s="49">
        <f>Summary!C26</f>
        <v>851.9</v>
      </c>
      <c r="D27" s="49">
        <f>Summary!D24</f>
        <v>1552</v>
      </c>
      <c r="E27" s="49">
        <f>Summary!E24</f>
        <v>2306.15</v>
      </c>
      <c r="F27" s="49">
        <f>Summary!F24</f>
        <v>-754.15000000000009</v>
      </c>
      <c r="G27" s="32"/>
      <c r="H27" s="20"/>
      <c r="I27" s="20"/>
      <c r="J27" s="20"/>
      <c r="K27" s="134"/>
      <c r="M27" s="21"/>
    </row>
    <row r="28" spans="1:21" x14ac:dyDescent="0.2">
      <c r="A28" s="287" t="s">
        <v>149</v>
      </c>
      <c r="B28" s="49">
        <f>Summary!B27</f>
        <v>4652.3999999999996</v>
      </c>
      <c r="C28" s="49">
        <f>Summary!C28</f>
        <v>2322</v>
      </c>
      <c r="D28" s="49">
        <f>Summary!D27</f>
        <v>1406</v>
      </c>
      <c r="E28" s="49">
        <f>Summary!E27</f>
        <v>2461</v>
      </c>
      <c r="F28" s="49">
        <f>Summary!F27</f>
        <v>-1055</v>
      </c>
      <c r="G28" s="32"/>
      <c r="H28" s="20"/>
      <c r="I28" s="20"/>
      <c r="J28" s="20"/>
      <c r="K28" s="134"/>
      <c r="M28" s="21"/>
    </row>
    <row r="29" spans="1:21" x14ac:dyDescent="0.2">
      <c r="A29" s="287" t="s">
        <v>150</v>
      </c>
      <c r="B29" s="49">
        <f>Summary!B28</f>
        <v>5156</v>
      </c>
      <c r="C29" s="49">
        <f>Summary!C28</f>
        <v>2322</v>
      </c>
      <c r="D29" s="49">
        <f>Summary!D28</f>
        <v>1516</v>
      </c>
      <c r="E29" s="49">
        <f>Summary!E28</f>
        <v>2322</v>
      </c>
      <c r="F29" s="49">
        <f>Summary!F28</f>
        <v>-806</v>
      </c>
      <c r="G29" s="32"/>
      <c r="H29" s="20"/>
      <c r="I29" s="20"/>
      <c r="J29" s="20"/>
      <c r="K29" s="134"/>
      <c r="M29" s="21"/>
    </row>
    <row r="30" spans="1:21" x14ac:dyDescent="0.2">
      <c r="A30" s="287" t="s">
        <v>152</v>
      </c>
      <c r="B30" s="49">
        <f>Summary!B30</f>
        <v>5960.84</v>
      </c>
      <c r="C30" s="49">
        <f>Summary!C30</f>
        <v>2467.8200000000002</v>
      </c>
      <c r="D30" s="49">
        <f>Summary!D30</f>
        <v>1458</v>
      </c>
      <c r="E30" s="49">
        <f>Summary!E30</f>
        <v>2467.8199999999997</v>
      </c>
      <c r="F30" s="49">
        <f>Summary!F30</f>
        <v>-1009.8199999999997</v>
      </c>
      <c r="G30" s="32"/>
      <c r="H30" s="20"/>
      <c r="I30" s="32"/>
      <c r="J30" s="34"/>
      <c r="K30" s="134"/>
      <c r="M30" s="21"/>
    </row>
    <row r="31" spans="1:21" x14ac:dyDescent="0.2">
      <c r="A31" s="131" t="s">
        <v>5</v>
      </c>
      <c r="B31" s="65">
        <f>SUM(B27:B30)</f>
        <v>19876.11</v>
      </c>
      <c r="C31" s="65">
        <f>SUM(C27:C30)</f>
        <v>7963.7199999999993</v>
      </c>
      <c r="D31" s="65">
        <f>SUM(D27:D30)</f>
        <v>5932</v>
      </c>
      <c r="E31" s="65">
        <f>SUM(E27:E30)</f>
        <v>9556.9699999999993</v>
      </c>
      <c r="F31" s="65">
        <f>SUM(F27:F30)</f>
        <v>-3624.97</v>
      </c>
      <c r="G31" s="32"/>
      <c r="H31" s="20"/>
      <c r="I31" s="20"/>
      <c r="J31" s="20"/>
      <c r="K31" s="134"/>
      <c r="M31" s="21"/>
    </row>
    <row r="32" spans="1:21" x14ac:dyDescent="0.2">
      <c r="A32" s="124"/>
      <c r="B32" s="49"/>
      <c r="C32" s="49"/>
      <c r="D32" s="49"/>
      <c r="E32" s="49"/>
      <c r="F32" s="49"/>
      <c r="G32" s="32"/>
      <c r="H32" s="20"/>
      <c r="I32" s="20"/>
      <c r="J32" s="20"/>
      <c r="K32" s="134"/>
      <c r="M32" s="21"/>
    </row>
    <row r="33" spans="1:13" x14ac:dyDescent="0.2">
      <c r="A33" s="124" t="s">
        <v>99</v>
      </c>
      <c r="B33" s="49"/>
      <c r="C33" s="49"/>
      <c r="D33" s="49"/>
      <c r="E33" s="49"/>
      <c r="F33" s="49"/>
      <c r="G33" s="32"/>
      <c r="H33" s="20"/>
      <c r="I33" s="20"/>
      <c r="J33" s="20"/>
      <c r="K33" s="134"/>
      <c r="M33" s="21"/>
    </row>
    <row r="34" spans="1:13" x14ac:dyDescent="0.2">
      <c r="A34" s="287" t="s">
        <v>147</v>
      </c>
      <c r="B34" s="49">
        <f>Summary!B25</f>
        <v>6079.7</v>
      </c>
      <c r="C34" s="49">
        <f>Summary!C25</f>
        <v>1898.5199999999998</v>
      </c>
      <c r="D34" s="49">
        <f>Summary!D25</f>
        <v>1863.7999999999997</v>
      </c>
      <c r="E34" s="49">
        <f>Summary!E25</f>
        <v>1898.52</v>
      </c>
      <c r="F34" s="49">
        <f>Summary!F25</f>
        <v>-34.720000000000255</v>
      </c>
      <c r="G34" s="32"/>
      <c r="H34" s="20"/>
      <c r="I34" s="20"/>
      <c r="J34" s="20"/>
      <c r="K34" s="134"/>
      <c r="M34" s="21"/>
    </row>
    <row r="35" spans="1:13" x14ac:dyDescent="0.2">
      <c r="A35" s="287" t="s">
        <v>148</v>
      </c>
      <c r="B35" s="49">
        <f>Summary!B26</f>
        <v>2063</v>
      </c>
      <c r="C35" s="49">
        <f>Summary!C26</f>
        <v>851.9</v>
      </c>
      <c r="D35" s="49">
        <f>Summary!D26</f>
        <v>852</v>
      </c>
      <c r="E35" s="49">
        <f>Summary!E26</f>
        <v>851.9</v>
      </c>
      <c r="F35" s="49">
        <f>Summary!F26</f>
        <v>0.10000000000002274</v>
      </c>
      <c r="G35" s="32"/>
      <c r="H35" s="20"/>
      <c r="I35" s="32"/>
      <c r="J35" s="34"/>
      <c r="K35" s="134"/>
      <c r="M35" s="21"/>
    </row>
    <row r="36" spans="1:13" x14ac:dyDescent="0.2">
      <c r="A36" s="287" t="s">
        <v>151</v>
      </c>
      <c r="B36" s="49">
        <f>Summary!B29</f>
        <v>14344.080000000002</v>
      </c>
      <c r="C36" s="49">
        <f>Summary!C29</f>
        <v>4408</v>
      </c>
      <c r="D36" s="49">
        <f>Summary!D29</f>
        <v>4414.3500000000004</v>
      </c>
      <c r="E36" s="49">
        <f>Summary!E29</f>
        <v>4408</v>
      </c>
      <c r="F36" s="49">
        <f>Summary!F29</f>
        <v>6.3500000000003638</v>
      </c>
      <c r="G36" s="32"/>
      <c r="H36" s="20"/>
      <c r="I36" s="20"/>
      <c r="J36" s="20"/>
      <c r="K36" s="134"/>
      <c r="M36" s="21"/>
    </row>
    <row r="37" spans="1:13" x14ac:dyDescent="0.2">
      <c r="A37" s="131" t="s">
        <v>5</v>
      </c>
      <c r="B37" s="65">
        <f>SUM(B33:B36)</f>
        <v>22486.780000000002</v>
      </c>
      <c r="C37" s="65">
        <f>SUM(C33:C36)</f>
        <v>7158.42</v>
      </c>
      <c r="D37" s="65">
        <f>SUM(D33:D36)</f>
        <v>7130.15</v>
      </c>
      <c r="E37" s="65">
        <f>SUM(E33:E36)</f>
        <v>7158.42</v>
      </c>
      <c r="F37" s="65">
        <f>SUM(F33:F36)</f>
        <v>-28.269999999999868</v>
      </c>
      <c r="G37" s="32"/>
      <c r="H37" s="20"/>
      <c r="I37" s="20"/>
      <c r="J37" s="20"/>
      <c r="K37" s="134"/>
      <c r="M37" s="21"/>
    </row>
    <row r="38" spans="1:13" x14ac:dyDescent="0.2">
      <c r="A38" s="63"/>
      <c r="B38" s="20"/>
      <c r="C38" s="21"/>
      <c r="D38" s="21"/>
      <c r="E38" s="21"/>
      <c r="F38" s="22"/>
      <c r="G38" s="20"/>
      <c r="H38" s="23"/>
      <c r="I38" s="21"/>
      <c r="J38" s="21"/>
      <c r="K38" s="101"/>
      <c r="L38" s="34"/>
      <c r="M38" s="21"/>
    </row>
    <row r="39" spans="1:13" x14ac:dyDescent="0.2">
      <c r="A39" s="125" t="s">
        <v>31</v>
      </c>
      <c r="B39" s="24"/>
      <c r="C39" s="26"/>
      <c r="D39" s="26"/>
      <c r="E39" s="24"/>
      <c r="F39" s="25"/>
      <c r="G39" s="24"/>
      <c r="H39" s="35"/>
      <c r="I39" s="26"/>
      <c r="J39" s="26"/>
      <c r="K39" s="64"/>
      <c r="L39" s="34"/>
      <c r="M39" s="21"/>
    </row>
    <row r="40" spans="1:13" x14ac:dyDescent="0.2">
      <c r="A40" s="126"/>
      <c r="B40" s="192"/>
      <c r="C40" s="21"/>
      <c r="D40" s="21"/>
      <c r="E40" s="21"/>
      <c r="F40" s="22"/>
      <c r="G40" s="20"/>
      <c r="H40" s="23"/>
      <c r="I40" s="21"/>
      <c r="J40" s="20"/>
      <c r="K40" s="21"/>
      <c r="L40" s="34"/>
      <c r="M40" s="22"/>
    </row>
    <row r="41" spans="1:13" x14ac:dyDescent="0.2">
      <c r="A41" s="47" t="s">
        <v>24</v>
      </c>
      <c r="B41" s="59">
        <f>Summary!B35</f>
        <v>52</v>
      </c>
      <c r="M41" s="13"/>
    </row>
    <row r="42" spans="1:13" x14ac:dyDescent="0.2">
      <c r="E42" s="12"/>
      <c r="F42" s="12"/>
      <c r="M42" s="13"/>
    </row>
    <row r="43" spans="1:13" x14ac:dyDescent="0.2">
      <c r="B43" s="11"/>
      <c r="F43" s="12"/>
      <c r="M43" s="13"/>
    </row>
    <row r="44" spans="1:13" x14ac:dyDescent="0.2">
      <c r="A44" s="102"/>
      <c r="B44" s="32"/>
      <c r="D44" s="12"/>
      <c r="M44" s="13"/>
    </row>
    <row r="45" spans="1:13" x14ac:dyDescent="0.2">
      <c r="A45" s="102"/>
      <c r="B45" s="32"/>
      <c r="D45" s="12"/>
      <c r="M45" s="13"/>
    </row>
    <row r="46" spans="1:13" x14ac:dyDescent="0.2">
      <c r="A46" s="102"/>
      <c r="B46" s="32"/>
      <c r="D46" s="12"/>
      <c r="M46" s="13"/>
    </row>
    <row r="47" spans="1:13" x14ac:dyDescent="0.2">
      <c r="A47" s="102"/>
      <c r="B47" s="32"/>
      <c r="D47" s="12"/>
      <c r="M47" s="13"/>
    </row>
    <row r="48" spans="1:13" x14ac:dyDescent="0.2">
      <c r="A48" s="102"/>
      <c r="B48" s="32"/>
      <c r="D48" s="12"/>
      <c r="M48" s="13"/>
    </row>
    <row r="49" spans="1:21" x14ac:dyDescent="0.2">
      <c r="A49" s="102"/>
      <c r="B49" s="32"/>
      <c r="D49" s="12"/>
      <c r="M49" s="13"/>
      <c r="O49" s="11"/>
      <c r="P49" s="69"/>
      <c r="S49" s="13"/>
      <c r="U49" s="11"/>
    </row>
    <row r="50" spans="1:21" x14ac:dyDescent="0.2">
      <c r="D50" s="12"/>
      <c r="M50" s="13"/>
      <c r="O50" s="11"/>
      <c r="P50" s="69"/>
      <c r="S50" s="13"/>
      <c r="U50" s="11"/>
    </row>
    <row r="51" spans="1:21" x14ac:dyDescent="0.2">
      <c r="M51" s="13"/>
      <c r="O51" s="11"/>
      <c r="P51" s="69"/>
      <c r="S51" s="13"/>
      <c r="U51" s="11"/>
    </row>
    <row r="52" spans="1:21" x14ac:dyDescent="0.2">
      <c r="M52" s="13"/>
      <c r="O52" s="11"/>
      <c r="P52" s="69"/>
      <c r="S52" s="13"/>
      <c r="U52" s="11"/>
    </row>
    <row r="53" spans="1:21" x14ac:dyDescent="0.2">
      <c r="G53" s="20"/>
      <c r="M53" s="13"/>
      <c r="O53" s="11"/>
      <c r="P53" s="69"/>
      <c r="S53" s="13"/>
      <c r="U53" s="11"/>
    </row>
    <row r="54" spans="1:21" x14ac:dyDescent="0.2">
      <c r="G54" s="77"/>
      <c r="H54" s="95"/>
      <c r="M54" s="13"/>
      <c r="O54" s="11"/>
      <c r="S54" s="13"/>
      <c r="U54" s="11"/>
    </row>
    <row r="55" spans="1:21" x14ac:dyDescent="0.2">
      <c r="M55" s="13"/>
      <c r="O55" s="11"/>
      <c r="S55" s="13"/>
      <c r="U55" s="11"/>
    </row>
    <row r="56" spans="1:21" x14ac:dyDescent="0.2">
      <c r="M56" s="13"/>
      <c r="O56" s="11"/>
      <c r="S56" s="13"/>
      <c r="U56" s="11"/>
    </row>
    <row r="57" spans="1:21" x14ac:dyDescent="0.2">
      <c r="M57" s="13"/>
      <c r="O57" s="11"/>
      <c r="S57" s="13"/>
      <c r="U57" s="11"/>
    </row>
    <row r="58" spans="1:21" x14ac:dyDescent="0.2">
      <c r="M58" s="13"/>
      <c r="O58" s="11"/>
      <c r="S58" s="13"/>
      <c r="U58" s="11"/>
    </row>
    <row r="59" spans="1:21" x14ac:dyDescent="0.2">
      <c r="M59" s="13"/>
      <c r="O59" s="11"/>
      <c r="S59" s="13"/>
      <c r="U59" s="11"/>
    </row>
    <row r="60" spans="1:21" x14ac:dyDescent="0.2">
      <c r="M60" s="13"/>
      <c r="O60" s="11"/>
      <c r="S60" s="13"/>
      <c r="U60" s="11"/>
    </row>
    <row r="61" spans="1:21" x14ac:dyDescent="0.2">
      <c r="M61" s="13"/>
      <c r="O61" s="11"/>
      <c r="S61" s="13"/>
      <c r="U61" s="11"/>
    </row>
    <row r="62" spans="1:21" x14ac:dyDescent="0.2">
      <c r="M62" s="13"/>
      <c r="O62" s="11"/>
      <c r="S62" s="13"/>
      <c r="U62" s="11"/>
    </row>
    <row r="63" spans="1:21" x14ac:dyDescent="0.2">
      <c r="M63" s="13"/>
      <c r="O63" s="11"/>
      <c r="S63" s="13"/>
      <c r="U63" s="11"/>
    </row>
    <row r="64" spans="1:21" x14ac:dyDescent="0.2">
      <c r="M64" s="13"/>
      <c r="O64" s="11"/>
      <c r="S64" s="13"/>
      <c r="U64" s="11"/>
    </row>
    <row r="65" spans="13:21" x14ac:dyDescent="0.2">
      <c r="M65" s="13"/>
      <c r="O65" s="11"/>
      <c r="S65" s="13"/>
      <c r="U65" s="11"/>
    </row>
    <row r="66" spans="13:21" x14ac:dyDescent="0.2">
      <c r="M66" s="13"/>
      <c r="O66" s="11"/>
      <c r="S66" s="13"/>
      <c r="U66" s="11"/>
    </row>
    <row r="67" spans="13:21" x14ac:dyDescent="0.2">
      <c r="M67" s="13"/>
      <c r="O67" s="11"/>
      <c r="S67" s="13"/>
      <c r="U67" s="11"/>
    </row>
    <row r="68" spans="13:21" x14ac:dyDescent="0.2">
      <c r="M68" s="13"/>
      <c r="O68" s="11"/>
      <c r="S68" s="13"/>
      <c r="U68" s="11"/>
    </row>
    <row r="69" spans="13:21" x14ac:dyDescent="0.2">
      <c r="M69" s="13"/>
      <c r="O69" s="11"/>
      <c r="S69" s="13"/>
      <c r="U69" s="11"/>
    </row>
    <row r="70" spans="13:21" x14ac:dyDescent="0.2">
      <c r="M70" s="13"/>
      <c r="O70" s="11"/>
      <c r="S70" s="13"/>
      <c r="U70" s="11"/>
    </row>
    <row r="71" spans="13:21" x14ac:dyDescent="0.2">
      <c r="M71" s="13"/>
      <c r="O71" s="11"/>
      <c r="S71" s="13"/>
      <c r="U71" s="11"/>
    </row>
    <row r="72" spans="13:21" x14ac:dyDescent="0.2">
      <c r="M72" s="13"/>
      <c r="O72" s="11"/>
      <c r="S72" s="13"/>
      <c r="U72" s="11"/>
    </row>
    <row r="92" spans="8:8" x14ac:dyDescent="0.2">
      <c r="H92" s="17" t="s">
        <v>22</v>
      </c>
    </row>
  </sheetData>
  <mergeCells count="10">
    <mergeCell ref="A1:K1"/>
    <mergeCell ref="A2:K2"/>
    <mergeCell ref="A4:K4"/>
    <mergeCell ref="M12:N12"/>
    <mergeCell ref="A3:K3"/>
    <mergeCell ref="A22:F22"/>
    <mergeCell ref="A6:F6"/>
    <mergeCell ref="H6:K6"/>
    <mergeCell ref="A5:K5"/>
    <mergeCell ref="A21:F21"/>
  </mergeCells>
  <phoneticPr fontId="0" type="noConversion"/>
  <printOptions horizontalCentered="1" verticalCentered="1"/>
  <pageMargins left="0.25" right="0.25" top="0.5" bottom="0.75" header="0.5" footer="0.5"/>
  <pageSetup scale="78" orientation="landscape" r:id="rId1"/>
  <headerFooter alignWithMargins="0"/>
  <customProperties>
    <customPr name="_pios_id" r:id="rId2"/>
  </customProperties>
  <ignoredErrors>
    <ignoredError sqref="C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J3898"/>
  <sheetViews>
    <sheetView zoomScaleNormal="100" workbookViewId="0">
      <selection activeCell="A3" sqref="A3:M3"/>
    </sheetView>
  </sheetViews>
  <sheetFormatPr defaultColWidth="9.140625" defaultRowHeight="12.75" x14ac:dyDescent="0.2"/>
  <cols>
    <col min="1" max="1" width="13.28515625" style="11" bestFit="1" customWidth="1"/>
    <col min="2" max="2" width="13" style="12" bestFit="1" customWidth="1"/>
    <col min="3" max="5" width="13" style="11" customWidth="1"/>
    <col min="6" max="6" width="13" style="13" customWidth="1"/>
    <col min="7" max="7" width="13" style="12" customWidth="1"/>
    <col min="8" max="8" width="13" style="17" customWidth="1"/>
    <col min="9" max="9" width="13" style="36" bestFit="1" customWidth="1"/>
    <col min="10" max="13" width="13" style="11" bestFit="1" customWidth="1"/>
    <col min="14" max="14" width="10.42578125" style="13" customWidth="1"/>
    <col min="15" max="15" width="12.85546875" style="13" customWidth="1"/>
    <col min="16" max="16" width="12.85546875" style="11" customWidth="1"/>
    <col min="17" max="17" width="1.7109375" style="11" customWidth="1"/>
    <col min="18" max="19" width="10.7109375" style="11" customWidth="1"/>
    <col min="20" max="20" width="10.28515625" style="13" customWidth="1"/>
    <col min="21" max="21" width="12.85546875" style="13" customWidth="1"/>
    <col min="22" max="22" width="11.140625" style="11" customWidth="1"/>
    <col min="23" max="23" width="9.7109375" style="11" customWidth="1"/>
    <col min="24" max="24" width="12.5703125" style="11" customWidth="1"/>
    <col min="25" max="16384" width="9.140625" style="11"/>
  </cols>
  <sheetData>
    <row r="1" spans="1:21" x14ac:dyDescent="0.2">
      <c r="A1" s="316"/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5"/>
    </row>
    <row r="2" spans="1:21" x14ac:dyDescent="0.2">
      <c r="A2" s="323" t="s">
        <v>127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2"/>
      <c r="N2" s="11"/>
      <c r="O2" s="11"/>
      <c r="T2" s="11"/>
      <c r="U2" s="11"/>
    </row>
    <row r="3" spans="1:21" x14ac:dyDescent="0.2">
      <c r="A3" s="320" t="s">
        <v>29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2"/>
      <c r="N3" s="11"/>
      <c r="O3" s="11"/>
      <c r="T3" s="11"/>
      <c r="U3" s="11"/>
    </row>
    <row r="4" spans="1:21" x14ac:dyDescent="0.2">
      <c r="A4" s="320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2"/>
      <c r="N4" s="11"/>
      <c r="O4" s="11"/>
      <c r="T4" s="11"/>
      <c r="U4" s="11"/>
    </row>
    <row r="5" spans="1:21" x14ac:dyDescent="0.2">
      <c r="A5" s="324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1"/>
      <c r="N5" s="11"/>
      <c r="O5" s="11"/>
      <c r="T5" s="11"/>
      <c r="U5" s="11"/>
    </row>
    <row r="6" spans="1:21" x14ac:dyDescent="0.2">
      <c r="A6" s="317" t="s">
        <v>107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9"/>
      <c r="N6" s="11"/>
      <c r="O6" s="11"/>
      <c r="T6" s="11"/>
      <c r="U6" s="11"/>
    </row>
    <row r="7" spans="1:21" x14ac:dyDescent="0.2">
      <c r="A7" s="47"/>
      <c r="B7" s="44" t="s">
        <v>44</v>
      </c>
      <c r="C7" s="43" t="s">
        <v>45</v>
      </c>
      <c r="D7" s="43" t="s">
        <v>46</v>
      </c>
      <c r="E7" s="53" t="s">
        <v>32</v>
      </c>
      <c r="F7" s="43" t="s">
        <v>14</v>
      </c>
      <c r="G7" s="43" t="s">
        <v>33</v>
      </c>
      <c r="H7" s="44" t="s">
        <v>34</v>
      </c>
      <c r="I7" s="53" t="s">
        <v>35</v>
      </c>
      <c r="J7" s="43" t="s">
        <v>36</v>
      </c>
      <c r="K7" s="43" t="s">
        <v>37</v>
      </c>
      <c r="L7" s="46" t="s">
        <v>38</v>
      </c>
      <c r="M7" s="43" t="s">
        <v>100</v>
      </c>
      <c r="N7" s="11"/>
      <c r="O7" s="11"/>
      <c r="T7" s="11"/>
      <c r="U7" s="11"/>
    </row>
    <row r="8" spans="1:21" x14ac:dyDescent="0.2">
      <c r="A8" s="47"/>
      <c r="B8" s="53" t="s">
        <v>1</v>
      </c>
      <c r="C8" s="53" t="s">
        <v>1</v>
      </c>
      <c r="D8" s="53" t="s">
        <v>1</v>
      </c>
      <c r="E8" s="53" t="s">
        <v>1</v>
      </c>
      <c r="F8" s="53" t="s">
        <v>1</v>
      </c>
      <c r="G8" s="43" t="s">
        <v>1</v>
      </c>
      <c r="H8" s="43" t="s">
        <v>1</v>
      </c>
      <c r="I8" s="46" t="s">
        <v>1</v>
      </c>
      <c r="J8" s="53" t="s">
        <v>1</v>
      </c>
      <c r="K8" s="53" t="s">
        <v>1</v>
      </c>
      <c r="L8" s="43" t="s">
        <v>1</v>
      </c>
      <c r="M8" s="43" t="s">
        <v>1</v>
      </c>
      <c r="N8" s="11"/>
      <c r="O8" s="11"/>
      <c r="T8" s="11"/>
      <c r="U8" s="11"/>
    </row>
    <row r="9" spans="1:21" x14ac:dyDescent="0.2">
      <c r="A9" s="59"/>
      <c r="B9" s="181">
        <f t="shared" ref="B9:K9" si="0">B17</f>
        <v>131</v>
      </c>
      <c r="C9" s="181">
        <f t="shared" si="0"/>
        <v>0</v>
      </c>
      <c r="D9" s="181">
        <f t="shared" si="0"/>
        <v>0</v>
      </c>
      <c r="E9" s="179">
        <f t="shared" si="0"/>
        <v>0</v>
      </c>
      <c r="F9" s="181">
        <f t="shared" si="0"/>
        <v>0</v>
      </c>
      <c r="G9" s="182">
        <f t="shared" si="0"/>
        <v>0</v>
      </c>
      <c r="H9" s="182">
        <f t="shared" si="0"/>
        <v>0</v>
      </c>
      <c r="I9" s="180">
        <f t="shared" si="0"/>
        <v>0</v>
      </c>
      <c r="J9" s="181">
        <f t="shared" si="0"/>
        <v>0</v>
      </c>
      <c r="K9" s="180">
        <f t="shared" si="0"/>
        <v>0</v>
      </c>
      <c r="L9" s="180">
        <f>L17</f>
        <v>0</v>
      </c>
      <c r="M9" s="180">
        <f>M17</f>
        <v>0</v>
      </c>
      <c r="N9" s="11"/>
      <c r="O9" s="12"/>
      <c r="T9" s="11"/>
      <c r="U9" s="11"/>
    </row>
    <row r="10" spans="1:21" x14ac:dyDescent="0.2">
      <c r="A10" s="139" t="s">
        <v>15</v>
      </c>
      <c r="B10" s="49"/>
      <c r="C10" s="49"/>
      <c r="D10" s="49"/>
      <c r="E10" s="61"/>
      <c r="F10" s="49" t="s">
        <v>4</v>
      </c>
      <c r="G10" s="47"/>
      <c r="H10" s="47"/>
      <c r="I10" s="52"/>
      <c r="J10" s="49"/>
      <c r="K10" s="47"/>
      <c r="L10" s="47"/>
      <c r="M10" s="47"/>
      <c r="N10" s="11"/>
      <c r="O10" s="11"/>
      <c r="T10" s="11"/>
      <c r="U10" s="11"/>
    </row>
    <row r="11" spans="1:21" x14ac:dyDescent="0.2">
      <c r="A11" s="59" t="s">
        <v>95</v>
      </c>
      <c r="B11" s="49">
        <v>1</v>
      </c>
      <c r="C11" s="49"/>
      <c r="D11" s="49"/>
      <c r="E11" s="61"/>
      <c r="F11" s="49"/>
      <c r="G11" s="49"/>
      <c r="H11" s="50"/>
      <c r="I11" s="52"/>
      <c r="J11" s="49"/>
      <c r="K11" s="49"/>
      <c r="L11" s="105"/>
      <c r="M11" s="105"/>
      <c r="N11" s="11"/>
      <c r="O11" s="11"/>
      <c r="T11" s="11"/>
      <c r="U11" s="11"/>
    </row>
    <row r="12" spans="1:21" x14ac:dyDescent="0.2">
      <c r="A12" s="59" t="s">
        <v>12</v>
      </c>
      <c r="B12" s="49">
        <v>52</v>
      </c>
      <c r="C12" s="49"/>
      <c r="D12" s="49"/>
      <c r="E12" s="61"/>
      <c r="F12" s="49"/>
      <c r="G12" s="49"/>
      <c r="H12" s="50"/>
      <c r="I12" s="52"/>
      <c r="J12" s="49"/>
      <c r="K12" s="52"/>
      <c r="L12" s="105"/>
      <c r="M12" s="105"/>
      <c r="N12" s="11"/>
      <c r="O12" s="11"/>
      <c r="T12" s="11"/>
      <c r="U12" s="11"/>
    </row>
    <row r="13" spans="1:21" x14ac:dyDescent="0.2">
      <c r="A13" s="59" t="s">
        <v>96</v>
      </c>
      <c r="B13" s="49">
        <v>29</v>
      </c>
      <c r="C13" s="49"/>
      <c r="D13" s="49"/>
      <c r="E13" s="61"/>
      <c r="F13" s="49"/>
      <c r="G13" s="50"/>
      <c r="H13" s="50"/>
      <c r="I13" s="52"/>
      <c r="J13" s="49"/>
      <c r="K13" s="49"/>
      <c r="L13" s="105"/>
      <c r="M13" s="105"/>
      <c r="N13" s="11"/>
      <c r="O13" s="11"/>
      <c r="T13" s="11"/>
      <c r="U13" s="11"/>
    </row>
    <row r="14" spans="1:21" x14ac:dyDescent="0.2">
      <c r="A14" s="59" t="s">
        <v>97</v>
      </c>
      <c r="B14" s="49">
        <v>46</v>
      </c>
      <c r="C14" s="49"/>
      <c r="D14" s="49"/>
      <c r="E14" s="61"/>
      <c r="F14" s="49"/>
      <c r="G14" s="49"/>
      <c r="H14" s="50"/>
      <c r="I14" s="52"/>
      <c r="J14" s="49"/>
      <c r="K14" s="49"/>
      <c r="L14" s="105"/>
      <c r="M14" s="105"/>
      <c r="N14" s="11"/>
      <c r="O14" s="11"/>
      <c r="T14" s="11"/>
      <c r="U14" s="11"/>
    </row>
    <row r="15" spans="1:21" x14ac:dyDescent="0.2">
      <c r="A15" s="59" t="s">
        <v>11</v>
      </c>
      <c r="B15" s="49">
        <v>-17</v>
      </c>
      <c r="C15" s="49"/>
      <c r="D15" s="49"/>
      <c r="E15" s="61"/>
      <c r="F15" s="49"/>
      <c r="G15" s="49"/>
      <c r="H15" s="50"/>
      <c r="I15" s="52"/>
      <c r="J15" s="49"/>
      <c r="K15" s="49"/>
      <c r="L15" s="105"/>
      <c r="M15" s="105"/>
      <c r="N15" s="11"/>
      <c r="O15" s="11"/>
      <c r="T15" s="11"/>
      <c r="U15" s="11"/>
    </row>
    <row r="16" spans="1:21" x14ac:dyDescent="0.2">
      <c r="A16" s="59" t="s">
        <v>13</v>
      </c>
      <c r="B16" s="49">
        <v>20</v>
      </c>
      <c r="C16" s="49"/>
      <c r="D16" s="49"/>
      <c r="E16" s="61"/>
      <c r="F16" s="49"/>
      <c r="G16" s="49"/>
      <c r="H16" s="50"/>
      <c r="I16" s="52"/>
      <c r="J16" s="49"/>
      <c r="K16" s="49"/>
      <c r="L16" s="105"/>
      <c r="M16" s="105"/>
      <c r="N16" s="11"/>
      <c r="O16" s="11"/>
      <c r="T16" s="11"/>
      <c r="U16" s="11"/>
    </row>
    <row r="17" spans="1:21" ht="12.75" customHeight="1" x14ac:dyDescent="0.2">
      <c r="A17" s="107" t="s">
        <v>30</v>
      </c>
      <c r="B17" s="177">
        <f>SUM(B11:B16)</f>
        <v>131</v>
      </c>
      <c r="C17" s="177">
        <f>SUM(C11:C16)</f>
        <v>0</v>
      </c>
      <c r="D17" s="177">
        <f>SUM(D11:D16)</f>
        <v>0</v>
      </c>
      <c r="E17" s="177">
        <f>SUM(E11:E16)</f>
        <v>0</v>
      </c>
      <c r="F17" s="177">
        <f>SUM(F11:F16)</f>
        <v>0</v>
      </c>
      <c r="G17" s="177">
        <f t="shared" ref="G17:M17" si="1">SUM(G11:G16)</f>
        <v>0</v>
      </c>
      <c r="H17" s="177">
        <f t="shared" si="1"/>
        <v>0</v>
      </c>
      <c r="I17" s="177">
        <f t="shared" si="1"/>
        <v>0</v>
      </c>
      <c r="J17" s="177">
        <f t="shared" si="1"/>
        <v>0</v>
      </c>
      <c r="K17" s="177">
        <f t="shared" si="1"/>
        <v>0</v>
      </c>
      <c r="L17" s="177">
        <f t="shared" si="1"/>
        <v>0</v>
      </c>
      <c r="M17" s="177">
        <f t="shared" si="1"/>
        <v>0</v>
      </c>
      <c r="N17" s="11"/>
      <c r="O17" s="11"/>
      <c r="T17" s="11"/>
      <c r="U17" s="11"/>
    </row>
    <row r="18" spans="1:21" x14ac:dyDescent="0.2">
      <c r="A18" s="136"/>
      <c r="B18" s="55"/>
      <c r="C18" s="55"/>
      <c r="D18" s="55"/>
      <c r="E18" s="55"/>
      <c r="F18" s="55"/>
      <c r="G18" s="55"/>
      <c r="H18" s="55"/>
      <c r="I18" s="137"/>
      <c r="J18" s="55"/>
      <c r="K18" s="55"/>
      <c r="L18" s="55"/>
      <c r="M18" s="106"/>
      <c r="N18" s="11"/>
      <c r="O18" s="11"/>
      <c r="T18" s="11"/>
      <c r="U18" s="11"/>
    </row>
    <row r="19" spans="1:21" x14ac:dyDescent="0.2">
      <c r="A19" s="317" t="s">
        <v>108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9"/>
      <c r="N19" s="11"/>
      <c r="O19" s="11"/>
      <c r="T19" s="11"/>
      <c r="U19" s="11"/>
    </row>
    <row r="20" spans="1:21" x14ac:dyDescent="0.2">
      <c r="A20" s="47"/>
      <c r="B20" s="44" t="s">
        <v>44</v>
      </c>
      <c r="C20" s="43" t="s">
        <v>45</v>
      </c>
      <c r="D20" s="43" t="s">
        <v>46</v>
      </c>
      <c r="E20" s="53" t="s">
        <v>32</v>
      </c>
      <c r="F20" s="43" t="s">
        <v>14</v>
      </c>
      <c r="G20" s="43" t="s">
        <v>33</v>
      </c>
      <c r="H20" s="44" t="s">
        <v>34</v>
      </c>
      <c r="I20" s="53" t="s">
        <v>35</v>
      </c>
      <c r="J20" s="43" t="s">
        <v>36</v>
      </c>
      <c r="K20" s="43" t="s">
        <v>37</v>
      </c>
      <c r="L20" s="46" t="s">
        <v>38</v>
      </c>
      <c r="M20" s="43" t="s">
        <v>100</v>
      </c>
      <c r="N20" s="11"/>
      <c r="O20" s="11"/>
      <c r="T20" s="11"/>
      <c r="U20" s="11"/>
    </row>
    <row r="21" spans="1:21" x14ac:dyDescent="0.2">
      <c r="A21" s="47"/>
      <c r="B21" s="53" t="s">
        <v>1</v>
      </c>
      <c r="C21" s="53" t="s">
        <v>1</v>
      </c>
      <c r="D21" s="53" t="s">
        <v>1</v>
      </c>
      <c r="E21" s="53" t="s">
        <v>1</v>
      </c>
      <c r="F21" s="53" t="s">
        <v>1</v>
      </c>
      <c r="G21" s="43" t="s">
        <v>1</v>
      </c>
      <c r="H21" s="43" t="s">
        <v>1</v>
      </c>
      <c r="I21" s="46" t="s">
        <v>1</v>
      </c>
      <c r="J21" s="53" t="s">
        <v>1</v>
      </c>
      <c r="K21" s="53" t="s">
        <v>1</v>
      </c>
      <c r="L21" s="43" t="s">
        <v>1</v>
      </c>
      <c r="M21" s="43" t="s">
        <v>1</v>
      </c>
      <c r="N21" s="11"/>
      <c r="O21" s="11"/>
      <c r="T21" s="11"/>
      <c r="U21" s="11"/>
    </row>
    <row r="22" spans="1:21" x14ac:dyDescent="0.2">
      <c r="A22" s="59"/>
      <c r="B22" s="181">
        <f>B30</f>
        <v>-70</v>
      </c>
      <c r="C22" s="181">
        <f t="shared" ref="C22:M22" si="2">C30</f>
        <v>0</v>
      </c>
      <c r="D22" s="181">
        <f t="shared" si="2"/>
        <v>0</v>
      </c>
      <c r="E22" s="181">
        <f t="shared" si="2"/>
        <v>0</v>
      </c>
      <c r="F22" s="181">
        <f t="shared" si="2"/>
        <v>0</v>
      </c>
      <c r="G22" s="181">
        <f t="shared" si="2"/>
        <v>0</v>
      </c>
      <c r="H22" s="181">
        <f t="shared" si="2"/>
        <v>0</v>
      </c>
      <c r="I22" s="181">
        <f t="shared" si="2"/>
        <v>0</v>
      </c>
      <c r="J22" s="181">
        <f t="shared" si="2"/>
        <v>0</v>
      </c>
      <c r="K22" s="181">
        <f t="shared" si="2"/>
        <v>0</v>
      </c>
      <c r="L22" s="181">
        <f t="shared" si="2"/>
        <v>0</v>
      </c>
      <c r="M22" s="181">
        <f t="shared" si="2"/>
        <v>0</v>
      </c>
      <c r="N22" s="11"/>
      <c r="O22" s="11"/>
      <c r="T22" s="11"/>
      <c r="U22" s="11"/>
    </row>
    <row r="23" spans="1:21" x14ac:dyDescent="0.2">
      <c r="A23" s="139" t="s">
        <v>15</v>
      </c>
      <c r="B23" s="49"/>
      <c r="C23" s="49"/>
      <c r="D23" s="49"/>
      <c r="E23" s="61"/>
      <c r="F23" s="49"/>
      <c r="G23" s="47"/>
      <c r="H23" s="47"/>
      <c r="I23" s="52"/>
      <c r="J23" s="59"/>
      <c r="K23" s="50"/>
      <c r="L23" s="48"/>
      <c r="M23" s="47"/>
      <c r="N23" s="11"/>
      <c r="O23" s="11"/>
      <c r="T23" s="11"/>
      <c r="U23" s="11"/>
    </row>
    <row r="24" spans="1:21" x14ac:dyDescent="0.2">
      <c r="A24" s="59" t="s">
        <v>95</v>
      </c>
      <c r="B24" s="49">
        <v>-18</v>
      </c>
      <c r="C24" s="49"/>
      <c r="D24" s="49"/>
      <c r="E24" s="61"/>
      <c r="F24" s="49"/>
      <c r="G24" s="105"/>
      <c r="H24" s="105"/>
      <c r="I24" s="52"/>
      <c r="J24" s="49"/>
      <c r="K24" s="50"/>
      <c r="L24" s="52"/>
      <c r="M24" s="52"/>
      <c r="N24" s="11"/>
      <c r="O24" s="11"/>
      <c r="T24" s="11"/>
      <c r="U24" s="11"/>
    </row>
    <row r="25" spans="1:21" x14ac:dyDescent="0.2">
      <c r="A25" s="59" t="s">
        <v>12</v>
      </c>
      <c r="B25" s="49"/>
      <c r="C25" s="49"/>
      <c r="D25" s="49"/>
      <c r="E25" s="61"/>
      <c r="F25" s="49"/>
      <c r="G25" s="50"/>
      <c r="H25" s="50"/>
      <c r="I25" s="52"/>
      <c r="J25" s="49"/>
      <c r="K25" s="50"/>
      <c r="L25" s="52"/>
      <c r="M25" s="52"/>
      <c r="N25" s="11"/>
      <c r="O25" s="11"/>
      <c r="T25" s="11"/>
      <c r="U25" s="11"/>
    </row>
    <row r="26" spans="1:21" x14ac:dyDescent="0.2">
      <c r="A26" s="59" t="s">
        <v>96</v>
      </c>
      <c r="B26" s="49">
        <v>-52</v>
      </c>
      <c r="C26" s="49"/>
      <c r="D26" s="49"/>
      <c r="E26" s="61"/>
      <c r="F26" s="49"/>
      <c r="G26" s="49"/>
      <c r="H26" s="49"/>
      <c r="I26" s="49"/>
      <c r="J26" s="49"/>
      <c r="K26" s="49"/>
      <c r="L26" s="49"/>
      <c r="M26" s="49"/>
      <c r="N26" s="11"/>
      <c r="O26" s="11"/>
      <c r="T26" s="11"/>
      <c r="U26" s="11"/>
    </row>
    <row r="27" spans="1:21" x14ac:dyDescent="0.2">
      <c r="A27" s="59" t="s">
        <v>97</v>
      </c>
      <c r="B27" s="49"/>
      <c r="C27" s="49"/>
      <c r="D27" s="49"/>
      <c r="E27" s="61"/>
      <c r="F27" s="49"/>
      <c r="G27" s="50"/>
      <c r="H27" s="50"/>
      <c r="I27" s="52"/>
      <c r="J27" s="49"/>
      <c r="K27" s="49"/>
      <c r="L27" s="52"/>
      <c r="M27" s="52"/>
      <c r="N27" s="11"/>
      <c r="O27" s="11"/>
      <c r="T27" s="11"/>
      <c r="U27" s="11"/>
    </row>
    <row r="28" spans="1:21" x14ac:dyDescent="0.2">
      <c r="A28" s="59" t="s">
        <v>11</v>
      </c>
      <c r="B28" s="49"/>
      <c r="C28" s="49"/>
      <c r="D28" s="49"/>
      <c r="E28" s="61"/>
      <c r="F28" s="49"/>
      <c r="G28" s="50"/>
      <c r="H28" s="52"/>
      <c r="I28" s="52"/>
      <c r="J28" s="49"/>
      <c r="K28" s="50"/>
      <c r="L28" s="52"/>
      <c r="M28" s="52"/>
      <c r="N28" s="11"/>
      <c r="O28" s="11"/>
      <c r="T28" s="11"/>
      <c r="U28" s="11"/>
    </row>
    <row r="29" spans="1:21" x14ac:dyDescent="0.2">
      <c r="A29" s="59" t="s">
        <v>13</v>
      </c>
      <c r="B29" s="105"/>
      <c r="C29" s="105"/>
      <c r="D29" s="105"/>
      <c r="E29" s="170"/>
      <c r="F29" s="105"/>
      <c r="G29" s="183"/>
      <c r="H29" s="183"/>
      <c r="I29" s="57"/>
      <c r="J29" s="105"/>
      <c r="K29" s="57"/>
      <c r="L29" s="57"/>
      <c r="M29" s="57"/>
      <c r="N29" s="11"/>
      <c r="O29" s="11"/>
      <c r="T29" s="11"/>
      <c r="U29" s="11"/>
    </row>
    <row r="30" spans="1:21" ht="12.75" customHeight="1" x14ac:dyDescent="0.2">
      <c r="A30" s="107" t="s">
        <v>30</v>
      </c>
      <c r="B30" s="177">
        <f t="shared" ref="B30:M30" si="3">SUM(B24:B29)</f>
        <v>-70</v>
      </c>
      <c r="C30" s="177">
        <f t="shared" si="3"/>
        <v>0</v>
      </c>
      <c r="D30" s="177">
        <f t="shared" si="3"/>
        <v>0</v>
      </c>
      <c r="E30" s="177">
        <f t="shared" si="3"/>
        <v>0</v>
      </c>
      <c r="F30" s="177">
        <f t="shared" si="3"/>
        <v>0</v>
      </c>
      <c r="G30" s="177">
        <f t="shared" si="3"/>
        <v>0</v>
      </c>
      <c r="H30" s="177">
        <f t="shared" si="3"/>
        <v>0</v>
      </c>
      <c r="I30" s="177">
        <f t="shared" si="3"/>
        <v>0</v>
      </c>
      <c r="J30" s="177">
        <f t="shared" si="3"/>
        <v>0</v>
      </c>
      <c r="K30" s="177">
        <f t="shared" si="3"/>
        <v>0</v>
      </c>
      <c r="L30" s="177">
        <f t="shared" si="3"/>
        <v>0</v>
      </c>
      <c r="M30" s="177">
        <f t="shared" si="3"/>
        <v>0</v>
      </c>
      <c r="N30" s="11"/>
      <c r="O30" s="11"/>
      <c r="T30" s="11"/>
      <c r="U30" s="11"/>
    </row>
    <row r="31" spans="1:21" x14ac:dyDescent="0.2">
      <c r="A31" s="136"/>
      <c r="B31" s="138"/>
      <c r="C31" s="55"/>
      <c r="D31" s="55"/>
      <c r="E31" s="55"/>
      <c r="F31" s="55"/>
      <c r="G31" s="55"/>
      <c r="H31" s="55"/>
      <c r="I31" s="137"/>
      <c r="J31" s="55"/>
      <c r="K31" s="55"/>
      <c r="L31" s="55"/>
      <c r="M31" s="106"/>
      <c r="N31" s="11"/>
      <c r="O31" s="11"/>
      <c r="T31" s="11"/>
      <c r="U31" s="11"/>
    </row>
    <row r="32" spans="1:21" x14ac:dyDescent="0.2">
      <c r="A32" s="317" t="s">
        <v>109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9"/>
      <c r="N32" s="11"/>
      <c r="O32" s="11"/>
      <c r="T32" s="11"/>
      <c r="U32" s="11"/>
    </row>
    <row r="33" spans="1:21" x14ac:dyDescent="0.2">
      <c r="A33" s="47"/>
      <c r="B33" s="44" t="s">
        <v>44</v>
      </c>
      <c r="C33" s="43" t="s">
        <v>45</v>
      </c>
      <c r="D33" s="43" t="s">
        <v>46</v>
      </c>
      <c r="E33" s="53" t="s">
        <v>32</v>
      </c>
      <c r="F33" s="43" t="s">
        <v>14</v>
      </c>
      <c r="G33" s="43" t="s">
        <v>33</v>
      </c>
      <c r="H33" s="44" t="s">
        <v>34</v>
      </c>
      <c r="I33" s="53" t="s">
        <v>35</v>
      </c>
      <c r="J33" s="43" t="s">
        <v>36</v>
      </c>
      <c r="K33" s="43" t="s">
        <v>37</v>
      </c>
      <c r="L33" s="46" t="s">
        <v>38</v>
      </c>
      <c r="M33" s="43" t="s">
        <v>100</v>
      </c>
      <c r="N33" s="11"/>
      <c r="O33" s="11"/>
      <c r="T33" s="11"/>
      <c r="U33" s="11"/>
    </row>
    <row r="34" spans="1:21" x14ac:dyDescent="0.2">
      <c r="A34" s="47"/>
      <c r="B34" s="53" t="s">
        <v>1</v>
      </c>
      <c r="C34" s="53" t="s">
        <v>1</v>
      </c>
      <c r="D34" s="53" t="s">
        <v>1</v>
      </c>
      <c r="E34" s="53" t="s">
        <v>1</v>
      </c>
      <c r="F34" s="53" t="s">
        <v>1</v>
      </c>
      <c r="G34" s="43" t="s">
        <v>1</v>
      </c>
      <c r="H34" s="43" t="s">
        <v>1</v>
      </c>
      <c r="I34" s="46" t="s">
        <v>1</v>
      </c>
      <c r="J34" s="53" t="s">
        <v>1</v>
      </c>
      <c r="K34" s="53" t="s">
        <v>1</v>
      </c>
      <c r="L34" s="43" t="s">
        <v>1</v>
      </c>
      <c r="M34" s="43" t="s">
        <v>1</v>
      </c>
      <c r="N34" s="11"/>
      <c r="O34" s="11"/>
      <c r="T34" s="11"/>
      <c r="U34" s="11"/>
    </row>
    <row r="35" spans="1:21" x14ac:dyDescent="0.2">
      <c r="A35" s="59"/>
      <c r="B35" s="181">
        <f t="shared" ref="B35:K35" si="4">B43</f>
        <v>61</v>
      </c>
      <c r="C35" s="181">
        <f t="shared" si="4"/>
        <v>0</v>
      </c>
      <c r="D35" s="181">
        <f t="shared" si="4"/>
        <v>0</v>
      </c>
      <c r="E35" s="179">
        <f t="shared" si="4"/>
        <v>0</v>
      </c>
      <c r="F35" s="181">
        <f t="shared" si="4"/>
        <v>0</v>
      </c>
      <c r="G35" s="181">
        <f t="shared" si="4"/>
        <v>0</v>
      </c>
      <c r="H35" s="181">
        <f t="shared" si="4"/>
        <v>0</v>
      </c>
      <c r="I35" s="181">
        <f t="shared" si="4"/>
        <v>0</v>
      </c>
      <c r="J35" s="181">
        <f t="shared" si="4"/>
        <v>0</v>
      </c>
      <c r="K35" s="181">
        <f t="shared" si="4"/>
        <v>0</v>
      </c>
      <c r="L35" s="181">
        <f>L43</f>
        <v>0</v>
      </c>
      <c r="M35" s="181">
        <f>M43</f>
        <v>0</v>
      </c>
      <c r="N35" s="11"/>
      <c r="O35" s="11"/>
      <c r="T35" s="11"/>
      <c r="U35" s="11"/>
    </row>
    <row r="36" spans="1:21" x14ac:dyDescent="0.2">
      <c r="A36" s="139" t="s">
        <v>15</v>
      </c>
      <c r="B36" s="49"/>
      <c r="C36" s="49"/>
      <c r="D36" s="49"/>
      <c r="E36" s="61"/>
      <c r="F36" s="49" t="s">
        <v>4</v>
      </c>
      <c r="G36" s="47"/>
      <c r="H36" s="141"/>
      <c r="I36" s="52"/>
      <c r="J36" s="59"/>
      <c r="K36" s="47"/>
      <c r="L36" s="47"/>
      <c r="M36" s="47"/>
      <c r="N36" s="11"/>
      <c r="O36" s="11"/>
      <c r="T36" s="11"/>
      <c r="U36" s="11"/>
    </row>
    <row r="37" spans="1:21" x14ac:dyDescent="0.2">
      <c r="A37" s="59" t="s">
        <v>95</v>
      </c>
      <c r="B37" s="49">
        <f t="shared" ref="B37" si="5">B11+B24</f>
        <v>-17</v>
      </c>
      <c r="C37" s="49">
        <f t="shared" ref="C37:I42" si="6">C11+C24</f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  <c r="H37" s="49">
        <f t="shared" si="6"/>
        <v>0</v>
      </c>
      <c r="I37" s="49">
        <f t="shared" si="6"/>
        <v>0</v>
      </c>
      <c r="J37" s="49">
        <f t="shared" ref="J37:K42" si="7">J11+J24</f>
        <v>0</v>
      </c>
      <c r="K37" s="49">
        <f t="shared" si="7"/>
        <v>0</v>
      </c>
      <c r="L37" s="49">
        <f t="shared" ref="L37:M42" si="8">L11+L24</f>
        <v>0</v>
      </c>
      <c r="M37" s="49">
        <f t="shared" si="8"/>
        <v>0</v>
      </c>
      <c r="N37" s="11"/>
      <c r="O37" s="11"/>
      <c r="T37" s="11"/>
      <c r="U37" s="11"/>
    </row>
    <row r="38" spans="1:21" x14ac:dyDescent="0.2">
      <c r="A38" s="59" t="s">
        <v>12</v>
      </c>
      <c r="B38" s="49">
        <f t="shared" ref="B38" si="9">B12+B25</f>
        <v>52</v>
      </c>
      <c r="C38" s="49">
        <f t="shared" si="6"/>
        <v>0</v>
      </c>
      <c r="D38" s="49">
        <f t="shared" si="6"/>
        <v>0</v>
      </c>
      <c r="E38" s="49">
        <f t="shared" si="6"/>
        <v>0</v>
      </c>
      <c r="F38" s="49">
        <f t="shared" si="6"/>
        <v>0</v>
      </c>
      <c r="G38" s="49">
        <f t="shared" si="6"/>
        <v>0</v>
      </c>
      <c r="H38" s="49">
        <f t="shared" si="6"/>
        <v>0</v>
      </c>
      <c r="I38" s="49">
        <f>I12+I25</f>
        <v>0</v>
      </c>
      <c r="J38" s="49">
        <f t="shared" si="7"/>
        <v>0</v>
      </c>
      <c r="K38" s="49">
        <f t="shared" si="7"/>
        <v>0</v>
      </c>
      <c r="L38" s="49">
        <f t="shared" si="8"/>
        <v>0</v>
      </c>
      <c r="M38" s="49">
        <f t="shared" si="8"/>
        <v>0</v>
      </c>
      <c r="N38" s="11"/>
      <c r="O38" s="11"/>
      <c r="T38" s="11"/>
      <c r="U38" s="11"/>
    </row>
    <row r="39" spans="1:21" x14ac:dyDescent="0.2">
      <c r="A39" s="59" t="s">
        <v>96</v>
      </c>
      <c r="B39" s="49">
        <f t="shared" ref="B39" si="10">B13+B26</f>
        <v>-23</v>
      </c>
      <c r="C39" s="49">
        <f t="shared" si="6"/>
        <v>0</v>
      </c>
      <c r="D39" s="49">
        <f t="shared" si="6"/>
        <v>0</v>
      </c>
      <c r="E39" s="49">
        <f t="shared" si="6"/>
        <v>0</v>
      </c>
      <c r="F39" s="49">
        <f t="shared" si="6"/>
        <v>0</v>
      </c>
      <c r="G39" s="49">
        <f t="shared" si="6"/>
        <v>0</v>
      </c>
      <c r="H39" s="49">
        <f t="shared" si="6"/>
        <v>0</v>
      </c>
      <c r="I39" s="49">
        <f>I13+I26</f>
        <v>0</v>
      </c>
      <c r="J39" s="49">
        <f t="shared" si="7"/>
        <v>0</v>
      </c>
      <c r="K39" s="49">
        <f t="shared" si="7"/>
        <v>0</v>
      </c>
      <c r="L39" s="49">
        <f>L13+L26</f>
        <v>0</v>
      </c>
      <c r="M39" s="49">
        <f>M13+M26</f>
        <v>0</v>
      </c>
      <c r="N39" s="11"/>
      <c r="O39" s="11"/>
      <c r="T39" s="11"/>
      <c r="U39" s="11"/>
    </row>
    <row r="40" spans="1:21" x14ac:dyDescent="0.2">
      <c r="A40" s="59" t="s">
        <v>97</v>
      </c>
      <c r="B40" s="49">
        <f t="shared" ref="B40" si="11">B14+B27</f>
        <v>46</v>
      </c>
      <c r="C40" s="49">
        <f t="shared" si="6"/>
        <v>0</v>
      </c>
      <c r="D40" s="49">
        <f t="shared" si="6"/>
        <v>0</v>
      </c>
      <c r="E40" s="49">
        <f t="shared" si="6"/>
        <v>0</v>
      </c>
      <c r="F40" s="49">
        <f t="shared" si="6"/>
        <v>0</v>
      </c>
      <c r="G40" s="49">
        <f t="shared" si="6"/>
        <v>0</v>
      </c>
      <c r="H40" s="49">
        <f t="shared" si="6"/>
        <v>0</v>
      </c>
      <c r="I40" s="49">
        <f>I14+I27</f>
        <v>0</v>
      </c>
      <c r="J40" s="49">
        <f t="shared" si="7"/>
        <v>0</v>
      </c>
      <c r="K40" s="49">
        <f t="shared" si="7"/>
        <v>0</v>
      </c>
      <c r="L40" s="49">
        <f t="shared" si="8"/>
        <v>0</v>
      </c>
      <c r="M40" s="49">
        <f t="shared" si="8"/>
        <v>0</v>
      </c>
      <c r="N40" s="11"/>
      <c r="O40" s="11"/>
      <c r="T40" s="11"/>
      <c r="U40" s="11"/>
    </row>
    <row r="41" spans="1:21" x14ac:dyDescent="0.2">
      <c r="A41" s="59" t="s">
        <v>11</v>
      </c>
      <c r="B41" s="49">
        <f t="shared" ref="B41" si="12">B15+B28</f>
        <v>-17</v>
      </c>
      <c r="C41" s="49">
        <f t="shared" si="6"/>
        <v>0</v>
      </c>
      <c r="D41" s="49">
        <f t="shared" si="6"/>
        <v>0</v>
      </c>
      <c r="E41" s="49">
        <f t="shared" si="6"/>
        <v>0</v>
      </c>
      <c r="F41" s="49">
        <f t="shared" si="6"/>
        <v>0</v>
      </c>
      <c r="G41" s="49">
        <f t="shared" si="6"/>
        <v>0</v>
      </c>
      <c r="H41" s="49">
        <f t="shared" si="6"/>
        <v>0</v>
      </c>
      <c r="I41" s="49">
        <f>I15+I28</f>
        <v>0</v>
      </c>
      <c r="J41" s="49">
        <f t="shared" si="7"/>
        <v>0</v>
      </c>
      <c r="K41" s="49">
        <f t="shared" si="7"/>
        <v>0</v>
      </c>
      <c r="L41" s="49">
        <f t="shared" si="8"/>
        <v>0</v>
      </c>
      <c r="M41" s="49">
        <f t="shared" si="8"/>
        <v>0</v>
      </c>
      <c r="N41" s="11"/>
      <c r="O41" s="11"/>
      <c r="T41" s="11"/>
      <c r="U41" s="11"/>
    </row>
    <row r="42" spans="1:21" x14ac:dyDescent="0.2">
      <c r="A42" s="59" t="s">
        <v>13</v>
      </c>
      <c r="B42" s="49">
        <f t="shared" ref="B42" si="13">B16+B29</f>
        <v>20</v>
      </c>
      <c r="C42" s="49">
        <f t="shared" si="6"/>
        <v>0</v>
      </c>
      <c r="D42" s="49">
        <f t="shared" si="6"/>
        <v>0</v>
      </c>
      <c r="E42" s="49">
        <f t="shared" si="6"/>
        <v>0</v>
      </c>
      <c r="F42" s="49">
        <f t="shared" si="6"/>
        <v>0</v>
      </c>
      <c r="G42" s="49">
        <f t="shared" si="6"/>
        <v>0</v>
      </c>
      <c r="H42" s="50">
        <f t="shared" si="6"/>
        <v>0</v>
      </c>
      <c r="I42" s="49">
        <f>I16+I29</f>
        <v>0</v>
      </c>
      <c r="J42" s="49">
        <f t="shared" si="7"/>
        <v>0</v>
      </c>
      <c r="K42" s="49">
        <f t="shared" si="7"/>
        <v>0</v>
      </c>
      <c r="L42" s="49">
        <f t="shared" si="8"/>
        <v>0</v>
      </c>
      <c r="M42" s="49">
        <f t="shared" si="8"/>
        <v>0</v>
      </c>
      <c r="N42" s="11"/>
      <c r="O42" s="11"/>
      <c r="T42" s="11"/>
      <c r="U42" s="11"/>
    </row>
    <row r="43" spans="1:21" x14ac:dyDescent="0.2">
      <c r="A43" s="107" t="s">
        <v>30</v>
      </c>
      <c r="B43" s="177">
        <f t="shared" ref="B43:M43" si="14">SUM(B37:B42)</f>
        <v>61</v>
      </c>
      <c r="C43" s="177">
        <f t="shared" si="14"/>
        <v>0</v>
      </c>
      <c r="D43" s="177">
        <f t="shared" si="14"/>
        <v>0</v>
      </c>
      <c r="E43" s="177">
        <f t="shared" si="14"/>
        <v>0</v>
      </c>
      <c r="F43" s="177">
        <f t="shared" si="14"/>
        <v>0</v>
      </c>
      <c r="G43" s="177">
        <f t="shared" si="14"/>
        <v>0</v>
      </c>
      <c r="H43" s="177">
        <f t="shared" si="14"/>
        <v>0</v>
      </c>
      <c r="I43" s="177">
        <f t="shared" si="14"/>
        <v>0</v>
      </c>
      <c r="J43" s="177">
        <f t="shared" si="14"/>
        <v>0</v>
      </c>
      <c r="K43" s="177">
        <f t="shared" si="14"/>
        <v>0</v>
      </c>
      <c r="L43" s="177">
        <f t="shared" si="14"/>
        <v>0</v>
      </c>
      <c r="M43" s="177">
        <f t="shared" si="14"/>
        <v>0</v>
      </c>
      <c r="N43" s="11"/>
      <c r="O43" s="11"/>
      <c r="T43" s="11"/>
      <c r="U43" s="11"/>
    </row>
    <row r="44" spans="1:21" x14ac:dyDescent="0.2">
      <c r="A44" s="143"/>
      <c r="B44" s="140"/>
      <c r="C44" s="140"/>
      <c r="D44" s="140"/>
      <c r="E44" s="140"/>
      <c r="F44" s="140"/>
      <c r="G44" s="188"/>
      <c r="H44" s="188"/>
      <c r="I44" s="144"/>
      <c r="J44" s="145"/>
      <c r="K44" s="145"/>
      <c r="L44" s="145"/>
      <c r="M44" s="106"/>
      <c r="N44" s="11"/>
      <c r="O44" s="11"/>
      <c r="T44" s="11"/>
      <c r="U44" s="11"/>
    </row>
    <row r="45" spans="1:21" x14ac:dyDescent="0.2">
      <c r="A45" s="317" t="s">
        <v>110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9"/>
      <c r="N45" s="11"/>
      <c r="O45" s="11"/>
      <c r="T45" s="11"/>
      <c r="U45" s="11"/>
    </row>
    <row r="46" spans="1:21" x14ac:dyDescent="0.2">
      <c r="A46" s="47"/>
      <c r="B46" s="44" t="s">
        <v>44</v>
      </c>
      <c r="C46" s="43" t="s">
        <v>45</v>
      </c>
      <c r="D46" s="43" t="s">
        <v>46</v>
      </c>
      <c r="E46" s="53" t="s">
        <v>32</v>
      </c>
      <c r="F46" s="43" t="s">
        <v>14</v>
      </c>
      <c r="G46" s="43" t="s">
        <v>33</v>
      </c>
      <c r="H46" s="44" t="s">
        <v>34</v>
      </c>
      <c r="I46" s="53" t="s">
        <v>35</v>
      </c>
      <c r="J46" s="43" t="s">
        <v>36</v>
      </c>
      <c r="K46" s="43" t="s">
        <v>37</v>
      </c>
      <c r="L46" s="46" t="s">
        <v>38</v>
      </c>
      <c r="M46" s="43" t="s">
        <v>100</v>
      </c>
      <c r="N46" s="11"/>
      <c r="O46" s="11"/>
      <c r="T46" s="11"/>
      <c r="U46" s="11"/>
    </row>
    <row r="47" spans="1:21" x14ac:dyDescent="0.2">
      <c r="A47" s="47"/>
      <c r="B47" s="53" t="s">
        <v>1</v>
      </c>
      <c r="C47" s="53" t="s">
        <v>1</v>
      </c>
      <c r="D47" s="53" t="s">
        <v>1</v>
      </c>
      <c r="E47" s="53" t="s">
        <v>1</v>
      </c>
      <c r="F47" s="53" t="s">
        <v>1</v>
      </c>
      <c r="G47" s="43" t="s">
        <v>1</v>
      </c>
      <c r="H47" s="43" t="s">
        <v>1</v>
      </c>
      <c r="I47" s="46" t="s">
        <v>1</v>
      </c>
      <c r="J47" s="53" t="s">
        <v>1</v>
      </c>
      <c r="K47" s="53" t="s">
        <v>1</v>
      </c>
      <c r="L47" s="43" t="s">
        <v>1</v>
      </c>
      <c r="M47" s="43" t="s">
        <v>1</v>
      </c>
      <c r="N47" s="11"/>
      <c r="O47" s="11"/>
      <c r="T47" s="11"/>
      <c r="U47" s="11"/>
    </row>
    <row r="48" spans="1:21" x14ac:dyDescent="0.2">
      <c r="A48" s="59"/>
      <c r="B48" s="181">
        <f t="shared" ref="B48:K48" si="15">B57</f>
        <v>59</v>
      </c>
      <c r="C48" s="181">
        <f t="shared" si="15"/>
        <v>0</v>
      </c>
      <c r="D48" s="181">
        <f t="shared" si="15"/>
        <v>0</v>
      </c>
      <c r="E48" s="179">
        <f t="shared" si="15"/>
        <v>0</v>
      </c>
      <c r="F48" s="181">
        <f t="shared" si="15"/>
        <v>0</v>
      </c>
      <c r="G48" s="181">
        <f t="shared" si="15"/>
        <v>0</v>
      </c>
      <c r="H48" s="193">
        <f t="shared" si="15"/>
        <v>0</v>
      </c>
      <c r="I48" s="181">
        <f t="shared" si="15"/>
        <v>0</v>
      </c>
      <c r="J48" s="181">
        <f t="shared" si="15"/>
        <v>0</v>
      </c>
      <c r="K48" s="181">
        <f t="shared" si="15"/>
        <v>0</v>
      </c>
      <c r="L48" s="181">
        <f>L57</f>
        <v>0</v>
      </c>
      <c r="M48" s="184">
        <f>M57</f>
        <v>0</v>
      </c>
      <c r="N48" s="11"/>
      <c r="O48" s="11"/>
      <c r="T48" s="11"/>
      <c r="U48" s="11"/>
    </row>
    <row r="49" spans="1:140" x14ac:dyDescent="0.2">
      <c r="A49" s="139" t="s">
        <v>16</v>
      </c>
      <c r="B49" s="49"/>
      <c r="C49" s="49"/>
      <c r="D49" s="49"/>
      <c r="E49" s="61"/>
      <c r="F49" s="49"/>
      <c r="G49" s="50"/>
      <c r="H49" s="50"/>
      <c r="I49" s="52"/>
      <c r="J49" s="59"/>
      <c r="K49" s="47"/>
      <c r="L49" s="47"/>
      <c r="M49" s="47"/>
      <c r="N49" s="11"/>
      <c r="O49" s="11"/>
      <c r="T49" s="11"/>
      <c r="U49" s="11"/>
    </row>
    <row r="50" spans="1:140" x14ac:dyDescent="0.2">
      <c r="A50" s="59" t="s">
        <v>119</v>
      </c>
      <c r="B50" s="49">
        <v>110</v>
      </c>
      <c r="C50" s="49"/>
      <c r="D50" s="49"/>
      <c r="E50" s="61"/>
      <c r="F50" s="49"/>
      <c r="G50" s="49"/>
      <c r="H50" s="49"/>
      <c r="I50" s="52"/>
      <c r="J50" s="49"/>
      <c r="K50" s="49"/>
      <c r="L50" s="49"/>
      <c r="M50" s="49"/>
      <c r="N50" s="11"/>
      <c r="O50" s="11"/>
      <c r="T50" s="11"/>
      <c r="U50" s="11"/>
    </row>
    <row r="51" spans="1:140" x14ac:dyDescent="0.2">
      <c r="A51" s="59" t="s">
        <v>82</v>
      </c>
      <c r="B51" s="49">
        <v>9</v>
      </c>
      <c r="C51" s="49"/>
      <c r="D51" s="49"/>
      <c r="E51" s="61"/>
      <c r="F51" s="49"/>
      <c r="G51" s="49"/>
      <c r="H51" s="49"/>
      <c r="I51" s="52"/>
      <c r="J51" s="49"/>
      <c r="K51" s="49"/>
      <c r="L51" s="49"/>
      <c r="M51" s="49"/>
      <c r="N51" s="11"/>
      <c r="O51" s="11"/>
      <c r="T51" s="11"/>
      <c r="U51" s="11"/>
    </row>
    <row r="52" spans="1:140" x14ac:dyDescent="0.2">
      <c r="A52" s="59" t="s">
        <v>83</v>
      </c>
      <c r="B52" s="49">
        <v>2</v>
      </c>
      <c r="C52" s="49"/>
      <c r="D52" s="49"/>
      <c r="E52" s="61"/>
      <c r="F52" s="49"/>
      <c r="G52" s="49"/>
      <c r="H52" s="49"/>
      <c r="I52" s="52"/>
      <c r="J52" s="49"/>
      <c r="K52" s="49"/>
      <c r="L52" s="52"/>
      <c r="M52" s="52"/>
      <c r="N52" s="11"/>
      <c r="O52" s="36"/>
      <c r="T52" s="11"/>
      <c r="U52" s="11"/>
    </row>
    <row r="53" spans="1:140" x14ac:dyDescent="0.2">
      <c r="A53" s="59" t="s">
        <v>103</v>
      </c>
      <c r="B53" s="49">
        <v>-17</v>
      </c>
      <c r="C53" s="49"/>
      <c r="D53" s="49"/>
      <c r="E53" s="61"/>
      <c r="F53" s="49"/>
      <c r="G53" s="49"/>
      <c r="H53" s="49"/>
      <c r="I53" s="52"/>
      <c r="J53" s="49"/>
      <c r="K53" s="49"/>
      <c r="L53" s="52"/>
      <c r="M53" s="52"/>
      <c r="N53" s="11"/>
      <c r="O53" s="36"/>
      <c r="T53" s="11"/>
      <c r="U53" s="11"/>
    </row>
    <row r="54" spans="1:140" s="21" customFormat="1" x14ac:dyDescent="0.2">
      <c r="A54" s="59" t="s">
        <v>47</v>
      </c>
      <c r="B54" s="49">
        <v>-69</v>
      </c>
      <c r="C54" s="49"/>
      <c r="D54" s="49"/>
      <c r="E54" s="61"/>
      <c r="F54" s="49"/>
      <c r="G54" s="49"/>
      <c r="H54" s="49"/>
      <c r="I54" s="52"/>
      <c r="J54" s="49"/>
      <c r="K54" s="49"/>
      <c r="L54" s="49"/>
      <c r="M54" s="49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</row>
    <row r="55" spans="1:140" x14ac:dyDescent="0.2">
      <c r="A55" s="59" t="s">
        <v>87</v>
      </c>
      <c r="B55" s="49">
        <v>107</v>
      </c>
      <c r="C55" s="49"/>
      <c r="D55" s="49"/>
      <c r="E55" s="61"/>
      <c r="F55" s="49"/>
      <c r="G55" s="49"/>
      <c r="H55" s="50"/>
      <c r="I55" s="52"/>
      <c r="J55" s="49"/>
      <c r="K55" s="49"/>
      <c r="L55" s="52"/>
      <c r="M55" s="52"/>
      <c r="N55" s="11"/>
      <c r="O55" s="11"/>
      <c r="T55" s="11"/>
      <c r="U55" s="11"/>
    </row>
    <row r="56" spans="1:140" x14ac:dyDescent="0.2">
      <c r="A56" s="59" t="s">
        <v>102</v>
      </c>
      <c r="B56" s="49">
        <v>-83</v>
      </c>
      <c r="C56" s="49"/>
      <c r="D56" s="49"/>
      <c r="E56" s="61"/>
      <c r="F56" s="49"/>
      <c r="G56" s="49"/>
      <c r="H56" s="49"/>
      <c r="I56" s="52"/>
      <c r="J56" s="49"/>
      <c r="K56" s="49"/>
      <c r="L56" s="52"/>
      <c r="M56" s="52"/>
      <c r="N56" s="11"/>
      <c r="O56" s="11"/>
      <c r="T56" s="11"/>
      <c r="U56" s="11"/>
    </row>
    <row r="57" spans="1:140" x14ac:dyDescent="0.2">
      <c r="A57" s="107" t="s">
        <v>30</v>
      </c>
      <c r="B57" s="177">
        <f t="shared" ref="B57:M57" si="16">SUM(B50:B56)</f>
        <v>59</v>
      </c>
      <c r="C57" s="177">
        <f t="shared" si="16"/>
        <v>0</v>
      </c>
      <c r="D57" s="177">
        <f t="shared" si="16"/>
        <v>0</v>
      </c>
      <c r="E57" s="177">
        <f t="shared" si="16"/>
        <v>0</v>
      </c>
      <c r="F57" s="177">
        <f t="shared" si="16"/>
        <v>0</v>
      </c>
      <c r="G57" s="177">
        <f t="shared" si="16"/>
        <v>0</v>
      </c>
      <c r="H57" s="177">
        <f t="shared" si="16"/>
        <v>0</v>
      </c>
      <c r="I57" s="177">
        <f t="shared" si="16"/>
        <v>0</v>
      </c>
      <c r="J57" s="177">
        <f t="shared" si="16"/>
        <v>0</v>
      </c>
      <c r="K57" s="177">
        <f t="shared" si="16"/>
        <v>0</v>
      </c>
      <c r="L57" s="177">
        <f t="shared" si="16"/>
        <v>0</v>
      </c>
      <c r="M57" s="177">
        <f t="shared" si="16"/>
        <v>0</v>
      </c>
      <c r="N57" s="11"/>
      <c r="O57" s="11"/>
      <c r="T57" s="11"/>
      <c r="U57" s="11"/>
    </row>
    <row r="58" spans="1:140" x14ac:dyDescent="0.2">
      <c r="B58" s="11"/>
      <c r="F58" s="11"/>
      <c r="G58" s="11"/>
      <c r="H58" s="11"/>
      <c r="N58" s="11"/>
      <c r="O58" s="11"/>
      <c r="T58" s="11"/>
      <c r="U58" s="11"/>
    </row>
    <row r="59" spans="1:140" ht="12.75" customHeight="1" x14ac:dyDescent="0.2">
      <c r="B59" s="11"/>
      <c r="F59" s="11"/>
      <c r="G59" s="11"/>
      <c r="H59" s="11"/>
      <c r="N59" s="11"/>
      <c r="O59" s="11"/>
      <c r="T59" s="11"/>
      <c r="U59" s="11"/>
    </row>
    <row r="60" spans="1:140" x14ac:dyDescent="0.2">
      <c r="B60" s="11"/>
      <c r="F60" s="28"/>
      <c r="G60" s="27"/>
      <c r="H60" s="27"/>
      <c r="I60" s="29"/>
      <c r="J60" s="28"/>
      <c r="K60" s="27"/>
      <c r="L60" s="27"/>
      <c r="M60" s="73"/>
      <c r="N60" s="27"/>
      <c r="O60" s="11"/>
      <c r="T60" s="11"/>
      <c r="U60" s="11"/>
    </row>
    <row r="61" spans="1:140" ht="12.75" customHeight="1" x14ac:dyDescent="0.2">
      <c r="B61" s="11"/>
      <c r="F61" s="11"/>
      <c r="G61" s="11"/>
      <c r="H61" s="11"/>
      <c r="N61" s="11"/>
      <c r="O61" s="11"/>
      <c r="T61" s="11"/>
      <c r="U61" s="11"/>
    </row>
    <row r="62" spans="1:140" x14ac:dyDescent="0.2">
      <c r="B62" s="11"/>
      <c r="F62" s="11"/>
      <c r="G62" s="11"/>
      <c r="H62" s="11"/>
      <c r="N62" s="11"/>
      <c r="O62" s="11"/>
      <c r="T62" s="11"/>
      <c r="U62" s="11"/>
    </row>
    <row r="63" spans="1:140" x14ac:dyDescent="0.2">
      <c r="B63" s="11"/>
      <c r="F63" s="11"/>
      <c r="G63" s="11"/>
      <c r="H63" s="11"/>
      <c r="N63" s="11"/>
      <c r="O63" s="11"/>
      <c r="T63" s="11"/>
      <c r="U63" s="11"/>
    </row>
    <row r="64" spans="1:140" x14ac:dyDescent="0.2">
      <c r="B64" s="11"/>
      <c r="F64" s="11"/>
      <c r="G64" s="11"/>
      <c r="H64" s="11"/>
      <c r="N64" s="11"/>
      <c r="O64" s="11"/>
      <c r="T64" s="11"/>
      <c r="U64" s="11"/>
    </row>
    <row r="65" spans="9:9" s="11" customFormat="1" x14ac:dyDescent="0.2">
      <c r="I65" s="36"/>
    </row>
    <row r="66" spans="9:9" s="11" customFormat="1" x14ac:dyDescent="0.2">
      <c r="I66" s="36"/>
    </row>
    <row r="67" spans="9:9" s="11" customFormat="1" x14ac:dyDescent="0.2">
      <c r="I67" s="36"/>
    </row>
    <row r="68" spans="9:9" s="11" customFormat="1" x14ac:dyDescent="0.2">
      <c r="I68" s="36"/>
    </row>
    <row r="69" spans="9:9" s="11" customFormat="1" x14ac:dyDescent="0.2">
      <c r="I69" s="36"/>
    </row>
    <row r="70" spans="9:9" s="11" customFormat="1" x14ac:dyDescent="0.2">
      <c r="I70" s="36"/>
    </row>
    <row r="71" spans="9:9" s="11" customFormat="1" x14ac:dyDescent="0.2">
      <c r="I71" s="36"/>
    </row>
    <row r="72" spans="9:9" s="11" customFormat="1" x14ac:dyDescent="0.2">
      <c r="I72" s="36"/>
    </row>
    <row r="73" spans="9:9" s="11" customFormat="1" x14ac:dyDescent="0.2">
      <c r="I73" s="36"/>
    </row>
    <row r="74" spans="9:9" s="11" customFormat="1" x14ac:dyDescent="0.2">
      <c r="I74" s="36"/>
    </row>
    <row r="75" spans="9:9" s="11" customFormat="1" x14ac:dyDescent="0.2">
      <c r="I75" s="36"/>
    </row>
    <row r="76" spans="9:9" s="11" customFormat="1" x14ac:dyDescent="0.2">
      <c r="I76" s="36"/>
    </row>
    <row r="77" spans="9:9" s="11" customFormat="1" x14ac:dyDescent="0.2">
      <c r="I77" s="36"/>
    </row>
    <row r="78" spans="9:9" s="11" customFormat="1" x14ac:dyDescent="0.2">
      <c r="I78" s="36"/>
    </row>
    <row r="79" spans="9:9" s="11" customFormat="1" x14ac:dyDescent="0.2">
      <c r="I79" s="36"/>
    </row>
    <row r="80" spans="9:9" s="11" customFormat="1" x14ac:dyDescent="0.2">
      <c r="I80" s="36"/>
    </row>
    <row r="81" spans="9:9" s="11" customFormat="1" x14ac:dyDescent="0.2">
      <c r="I81" s="36"/>
    </row>
    <row r="82" spans="9:9" s="11" customFormat="1" x14ac:dyDescent="0.2">
      <c r="I82" s="36"/>
    </row>
    <row r="83" spans="9:9" s="11" customFormat="1" x14ac:dyDescent="0.2">
      <c r="I83" s="36"/>
    </row>
    <row r="84" spans="9:9" s="11" customFormat="1" x14ac:dyDescent="0.2">
      <c r="I84" s="36"/>
    </row>
    <row r="85" spans="9:9" s="11" customFormat="1" x14ac:dyDescent="0.2">
      <c r="I85" s="36"/>
    </row>
    <row r="86" spans="9:9" s="11" customFormat="1" x14ac:dyDescent="0.2">
      <c r="I86" s="36"/>
    </row>
    <row r="87" spans="9:9" s="11" customFormat="1" x14ac:dyDescent="0.2">
      <c r="I87" s="36"/>
    </row>
    <row r="88" spans="9:9" s="11" customFormat="1" x14ac:dyDescent="0.2">
      <c r="I88" s="36"/>
    </row>
    <row r="89" spans="9:9" s="11" customFormat="1" x14ac:dyDescent="0.2">
      <c r="I89" s="36"/>
    </row>
    <row r="90" spans="9:9" s="11" customFormat="1" x14ac:dyDescent="0.2">
      <c r="I90" s="36"/>
    </row>
    <row r="91" spans="9:9" s="11" customFormat="1" x14ac:dyDescent="0.2">
      <c r="I91" s="36"/>
    </row>
    <row r="92" spans="9:9" s="11" customFormat="1" x14ac:dyDescent="0.2">
      <c r="I92" s="36"/>
    </row>
    <row r="93" spans="9:9" s="11" customFormat="1" x14ac:dyDescent="0.2">
      <c r="I93" s="36"/>
    </row>
    <row r="94" spans="9:9" s="11" customFormat="1" x14ac:dyDescent="0.2">
      <c r="I94" s="36"/>
    </row>
    <row r="95" spans="9:9" s="11" customFormat="1" x14ac:dyDescent="0.2">
      <c r="I95" s="36"/>
    </row>
    <row r="96" spans="9:9" s="11" customFormat="1" x14ac:dyDescent="0.2">
      <c r="I96" s="36"/>
    </row>
    <row r="97" spans="9:9" s="11" customFormat="1" x14ac:dyDescent="0.2">
      <c r="I97" s="36"/>
    </row>
    <row r="98" spans="9:9" s="11" customFormat="1" x14ac:dyDescent="0.2">
      <c r="I98" s="36"/>
    </row>
    <row r="99" spans="9:9" s="11" customFormat="1" x14ac:dyDescent="0.2">
      <c r="I99" s="36"/>
    </row>
    <row r="100" spans="9:9" s="11" customFormat="1" x14ac:dyDescent="0.2">
      <c r="I100" s="36"/>
    </row>
    <row r="101" spans="9:9" s="11" customFormat="1" x14ac:dyDescent="0.2">
      <c r="I101" s="36"/>
    </row>
    <row r="102" spans="9:9" s="11" customFormat="1" x14ac:dyDescent="0.2">
      <c r="I102" s="36"/>
    </row>
    <row r="103" spans="9:9" s="11" customFormat="1" x14ac:dyDescent="0.2">
      <c r="I103" s="36"/>
    </row>
    <row r="104" spans="9:9" s="11" customFormat="1" x14ac:dyDescent="0.2">
      <c r="I104" s="36"/>
    </row>
    <row r="105" spans="9:9" s="11" customFormat="1" x14ac:dyDescent="0.2">
      <c r="I105" s="36"/>
    </row>
    <row r="106" spans="9:9" s="11" customFormat="1" x14ac:dyDescent="0.2">
      <c r="I106" s="36"/>
    </row>
    <row r="107" spans="9:9" s="11" customFormat="1" x14ac:dyDescent="0.2">
      <c r="I107" s="36"/>
    </row>
    <row r="108" spans="9:9" s="11" customFormat="1" x14ac:dyDescent="0.2">
      <c r="I108" s="36"/>
    </row>
    <row r="109" spans="9:9" s="11" customFormat="1" x14ac:dyDescent="0.2">
      <c r="I109" s="36"/>
    </row>
    <row r="110" spans="9:9" s="11" customFormat="1" x14ac:dyDescent="0.2">
      <c r="I110" s="36"/>
    </row>
    <row r="111" spans="9:9" s="11" customFormat="1" x14ac:dyDescent="0.2">
      <c r="I111" s="36"/>
    </row>
    <row r="112" spans="9:9" s="11" customFormat="1" x14ac:dyDescent="0.2">
      <c r="I112" s="36"/>
    </row>
    <row r="113" spans="9:9" s="11" customFormat="1" x14ac:dyDescent="0.2">
      <c r="I113" s="36"/>
    </row>
    <row r="114" spans="9:9" s="11" customFormat="1" x14ac:dyDescent="0.2">
      <c r="I114" s="36"/>
    </row>
    <row r="115" spans="9:9" s="11" customFormat="1" x14ac:dyDescent="0.2">
      <c r="I115" s="36"/>
    </row>
    <row r="116" spans="9:9" s="11" customFormat="1" x14ac:dyDescent="0.2">
      <c r="I116" s="36"/>
    </row>
    <row r="117" spans="9:9" s="11" customFormat="1" x14ac:dyDescent="0.2">
      <c r="I117" s="36"/>
    </row>
    <row r="118" spans="9:9" s="11" customFormat="1" x14ac:dyDescent="0.2">
      <c r="I118" s="36"/>
    </row>
    <row r="119" spans="9:9" s="11" customFormat="1" x14ac:dyDescent="0.2">
      <c r="I119" s="36"/>
    </row>
    <row r="120" spans="9:9" s="11" customFormat="1" x14ac:dyDescent="0.2">
      <c r="I120" s="36"/>
    </row>
    <row r="121" spans="9:9" s="11" customFormat="1" x14ac:dyDescent="0.2">
      <c r="I121" s="36"/>
    </row>
    <row r="122" spans="9:9" s="11" customFormat="1" x14ac:dyDescent="0.2">
      <c r="I122" s="36"/>
    </row>
    <row r="123" spans="9:9" s="11" customFormat="1" x14ac:dyDescent="0.2">
      <c r="I123" s="36"/>
    </row>
    <row r="124" spans="9:9" s="11" customFormat="1" x14ac:dyDescent="0.2">
      <c r="I124" s="36"/>
    </row>
    <row r="125" spans="9:9" s="11" customFormat="1" x14ac:dyDescent="0.2">
      <c r="I125" s="36"/>
    </row>
    <row r="126" spans="9:9" s="11" customFormat="1" x14ac:dyDescent="0.2">
      <c r="I126" s="36"/>
    </row>
    <row r="127" spans="9:9" s="11" customFormat="1" x14ac:dyDescent="0.2">
      <c r="I127" s="36"/>
    </row>
    <row r="128" spans="9:9" s="11" customFormat="1" x14ac:dyDescent="0.2">
      <c r="I128" s="36"/>
    </row>
    <row r="129" spans="9:9" s="11" customFormat="1" x14ac:dyDescent="0.2">
      <c r="I129" s="36"/>
    </row>
    <row r="130" spans="9:9" s="11" customFormat="1" x14ac:dyDescent="0.2">
      <c r="I130" s="36"/>
    </row>
    <row r="131" spans="9:9" s="11" customFormat="1" x14ac:dyDescent="0.2">
      <c r="I131" s="36"/>
    </row>
    <row r="132" spans="9:9" s="11" customFormat="1" x14ac:dyDescent="0.2">
      <c r="I132" s="36"/>
    </row>
    <row r="133" spans="9:9" s="11" customFormat="1" x14ac:dyDescent="0.2">
      <c r="I133" s="36"/>
    </row>
    <row r="134" spans="9:9" s="11" customFormat="1" x14ac:dyDescent="0.2">
      <c r="I134" s="36"/>
    </row>
    <row r="135" spans="9:9" s="11" customFormat="1" x14ac:dyDescent="0.2">
      <c r="I135" s="36"/>
    </row>
    <row r="136" spans="9:9" s="11" customFormat="1" x14ac:dyDescent="0.2">
      <c r="I136" s="36"/>
    </row>
    <row r="137" spans="9:9" s="11" customFormat="1" x14ac:dyDescent="0.2">
      <c r="I137" s="36"/>
    </row>
    <row r="138" spans="9:9" s="11" customFormat="1" x14ac:dyDescent="0.2">
      <c r="I138" s="36"/>
    </row>
    <row r="139" spans="9:9" s="11" customFormat="1" x14ac:dyDescent="0.2">
      <c r="I139" s="36"/>
    </row>
    <row r="140" spans="9:9" s="11" customFormat="1" x14ac:dyDescent="0.2">
      <c r="I140" s="36"/>
    </row>
    <row r="141" spans="9:9" s="11" customFormat="1" x14ac:dyDescent="0.2">
      <c r="I141" s="36"/>
    </row>
    <row r="142" spans="9:9" s="11" customFormat="1" x14ac:dyDescent="0.2">
      <c r="I142" s="36"/>
    </row>
    <row r="143" spans="9:9" s="11" customFormat="1" x14ac:dyDescent="0.2">
      <c r="I143" s="36"/>
    </row>
    <row r="144" spans="9:9" s="11" customFormat="1" x14ac:dyDescent="0.2">
      <c r="I144" s="36"/>
    </row>
    <row r="145" spans="9:9" s="11" customFormat="1" x14ac:dyDescent="0.2">
      <c r="I145" s="36"/>
    </row>
    <row r="146" spans="9:9" s="11" customFormat="1" x14ac:dyDescent="0.2">
      <c r="I146" s="36"/>
    </row>
    <row r="147" spans="9:9" s="11" customFormat="1" x14ac:dyDescent="0.2">
      <c r="I147" s="36"/>
    </row>
    <row r="148" spans="9:9" s="11" customFormat="1" x14ac:dyDescent="0.2">
      <c r="I148" s="36"/>
    </row>
    <row r="149" spans="9:9" s="11" customFormat="1" x14ac:dyDescent="0.2">
      <c r="I149" s="36"/>
    </row>
    <row r="150" spans="9:9" s="11" customFormat="1" x14ac:dyDescent="0.2">
      <c r="I150" s="36"/>
    </row>
    <row r="151" spans="9:9" s="11" customFormat="1" x14ac:dyDescent="0.2">
      <c r="I151" s="36"/>
    </row>
    <row r="152" spans="9:9" s="11" customFormat="1" x14ac:dyDescent="0.2">
      <c r="I152" s="36"/>
    </row>
    <row r="153" spans="9:9" s="11" customFormat="1" x14ac:dyDescent="0.2">
      <c r="I153" s="36"/>
    </row>
    <row r="154" spans="9:9" s="11" customFormat="1" x14ac:dyDescent="0.2">
      <c r="I154" s="36"/>
    </row>
    <row r="155" spans="9:9" s="11" customFormat="1" x14ac:dyDescent="0.2">
      <c r="I155" s="36"/>
    </row>
    <row r="156" spans="9:9" s="11" customFormat="1" x14ac:dyDescent="0.2">
      <c r="I156" s="36"/>
    </row>
    <row r="157" spans="9:9" s="11" customFormat="1" x14ac:dyDescent="0.2">
      <c r="I157" s="36"/>
    </row>
    <row r="158" spans="9:9" s="11" customFormat="1" x14ac:dyDescent="0.2">
      <c r="I158" s="36"/>
    </row>
    <row r="159" spans="9:9" s="11" customFormat="1" x14ac:dyDescent="0.2">
      <c r="I159" s="36"/>
    </row>
    <row r="160" spans="9:9" s="11" customFormat="1" x14ac:dyDescent="0.2">
      <c r="I160" s="36"/>
    </row>
    <row r="161" spans="9:9" s="11" customFormat="1" x14ac:dyDescent="0.2">
      <c r="I161" s="36"/>
    </row>
    <row r="162" spans="9:9" s="11" customFormat="1" x14ac:dyDescent="0.2">
      <c r="I162" s="36"/>
    </row>
    <row r="163" spans="9:9" s="11" customFormat="1" x14ac:dyDescent="0.2">
      <c r="I163" s="36"/>
    </row>
    <row r="164" spans="9:9" s="11" customFormat="1" x14ac:dyDescent="0.2">
      <c r="I164" s="36"/>
    </row>
    <row r="165" spans="9:9" s="11" customFormat="1" x14ac:dyDescent="0.2">
      <c r="I165" s="36"/>
    </row>
    <row r="166" spans="9:9" s="11" customFormat="1" x14ac:dyDescent="0.2">
      <c r="I166" s="36"/>
    </row>
    <row r="167" spans="9:9" s="11" customFormat="1" x14ac:dyDescent="0.2">
      <c r="I167" s="36"/>
    </row>
    <row r="168" spans="9:9" s="11" customFormat="1" x14ac:dyDescent="0.2">
      <c r="I168" s="36"/>
    </row>
    <row r="169" spans="9:9" s="11" customFormat="1" x14ac:dyDescent="0.2">
      <c r="I169" s="36"/>
    </row>
    <row r="170" spans="9:9" s="11" customFormat="1" x14ac:dyDescent="0.2">
      <c r="I170" s="36"/>
    </row>
    <row r="171" spans="9:9" s="11" customFormat="1" x14ac:dyDescent="0.2">
      <c r="I171" s="36"/>
    </row>
    <row r="172" spans="9:9" s="11" customFormat="1" x14ac:dyDescent="0.2">
      <c r="I172" s="36"/>
    </row>
    <row r="173" spans="9:9" s="11" customFormat="1" x14ac:dyDescent="0.2">
      <c r="I173" s="36"/>
    </row>
    <row r="174" spans="9:9" s="11" customFormat="1" x14ac:dyDescent="0.2">
      <c r="I174" s="36"/>
    </row>
    <row r="175" spans="9:9" s="11" customFormat="1" x14ac:dyDescent="0.2">
      <c r="I175" s="36"/>
    </row>
    <row r="176" spans="9:9" s="11" customFormat="1" x14ac:dyDescent="0.2">
      <c r="I176" s="36"/>
    </row>
    <row r="177" spans="9:9" s="11" customFormat="1" x14ac:dyDescent="0.2">
      <c r="I177" s="36"/>
    </row>
    <row r="178" spans="9:9" s="11" customFormat="1" x14ac:dyDescent="0.2">
      <c r="I178" s="36"/>
    </row>
    <row r="179" spans="9:9" s="11" customFormat="1" x14ac:dyDescent="0.2">
      <c r="I179" s="36"/>
    </row>
    <row r="180" spans="9:9" s="11" customFormat="1" x14ac:dyDescent="0.2">
      <c r="I180" s="36"/>
    </row>
    <row r="181" spans="9:9" s="11" customFormat="1" x14ac:dyDescent="0.2">
      <c r="I181" s="36"/>
    </row>
    <row r="182" spans="9:9" s="11" customFormat="1" x14ac:dyDescent="0.2">
      <c r="I182" s="36"/>
    </row>
    <row r="183" spans="9:9" s="11" customFormat="1" x14ac:dyDescent="0.2">
      <c r="I183" s="36"/>
    </row>
    <row r="184" spans="9:9" s="11" customFormat="1" x14ac:dyDescent="0.2">
      <c r="I184" s="36"/>
    </row>
    <row r="185" spans="9:9" s="11" customFormat="1" x14ac:dyDescent="0.2">
      <c r="I185" s="36"/>
    </row>
    <row r="186" spans="9:9" s="11" customFormat="1" x14ac:dyDescent="0.2">
      <c r="I186" s="36"/>
    </row>
    <row r="187" spans="9:9" s="11" customFormat="1" x14ac:dyDescent="0.2">
      <c r="I187" s="36"/>
    </row>
    <row r="188" spans="9:9" s="11" customFormat="1" x14ac:dyDescent="0.2">
      <c r="I188" s="36"/>
    </row>
    <row r="189" spans="9:9" s="11" customFormat="1" x14ac:dyDescent="0.2">
      <c r="I189" s="36"/>
    </row>
    <row r="190" spans="9:9" s="11" customFormat="1" x14ac:dyDescent="0.2">
      <c r="I190" s="36"/>
    </row>
    <row r="191" spans="9:9" s="11" customFormat="1" x14ac:dyDescent="0.2">
      <c r="I191" s="36"/>
    </row>
    <row r="192" spans="9:9" s="11" customFormat="1" x14ac:dyDescent="0.2">
      <c r="I192" s="36"/>
    </row>
    <row r="193" spans="9:9" s="11" customFormat="1" x14ac:dyDescent="0.2">
      <c r="I193" s="36"/>
    </row>
    <row r="194" spans="9:9" s="11" customFormat="1" x14ac:dyDescent="0.2">
      <c r="I194" s="36"/>
    </row>
    <row r="195" spans="9:9" s="11" customFormat="1" x14ac:dyDescent="0.2">
      <c r="I195" s="36"/>
    </row>
    <row r="196" spans="9:9" s="11" customFormat="1" x14ac:dyDescent="0.2">
      <c r="I196" s="36"/>
    </row>
    <row r="197" spans="9:9" s="11" customFormat="1" x14ac:dyDescent="0.2">
      <c r="I197" s="36"/>
    </row>
    <row r="198" spans="9:9" s="11" customFormat="1" x14ac:dyDescent="0.2">
      <c r="I198" s="36"/>
    </row>
    <row r="199" spans="9:9" s="11" customFormat="1" x14ac:dyDescent="0.2">
      <c r="I199" s="36"/>
    </row>
    <row r="200" spans="9:9" s="11" customFormat="1" x14ac:dyDescent="0.2">
      <c r="I200" s="36"/>
    </row>
    <row r="201" spans="9:9" s="11" customFormat="1" x14ac:dyDescent="0.2">
      <c r="I201" s="36"/>
    </row>
    <row r="202" spans="9:9" s="11" customFormat="1" x14ac:dyDescent="0.2">
      <c r="I202" s="36"/>
    </row>
    <row r="203" spans="9:9" s="11" customFormat="1" x14ac:dyDescent="0.2">
      <c r="I203" s="36"/>
    </row>
    <row r="204" spans="9:9" s="11" customFormat="1" x14ac:dyDescent="0.2">
      <c r="I204" s="36"/>
    </row>
    <row r="205" spans="9:9" s="11" customFormat="1" x14ac:dyDescent="0.2">
      <c r="I205" s="36"/>
    </row>
    <row r="206" spans="9:9" s="11" customFormat="1" x14ac:dyDescent="0.2">
      <c r="I206" s="36"/>
    </row>
    <row r="207" spans="9:9" s="11" customFormat="1" x14ac:dyDescent="0.2">
      <c r="I207" s="36"/>
    </row>
    <row r="208" spans="9:9" s="11" customFormat="1" x14ac:dyDescent="0.2">
      <c r="I208" s="36"/>
    </row>
    <row r="209" spans="9:9" s="11" customFormat="1" x14ac:dyDescent="0.2">
      <c r="I209" s="36"/>
    </row>
    <row r="210" spans="9:9" s="11" customFormat="1" x14ac:dyDescent="0.2">
      <c r="I210" s="36"/>
    </row>
    <row r="211" spans="9:9" s="11" customFormat="1" x14ac:dyDescent="0.2">
      <c r="I211" s="36"/>
    </row>
    <row r="212" spans="9:9" s="11" customFormat="1" x14ac:dyDescent="0.2">
      <c r="I212" s="36"/>
    </row>
    <row r="213" spans="9:9" s="11" customFormat="1" x14ac:dyDescent="0.2">
      <c r="I213" s="36"/>
    </row>
    <row r="214" spans="9:9" s="11" customFormat="1" x14ac:dyDescent="0.2">
      <c r="I214" s="36"/>
    </row>
    <row r="215" spans="9:9" s="11" customFormat="1" x14ac:dyDescent="0.2">
      <c r="I215" s="36"/>
    </row>
    <row r="216" spans="9:9" s="11" customFormat="1" x14ac:dyDescent="0.2">
      <c r="I216" s="36"/>
    </row>
    <row r="217" spans="9:9" s="11" customFormat="1" x14ac:dyDescent="0.2">
      <c r="I217" s="36"/>
    </row>
    <row r="218" spans="9:9" s="11" customFormat="1" x14ac:dyDescent="0.2">
      <c r="I218" s="36"/>
    </row>
    <row r="219" spans="9:9" s="11" customFormat="1" x14ac:dyDescent="0.2">
      <c r="I219" s="36"/>
    </row>
    <row r="220" spans="9:9" s="11" customFormat="1" x14ac:dyDescent="0.2">
      <c r="I220" s="36"/>
    </row>
    <row r="221" spans="9:9" s="11" customFormat="1" x14ac:dyDescent="0.2">
      <c r="I221" s="36"/>
    </row>
    <row r="222" spans="9:9" s="11" customFormat="1" x14ac:dyDescent="0.2">
      <c r="I222" s="36"/>
    </row>
    <row r="223" spans="9:9" s="11" customFormat="1" x14ac:dyDescent="0.2">
      <c r="I223" s="36"/>
    </row>
    <row r="224" spans="9:9" s="11" customFormat="1" x14ac:dyDescent="0.2">
      <c r="I224" s="36"/>
    </row>
    <row r="225" spans="9:9" s="11" customFormat="1" x14ac:dyDescent="0.2">
      <c r="I225" s="36"/>
    </row>
    <row r="226" spans="9:9" s="11" customFormat="1" x14ac:dyDescent="0.2">
      <c r="I226" s="36"/>
    </row>
    <row r="227" spans="9:9" s="11" customFormat="1" x14ac:dyDescent="0.2">
      <c r="I227" s="36"/>
    </row>
    <row r="228" spans="9:9" s="11" customFormat="1" x14ac:dyDescent="0.2">
      <c r="I228" s="36"/>
    </row>
    <row r="229" spans="9:9" s="11" customFormat="1" x14ac:dyDescent="0.2">
      <c r="I229" s="36"/>
    </row>
    <row r="230" spans="9:9" s="11" customFormat="1" x14ac:dyDescent="0.2">
      <c r="I230" s="36"/>
    </row>
    <row r="231" spans="9:9" s="11" customFormat="1" x14ac:dyDescent="0.2">
      <c r="I231" s="36"/>
    </row>
    <row r="232" spans="9:9" s="11" customFormat="1" x14ac:dyDescent="0.2">
      <c r="I232" s="36"/>
    </row>
    <row r="233" spans="9:9" s="11" customFormat="1" x14ac:dyDescent="0.2">
      <c r="I233" s="36"/>
    </row>
    <row r="234" spans="9:9" s="11" customFormat="1" x14ac:dyDescent="0.2">
      <c r="I234" s="36"/>
    </row>
    <row r="235" spans="9:9" s="11" customFormat="1" x14ac:dyDescent="0.2">
      <c r="I235" s="36"/>
    </row>
    <row r="236" spans="9:9" s="11" customFormat="1" x14ac:dyDescent="0.2">
      <c r="I236" s="36"/>
    </row>
    <row r="237" spans="9:9" s="11" customFormat="1" x14ac:dyDescent="0.2">
      <c r="I237" s="36"/>
    </row>
    <row r="238" spans="9:9" s="11" customFormat="1" x14ac:dyDescent="0.2">
      <c r="I238" s="36"/>
    </row>
    <row r="239" spans="9:9" s="11" customFormat="1" x14ac:dyDescent="0.2">
      <c r="I239" s="36"/>
    </row>
    <row r="240" spans="9:9" s="11" customFormat="1" x14ac:dyDescent="0.2">
      <c r="I240" s="36"/>
    </row>
    <row r="241" spans="9:9" s="11" customFormat="1" x14ac:dyDescent="0.2">
      <c r="I241" s="36"/>
    </row>
    <row r="242" spans="9:9" s="11" customFormat="1" x14ac:dyDescent="0.2">
      <c r="I242" s="36"/>
    </row>
    <row r="243" spans="9:9" s="11" customFormat="1" x14ac:dyDescent="0.2">
      <c r="I243" s="36"/>
    </row>
    <row r="244" spans="9:9" s="11" customFormat="1" x14ac:dyDescent="0.2">
      <c r="I244" s="36"/>
    </row>
    <row r="245" spans="9:9" s="11" customFormat="1" x14ac:dyDescent="0.2">
      <c r="I245" s="36"/>
    </row>
    <row r="246" spans="9:9" s="11" customFormat="1" x14ac:dyDescent="0.2">
      <c r="I246" s="36"/>
    </row>
    <row r="247" spans="9:9" s="11" customFormat="1" x14ac:dyDescent="0.2">
      <c r="I247" s="36"/>
    </row>
    <row r="248" spans="9:9" s="11" customFormat="1" x14ac:dyDescent="0.2">
      <c r="I248" s="36"/>
    </row>
    <row r="249" spans="9:9" s="11" customFormat="1" x14ac:dyDescent="0.2">
      <c r="I249" s="36"/>
    </row>
    <row r="250" spans="9:9" s="11" customFormat="1" x14ac:dyDescent="0.2">
      <c r="I250" s="36"/>
    </row>
    <row r="251" spans="9:9" s="11" customFormat="1" x14ac:dyDescent="0.2">
      <c r="I251" s="36"/>
    </row>
    <row r="252" spans="9:9" s="11" customFormat="1" x14ac:dyDescent="0.2">
      <c r="I252" s="36"/>
    </row>
    <row r="253" spans="9:9" s="11" customFormat="1" x14ac:dyDescent="0.2">
      <c r="I253" s="36"/>
    </row>
    <row r="254" spans="9:9" s="11" customFormat="1" x14ac:dyDescent="0.2">
      <c r="I254" s="36"/>
    </row>
    <row r="255" spans="9:9" s="11" customFormat="1" x14ac:dyDescent="0.2">
      <c r="I255" s="36"/>
    </row>
    <row r="256" spans="9:9" s="11" customFormat="1" x14ac:dyDescent="0.2">
      <c r="I256" s="36"/>
    </row>
    <row r="257" spans="9:9" s="11" customFormat="1" x14ac:dyDescent="0.2">
      <c r="I257" s="36"/>
    </row>
    <row r="258" spans="9:9" s="11" customFormat="1" x14ac:dyDescent="0.2">
      <c r="I258" s="36"/>
    </row>
    <row r="259" spans="9:9" s="11" customFormat="1" x14ac:dyDescent="0.2">
      <c r="I259" s="36"/>
    </row>
    <row r="260" spans="9:9" s="11" customFormat="1" x14ac:dyDescent="0.2">
      <c r="I260" s="36"/>
    </row>
    <row r="261" spans="9:9" s="11" customFormat="1" x14ac:dyDescent="0.2">
      <c r="I261" s="36"/>
    </row>
    <row r="262" spans="9:9" s="11" customFormat="1" x14ac:dyDescent="0.2">
      <c r="I262" s="36"/>
    </row>
    <row r="263" spans="9:9" s="11" customFormat="1" x14ac:dyDescent="0.2">
      <c r="I263" s="36"/>
    </row>
    <row r="264" spans="9:9" s="11" customFormat="1" x14ac:dyDescent="0.2">
      <c r="I264" s="36"/>
    </row>
    <row r="265" spans="9:9" s="11" customFormat="1" x14ac:dyDescent="0.2">
      <c r="I265" s="36"/>
    </row>
    <row r="266" spans="9:9" s="11" customFormat="1" x14ac:dyDescent="0.2">
      <c r="I266" s="36"/>
    </row>
    <row r="267" spans="9:9" s="11" customFormat="1" x14ac:dyDescent="0.2">
      <c r="I267" s="36"/>
    </row>
    <row r="268" spans="9:9" s="11" customFormat="1" x14ac:dyDescent="0.2">
      <c r="I268" s="36"/>
    </row>
    <row r="269" spans="9:9" s="11" customFormat="1" x14ac:dyDescent="0.2">
      <c r="I269" s="36"/>
    </row>
    <row r="270" spans="9:9" s="11" customFormat="1" x14ac:dyDescent="0.2">
      <c r="I270" s="36"/>
    </row>
    <row r="271" spans="9:9" s="11" customFormat="1" x14ac:dyDescent="0.2">
      <c r="I271" s="36"/>
    </row>
    <row r="272" spans="9:9" s="11" customFormat="1" x14ac:dyDescent="0.2">
      <c r="I272" s="36"/>
    </row>
    <row r="273" spans="9:9" s="11" customFormat="1" x14ac:dyDescent="0.2">
      <c r="I273" s="36"/>
    </row>
    <row r="274" spans="9:9" s="11" customFormat="1" x14ac:dyDescent="0.2">
      <c r="I274" s="36"/>
    </row>
    <row r="275" spans="9:9" s="11" customFormat="1" x14ac:dyDescent="0.2">
      <c r="I275" s="36"/>
    </row>
    <row r="276" spans="9:9" s="11" customFormat="1" x14ac:dyDescent="0.2">
      <c r="I276" s="36"/>
    </row>
    <row r="277" spans="9:9" s="11" customFormat="1" x14ac:dyDescent="0.2">
      <c r="I277" s="36"/>
    </row>
    <row r="278" spans="9:9" s="11" customFormat="1" x14ac:dyDescent="0.2">
      <c r="I278" s="36"/>
    </row>
    <row r="279" spans="9:9" s="11" customFormat="1" x14ac:dyDescent="0.2">
      <c r="I279" s="36"/>
    </row>
    <row r="280" spans="9:9" s="11" customFormat="1" x14ac:dyDescent="0.2">
      <c r="I280" s="36"/>
    </row>
    <row r="281" spans="9:9" s="11" customFormat="1" x14ac:dyDescent="0.2">
      <c r="I281" s="36"/>
    </row>
    <row r="282" spans="9:9" s="11" customFormat="1" x14ac:dyDescent="0.2">
      <c r="I282" s="36"/>
    </row>
    <row r="283" spans="9:9" s="11" customFormat="1" x14ac:dyDescent="0.2">
      <c r="I283" s="36"/>
    </row>
    <row r="284" spans="9:9" s="11" customFormat="1" x14ac:dyDescent="0.2">
      <c r="I284" s="36"/>
    </row>
    <row r="285" spans="9:9" s="11" customFormat="1" x14ac:dyDescent="0.2">
      <c r="I285" s="36"/>
    </row>
    <row r="286" spans="9:9" s="11" customFormat="1" x14ac:dyDescent="0.2">
      <c r="I286" s="36"/>
    </row>
    <row r="287" spans="9:9" s="11" customFormat="1" x14ac:dyDescent="0.2">
      <c r="I287" s="36"/>
    </row>
    <row r="288" spans="9:9" s="11" customFormat="1" x14ac:dyDescent="0.2">
      <c r="I288" s="36"/>
    </row>
    <row r="289" spans="9:9" s="11" customFormat="1" x14ac:dyDescent="0.2">
      <c r="I289" s="36"/>
    </row>
    <row r="290" spans="9:9" s="11" customFormat="1" x14ac:dyDescent="0.2">
      <c r="I290" s="36"/>
    </row>
    <row r="291" spans="9:9" s="11" customFormat="1" x14ac:dyDescent="0.2">
      <c r="I291" s="36"/>
    </row>
    <row r="292" spans="9:9" s="11" customFormat="1" x14ac:dyDescent="0.2">
      <c r="I292" s="36"/>
    </row>
    <row r="293" spans="9:9" s="11" customFormat="1" x14ac:dyDescent="0.2">
      <c r="I293" s="36"/>
    </row>
    <row r="294" spans="9:9" s="11" customFormat="1" x14ac:dyDescent="0.2">
      <c r="I294" s="36"/>
    </row>
    <row r="295" spans="9:9" s="11" customFormat="1" x14ac:dyDescent="0.2">
      <c r="I295" s="36"/>
    </row>
    <row r="296" spans="9:9" s="11" customFormat="1" x14ac:dyDescent="0.2">
      <c r="I296" s="36"/>
    </row>
    <row r="297" spans="9:9" s="11" customFormat="1" x14ac:dyDescent="0.2">
      <c r="I297" s="36"/>
    </row>
    <row r="298" spans="9:9" s="11" customFormat="1" x14ac:dyDescent="0.2">
      <c r="I298" s="36"/>
    </row>
    <row r="299" spans="9:9" s="11" customFormat="1" x14ac:dyDescent="0.2">
      <c r="I299" s="36"/>
    </row>
    <row r="300" spans="9:9" s="11" customFormat="1" x14ac:dyDescent="0.2">
      <c r="I300" s="36"/>
    </row>
    <row r="301" spans="9:9" s="11" customFormat="1" x14ac:dyDescent="0.2">
      <c r="I301" s="36"/>
    </row>
    <row r="302" spans="9:9" s="11" customFormat="1" x14ac:dyDescent="0.2">
      <c r="I302" s="36"/>
    </row>
    <row r="303" spans="9:9" s="11" customFormat="1" x14ac:dyDescent="0.2">
      <c r="I303" s="36"/>
    </row>
    <row r="304" spans="9:9" s="11" customFormat="1" x14ac:dyDescent="0.2">
      <c r="I304" s="36"/>
    </row>
    <row r="305" spans="9:9" s="11" customFormat="1" x14ac:dyDescent="0.2">
      <c r="I305" s="36"/>
    </row>
    <row r="306" spans="9:9" s="11" customFormat="1" x14ac:dyDescent="0.2">
      <c r="I306" s="36"/>
    </row>
    <row r="307" spans="9:9" s="11" customFormat="1" x14ac:dyDescent="0.2">
      <c r="I307" s="36"/>
    </row>
    <row r="308" spans="9:9" s="11" customFormat="1" x14ac:dyDescent="0.2">
      <c r="I308" s="36"/>
    </row>
    <row r="309" spans="9:9" s="11" customFormat="1" x14ac:dyDescent="0.2">
      <c r="I309" s="36"/>
    </row>
    <row r="310" spans="9:9" s="11" customFormat="1" x14ac:dyDescent="0.2">
      <c r="I310" s="36"/>
    </row>
    <row r="311" spans="9:9" s="11" customFormat="1" x14ac:dyDescent="0.2">
      <c r="I311" s="36"/>
    </row>
    <row r="312" spans="9:9" s="11" customFormat="1" x14ac:dyDescent="0.2">
      <c r="I312" s="36"/>
    </row>
    <row r="313" spans="9:9" s="11" customFormat="1" x14ac:dyDescent="0.2">
      <c r="I313" s="36"/>
    </row>
    <row r="314" spans="9:9" s="11" customFormat="1" x14ac:dyDescent="0.2">
      <c r="I314" s="36"/>
    </row>
    <row r="315" spans="9:9" s="11" customFormat="1" x14ac:dyDescent="0.2">
      <c r="I315" s="36"/>
    </row>
    <row r="316" spans="9:9" s="11" customFormat="1" x14ac:dyDescent="0.2">
      <c r="I316" s="36"/>
    </row>
    <row r="317" spans="9:9" s="11" customFormat="1" x14ac:dyDescent="0.2">
      <c r="I317" s="36"/>
    </row>
    <row r="318" spans="9:9" s="11" customFormat="1" x14ac:dyDescent="0.2">
      <c r="I318" s="36"/>
    </row>
    <row r="319" spans="9:9" s="11" customFormat="1" x14ac:dyDescent="0.2">
      <c r="I319" s="36"/>
    </row>
    <row r="320" spans="9:9" s="11" customFormat="1" x14ac:dyDescent="0.2">
      <c r="I320" s="36"/>
    </row>
    <row r="321" spans="9:9" s="11" customFormat="1" x14ac:dyDescent="0.2">
      <c r="I321" s="36"/>
    </row>
    <row r="322" spans="9:9" s="11" customFormat="1" x14ac:dyDescent="0.2">
      <c r="I322" s="36"/>
    </row>
    <row r="323" spans="9:9" s="11" customFormat="1" x14ac:dyDescent="0.2">
      <c r="I323" s="36"/>
    </row>
    <row r="324" spans="9:9" s="11" customFormat="1" x14ac:dyDescent="0.2">
      <c r="I324" s="36"/>
    </row>
    <row r="325" spans="9:9" s="11" customFormat="1" x14ac:dyDescent="0.2">
      <c r="I325" s="36"/>
    </row>
    <row r="326" spans="9:9" s="11" customFormat="1" x14ac:dyDescent="0.2">
      <c r="I326" s="36"/>
    </row>
    <row r="327" spans="9:9" s="11" customFormat="1" x14ac:dyDescent="0.2">
      <c r="I327" s="36"/>
    </row>
    <row r="328" spans="9:9" s="11" customFormat="1" x14ac:dyDescent="0.2">
      <c r="I328" s="36"/>
    </row>
    <row r="329" spans="9:9" s="11" customFormat="1" x14ac:dyDescent="0.2">
      <c r="I329" s="36"/>
    </row>
    <row r="330" spans="9:9" s="11" customFormat="1" x14ac:dyDescent="0.2">
      <c r="I330" s="36"/>
    </row>
    <row r="331" spans="9:9" s="11" customFormat="1" x14ac:dyDescent="0.2">
      <c r="I331" s="36"/>
    </row>
    <row r="332" spans="9:9" s="11" customFormat="1" x14ac:dyDescent="0.2">
      <c r="I332" s="36"/>
    </row>
    <row r="333" spans="9:9" s="11" customFormat="1" x14ac:dyDescent="0.2">
      <c r="I333" s="36"/>
    </row>
    <row r="334" spans="9:9" s="11" customFormat="1" x14ac:dyDescent="0.2">
      <c r="I334" s="36"/>
    </row>
    <row r="335" spans="9:9" s="11" customFormat="1" x14ac:dyDescent="0.2">
      <c r="I335" s="36"/>
    </row>
    <row r="336" spans="9:9" s="11" customFormat="1" x14ac:dyDescent="0.2">
      <c r="I336" s="36"/>
    </row>
    <row r="337" spans="9:9" s="11" customFormat="1" x14ac:dyDescent="0.2">
      <c r="I337" s="36"/>
    </row>
    <row r="338" spans="9:9" s="11" customFormat="1" x14ac:dyDescent="0.2">
      <c r="I338" s="36"/>
    </row>
    <row r="339" spans="9:9" s="11" customFormat="1" x14ac:dyDescent="0.2">
      <c r="I339" s="36"/>
    </row>
    <row r="340" spans="9:9" s="11" customFormat="1" x14ac:dyDescent="0.2">
      <c r="I340" s="36"/>
    </row>
    <row r="341" spans="9:9" s="11" customFormat="1" x14ac:dyDescent="0.2">
      <c r="I341" s="36"/>
    </row>
    <row r="342" spans="9:9" s="11" customFormat="1" x14ac:dyDescent="0.2">
      <c r="I342" s="36"/>
    </row>
    <row r="343" spans="9:9" s="11" customFormat="1" x14ac:dyDescent="0.2">
      <c r="I343" s="36"/>
    </row>
    <row r="344" spans="9:9" s="11" customFormat="1" x14ac:dyDescent="0.2">
      <c r="I344" s="36"/>
    </row>
    <row r="345" spans="9:9" s="11" customFormat="1" x14ac:dyDescent="0.2">
      <c r="I345" s="36"/>
    </row>
    <row r="346" spans="9:9" s="11" customFormat="1" x14ac:dyDescent="0.2">
      <c r="I346" s="36"/>
    </row>
    <row r="347" spans="9:9" s="11" customFormat="1" x14ac:dyDescent="0.2">
      <c r="I347" s="36"/>
    </row>
    <row r="348" spans="9:9" s="11" customFormat="1" x14ac:dyDescent="0.2">
      <c r="I348" s="36"/>
    </row>
    <row r="349" spans="9:9" s="11" customFormat="1" x14ac:dyDescent="0.2">
      <c r="I349" s="36"/>
    </row>
    <row r="350" spans="9:9" s="11" customFormat="1" x14ac:dyDescent="0.2">
      <c r="I350" s="36"/>
    </row>
    <row r="351" spans="9:9" s="11" customFormat="1" x14ac:dyDescent="0.2">
      <c r="I351" s="36"/>
    </row>
    <row r="352" spans="9:9" s="11" customFormat="1" x14ac:dyDescent="0.2">
      <c r="I352" s="36"/>
    </row>
    <row r="353" spans="9:9" s="11" customFormat="1" x14ac:dyDescent="0.2">
      <c r="I353" s="36"/>
    </row>
    <row r="354" spans="9:9" s="11" customFormat="1" x14ac:dyDescent="0.2">
      <c r="I354" s="36"/>
    </row>
    <row r="355" spans="9:9" s="11" customFormat="1" x14ac:dyDescent="0.2">
      <c r="I355" s="36"/>
    </row>
    <row r="356" spans="9:9" s="11" customFormat="1" x14ac:dyDescent="0.2">
      <c r="I356" s="36"/>
    </row>
    <row r="357" spans="9:9" s="11" customFormat="1" x14ac:dyDescent="0.2">
      <c r="I357" s="36"/>
    </row>
    <row r="358" spans="9:9" s="11" customFormat="1" x14ac:dyDescent="0.2">
      <c r="I358" s="36"/>
    </row>
    <row r="359" spans="9:9" s="11" customFormat="1" x14ac:dyDescent="0.2">
      <c r="I359" s="36"/>
    </row>
    <row r="360" spans="9:9" s="11" customFormat="1" x14ac:dyDescent="0.2">
      <c r="I360" s="36"/>
    </row>
    <row r="361" spans="9:9" s="11" customFormat="1" x14ac:dyDescent="0.2">
      <c r="I361" s="36"/>
    </row>
    <row r="362" spans="9:9" s="11" customFormat="1" x14ac:dyDescent="0.2">
      <c r="I362" s="36"/>
    </row>
    <row r="363" spans="9:9" s="11" customFormat="1" x14ac:dyDescent="0.2">
      <c r="I363" s="36"/>
    </row>
    <row r="364" spans="9:9" s="11" customFormat="1" x14ac:dyDescent="0.2">
      <c r="I364" s="36"/>
    </row>
    <row r="365" spans="9:9" s="11" customFormat="1" x14ac:dyDescent="0.2">
      <c r="I365" s="36"/>
    </row>
    <row r="366" spans="9:9" s="11" customFormat="1" x14ac:dyDescent="0.2">
      <c r="I366" s="36"/>
    </row>
    <row r="367" spans="9:9" s="11" customFormat="1" x14ac:dyDescent="0.2">
      <c r="I367" s="36"/>
    </row>
    <row r="368" spans="9:9" s="11" customFormat="1" x14ac:dyDescent="0.2">
      <c r="I368" s="36"/>
    </row>
    <row r="369" spans="9:9" s="11" customFormat="1" x14ac:dyDescent="0.2">
      <c r="I369" s="36"/>
    </row>
    <row r="370" spans="9:9" s="11" customFormat="1" x14ac:dyDescent="0.2">
      <c r="I370" s="36"/>
    </row>
    <row r="371" spans="9:9" s="11" customFormat="1" x14ac:dyDescent="0.2">
      <c r="I371" s="36"/>
    </row>
    <row r="372" spans="9:9" s="11" customFormat="1" x14ac:dyDescent="0.2">
      <c r="I372" s="36"/>
    </row>
    <row r="373" spans="9:9" s="11" customFormat="1" x14ac:dyDescent="0.2">
      <c r="I373" s="36"/>
    </row>
    <row r="374" spans="9:9" s="11" customFormat="1" x14ac:dyDescent="0.2">
      <c r="I374" s="36"/>
    </row>
    <row r="375" spans="9:9" s="11" customFormat="1" x14ac:dyDescent="0.2">
      <c r="I375" s="36"/>
    </row>
    <row r="376" spans="9:9" s="11" customFormat="1" x14ac:dyDescent="0.2">
      <c r="I376" s="36"/>
    </row>
    <row r="377" spans="9:9" s="11" customFormat="1" x14ac:dyDescent="0.2">
      <c r="I377" s="36"/>
    </row>
    <row r="378" spans="9:9" s="11" customFormat="1" x14ac:dyDescent="0.2">
      <c r="I378" s="36"/>
    </row>
    <row r="379" spans="9:9" s="11" customFormat="1" x14ac:dyDescent="0.2">
      <c r="I379" s="36"/>
    </row>
    <row r="380" spans="9:9" s="11" customFormat="1" x14ac:dyDescent="0.2">
      <c r="I380" s="36"/>
    </row>
    <row r="381" spans="9:9" s="11" customFormat="1" x14ac:dyDescent="0.2">
      <c r="I381" s="36"/>
    </row>
    <row r="382" spans="9:9" s="11" customFormat="1" x14ac:dyDescent="0.2">
      <c r="I382" s="36"/>
    </row>
    <row r="383" spans="9:9" s="11" customFormat="1" x14ac:dyDescent="0.2">
      <c r="I383" s="36"/>
    </row>
    <row r="384" spans="9:9" s="11" customFormat="1" x14ac:dyDescent="0.2">
      <c r="I384" s="36"/>
    </row>
    <row r="385" spans="9:9" s="11" customFormat="1" x14ac:dyDescent="0.2">
      <c r="I385" s="36"/>
    </row>
    <row r="386" spans="9:9" s="11" customFormat="1" x14ac:dyDescent="0.2">
      <c r="I386" s="36"/>
    </row>
    <row r="387" spans="9:9" s="11" customFormat="1" x14ac:dyDescent="0.2">
      <c r="I387" s="36"/>
    </row>
    <row r="388" spans="9:9" s="11" customFormat="1" x14ac:dyDescent="0.2">
      <c r="I388" s="36"/>
    </row>
    <row r="389" spans="9:9" s="11" customFormat="1" x14ac:dyDescent="0.2">
      <c r="I389" s="36"/>
    </row>
    <row r="390" spans="9:9" s="11" customFormat="1" x14ac:dyDescent="0.2">
      <c r="I390" s="36"/>
    </row>
    <row r="391" spans="9:9" s="11" customFormat="1" x14ac:dyDescent="0.2">
      <c r="I391" s="36"/>
    </row>
    <row r="392" spans="9:9" s="11" customFormat="1" x14ac:dyDescent="0.2">
      <c r="I392" s="36"/>
    </row>
    <row r="393" spans="9:9" s="11" customFormat="1" x14ac:dyDescent="0.2">
      <c r="I393" s="36"/>
    </row>
    <row r="394" spans="9:9" s="11" customFormat="1" x14ac:dyDescent="0.2">
      <c r="I394" s="36"/>
    </row>
    <row r="395" spans="9:9" s="11" customFormat="1" x14ac:dyDescent="0.2">
      <c r="I395" s="36"/>
    </row>
    <row r="396" spans="9:9" s="11" customFormat="1" x14ac:dyDescent="0.2">
      <c r="I396" s="36"/>
    </row>
    <row r="397" spans="9:9" s="11" customFormat="1" x14ac:dyDescent="0.2">
      <c r="I397" s="36"/>
    </row>
    <row r="398" spans="9:9" s="11" customFormat="1" x14ac:dyDescent="0.2">
      <c r="I398" s="36"/>
    </row>
    <row r="399" spans="9:9" s="11" customFormat="1" x14ac:dyDescent="0.2">
      <c r="I399" s="36"/>
    </row>
    <row r="400" spans="9:9" s="11" customFormat="1" x14ac:dyDescent="0.2">
      <c r="I400" s="36"/>
    </row>
    <row r="401" spans="9:9" s="11" customFormat="1" x14ac:dyDescent="0.2">
      <c r="I401" s="36"/>
    </row>
    <row r="402" spans="9:9" s="11" customFormat="1" x14ac:dyDescent="0.2">
      <c r="I402" s="36"/>
    </row>
    <row r="403" spans="9:9" s="11" customFormat="1" x14ac:dyDescent="0.2">
      <c r="I403" s="36"/>
    </row>
    <row r="404" spans="9:9" s="11" customFormat="1" x14ac:dyDescent="0.2">
      <c r="I404" s="36"/>
    </row>
    <row r="405" spans="9:9" s="11" customFormat="1" x14ac:dyDescent="0.2">
      <c r="I405" s="36"/>
    </row>
    <row r="406" spans="9:9" s="11" customFormat="1" x14ac:dyDescent="0.2">
      <c r="I406" s="36"/>
    </row>
    <row r="407" spans="9:9" s="11" customFormat="1" x14ac:dyDescent="0.2">
      <c r="I407" s="36"/>
    </row>
    <row r="408" spans="9:9" s="11" customFormat="1" x14ac:dyDescent="0.2">
      <c r="I408" s="36"/>
    </row>
    <row r="409" spans="9:9" s="11" customFormat="1" x14ac:dyDescent="0.2">
      <c r="I409" s="36"/>
    </row>
    <row r="410" spans="9:9" s="11" customFormat="1" x14ac:dyDescent="0.2">
      <c r="I410" s="36"/>
    </row>
    <row r="411" spans="9:9" s="11" customFormat="1" x14ac:dyDescent="0.2">
      <c r="I411" s="36"/>
    </row>
    <row r="412" spans="9:9" s="11" customFormat="1" x14ac:dyDescent="0.2">
      <c r="I412" s="36"/>
    </row>
    <row r="413" spans="9:9" s="11" customFormat="1" x14ac:dyDescent="0.2">
      <c r="I413" s="36"/>
    </row>
    <row r="414" spans="9:9" s="11" customFormat="1" x14ac:dyDescent="0.2">
      <c r="I414" s="36"/>
    </row>
    <row r="415" spans="9:9" s="11" customFormat="1" x14ac:dyDescent="0.2">
      <c r="I415" s="36"/>
    </row>
    <row r="416" spans="9:9" s="11" customFormat="1" x14ac:dyDescent="0.2">
      <c r="I416" s="36"/>
    </row>
    <row r="417" spans="9:9" s="11" customFormat="1" x14ac:dyDescent="0.2">
      <c r="I417" s="36"/>
    </row>
    <row r="418" spans="9:9" s="11" customFormat="1" x14ac:dyDescent="0.2">
      <c r="I418" s="36"/>
    </row>
    <row r="419" spans="9:9" s="11" customFormat="1" x14ac:dyDescent="0.2">
      <c r="I419" s="36"/>
    </row>
    <row r="420" spans="9:9" s="11" customFormat="1" x14ac:dyDescent="0.2">
      <c r="I420" s="36"/>
    </row>
    <row r="421" spans="9:9" s="11" customFormat="1" x14ac:dyDescent="0.2">
      <c r="I421" s="36"/>
    </row>
    <row r="422" spans="9:9" s="11" customFormat="1" x14ac:dyDescent="0.2">
      <c r="I422" s="36"/>
    </row>
    <row r="423" spans="9:9" s="11" customFormat="1" x14ac:dyDescent="0.2">
      <c r="I423" s="36"/>
    </row>
    <row r="424" spans="9:9" s="11" customFormat="1" x14ac:dyDescent="0.2">
      <c r="I424" s="36"/>
    </row>
    <row r="425" spans="9:9" s="11" customFormat="1" x14ac:dyDescent="0.2">
      <c r="I425" s="36"/>
    </row>
    <row r="426" spans="9:9" s="11" customFormat="1" x14ac:dyDescent="0.2">
      <c r="I426" s="36"/>
    </row>
    <row r="427" spans="9:9" s="11" customFormat="1" x14ac:dyDescent="0.2">
      <c r="I427" s="36"/>
    </row>
    <row r="428" spans="9:9" s="11" customFormat="1" x14ac:dyDescent="0.2">
      <c r="I428" s="36"/>
    </row>
    <row r="429" spans="9:9" s="11" customFormat="1" x14ac:dyDescent="0.2">
      <c r="I429" s="36"/>
    </row>
    <row r="430" spans="9:9" s="11" customFormat="1" x14ac:dyDescent="0.2">
      <c r="I430" s="36"/>
    </row>
    <row r="431" spans="9:9" s="11" customFormat="1" x14ac:dyDescent="0.2">
      <c r="I431" s="36"/>
    </row>
    <row r="432" spans="9:9" s="11" customFormat="1" x14ac:dyDescent="0.2">
      <c r="I432" s="36"/>
    </row>
    <row r="433" spans="9:9" s="11" customFormat="1" x14ac:dyDescent="0.2">
      <c r="I433" s="36"/>
    </row>
    <row r="434" spans="9:9" s="11" customFormat="1" x14ac:dyDescent="0.2">
      <c r="I434" s="36"/>
    </row>
    <row r="435" spans="9:9" s="11" customFormat="1" x14ac:dyDescent="0.2">
      <c r="I435" s="36"/>
    </row>
    <row r="436" spans="9:9" s="11" customFormat="1" x14ac:dyDescent="0.2">
      <c r="I436" s="36"/>
    </row>
    <row r="437" spans="9:9" s="11" customFormat="1" x14ac:dyDescent="0.2">
      <c r="I437" s="36"/>
    </row>
    <row r="438" spans="9:9" s="11" customFormat="1" x14ac:dyDescent="0.2">
      <c r="I438" s="36"/>
    </row>
    <row r="439" spans="9:9" s="11" customFormat="1" x14ac:dyDescent="0.2">
      <c r="I439" s="36"/>
    </row>
    <row r="440" spans="9:9" s="11" customFormat="1" x14ac:dyDescent="0.2">
      <c r="I440" s="36"/>
    </row>
    <row r="441" spans="9:9" s="11" customFormat="1" x14ac:dyDescent="0.2">
      <c r="I441" s="36"/>
    </row>
    <row r="442" spans="9:9" s="11" customFormat="1" x14ac:dyDescent="0.2">
      <c r="I442" s="36"/>
    </row>
    <row r="443" spans="9:9" s="11" customFormat="1" x14ac:dyDescent="0.2">
      <c r="I443" s="36"/>
    </row>
    <row r="444" spans="9:9" s="11" customFormat="1" x14ac:dyDescent="0.2">
      <c r="I444" s="36"/>
    </row>
    <row r="445" spans="9:9" s="11" customFormat="1" x14ac:dyDescent="0.2">
      <c r="I445" s="36"/>
    </row>
    <row r="446" spans="9:9" s="11" customFormat="1" x14ac:dyDescent="0.2">
      <c r="I446" s="36"/>
    </row>
    <row r="447" spans="9:9" s="11" customFormat="1" x14ac:dyDescent="0.2">
      <c r="I447" s="36"/>
    </row>
    <row r="448" spans="9:9" s="11" customFormat="1" x14ac:dyDescent="0.2">
      <c r="I448" s="36"/>
    </row>
    <row r="449" spans="9:9" s="11" customFormat="1" x14ac:dyDescent="0.2">
      <c r="I449" s="36"/>
    </row>
    <row r="450" spans="9:9" s="11" customFormat="1" x14ac:dyDescent="0.2">
      <c r="I450" s="36"/>
    </row>
    <row r="451" spans="9:9" s="11" customFormat="1" x14ac:dyDescent="0.2">
      <c r="I451" s="36"/>
    </row>
    <row r="452" spans="9:9" s="11" customFormat="1" x14ac:dyDescent="0.2">
      <c r="I452" s="36"/>
    </row>
    <row r="453" spans="9:9" s="11" customFormat="1" x14ac:dyDescent="0.2">
      <c r="I453" s="36"/>
    </row>
    <row r="454" spans="9:9" s="11" customFormat="1" x14ac:dyDescent="0.2">
      <c r="I454" s="36"/>
    </row>
    <row r="455" spans="9:9" s="11" customFormat="1" x14ac:dyDescent="0.2">
      <c r="I455" s="36"/>
    </row>
    <row r="456" spans="9:9" s="11" customFormat="1" x14ac:dyDescent="0.2">
      <c r="I456" s="36"/>
    </row>
    <row r="457" spans="9:9" s="11" customFormat="1" x14ac:dyDescent="0.2">
      <c r="I457" s="36"/>
    </row>
    <row r="458" spans="9:9" s="11" customFormat="1" x14ac:dyDescent="0.2">
      <c r="I458" s="36"/>
    </row>
    <row r="459" spans="9:9" s="11" customFormat="1" x14ac:dyDescent="0.2">
      <c r="I459" s="36"/>
    </row>
    <row r="460" spans="9:9" s="11" customFormat="1" x14ac:dyDescent="0.2">
      <c r="I460" s="36"/>
    </row>
    <row r="461" spans="9:9" s="11" customFormat="1" x14ac:dyDescent="0.2">
      <c r="I461" s="36"/>
    </row>
    <row r="462" spans="9:9" s="11" customFormat="1" x14ac:dyDescent="0.2">
      <c r="I462" s="36"/>
    </row>
    <row r="463" spans="9:9" s="11" customFormat="1" x14ac:dyDescent="0.2">
      <c r="I463" s="36"/>
    </row>
    <row r="464" spans="9:9" s="11" customFormat="1" x14ac:dyDescent="0.2">
      <c r="I464" s="36"/>
    </row>
    <row r="465" spans="9:9" s="11" customFormat="1" x14ac:dyDescent="0.2">
      <c r="I465" s="36"/>
    </row>
    <row r="466" spans="9:9" s="11" customFormat="1" x14ac:dyDescent="0.2">
      <c r="I466" s="36"/>
    </row>
    <row r="467" spans="9:9" s="11" customFormat="1" x14ac:dyDescent="0.2">
      <c r="I467" s="36"/>
    </row>
    <row r="468" spans="9:9" s="11" customFormat="1" x14ac:dyDescent="0.2">
      <c r="I468" s="36"/>
    </row>
    <row r="469" spans="9:9" s="11" customFormat="1" x14ac:dyDescent="0.2">
      <c r="I469" s="36"/>
    </row>
    <row r="470" spans="9:9" s="11" customFormat="1" x14ac:dyDescent="0.2">
      <c r="I470" s="36"/>
    </row>
    <row r="471" spans="9:9" s="11" customFormat="1" x14ac:dyDescent="0.2">
      <c r="I471" s="36"/>
    </row>
    <row r="472" spans="9:9" s="11" customFormat="1" x14ac:dyDescent="0.2">
      <c r="I472" s="36"/>
    </row>
    <row r="473" spans="9:9" s="11" customFormat="1" x14ac:dyDescent="0.2">
      <c r="I473" s="36"/>
    </row>
    <row r="474" spans="9:9" s="11" customFormat="1" x14ac:dyDescent="0.2">
      <c r="I474" s="36"/>
    </row>
    <row r="475" spans="9:9" s="11" customFormat="1" x14ac:dyDescent="0.2">
      <c r="I475" s="36"/>
    </row>
    <row r="476" spans="9:9" s="11" customFormat="1" x14ac:dyDescent="0.2">
      <c r="I476" s="36"/>
    </row>
    <row r="477" spans="9:9" s="11" customFormat="1" x14ac:dyDescent="0.2">
      <c r="I477" s="36"/>
    </row>
    <row r="478" spans="9:9" s="11" customFormat="1" x14ac:dyDescent="0.2">
      <c r="I478" s="36"/>
    </row>
    <row r="479" spans="9:9" s="11" customFormat="1" x14ac:dyDescent="0.2">
      <c r="I479" s="36"/>
    </row>
    <row r="480" spans="9:9" s="11" customFormat="1" x14ac:dyDescent="0.2">
      <c r="I480" s="36"/>
    </row>
    <row r="481" spans="9:9" s="11" customFormat="1" x14ac:dyDescent="0.2">
      <c r="I481" s="36"/>
    </row>
    <row r="482" spans="9:9" s="11" customFormat="1" x14ac:dyDescent="0.2">
      <c r="I482" s="36"/>
    </row>
    <row r="483" spans="9:9" s="11" customFormat="1" x14ac:dyDescent="0.2">
      <c r="I483" s="36"/>
    </row>
    <row r="484" spans="9:9" s="11" customFormat="1" x14ac:dyDescent="0.2">
      <c r="I484" s="36"/>
    </row>
    <row r="485" spans="9:9" s="11" customFormat="1" x14ac:dyDescent="0.2">
      <c r="I485" s="36"/>
    </row>
    <row r="486" spans="9:9" s="11" customFormat="1" x14ac:dyDescent="0.2">
      <c r="I486" s="36"/>
    </row>
    <row r="487" spans="9:9" s="11" customFormat="1" x14ac:dyDescent="0.2">
      <c r="I487" s="36"/>
    </row>
    <row r="488" spans="9:9" s="11" customFormat="1" x14ac:dyDescent="0.2">
      <c r="I488" s="36"/>
    </row>
    <row r="489" spans="9:9" s="11" customFormat="1" x14ac:dyDescent="0.2">
      <c r="I489" s="36"/>
    </row>
    <row r="490" spans="9:9" s="11" customFormat="1" x14ac:dyDescent="0.2">
      <c r="I490" s="36"/>
    </row>
    <row r="491" spans="9:9" s="11" customFormat="1" x14ac:dyDescent="0.2">
      <c r="I491" s="36"/>
    </row>
    <row r="492" spans="9:9" s="11" customFormat="1" x14ac:dyDescent="0.2">
      <c r="I492" s="36"/>
    </row>
    <row r="493" spans="9:9" s="11" customFormat="1" x14ac:dyDescent="0.2">
      <c r="I493" s="36"/>
    </row>
    <row r="494" spans="9:9" s="11" customFormat="1" x14ac:dyDescent="0.2">
      <c r="I494" s="36"/>
    </row>
    <row r="495" spans="9:9" s="11" customFormat="1" x14ac:dyDescent="0.2">
      <c r="I495" s="36"/>
    </row>
    <row r="496" spans="9:9" s="11" customFormat="1" x14ac:dyDescent="0.2">
      <c r="I496" s="36"/>
    </row>
    <row r="497" spans="9:9" s="11" customFormat="1" x14ac:dyDescent="0.2">
      <c r="I497" s="36"/>
    </row>
    <row r="498" spans="9:9" s="11" customFormat="1" x14ac:dyDescent="0.2">
      <c r="I498" s="36"/>
    </row>
    <row r="499" spans="9:9" s="11" customFormat="1" x14ac:dyDescent="0.2">
      <c r="I499" s="36"/>
    </row>
    <row r="500" spans="9:9" s="11" customFormat="1" x14ac:dyDescent="0.2">
      <c r="I500" s="36"/>
    </row>
    <row r="501" spans="9:9" s="11" customFormat="1" x14ac:dyDescent="0.2">
      <c r="I501" s="36"/>
    </row>
    <row r="502" spans="9:9" s="11" customFormat="1" x14ac:dyDescent="0.2">
      <c r="I502" s="36"/>
    </row>
    <row r="503" spans="9:9" s="11" customFormat="1" x14ac:dyDescent="0.2">
      <c r="I503" s="36"/>
    </row>
    <row r="504" spans="9:9" s="11" customFormat="1" x14ac:dyDescent="0.2">
      <c r="I504" s="36"/>
    </row>
    <row r="505" spans="9:9" s="11" customFormat="1" x14ac:dyDescent="0.2">
      <c r="I505" s="36"/>
    </row>
    <row r="506" spans="9:9" s="11" customFormat="1" x14ac:dyDescent="0.2">
      <c r="I506" s="36"/>
    </row>
    <row r="507" spans="9:9" s="11" customFormat="1" x14ac:dyDescent="0.2">
      <c r="I507" s="36"/>
    </row>
    <row r="508" spans="9:9" s="11" customFormat="1" x14ac:dyDescent="0.2">
      <c r="I508" s="36"/>
    </row>
    <row r="509" spans="9:9" s="11" customFormat="1" x14ac:dyDescent="0.2">
      <c r="I509" s="36"/>
    </row>
    <row r="510" spans="9:9" s="11" customFormat="1" x14ac:dyDescent="0.2">
      <c r="I510" s="36"/>
    </row>
    <row r="511" spans="9:9" s="11" customFormat="1" x14ac:dyDescent="0.2">
      <c r="I511" s="36"/>
    </row>
    <row r="512" spans="9:9" s="11" customFormat="1" x14ac:dyDescent="0.2">
      <c r="I512" s="36"/>
    </row>
    <row r="513" spans="9:9" s="11" customFormat="1" x14ac:dyDescent="0.2">
      <c r="I513" s="36"/>
    </row>
    <row r="514" spans="9:9" s="11" customFormat="1" x14ac:dyDescent="0.2">
      <c r="I514" s="36"/>
    </row>
    <row r="515" spans="9:9" s="11" customFormat="1" x14ac:dyDescent="0.2">
      <c r="I515" s="36"/>
    </row>
    <row r="516" spans="9:9" s="11" customFormat="1" x14ac:dyDescent="0.2">
      <c r="I516" s="36"/>
    </row>
    <row r="517" spans="9:9" s="11" customFormat="1" x14ac:dyDescent="0.2">
      <c r="I517" s="36"/>
    </row>
    <row r="518" spans="9:9" s="11" customFormat="1" x14ac:dyDescent="0.2">
      <c r="I518" s="36"/>
    </row>
    <row r="519" spans="9:9" s="11" customFormat="1" x14ac:dyDescent="0.2">
      <c r="I519" s="36"/>
    </row>
    <row r="520" spans="9:9" s="11" customFormat="1" x14ac:dyDescent="0.2">
      <c r="I520" s="36"/>
    </row>
    <row r="521" spans="9:9" s="11" customFormat="1" x14ac:dyDescent="0.2">
      <c r="I521" s="36"/>
    </row>
    <row r="522" spans="9:9" s="11" customFormat="1" x14ac:dyDescent="0.2">
      <c r="I522" s="36"/>
    </row>
    <row r="523" spans="9:9" s="11" customFormat="1" x14ac:dyDescent="0.2">
      <c r="I523" s="36"/>
    </row>
    <row r="524" spans="9:9" s="11" customFormat="1" x14ac:dyDescent="0.2">
      <c r="I524" s="36"/>
    </row>
    <row r="525" spans="9:9" s="11" customFormat="1" x14ac:dyDescent="0.2">
      <c r="I525" s="36"/>
    </row>
    <row r="526" spans="9:9" s="11" customFormat="1" x14ac:dyDescent="0.2">
      <c r="I526" s="36"/>
    </row>
    <row r="527" spans="9:9" s="11" customFormat="1" x14ac:dyDescent="0.2">
      <c r="I527" s="36"/>
    </row>
    <row r="528" spans="9:9" s="11" customFormat="1" x14ac:dyDescent="0.2">
      <c r="I528" s="36"/>
    </row>
    <row r="529" spans="9:9" s="11" customFormat="1" x14ac:dyDescent="0.2">
      <c r="I529" s="36"/>
    </row>
    <row r="530" spans="9:9" s="11" customFormat="1" x14ac:dyDescent="0.2">
      <c r="I530" s="36"/>
    </row>
    <row r="531" spans="9:9" s="11" customFormat="1" x14ac:dyDescent="0.2">
      <c r="I531" s="36"/>
    </row>
    <row r="532" spans="9:9" s="11" customFormat="1" x14ac:dyDescent="0.2">
      <c r="I532" s="36"/>
    </row>
    <row r="533" spans="9:9" s="11" customFormat="1" x14ac:dyDescent="0.2">
      <c r="I533" s="36"/>
    </row>
    <row r="534" spans="9:9" s="11" customFormat="1" x14ac:dyDescent="0.2">
      <c r="I534" s="36"/>
    </row>
    <row r="535" spans="9:9" s="11" customFormat="1" x14ac:dyDescent="0.2">
      <c r="I535" s="36"/>
    </row>
    <row r="536" spans="9:9" s="11" customFormat="1" x14ac:dyDescent="0.2">
      <c r="I536" s="36"/>
    </row>
    <row r="537" spans="9:9" s="11" customFormat="1" x14ac:dyDescent="0.2">
      <c r="I537" s="36"/>
    </row>
    <row r="538" spans="9:9" s="11" customFormat="1" x14ac:dyDescent="0.2">
      <c r="I538" s="36"/>
    </row>
    <row r="539" spans="9:9" s="11" customFormat="1" x14ac:dyDescent="0.2">
      <c r="I539" s="36"/>
    </row>
    <row r="540" spans="9:9" s="11" customFormat="1" x14ac:dyDescent="0.2">
      <c r="I540" s="36"/>
    </row>
    <row r="541" spans="9:9" s="11" customFormat="1" x14ac:dyDescent="0.2">
      <c r="I541" s="36"/>
    </row>
    <row r="542" spans="9:9" s="11" customFormat="1" x14ac:dyDescent="0.2">
      <c r="I542" s="36"/>
    </row>
    <row r="543" spans="9:9" s="11" customFormat="1" x14ac:dyDescent="0.2">
      <c r="I543" s="36"/>
    </row>
    <row r="544" spans="9:9" s="11" customFormat="1" x14ac:dyDescent="0.2">
      <c r="I544" s="36"/>
    </row>
    <row r="545" spans="9:9" s="11" customFormat="1" x14ac:dyDescent="0.2">
      <c r="I545" s="36"/>
    </row>
    <row r="546" spans="9:9" s="11" customFormat="1" x14ac:dyDescent="0.2">
      <c r="I546" s="36"/>
    </row>
    <row r="547" spans="9:9" s="11" customFormat="1" x14ac:dyDescent="0.2">
      <c r="I547" s="36"/>
    </row>
    <row r="548" spans="9:9" s="11" customFormat="1" x14ac:dyDescent="0.2">
      <c r="I548" s="36"/>
    </row>
    <row r="549" spans="9:9" s="11" customFormat="1" x14ac:dyDescent="0.2">
      <c r="I549" s="36"/>
    </row>
    <row r="550" spans="9:9" s="11" customFormat="1" x14ac:dyDescent="0.2">
      <c r="I550" s="36"/>
    </row>
    <row r="551" spans="9:9" s="11" customFormat="1" x14ac:dyDescent="0.2">
      <c r="I551" s="36"/>
    </row>
    <row r="552" spans="9:9" s="11" customFormat="1" x14ac:dyDescent="0.2">
      <c r="I552" s="36"/>
    </row>
    <row r="553" spans="9:9" s="11" customFormat="1" x14ac:dyDescent="0.2">
      <c r="I553" s="36"/>
    </row>
    <row r="554" spans="9:9" s="11" customFormat="1" x14ac:dyDescent="0.2">
      <c r="I554" s="36"/>
    </row>
    <row r="555" spans="9:9" s="11" customFormat="1" x14ac:dyDescent="0.2">
      <c r="I555" s="36"/>
    </row>
    <row r="556" spans="9:9" s="11" customFormat="1" x14ac:dyDescent="0.2">
      <c r="I556" s="36"/>
    </row>
    <row r="557" spans="9:9" s="11" customFormat="1" x14ac:dyDescent="0.2">
      <c r="I557" s="36"/>
    </row>
    <row r="558" spans="9:9" s="11" customFormat="1" x14ac:dyDescent="0.2">
      <c r="I558" s="36"/>
    </row>
    <row r="559" spans="9:9" s="11" customFormat="1" x14ac:dyDescent="0.2">
      <c r="I559" s="36"/>
    </row>
    <row r="560" spans="9:9" s="11" customFormat="1" x14ac:dyDescent="0.2">
      <c r="I560" s="36"/>
    </row>
    <row r="561" spans="9:9" s="11" customFormat="1" x14ac:dyDescent="0.2">
      <c r="I561" s="36"/>
    </row>
    <row r="562" spans="9:9" s="11" customFormat="1" x14ac:dyDescent="0.2">
      <c r="I562" s="36"/>
    </row>
    <row r="563" spans="9:9" s="11" customFormat="1" x14ac:dyDescent="0.2">
      <c r="I563" s="36"/>
    </row>
    <row r="564" spans="9:9" s="11" customFormat="1" x14ac:dyDescent="0.2">
      <c r="I564" s="36"/>
    </row>
    <row r="565" spans="9:9" s="11" customFormat="1" x14ac:dyDescent="0.2">
      <c r="I565" s="36"/>
    </row>
    <row r="566" spans="9:9" s="11" customFormat="1" x14ac:dyDescent="0.2">
      <c r="I566" s="36"/>
    </row>
    <row r="567" spans="9:9" s="11" customFormat="1" x14ac:dyDescent="0.2">
      <c r="I567" s="36"/>
    </row>
    <row r="568" spans="9:9" s="11" customFormat="1" x14ac:dyDescent="0.2">
      <c r="I568" s="36"/>
    </row>
    <row r="569" spans="9:9" s="11" customFormat="1" x14ac:dyDescent="0.2">
      <c r="I569" s="36"/>
    </row>
    <row r="570" spans="9:9" s="11" customFormat="1" x14ac:dyDescent="0.2">
      <c r="I570" s="36"/>
    </row>
    <row r="571" spans="9:9" s="11" customFormat="1" x14ac:dyDescent="0.2">
      <c r="I571" s="36"/>
    </row>
    <row r="572" spans="9:9" s="11" customFormat="1" x14ac:dyDescent="0.2">
      <c r="I572" s="36"/>
    </row>
    <row r="573" spans="9:9" s="11" customFormat="1" x14ac:dyDescent="0.2">
      <c r="I573" s="36"/>
    </row>
    <row r="574" spans="9:9" s="11" customFormat="1" x14ac:dyDescent="0.2">
      <c r="I574" s="36"/>
    </row>
    <row r="575" spans="9:9" s="11" customFormat="1" x14ac:dyDescent="0.2">
      <c r="I575" s="36"/>
    </row>
    <row r="576" spans="9:9" s="11" customFormat="1" x14ac:dyDescent="0.2">
      <c r="I576" s="36"/>
    </row>
    <row r="577" spans="9:9" s="11" customFormat="1" x14ac:dyDescent="0.2">
      <c r="I577" s="36"/>
    </row>
    <row r="578" spans="9:9" s="11" customFormat="1" x14ac:dyDescent="0.2">
      <c r="I578" s="36"/>
    </row>
    <row r="579" spans="9:9" s="11" customFormat="1" x14ac:dyDescent="0.2">
      <c r="I579" s="36"/>
    </row>
    <row r="580" spans="9:9" s="11" customFormat="1" x14ac:dyDescent="0.2">
      <c r="I580" s="36"/>
    </row>
    <row r="581" spans="9:9" s="11" customFormat="1" x14ac:dyDescent="0.2">
      <c r="I581" s="36"/>
    </row>
    <row r="582" spans="9:9" s="11" customFormat="1" x14ac:dyDescent="0.2">
      <c r="I582" s="36"/>
    </row>
    <row r="583" spans="9:9" s="11" customFormat="1" x14ac:dyDescent="0.2">
      <c r="I583" s="36"/>
    </row>
    <row r="584" spans="9:9" s="11" customFormat="1" x14ac:dyDescent="0.2">
      <c r="I584" s="36"/>
    </row>
    <row r="585" spans="9:9" s="11" customFormat="1" x14ac:dyDescent="0.2">
      <c r="I585" s="36"/>
    </row>
    <row r="586" spans="9:9" s="11" customFormat="1" x14ac:dyDescent="0.2">
      <c r="I586" s="36"/>
    </row>
    <row r="587" spans="9:9" s="11" customFormat="1" x14ac:dyDescent="0.2">
      <c r="I587" s="36"/>
    </row>
    <row r="588" spans="9:9" s="11" customFormat="1" x14ac:dyDescent="0.2">
      <c r="I588" s="36"/>
    </row>
    <row r="589" spans="9:9" s="11" customFormat="1" x14ac:dyDescent="0.2">
      <c r="I589" s="36"/>
    </row>
    <row r="590" spans="9:9" s="11" customFormat="1" x14ac:dyDescent="0.2">
      <c r="I590" s="36"/>
    </row>
    <row r="591" spans="9:9" s="11" customFormat="1" x14ac:dyDescent="0.2">
      <c r="I591" s="36"/>
    </row>
    <row r="592" spans="9:9" s="11" customFormat="1" x14ac:dyDescent="0.2">
      <c r="I592" s="36"/>
    </row>
    <row r="593" spans="9:9" s="11" customFormat="1" x14ac:dyDescent="0.2">
      <c r="I593" s="36"/>
    </row>
    <row r="594" spans="9:9" s="11" customFormat="1" x14ac:dyDescent="0.2">
      <c r="I594" s="36"/>
    </row>
    <row r="595" spans="9:9" s="11" customFormat="1" x14ac:dyDescent="0.2">
      <c r="I595" s="36"/>
    </row>
    <row r="596" spans="9:9" s="11" customFormat="1" x14ac:dyDescent="0.2">
      <c r="I596" s="36"/>
    </row>
    <row r="597" spans="9:9" s="11" customFormat="1" x14ac:dyDescent="0.2">
      <c r="I597" s="36"/>
    </row>
    <row r="598" spans="9:9" s="11" customFormat="1" x14ac:dyDescent="0.2">
      <c r="I598" s="36"/>
    </row>
    <row r="599" spans="9:9" s="11" customFormat="1" x14ac:dyDescent="0.2">
      <c r="I599" s="36"/>
    </row>
    <row r="600" spans="9:9" s="11" customFormat="1" x14ac:dyDescent="0.2">
      <c r="I600" s="36"/>
    </row>
    <row r="601" spans="9:9" s="11" customFormat="1" x14ac:dyDescent="0.2">
      <c r="I601" s="36"/>
    </row>
    <row r="602" spans="9:9" s="11" customFormat="1" x14ac:dyDescent="0.2">
      <c r="I602" s="36"/>
    </row>
    <row r="603" spans="9:9" s="11" customFormat="1" x14ac:dyDescent="0.2">
      <c r="I603" s="36"/>
    </row>
    <row r="604" spans="9:9" s="11" customFormat="1" x14ac:dyDescent="0.2">
      <c r="I604" s="36"/>
    </row>
    <row r="605" spans="9:9" s="11" customFormat="1" x14ac:dyDescent="0.2">
      <c r="I605" s="36"/>
    </row>
    <row r="606" spans="9:9" s="11" customFormat="1" x14ac:dyDescent="0.2">
      <c r="I606" s="36"/>
    </row>
    <row r="607" spans="9:9" s="11" customFormat="1" x14ac:dyDescent="0.2">
      <c r="I607" s="36"/>
    </row>
    <row r="608" spans="9:9" s="11" customFormat="1" x14ac:dyDescent="0.2">
      <c r="I608" s="36"/>
    </row>
    <row r="609" spans="9:9" s="11" customFormat="1" x14ac:dyDescent="0.2">
      <c r="I609" s="36"/>
    </row>
    <row r="610" spans="9:9" s="11" customFormat="1" x14ac:dyDescent="0.2">
      <c r="I610" s="36"/>
    </row>
    <row r="611" spans="9:9" s="11" customFormat="1" x14ac:dyDescent="0.2">
      <c r="I611" s="36"/>
    </row>
    <row r="612" spans="9:9" s="11" customFormat="1" x14ac:dyDescent="0.2">
      <c r="I612" s="36"/>
    </row>
    <row r="613" spans="9:9" s="11" customFormat="1" x14ac:dyDescent="0.2">
      <c r="I613" s="36"/>
    </row>
    <row r="614" spans="9:9" s="11" customFormat="1" x14ac:dyDescent="0.2">
      <c r="I614" s="36"/>
    </row>
    <row r="615" spans="9:9" s="11" customFormat="1" x14ac:dyDescent="0.2">
      <c r="I615" s="36"/>
    </row>
    <row r="616" spans="9:9" s="11" customFormat="1" x14ac:dyDescent="0.2">
      <c r="I616" s="36"/>
    </row>
    <row r="617" spans="9:9" s="11" customFormat="1" x14ac:dyDescent="0.2">
      <c r="I617" s="36"/>
    </row>
    <row r="618" spans="9:9" s="11" customFormat="1" x14ac:dyDescent="0.2">
      <c r="I618" s="36"/>
    </row>
    <row r="619" spans="9:9" s="11" customFormat="1" x14ac:dyDescent="0.2">
      <c r="I619" s="36"/>
    </row>
    <row r="620" spans="9:9" s="11" customFormat="1" x14ac:dyDescent="0.2">
      <c r="I620" s="36"/>
    </row>
    <row r="621" spans="9:9" s="11" customFormat="1" x14ac:dyDescent="0.2">
      <c r="I621" s="36"/>
    </row>
    <row r="622" spans="9:9" s="11" customFormat="1" x14ac:dyDescent="0.2">
      <c r="I622" s="36"/>
    </row>
    <row r="623" spans="9:9" s="11" customFormat="1" x14ac:dyDescent="0.2">
      <c r="I623" s="36"/>
    </row>
    <row r="624" spans="9:9" s="11" customFormat="1" x14ac:dyDescent="0.2">
      <c r="I624" s="36"/>
    </row>
    <row r="625" spans="9:9" s="11" customFormat="1" x14ac:dyDescent="0.2">
      <c r="I625" s="36"/>
    </row>
    <row r="626" spans="9:9" s="11" customFormat="1" x14ac:dyDescent="0.2">
      <c r="I626" s="36"/>
    </row>
    <row r="627" spans="9:9" s="11" customFormat="1" x14ac:dyDescent="0.2">
      <c r="I627" s="36"/>
    </row>
    <row r="628" spans="9:9" s="11" customFormat="1" x14ac:dyDescent="0.2">
      <c r="I628" s="36"/>
    </row>
    <row r="629" spans="9:9" s="11" customFormat="1" x14ac:dyDescent="0.2">
      <c r="I629" s="36"/>
    </row>
    <row r="630" spans="9:9" s="11" customFormat="1" x14ac:dyDescent="0.2">
      <c r="I630" s="36"/>
    </row>
    <row r="631" spans="9:9" s="11" customFormat="1" x14ac:dyDescent="0.2">
      <c r="I631" s="36"/>
    </row>
    <row r="632" spans="9:9" s="11" customFormat="1" x14ac:dyDescent="0.2">
      <c r="I632" s="36"/>
    </row>
    <row r="633" spans="9:9" s="11" customFormat="1" x14ac:dyDescent="0.2">
      <c r="I633" s="36"/>
    </row>
    <row r="634" spans="9:9" s="11" customFormat="1" x14ac:dyDescent="0.2">
      <c r="I634" s="36"/>
    </row>
    <row r="635" spans="9:9" s="11" customFormat="1" x14ac:dyDescent="0.2">
      <c r="I635" s="36"/>
    </row>
    <row r="636" spans="9:9" s="11" customFormat="1" x14ac:dyDescent="0.2">
      <c r="I636" s="36"/>
    </row>
    <row r="637" spans="9:9" s="11" customFormat="1" x14ac:dyDescent="0.2">
      <c r="I637" s="36"/>
    </row>
    <row r="638" spans="9:9" s="11" customFormat="1" x14ac:dyDescent="0.2">
      <c r="I638" s="36"/>
    </row>
    <row r="639" spans="9:9" s="11" customFormat="1" x14ac:dyDescent="0.2">
      <c r="I639" s="36"/>
    </row>
    <row r="640" spans="9:9" s="11" customFormat="1" x14ac:dyDescent="0.2">
      <c r="I640" s="36"/>
    </row>
    <row r="641" spans="9:9" s="11" customFormat="1" x14ac:dyDescent="0.2">
      <c r="I641" s="36"/>
    </row>
    <row r="642" spans="9:9" s="11" customFormat="1" x14ac:dyDescent="0.2">
      <c r="I642" s="36"/>
    </row>
    <row r="643" spans="9:9" s="11" customFormat="1" x14ac:dyDescent="0.2">
      <c r="I643" s="36"/>
    </row>
    <row r="644" spans="9:9" s="11" customFormat="1" x14ac:dyDescent="0.2">
      <c r="I644" s="36"/>
    </row>
    <row r="645" spans="9:9" s="11" customFormat="1" x14ac:dyDescent="0.2">
      <c r="I645" s="36"/>
    </row>
    <row r="646" spans="9:9" s="11" customFormat="1" x14ac:dyDescent="0.2">
      <c r="I646" s="36"/>
    </row>
    <row r="647" spans="9:9" s="11" customFormat="1" x14ac:dyDescent="0.2">
      <c r="I647" s="36"/>
    </row>
    <row r="648" spans="9:9" s="11" customFormat="1" x14ac:dyDescent="0.2">
      <c r="I648" s="36"/>
    </row>
    <row r="649" spans="9:9" s="11" customFormat="1" x14ac:dyDescent="0.2">
      <c r="I649" s="36"/>
    </row>
    <row r="650" spans="9:9" s="11" customFormat="1" x14ac:dyDescent="0.2">
      <c r="I650" s="36"/>
    </row>
    <row r="651" spans="9:9" s="11" customFormat="1" x14ac:dyDescent="0.2">
      <c r="I651" s="36"/>
    </row>
    <row r="652" spans="9:9" s="11" customFormat="1" x14ac:dyDescent="0.2">
      <c r="I652" s="36"/>
    </row>
    <row r="653" spans="9:9" s="11" customFormat="1" x14ac:dyDescent="0.2">
      <c r="I653" s="36"/>
    </row>
    <row r="654" spans="9:9" s="11" customFormat="1" x14ac:dyDescent="0.2">
      <c r="I654" s="36"/>
    </row>
    <row r="655" spans="9:9" s="11" customFormat="1" x14ac:dyDescent="0.2">
      <c r="I655" s="36"/>
    </row>
    <row r="656" spans="9:9" s="11" customFormat="1" x14ac:dyDescent="0.2">
      <c r="I656" s="36"/>
    </row>
    <row r="657" spans="9:9" s="11" customFormat="1" x14ac:dyDescent="0.2">
      <c r="I657" s="36"/>
    </row>
    <row r="658" spans="9:9" s="11" customFormat="1" x14ac:dyDescent="0.2">
      <c r="I658" s="36"/>
    </row>
    <row r="659" spans="9:9" s="11" customFormat="1" x14ac:dyDescent="0.2">
      <c r="I659" s="36"/>
    </row>
    <row r="660" spans="9:9" s="11" customFormat="1" x14ac:dyDescent="0.2">
      <c r="I660" s="36"/>
    </row>
    <row r="661" spans="9:9" s="11" customFormat="1" x14ac:dyDescent="0.2">
      <c r="I661" s="36"/>
    </row>
    <row r="662" spans="9:9" s="11" customFormat="1" x14ac:dyDescent="0.2">
      <c r="I662" s="36"/>
    </row>
    <row r="663" spans="9:9" s="11" customFormat="1" x14ac:dyDescent="0.2">
      <c r="I663" s="36"/>
    </row>
    <row r="664" spans="9:9" s="11" customFormat="1" x14ac:dyDescent="0.2">
      <c r="I664" s="36"/>
    </row>
    <row r="665" spans="9:9" s="11" customFormat="1" x14ac:dyDescent="0.2">
      <c r="I665" s="36"/>
    </row>
    <row r="666" spans="9:9" s="11" customFormat="1" x14ac:dyDescent="0.2">
      <c r="I666" s="36"/>
    </row>
    <row r="667" spans="9:9" s="11" customFormat="1" x14ac:dyDescent="0.2">
      <c r="I667" s="36"/>
    </row>
    <row r="668" spans="9:9" s="11" customFormat="1" x14ac:dyDescent="0.2">
      <c r="I668" s="36"/>
    </row>
    <row r="669" spans="9:9" s="11" customFormat="1" x14ac:dyDescent="0.2">
      <c r="I669" s="36"/>
    </row>
    <row r="670" spans="9:9" s="11" customFormat="1" x14ac:dyDescent="0.2">
      <c r="I670" s="36"/>
    </row>
    <row r="671" spans="9:9" s="11" customFormat="1" x14ac:dyDescent="0.2">
      <c r="I671" s="36"/>
    </row>
    <row r="672" spans="9:9" s="11" customFormat="1" x14ac:dyDescent="0.2">
      <c r="I672" s="36"/>
    </row>
    <row r="673" spans="9:9" s="11" customFormat="1" x14ac:dyDescent="0.2">
      <c r="I673" s="36"/>
    </row>
    <row r="674" spans="9:9" s="11" customFormat="1" x14ac:dyDescent="0.2">
      <c r="I674" s="36"/>
    </row>
    <row r="675" spans="9:9" s="11" customFormat="1" x14ac:dyDescent="0.2">
      <c r="I675" s="36"/>
    </row>
    <row r="676" spans="9:9" s="11" customFormat="1" x14ac:dyDescent="0.2">
      <c r="I676" s="36"/>
    </row>
    <row r="677" spans="9:9" s="11" customFormat="1" x14ac:dyDescent="0.2">
      <c r="I677" s="36"/>
    </row>
    <row r="678" spans="9:9" s="11" customFormat="1" x14ac:dyDescent="0.2">
      <c r="I678" s="36"/>
    </row>
    <row r="679" spans="9:9" s="11" customFormat="1" x14ac:dyDescent="0.2">
      <c r="I679" s="36"/>
    </row>
    <row r="680" spans="9:9" s="11" customFormat="1" x14ac:dyDescent="0.2">
      <c r="I680" s="36"/>
    </row>
    <row r="681" spans="9:9" s="11" customFormat="1" x14ac:dyDescent="0.2">
      <c r="I681" s="36"/>
    </row>
    <row r="682" spans="9:9" s="11" customFormat="1" x14ac:dyDescent="0.2">
      <c r="I682" s="36"/>
    </row>
    <row r="683" spans="9:9" s="11" customFormat="1" x14ac:dyDescent="0.2">
      <c r="I683" s="36"/>
    </row>
    <row r="684" spans="9:9" s="11" customFormat="1" x14ac:dyDescent="0.2">
      <c r="I684" s="36"/>
    </row>
    <row r="685" spans="9:9" s="11" customFormat="1" x14ac:dyDescent="0.2">
      <c r="I685" s="36"/>
    </row>
    <row r="686" spans="9:9" s="11" customFormat="1" x14ac:dyDescent="0.2">
      <c r="I686" s="36"/>
    </row>
    <row r="687" spans="9:9" s="11" customFormat="1" x14ac:dyDescent="0.2">
      <c r="I687" s="36"/>
    </row>
    <row r="688" spans="9:9" s="11" customFormat="1" x14ac:dyDescent="0.2">
      <c r="I688" s="36"/>
    </row>
    <row r="689" spans="9:9" s="11" customFormat="1" x14ac:dyDescent="0.2">
      <c r="I689" s="36"/>
    </row>
    <row r="690" spans="9:9" s="11" customFormat="1" x14ac:dyDescent="0.2">
      <c r="I690" s="36"/>
    </row>
    <row r="691" spans="9:9" s="11" customFormat="1" x14ac:dyDescent="0.2">
      <c r="I691" s="36"/>
    </row>
    <row r="692" spans="9:9" s="11" customFormat="1" x14ac:dyDescent="0.2">
      <c r="I692" s="36"/>
    </row>
    <row r="693" spans="9:9" s="11" customFormat="1" x14ac:dyDescent="0.2">
      <c r="I693" s="36"/>
    </row>
    <row r="694" spans="9:9" s="11" customFormat="1" x14ac:dyDescent="0.2">
      <c r="I694" s="36"/>
    </row>
    <row r="695" spans="9:9" s="11" customFormat="1" x14ac:dyDescent="0.2">
      <c r="I695" s="36"/>
    </row>
    <row r="696" spans="9:9" s="11" customFormat="1" x14ac:dyDescent="0.2">
      <c r="I696" s="36"/>
    </row>
    <row r="697" spans="9:9" s="11" customFormat="1" x14ac:dyDescent="0.2">
      <c r="I697" s="36"/>
    </row>
    <row r="698" spans="9:9" s="11" customFormat="1" x14ac:dyDescent="0.2">
      <c r="I698" s="36"/>
    </row>
    <row r="699" spans="9:9" s="11" customFormat="1" x14ac:dyDescent="0.2">
      <c r="I699" s="36"/>
    </row>
    <row r="700" spans="9:9" s="11" customFormat="1" x14ac:dyDescent="0.2">
      <c r="I700" s="36"/>
    </row>
    <row r="701" spans="9:9" s="11" customFormat="1" x14ac:dyDescent="0.2">
      <c r="I701" s="36"/>
    </row>
    <row r="702" spans="9:9" s="11" customFormat="1" x14ac:dyDescent="0.2">
      <c r="I702" s="36"/>
    </row>
    <row r="703" spans="9:9" s="11" customFormat="1" x14ac:dyDescent="0.2">
      <c r="I703" s="36"/>
    </row>
    <row r="704" spans="9:9" s="11" customFormat="1" x14ac:dyDescent="0.2">
      <c r="I704" s="36"/>
    </row>
    <row r="705" spans="9:9" s="11" customFormat="1" x14ac:dyDescent="0.2">
      <c r="I705" s="36"/>
    </row>
    <row r="706" spans="9:9" s="11" customFormat="1" x14ac:dyDescent="0.2">
      <c r="I706" s="36"/>
    </row>
    <row r="707" spans="9:9" s="11" customFormat="1" x14ac:dyDescent="0.2">
      <c r="I707" s="36"/>
    </row>
    <row r="708" spans="9:9" s="11" customFormat="1" x14ac:dyDescent="0.2">
      <c r="I708" s="36"/>
    </row>
    <row r="709" spans="9:9" s="11" customFormat="1" x14ac:dyDescent="0.2">
      <c r="I709" s="36"/>
    </row>
    <row r="710" spans="9:9" s="11" customFormat="1" x14ac:dyDescent="0.2">
      <c r="I710" s="36"/>
    </row>
    <row r="711" spans="9:9" s="11" customFormat="1" x14ac:dyDescent="0.2">
      <c r="I711" s="36"/>
    </row>
    <row r="712" spans="9:9" s="11" customFormat="1" x14ac:dyDescent="0.2">
      <c r="I712" s="36"/>
    </row>
    <row r="713" spans="9:9" s="11" customFormat="1" x14ac:dyDescent="0.2">
      <c r="I713" s="36"/>
    </row>
    <row r="714" spans="9:9" s="11" customFormat="1" x14ac:dyDescent="0.2">
      <c r="I714" s="36"/>
    </row>
    <row r="715" spans="9:9" s="11" customFormat="1" x14ac:dyDescent="0.2">
      <c r="I715" s="36"/>
    </row>
    <row r="716" spans="9:9" s="11" customFormat="1" x14ac:dyDescent="0.2">
      <c r="I716" s="36"/>
    </row>
    <row r="717" spans="9:9" s="11" customFormat="1" x14ac:dyDescent="0.2">
      <c r="I717" s="36"/>
    </row>
    <row r="718" spans="9:9" s="11" customFormat="1" x14ac:dyDescent="0.2">
      <c r="I718" s="36"/>
    </row>
    <row r="719" spans="9:9" s="11" customFormat="1" x14ac:dyDescent="0.2">
      <c r="I719" s="36"/>
    </row>
    <row r="720" spans="9:9" s="11" customFormat="1" x14ac:dyDescent="0.2">
      <c r="I720" s="36"/>
    </row>
    <row r="721" spans="9:9" s="11" customFormat="1" x14ac:dyDescent="0.2">
      <c r="I721" s="36"/>
    </row>
    <row r="722" spans="9:9" s="11" customFormat="1" x14ac:dyDescent="0.2">
      <c r="I722" s="36"/>
    </row>
    <row r="723" spans="9:9" s="11" customFormat="1" x14ac:dyDescent="0.2">
      <c r="I723" s="36"/>
    </row>
    <row r="724" spans="9:9" s="11" customFormat="1" x14ac:dyDescent="0.2">
      <c r="I724" s="36"/>
    </row>
    <row r="725" spans="9:9" s="11" customFormat="1" x14ac:dyDescent="0.2">
      <c r="I725" s="36"/>
    </row>
    <row r="726" spans="9:9" s="11" customFormat="1" x14ac:dyDescent="0.2">
      <c r="I726" s="36"/>
    </row>
    <row r="727" spans="9:9" s="11" customFormat="1" x14ac:dyDescent="0.2">
      <c r="I727" s="36"/>
    </row>
    <row r="728" spans="9:9" s="11" customFormat="1" x14ac:dyDescent="0.2">
      <c r="I728" s="36"/>
    </row>
    <row r="729" spans="9:9" s="11" customFormat="1" x14ac:dyDescent="0.2">
      <c r="I729" s="36"/>
    </row>
    <row r="730" spans="9:9" s="11" customFormat="1" x14ac:dyDescent="0.2">
      <c r="I730" s="36"/>
    </row>
    <row r="731" spans="9:9" s="11" customFormat="1" x14ac:dyDescent="0.2">
      <c r="I731" s="36"/>
    </row>
    <row r="732" spans="9:9" s="11" customFormat="1" x14ac:dyDescent="0.2">
      <c r="I732" s="36"/>
    </row>
    <row r="733" spans="9:9" s="11" customFormat="1" x14ac:dyDescent="0.2">
      <c r="I733" s="36"/>
    </row>
    <row r="734" spans="9:9" s="11" customFormat="1" x14ac:dyDescent="0.2">
      <c r="I734" s="36"/>
    </row>
    <row r="735" spans="9:9" s="11" customFormat="1" x14ac:dyDescent="0.2">
      <c r="I735" s="36"/>
    </row>
    <row r="736" spans="9:9" s="11" customFormat="1" x14ac:dyDescent="0.2">
      <c r="I736" s="36"/>
    </row>
    <row r="737" spans="9:9" s="11" customFormat="1" x14ac:dyDescent="0.2">
      <c r="I737" s="36"/>
    </row>
    <row r="738" spans="9:9" s="11" customFormat="1" x14ac:dyDescent="0.2">
      <c r="I738" s="36"/>
    </row>
    <row r="739" spans="9:9" s="11" customFormat="1" x14ac:dyDescent="0.2">
      <c r="I739" s="36"/>
    </row>
    <row r="740" spans="9:9" s="11" customFormat="1" x14ac:dyDescent="0.2">
      <c r="I740" s="36"/>
    </row>
    <row r="741" spans="9:9" s="11" customFormat="1" x14ac:dyDescent="0.2">
      <c r="I741" s="36"/>
    </row>
    <row r="742" spans="9:9" s="11" customFormat="1" x14ac:dyDescent="0.2">
      <c r="I742" s="36"/>
    </row>
    <row r="743" spans="9:9" s="11" customFormat="1" x14ac:dyDescent="0.2">
      <c r="I743" s="36"/>
    </row>
    <row r="744" spans="9:9" s="11" customFormat="1" x14ac:dyDescent="0.2">
      <c r="I744" s="36"/>
    </row>
    <row r="745" spans="9:9" s="11" customFormat="1" x14ac:dyDescent="0.2">
      <c r="I745" s="36"/>
    </row>
    <row r="746" spans="9:9" s="11" customFormat="1" x14ac:dyDescent="0.2">
      <c r="I746" s="36"/>
    </row>
    <row r="747" spans="9:9" s="11" customFormat="1" x14ac:dyDescent="0.2">
      <c r="I747" s="36"/>
    </row>
    <row r="748" spans="9:9" s="11" customFormat="1" x14ac:dyDescent="0.2">
      <c r="I748" s="36"/>
    </row>
    <row r="749" spans="9:9" s="11" customFormat="1" x14ac:dyDescent="0.2">
      <c r="I749" s="36"/>
    </row>
    <row r="750" spans="9:9" s="11" customFormat="1" x14ac:dyDescent="0.2">
      <c r="I750" s="36"/>
    </row>
    <row r="751" spans="9:9" s="11" customFormat="1" x14ac:dyDescent="0.2">
      <c r="I751" s="36"/>
    </row>
    <row r="752" spans="9:9" s="11" customFormat="1" x14ac:dyDescent="0.2">
      <c r="I752" s="36"/>
    </row>
    <row r="753" spans="9:9" s="11" customFormat="1" x14ac:dyDescent="0.2">
      <c r="I753" s="36"/>
    </row>
    <row r="754" spans="9:9" s="11" customFormat="1" x14ac:dyDescent="0.2">
      <c r="I754" s="36"/>
    </row>
    <row r="755" spans="9:9" s="11" customFormat="1" x14ac:dyDescent="0.2">
      <c r="I755" s="36"/>
    </row>
    <row r="756" spans="9:9" s="11" customFormat="1" x14ac:dyDescent="0.2">
      <c r="I756" s="36"/>
    </row>
    <row r="757" spans="9:9" s="11" customFormat="1" x14ac:dyDescent="0.2">
      <c r="I757" s="36"/>
    </row>
    <row r="758" spans="9:9" s="11" customFormat="1" x14ac:dyDescent="0.2">
      <c r="I758" s="36"/>
    </row>
    <row r="759" spans="9:9" s="11" customFormat="1" x14ac:dyDescent="0.2">
      <c r="I759" s="36"/>
    </row>
    <row r="760" spans="9:9" s="11" customFormat="1" x14ac:dyDescent="0.2">
      <c r="I760" s="36"/>
    </row>
    <row r="761" spans="9:9" s="11" customFormat="1" x14ac:dyDescent="0.2">
      <c r="I761" s="36"/>
    </row>
    <row r="762" spans="9:9" s="11" customFormat="1" x14ac:dyDescent="0.2">
      <c r="I762" s="36"/>
    </row>
    <row r="763" spans="9:9" s="11" customFormat="1" x14ac:dyDescent="0.2">
      <c r="I763" s="36"/>
    </row>
    <row r="764" spans="9:9" s="11" customFormat="1" x14ac:dyDescent="0.2">
      <c r="I764" s="36"/>
    </row>
    <row r="765" spans="9:9" s="11" customFormat="1" x14ac:dyDescent="0.2">
      <c r="I765" s="36"/>
    </row>
    <row r="766" spans="9:9" s="11" customFormat="1" x14ac:dyDescent="0.2">
      <c r="I766" s="36"/>
    </row>
    <row r="767" spans="9:9" s="11" customFormat="1" x14ac:dyDescent="0.2">
      <c r="I767" s="36"/>
    </row>
    <row r="768" spans="9:9" s="11" customFormat="1" x14ac:dyDescent="0.2">
      <c r="I768" s="36"/>
    </row>
    <row r="769" spans="9:9" s="11" customFormat="1" x14ac:dyDescent="0.2">
      <c r="I769" s="36"/>
    </row>
    <row r="770" spans="9:9" s="11" customFormat="1" x14ac:dyDescent="0.2">
      <c r="I770" s="36"/>
    </row>
    <row r="771" spans="9:9" s="11" customFormat="1" x14ac:dyDescent="0.2">
      <c r="I771" s="36"/>
    </row>
    <row r="772" spans="9:9" s="11" customFormat="1" x14ac:dyDescent="0.2">
      <c r="I772" s="36"/>
    </row>
    <row r="773" spans="9:9" s="11" customFormat="1" x14ac:dyDescent="0.2">
      <c r="I773" s="36"/>
    </row>
    <row r="774" spans="9:9" s="11" customFormat="1" x14ac:dyDescent="0.2">
      <c r="I774" s="36"/>
    </row>
    <row r="775" spans="9:9" s="11" customFormat="1" x14ac:dyDescent="0.2">
      <c r="I775" s="36"/>
    </row>
    <row r="776" spans="9:9" s="11" customFormat="1" x14ac:dyDescent="0.2">
      <c r="I776" s="36"/>
    </row>
    <row r="777" spans="9:9" s="11" customFormat="1" x14ac:dyDescent="0.2">
      <c r="I777" s="36"/>
    </row>
    <row r="778" spans="9:9" s="11" customFormat="1" x14ac:dyDescent="0.2">
      <c r="I778" s="36"/>
    </row>
    <row r="779" spans="9:9" s="11" customFormat="1" x14ac:dyDescent="0.2">
      <c r="I779" s="36"/>
    </row>
    <row r="780" spans="9:9" s="11" customFormat="1" x14ac:dyDescent="0.2">
      <c r="I780" s="36"/>
    </row>
    <row r="781" spans="9:9" s="11" customFormat="1" x14ac:dyDescent="0.2">
      <c r="I781" s="36"/>
    </row>
    <row r="782" spans="9:9" s="11" customFormat="1" x14ac:dyDescent="0.2">
      <c r="I782" s="36"/>
    </row>
    <row r="783" spans="9:9" s="11" customFormat="1" x14ac:dyDescent="0.2">
      <c r="I783" s="36"/>
    </row>
    <row r="784" spans="9:9" s="11" customFormat="1" x14ac:dyDescent="0.2">
      <c r="I784" s="36"/>
    </row>
    <row r="785" spans="9:9" s="11" customFormat="1" x14ac:dyDescent="0.2">
      <c r="I785" s="36"/>
    </row>
    <row r="786" spans="9:9" s="11" customFormat="1" x14ac:dyDescent="0.2">
      <c r="I786" s="36"/>
    </row>
    <row r="787" spans="9:9" s="11" customFormat="1" x14ac:dyDescent="0.2">
      <c r="I787" s="36"/>
    </row>
    <row r="788" spans="9:9" s="11" customFormat="1" x14ac:dyDescent="0.2">
      <c r="I788" s="36"/>
    </row>
    <row r="789" spans="9:9" s="11" customFormat="1" x14ac:dyDescent="0.2">
      <c r="I789" s="36"/>
    </row>
    <row r="790" spans="9:9" s="11" customFormat="1" x14ac:dyDescent="0.2">
      <c r="I790" s="36"/>
    </row>
    <row r="791" spans="9:9" s="11" customFormat="1" x14ac:dyDescent="0.2">
      <c r="I791" s="36"/>
    </row>
    <row r="792" spans="9:9" s="11" customFormat="1" x14ac:dyDescent="0.2">
      <c r="I792" s="36"/>
    </row>
    <row r="793" spans="9:9" s="11" customFormat="1" x14ac:dyDescent="0.2">
      <c r="I793" s="36"/>
    </row>
    <row r="794" spans="9:9" s="11" customFormat="1" x14ac:dyDescent="0.2">
      <c r="I794" s="36"/>
    </row>
    <row r="795" spans="9:9" s="11" customFormat="1" x14ac:dyDescent="0.2">
      <c r="I795" s="36"/>
    </row>
    <row r="796" spans="9:9" s="11" customFormat="1" x14ac:dyDescent="0.2">
      <c r="I796" s="36"/>
    </row>
    <row r="797" spans="9:9" s="11" customFormat="1" x14ac:dyDescent="0.2">
      <c r="I797" s="36"/>
    </row>
    <row r="798" spans="9:9" s="11" customFormat="1" x14ac:dyDescent="0.2">
      <c r="I798" s="36"/>
    </row>
    <row r="799" spans="9:9" s="11" customFormat="1" x14ac:dyDescent="0.2">
      <c r="I799" s="36"/>
    </row>
    <row r="800" spans="9:9" s="11" customFormat="1" x14ac:dyDescent="0.2">
      <c r="I800" s="36"/>
    </row>
    <row r="801" spans="9:9" s="11" customFormat="1" x14ac:dyDescent="0.2">
      <c r="I801" s="36"/>
    </row>
    <row r="802" spans="9:9" s="11" customFormat="1" x14ac:dyDescent="0.2">
      <c r="I802" s="36"/>
    </row>
    <row r="803" spans="9:9" s="11" customFormat="1" x14ac:dyDescent="0.2">
      <c r="I803" s="36"/>
    </row>
    <row r="804" spans="9:9" s="11" customFormat="1" x14ac:dyDescent="0.2">
      <c r="I804" s="36"/>
    </row>
    <row r="805" spans="9:9" s="11" customFormat="1" x14ac:dyDescent="0.2">
      <c r="I805" s="36"/>
    </row>
    <row r="806" spans="9:9" s="11" customFormat="1" x14ac:dyDescent="0.2">
      <c r="I806" s="36"/>
    </row>
    <row r="807" spans="9:9" s="11" customFormat="1" x14ac:dyDescent="0.2">
      <c r="I807" s="36"/>
    </row>
    <row r="808" spans="9:9" s="11" customFormat="1" x14ac:dyDescent="0.2">
      <c r="I808" s="36"/>
    </row>
    <row r="809" spans="9:9" s="11" customFormat="1" x14ac:dyDescent="0.2">
      <c r="I809" s="36"/>
    </row>
    <row r="810" spans="9:9" s="11" customFormat="1" x14ac:dyDescent="0.2">
      <c r="I810" s="36"/>
    </row>
    <row r="811" spans="9:9" s="11" customFormat="1" x14ac:dyDescent="0.2">
      <c r="I811" s="36"/>
    </row>
    <row r="812" spans="9:9" s="11" customFormat="1" x14ac:dyDescent="0.2">
      <c r="I812" s="36"/>
    </row>
    <row r="813" spans="9:9" s="11" customFormat="1" x14ac:dyDescent="0.2">
      <c r="I813" s="36"/>
    </row>
    <row r="814" spans="9:9" s="11" customFormat="1" x14ac:dyDescent="0.2">
      <c r="I814" s="36"/>
    </row>
    <row r="815" spans="9:9" s="11" customFormat="1" x14ac:dyDescent="0.2">
      <c r="I815" s="36"/>
    </row>
    <row r="816" spans="9:9" s="11" customFormat="1" x14ac:dyDescent="0.2">
      <c r="I816" s="36"/>
    </row>
    <row r="817" spans="9:9" s="11" customFormat="1" x14ac:dyDescent="0.2">
      <c r="I817" s="36"/>
    </row>
    <row r="818" spans="9:9" s="11" customFormat="1" x14ac:dyDescent="0.2">
      <c r="I818" s="36"/>
    </row>
    <row r="819" spans="9:9" s="11" customFormat="1" x14ac:dyDescent="0.2">
      <c r="I819" s="36"/>
    </row>
    <row r="820" spans="9:9" s="11" customFormat="1" x14ac:dyDescent="0.2">
      <c r="I820" s="36"/>
    </row>
    <row r="821" spans="9:9" s="11" customFormat="1" x14ac:dyDescent="0.2">
      <c r="I821" s="36"/>
    </row>
    <row r="822" spans="9:9" s="11" customFormat="1" x14ac:dyDescent="0.2">
      <c r="I822" s="36"/>
    </row>
    <row r="823" spans="9:9" s="11" customFormat="1" x14ac:dyDescent="0.2">
      <c r="I823" s="36"/>
    </row>
    <row r="824" spans="9:9" s="11" customFormat="1" x14ac:dyDescent="0.2">
      <c r="I824" s="36"/>
    </row>
    <row r="825" spans="9:9" s="11" customFormat="1" x14ac:dyDescent="0.2">
      <c r="I825" s="36"/>
    </row>
    <row r="826" spans="9:9" s="11" customFormat="1" x14ac:dyDescent="0.2">
      <c r="I826" s="36"/>
    </row>
    <row r="827" spans="9:9" s="11" customFormat="1" x14ac:dyDescent="0.2">
      <c r="I827" s="36"/>
    </row>
    <row r="828" spans="9:9" s="11" customFormat="1" x14ac:dyDescent="0.2">
      <c r="I828" s="36"/>
    </row>
    <row r="829" spans="9:9" s="11" customFormat="1" x14ac:dyDescent="0.2">
      <c r="I829" s="36"/>
    </row>
    <row r="830" spans="9:9" s="11" customFormat="1" x14ac:dyDescent="0.2">
      <c r="I830" s="36"/>
    </row>
    <row r="831" spans="9:9" s="11" customFormat="1" x14ac:dyDescent="0.2">
      <c r="I831" s="36"/>
    </row>
    <row r="832" spans="9:9" s="11" customFormat="1" x14ac:dyDescent="0.2">
      <c r="I832" s="36"/>
    </row>
    <row r="833" spans="9:9" s="11" customFormat="1" x14ac:dyDescent="0.2">
      <c r="I833" s="36"/>
    </row>
    <row r="834" spans="9:9" s="11" customFormat="1" x14ac:dyDescent="0.2">
      <c r="I834" s="36"/>
    </row>
    <row r="835" spans="9:9" s="11" customFormat="1" x14ac:dyDescent="0.2">
      <c r="I835" s="36"/>
    </row>
    <row r="836" spans="9:9" s="11" customFormat="1" x14ac:dyDescent="0.2">
      <c r="I836" s="36"/>
    </row>
    <row r="837" spans="9:9" s="11" customFormat="1" x14ac:dyDescent="0.2">
      <c r="I837" s="36"/>
    </row>
    <row r="838" spans="9:9" s="11" customFormat="1" x14ac:dyDescent="0.2">
      <c r="I838" s="36"/>
    </row>
    <row r="839" spans="9:9" s="11" customFormat="1" x14ac:dyDescent="0.2">
      <c r="I839" s="36"/>
    </row>
    <row r="840" spans="9:9" s="11" customFormat="1" x14ac:dyDescent="0.2">
      <c r="I840" s="36"/>
    </row>
    <row r="841" spans="9:9" s="11" customFormat="1" x14ac:dyDescent="0.2">
      <c r="I841" s="36"/>
    </row>
    <row r="842" spans="9:9" s="11" customFormat="1" x14ac:dyDescent="0.2">
      <c r="I842" s="36"/>
    </row>
    <row r="843" spans="9:9" s="11" customFormat="1" x14ac:dyDescent="0.2">
      <c r="I843" s="36"/>
    </row>
    <row r="844" spans="9:9" s="11" customFormat="1" x14ac:dyDescent="0.2">
      <c r="I844" s="36"/>
    </row>
    <row r="845" spans="9:9" s="11" customFormat="1" x14ac:dyDescent="0.2">
      <c r="I845" s="36"/>
    </row>
    <row r="846" spans="9:9" s="11" customFormat="1" x14ac:dyDescent="0.2">
      <c r="I846" s="36"/>
    </row>
    <row r="847" spans="9:9" s="11" customFormat="1" x14ac:dyDescent="0.2">
      <c r="I847" s="36"/>
    </row>
    <row r="848" spans="9:9" s="11" customFormat="1" x14ac:dyDescent="0.2">
      <c r="I848" s="36"/>
    </row>
    <row r="849" spans="9:9" s="11" customFormat="1" x14ac:dyDescent="0.2">
      <c r="I849" s="36"/>
    </row>
    <row r="850" spans="9:9" s="11" customFormat="1" x14ac:dyDescent="0.2">
      <c r="I850" s="36"/>
    </row>
    <row r="851" spans="9:9" s="11" customFormat="1" x14ac:dyDescent="0.2">
      <c r="I851" s="36"/>
    </row>
    <row r="852" spans="9:9" s="11" customFormat="1" x14ac:dyDescent="0.2">
      <c r="I852" s="36"/>
    </row>
    <row r="853" spans="9:9" s="11" customFormat="1" x14ac:dyDescent="0.2">
      <c r="I853" s="36"/>
    </row>
    <row r="854" spans="9:9" s="11" customFormat="1" x14ac:dyDescent="0.2">
      <c r="I854" s="36"/>
    </row>
    <row r="855" spans="9:9" s="11" customFormat="1" x14ac:dyDescent="0.2">
      <c r="I855" s="36"/>
    </row>
    <row r="856" spans="9:9" s="11" customFormat="1" x14ac:dyDescent="0.2">
      <c r="I856" s="36"/>
    </row>
    <row r="857" spans="9:9" s="11" customFormat="1" x14ac:dyDescent="0.2">
      <c r="I857" s="36"/>
    </row>
    <row r="858" spans="9:9" s="11" customFormat="1" x14ac:dyDescent="0.2">
      <c r="I858" s="36"/>
    </row>
    <row r="859" spans="9:9" s="11" customFormat="1" x14ac:dyDescent="0.2">
      <c r="I859" s="36"/>
    </row>
    <row r="860" spans="9:9" s="11" customFormat="1" x14ac:dyDescent="0.2">
      <c r="I860" s="36"/>
    </row>
    <row r="861" spans="9:9" s="11" customFormat="1" x14ac:dyDescent="0.2">
      <c r="I861" s="36"/>
    </row>
    <row r="862" spans="9:9" s="11" customFormat="1" x14ac:dyDescent="0.2">
      <c r="I862" s="36"/>
    </row>
    <row r="863" spans="9:9" s="11" customFormat="1" x14ac:dyDescent="0.2">
      <c r="I863" s="36"/>
    </row>
    <row r="864" spans="9:9" s="11" customFormat="1" x14ac:dyDescent="0.2">
      <c r="I864" s="36"/>
    </row>
    <row r="865" spans="9:9" s="11" customFormat="1" x14ac:dyDescent="0.2">
      <c r="I865" s="36"/>
    </row>
    <row r="866" spans="9:9" s="11" customFormat="1" x14ac:dyDescent="0.2">
      <c r="I866" s="36"/>
    </row>
    <row r="867" spans="9:9" s="11" customFormat="1" x14ac:dyDescent="0.2">
      <c r="I867" s="36"/>
    </row>
    <row r="868" spans="9:9" s="11" customFormat="1" x14ac:dyDescent="0.2">
      <c r="I868" s="36"/>
    </row>
    <row r="869" spans="9:9" s="11" customFormat="1" x14ac:dyDescent="0.2">
      <c r="I869" s="36"/>
    </row>
    <row r="870" spans="9:9" s="11" customFormat="1" x14ac:dyDescent="0.2">
      <c r="I870" s="36"/>
    </row>
    <row r="871" spans="9:9" s="11" customFormat="1" x14ac:dyDescent="0.2">
      <c r="I871" s="36"/>
    </row>
    <row r="872" spans="9:9" s="11" customFormat="1" x14ac:dyDescent="0.2">
      <c r="I872" s="36"/>
    </row>
    <row r="873" spans="9:9" s="11" customFormat="1" x14ac:dyDescent="0.2">
      <c r="I873" s="36"/>
    </row>
    <row r="874" spans="9:9" s="11" customFormat="1" x14ac:dyDescent="0.2">
      <c r="I874" s="36"/>
    </row>
    <row r="875" spans="9:9" s="11" customFormat="1" x14ac:dyDescent="0.2">
      <c r="I875" s="36"/>
    </row>
    <row r="876" spans="9:9" s="11" customFormat="1" x14ac:dyDescent="0.2">
      <c r="I876" s="36"/>
    </row>
    <row r="877" spans="9:9" s="11" customFormat="1" x14ac:dyDescent="0.2">
      <c r="I877" s="36"/>
    </row>
    <row r="878" spans="9:9" s="11" customFormat="1" x14ac:dyDescent="0.2">
      <c r="I878" s="36"/>
    </row>
    <row r="879" spans="9:9" s="11" customFormat="1" x14ac:dyDescent="0.2">
      <c r="I879" s="36"/>
    </row>
    <row r="880" spans="9:9" s="11" customFormat="1" x14ac:dyDescent="0.2">
      <c r="I880" s="36"/>
    </row>
    <row r="881" spans="9:9" s="11" customFormat="1" x14ac:dyDescent="0.2">
      <c r="I881" s="36"/>
    </row>
    <row r="882" spans="9:9" s="11" customFormat="1" x14ac:dyDescent="0.2">
      <c r="I882" s="36"/>
    </row>
    <row r="883" spans="9:9" s="11" customFormat="1" x14ac:dyDescent="0.2">
      <c r="I883" s="36"/>
    </row>
    <row r="884" spans="9:9" s="11" customFormat="1" x14ac:dyDescent="0.2">
      <c r="I884" s="36"/>
    </row>
    <row r="885" spans="9:9" s="11" customFormat="1" x14ac:dyDescent="0.2">
      <c r="I885" s="36"/>
    </row>
    <row r="886" spans="9:9" s="11" customFormat="1" x14ac:dyDescent="0.2">
      <c r="I886" s="36"/>
    </row>
    <row r="887" spans="9:9" s="11" customFormat="1" x14ac:dyDescent="0.2">
      <c r="I887" s="36"/>
    </row>
    <row r="888" spans="9:9" s="11" customFormat="1" x14ac:dyDescent="0.2">
      <c r="I888" s="36"/>
    </row>
    <row r="889" spans="9:9" s="11" customFormat="1" x14ac:dyDescent="0.2">
      <c r="I889" s="36"/>
    </row>
    <row r="890" spans="9:9" s="11" customFormat="1" x14ac:dyDescent="0.2">
      <c r="I890" s="36"/>
    </row>
    <row r="891" spans="9:9" s="11" customFormat="1" x14ac:dyDescent="0.2">
      <c r="I891" s="36"/>
    </row>
    <row r="892" spans="9:9" s="11" customFormat="1" x14ac:dyDescent="0.2">
      <c r="I892" s="36"/>
    </row>
    <row r="893" spans="9:9" s="11" customFormat="1" x14ac:dyDescent="0.2">
      <c r="I893" s="36"/>
    </row>
    <row r="894" spans="9:9" s="11" customFormat="1" x14ac:dyDescent="0.2">
      <c r="I894" s="36"/>
    </row>
    <row r="895" spans="9:9" s="11" customFormat="1" x14ac:dyDescent="0.2">
      <c r="I895" s="36"/>
    </row>
    <row r="896" spans="9:9" s="11" customFormat="1" x14ac:dyDescent="0.2">
      <c r="I896" s="36"/>
    </row>
    <row r="897" spans="9:9" s="11" customFormat="1" x14ac:dyDescent="0.2">
      <c r="I897" s="36"/>
    </row>
    <row r="898" spans="9:9" s="11" customFormat="1" x14ac:dyDescent="0.2">
      <c r="I898" s="36"/>
    </row>
    <row r="899" spans="9:9" s="11" customFormat="1" x14ac:dyDescent="0.2">
      <c r="I899" s="36"/>
    </row>
    <row r="900" spans="9:9" s="11" customFormat="1" x14ac:dyDescent="0.2">
      <c r="I900" s="36"/>
    </row>
    <row r="901" spans="9:9" s="11" customFormat="1" x14ac:dyDescent="0.2">
      <c r="I901" s="36"/>
    </row>
    <row r="902" spans="9:9" s="11" customFormat="1" x14ac:dyDescent="0.2">
      <c r="I902" s="36"/>
    </row>
    <row r="903" spans="9:9" s="11" customFormat="1" x14ac:dyDescent="0.2">
      <c r="I903" s="36"/>
    </row>
    <row r="904" spans="9:9" s="11" customFormat="1" x14ac:dyDescent="0.2">
      <c r="I904" s="36"/>
    </row>
    <row r="905" spans="9:9" s="11" customFormat="1" x14ac:dyDescent="0.2">
      <c r="I905" s="36"/>
    </row>
    <row r="906" spans="9:9" s="11" customFormat="1" x14ac:dyDescent="0.2">
      <c r="I906" s="36"/>
    </row>
    <row r="907" spans="9:9" s="11" customFormat="1" x14ac:dyDescent="0.2">
      <c r="I907" s="36"/>
    </row>
    <row r="908" spans="9:9" s="11" customFormat="1" x14ac:dyDescent="0.2">
      <c r="I908" s="36"/>
    </row>
    <row r="909" spans="9:9" s="11" customFormat="1" x14ac:dyDescent="0.2">
      <c r="I909" s="36"/>
    </row>
    <row r="910" spans="9:9" s="11" customFormat="1" x14ac:dyDescent="0.2">
      <c r="I910" s="36"/>
    </row>
    <row r="911" spans="9:9" s="11" customFormat="1" x14ac:dyDescent="0.2">
      <c r="I911" s="36"/>
    </row>
    <row r="912" spans="9:9" s="11" customFormat="1" x14ac:dyDescent="0.2">
      <c r="I912" s="36"/>
    </row>
    <row r="913" spans="9:9" s="11" customFormat="1" x14ac:dyDescent="0.2">
      <c r="I913" s="36"/>
    </row>
    <row r="914" spans="9:9" s="11" customFormat="1" x14ac:dyDescent="0.2">
      <c r="I914" s="36"/>
    </row>
    <row r="915" spans="9:9" s="11" customFormat="1" x14ac:dyDescent="0.2">
      <c r="I915" s="36"/>
    </row>
    <row r="916" spans="9:9" s="11" customFormat="1" x14ac:dyDescent="0.2">
      <c r="I916" s="36"/>
    </row>
    <row r="917" spans="9:9" s="11" customFormat="1" x14ac:dyDescent="0.2">
      <c r="I917" s="36"/>
    </row>
    <row r="918" spans="9:9" s="11" customFormat="1" x14ac:dyDescent="0.2">
      <c r="I918" s="36"/>
    </row>
    <row r="919" spans="9:9" s="11" customFormat="1" x14ac:dyDescent="0.2">
      <c r="I919" s="36"/>
    </row>
    <row r="920" spans="9:9" s="11" customFormat="1" x14ac:dyDescent="0.2">
      <c r="I920" s="36"/>
    </row>
    <row r="921" spans="9:9" s="11" customFormat="1" x14ac:dyDescent="0.2">
      <c r="I921" s="36"/>
    </row>
    <row r="922" spans="9:9" s="11" customFormat="1" x14ac:dyDescent="0.2">
      <c r="I922" s="36"/>
    </row>
    <row r="923" spans="9:9" s="11" customFormat="1" x14ac:dyDescent="0.2">
      <c r="I923" s="36"/>
    </row>
    <row r="924" spans="9:9" s="11" customFormat="1" x14ac:dyDescent="0.2">
      <c r="I924" s="36"/>
    </row>
    <row r="925" spans="9:9" s="11" customFormat="1" x14ac:dyDescent="0.2">
      <c r="I925" s="36"/>
    </row>
    <row r="926" spans="9:9" s="11" customFormat="1" x14ac:dyDescent="0.2">
      <c r="I926" s="36"/>
    </row>
    <row r="927" spans="9:9" s="11" customFormat="1" x14ac:dyDescent="0.2">
      <c r="I927" s="36"/>
    </row>
    <row r="928" spans="9:9" s="11" customFormat="1" x14ac:dyDescent="0.2">
      <c r="I928" s="36"/>
    </row>
    <row r="929" spans="9:9" s="11" customFormat="1" x14ac:dyDescent="0.2">
      <c r="I929" s="36"/>
    </row>
    <row r="930" spans="9:9" s="11" customFormat="1" x14ac:dyDescent="0.2">
      <c r="I930" s="36"/>
    </row>
    <row r="931" spans="9:9" s="11" customFormat="1" x14ac:dyDescent="0.2">
      <c r="I931" s="36"/>
    </row>
    <row r="932" spans="9:9" s="11" customFormat="1" x14ac:dyDescent="0.2">
      <c r="I932" s="36"/>
    </row>
    <row r="933" spans="9:9" s="11" customFormat="1" x14ac:dyDescent="0.2">
      <c r="I933" s="36"/>
    </row>
    <row r="934" spans="9:9" s="11" customFormat="1" x14ac:dyDescent="0.2">
      <c r="I934" s="36"/>
    </row>
    <row r="935" spans="9:9" s="11" customFormat="1" x14ac:dyDescent="0.2">
      <c r="I935" s="36"/>
    </row>
    <row r="936" spans="9:9" s="11" customFormat="1" x14ac:dyDescent="0.2">
      <c r="I936" s="36"/>
    </row>
    <row r="937" spans="9:9" s="11" customFormat="1" x14ac:dyDescent="0.2">
      <c r="I937" s="36"/>
    </row>
    <row r="938" spans="9:9" s="11" customFormat="1" x14ac:dyDescent="0.2">
      <c r="I938" s="36"/>
    </row>
    <row r="939" spans="9:9" s="11" customFormat="1" x14ac:dyDescent="0.2">
      <c r="I939" s="36"/>
    </row>
    <row r="940" spans="9:9" s="11" customFormat="1" x14ac:dyDescent="0.2">
      <c r="I940" s="36"/>
    </row>
    <row r="941" spans="9:9" s="11" customFormat="1" x14ac:dyDescent="0.2">
      <c r="I941" s="36"/>
    </row>
    <row r="942" spans="9:9" s="11" customFormat="1" x14ac:dyDescent="0.2">
      <c r="I942" s="36"/>
    </row>
    <row r="943" spans="9:9" s="11" customFormat="1" x14ac:dyDescent="0.2">
      <c r="I943" s="36"/>
    </row>
    <row r="944" spans="9:9" s="11" customFormat="1" x14ac:dyDescent="0.2">
      <c r="I944" s="36"/>
    </row>
    <row r="945" spans="9:9" s="11" customFormat="1" x14ac:dyDescent="0.2">
      <c r="I945" s="36"/>
    </row>
    <row r="946" spans="9:9" s="11" customFormat="1" x14ac:dyDescent="0.2">
      <c r="I946" s="36"/>
    </row>
    <row r="947" spans="9:9" s="11" customFormat="1" x14ac:dyDescent="0.2">
      <c r="I947" s="36"/>
    </row>
    <row r="948" spans="9:9" s="11" customFormat="1" x14ac:dyDescent="0.2">
      <c r="I948" s="36"/>
    </row>
    <row r="949" spans="9:9" s="11" customFormat="1" x14ac:dyDescent="0.2">
      <c r="I949" s="36"/>
    </row>
    <row r="950" spans="9:9" s="11" customFormat="1" x14ac:dyDescent="0.2">
      <c r="I950" s="36"/>
    </row>
    <row r="951" spans="9:9" s="11" customFormat="1" x14ac:dyDescent="0.2">
      <c r="I951" s="36"/>
    </row>
    <row r="952" spans="9:9" s="11" customFormat="1" x14ac:dyDescent="0.2">
      <c r="I952" s="36"/>
    </row>
    <row r="953" spans="9:9" s="11" customFormat="1" x14ac:dyDescent="0.2">
      <c r="I953" s="36"/>
    </row>
    <row r="954" spans="9:9" s="11" customFormat="1" x14ac:dyDescent="0.2">
      <c r="I954" s="36"/>
    </row>
    <row r="955" spans="9:9" s="11" customFormat="1" x14ac:dyDescent="0.2">
      <c r="I955" s="36"/>
    </row>
    <row r="956" spans="9:9" s="11" customFormat="1" x14ac:dyDescent="0.2">
      <c r="I956" s="36"/>
    </row>
    <row r="957" spans="9:9" s="11" customFormat="1" x14ac:dyDescent="0.2">
      <c r="I957" s="36"/>
    </row>
    <row r="958" spans="9:9" s="11" customFormat="1" x14ac:dyDescent="0.2">
      <c r="I958" s="36"/>
    </row>
    <row r="959" spans="9:9" s="11" customFormat="1" x14ac:dyDescent="0.2">
      <c r="I959" s="36"/>
    </row>
    <row r="960" spans="9:9" s="11" customFormat="1" x14ac:dyDescent="0.2">
      <c r="I960" s="36"/>
    </row>
    <row r="961" spans="9:9" s="11" customFormat="1" x14ac:dyDescent="0.2">
      <c r="I961" s="36"/>
    </row>
    <row r="962" spans="9:9" s="11" customFormat="1" x14ac:dyDescent="0.2">
      <c r="I962" s="36"/>
    </row>
    <row r="963" spans="9:9" s="11" customFormat="1" x14ac:dyDescent="0.2">
      <c r="I963" s="36"/>
    </row>
    <row r="964" spans="9:9" s="11" customFormat="1" x14ac:dyDescent="0.2">
      <c r="I964" s="36"/>
    </row>
    <row r="965" spans="9:9" s="11" customFormat="1" x14ac:dyDescent="0.2">
      <c r="I965" s="36"/>
    </row>
    <row r="966" spans="9:9" s="11" customFormat="1" x14ac:dyDescent="0.2">
      <c r="I966" s="36"/>
    </row>
    <row r="967" spans="9:9" s="11" customFormat="1" x14ac:dyDescent="0.2">
      <c r="I967" s="36"/>
    </row>
    <row r="968" spans="9:9" s="11" customFormat="1" x14ac:dyDescent="0.2">
      <c r="I968" s="36"/>
    </row>
    <row r="969" spans="9:9" s="11" customFormat="1" x14ac:dyDescent="0.2">
      <c r="I969" s="36"/>
    </row>
    <row r="970" spans="9:9" s="11" customFormat="1" x14ac:dyDescent="0.2">
      <c r="I970" s="36"/>
    </row>
    <row r="971" spans="9:9" s="11" customFormat="1" x14ac:dyDescent="0.2">
      <c r="I971" s="36"/>
    </row>
    <row r="972" spans="9:9" s="11" customFormat="1" x14ac:dyDescent="0.2">
      <c r="I972" s="36"/>
    </row>
    <row r="973" spans="9:9" s="11" customFormat="1" x14ac:dyDescent="0.2">
      <c r="I973" s="36"/>
    </row>
    <row r="974" spans="9:9" s="11" customFormat="1" x14ac:dyDescent="0.2">
      <c r="I974" s="36"/>
    </row>
    <row r="975" spans="9:9" s="11" customFormat="1" x14ac:dyDescent="0.2">
      <c r="I975" s="36"/>
    </row>
    <row r="976" spans="9:9" s="11" customFormat="1" x14ac:dyDescent="0.2">
      <c r="I976" s="36"/>
    </row>
    <row r="977" spans="9:9" s="11" customFormat="1" x14ac:dyDescent="0.2">
      <c r="I977" s="36"/>
    </row>
    <row r="978" spans="9:9" s="11" customFormat="1" x14ac:dyDescent="0.2">
      <c r="I978" s="36"/>
    </row>
    <row r="979" spans="9:9" s="11" customFormat="1" x14ac:dyDescent="0.2">
      <c r="I979" s="36"/>
    </row>
    <row r="980" spans="9:9" s="11" customFormat="1" x14ac:dyDescent="0.2">
      <c r="I980" s="36"/>
    </row>
    <row r="981" spans="9:9" s="11" customFormat="1" x14ac:dyDescent="0.2">
      <c r="I981" s="36"/>
    </row>
    <row r="982" spans="9:9" s="11" customFormat="1" x14ac:dyDescent="0.2">
      <c r="I982" s="36"/>
    </row>
    <row r="983" spans="9:9" s="11" customFormat="1" x14ac:dyDescent="0.2">
      <c r="I983" s="36"/>
    </row>
    <row r="984" spans="9:9" s="11" customFormat="1" x14ac:dyDescent="0.2">
      <c r="I984" s="36"/>
    </row>
    <row r="985" spans="9:9" s="11" customFormat="1" x14ac:dyDescent="0.2">
      <c r="I985" s="36"/>
    </row>
    <row r="986" spans="9:9" s="11" customFormat="1" x14ac:dyDescent="0.2">
      <c r="I986" s="36"/>
    </row>
    <row r="987" spans="9:9" s="11" customFormat="1" x14ac:dyDescent="0.2">
      <c r="I987" s="36"/>
    </row>
    <row r="988" spans="9:9" s="11" customFormat="1" x14ac:dyDescent="0.2">
      <c r="I988" s="36"/>
    </row>
    <row r="989" spans="9:9" s="11" customFormat="1" x14ac:dyDescent="0.2">
      <c r="I989" s="36"/>
    </row>
    <row r="990" spans="9:9" s="11" customFormat="1" x14ac:dyDescent="0.2">
      <c r="I990" s="36"/>
    </row>
    <row r="991" spans="9:9" s="11" customFormat="1" x14ac:dyDescent="0.2">
      <c r="I991" s="36"/>
    </row>
    <row r="992" spans="9:9" s="11" customFormat="1" x14ac:dyDescent="0.2">
      <c r="I992" s="36"/>
    </row>
    <row r="993" spans="9:9" s="11" customFormat="1" x14ac:dyDescent="0.2">
      <c r="I993" s="36"/>
    </row>
    <row r="994" spans="9:9" s="11" customFormat="1" x14ac:dyDescent="0.2">
      <c r="I994" s="36"/>
    </row>
    <row r="995" spans="9:9" s="11" customFormat="1" x14ac:dyDescent="0.2">
      <c r="I995" s="36"/>
    </row>
    <row r="996" spans="9:9" s="11" customFormat="1" x14ac:dyDescent="0.2">
      <c r="I996" s="36"/>
    </row>
    <row r="997" spans="9:9" s="11" customFormat="1" x14ac:dyDescent="0.2">
      <c r="I997" s="36"/>
    </row>
    <row r="998" spans="9:9" s="11" customFormat="1" x14ac:dyDescent="0.2">
      <c r="I998" s="36"/>
    </row>
    <row r="999" spans="9:9" s="11" customFormat="1" x14ac:dyDescent="0.2">
      <c r="I999" s="36"/>
    </row>
    <row r="1000" spans="9:9" s="11" customFormat="1" x14ac:dyDescent="0.2">
      <c r="I1000" s="36"/>
    </row>
    <row r="1001" spans="9:9" s="11" customFormat="1" x14ac:dyDescent="0.2">
      <c r="I1001" s="36"/>
    </row>
    <row r="1002" spans="9:9" s="11" customFormat="1" x14ac:dyDescent="0.2">
      <c r="I1002" s="36"/>
    </row>
    <row r="1003" spans="9:9" s="11" customFormat="1" x14ac:dyDescent="0.2">
      <c r="I1003" s="36"/>
    </row>
    <row r="1004" spans="9:9" s="11" customFormat="1" x14ac:dyDescent="0.2">
      <c r="I1004" s="36"/>
    </row>
    <row r="1005" spans="9:9" s="11" customFormat="1" x14ac:dyDescent="0.2">
      <c r="I1005" s="36"/>
    </row>
    <row r="1006" spans="9:9" s="11" customFormat="1" x14ac:dyDescent="0.2">
      <c r="I1006" s="36"/>
    </row>
    <row r="1007" spans="9:9" s="11" customFormat="1" x14ac:dyDescent="0.2">
      <c r="I1007" s="36"/>
    </row>
    <row r="1008" spans="9:9" s="11" customFormat="1" x14ac:dyDescent="0.2">
      <c r="I1008" s="36"/>
    </row>
    <row r="1009" spans="9:9" s="11" customFormat="1" x14ac:dyDescent="0.2">
      <c r="I1009" s="36"/>
    </row>
    <row r="1010" spans="9:9" s="11" customFormat="1" x14ac:dyDescent="0.2">
      <c r="I1010" s="36"/>
    </row>
    <row r="1011" spans="9:9" s="11" customFormat="1" x14ac:dyDescent="0.2">
      <c r="I1011" s="36"/>
    </row>
    <row r="1012" spans="9:9" s="11" customFormat="1" x14ac:dyDescent="0.2">
      <c r="I1012" s="36"/>
    </row>
    <row r="1013" spans="9:9" s="11" customFormat="1" x14ac:dyDescent="0.2">
      <c r="I1013" s="36"/>
    </row>
    <row r="1014" spans="9:9" s="11" customFormat="1" x14ac:dyDescent="0.2">
      <c r="I1014" s="36"/>
    </row>
    <row r="1015" spans="9:9" s="11" customFormat="1" x14ac:dyDescent="0.2">
      <c r="I1015" s="36"/>
    </row>
    <row r="1016" spans="9:9" s="11" customFormat="1" x14ac:dyDescent="0.2">
      <c r="I1016" s="36"/>
    </row>
    <row r="1017" spans="9:9" s="11" customFormat="1" x14ac:dyDescent="0.2">
      <c r="I1017" s="36"/>
    </row>
    <row r="1018" spans="9:9" s="11" customFormat="1" x14ac:dyDescent="0.2">
      <c r="I1018" s="36"/>
    </row>
    <row r="1019" spans="9:9" s="11" customFormat="1" x14ac:dyDescent="0.2">
      <c r="I1019" s="36"/>
    </row>
    <row r="1020" spans="9:9" s="11" customFormat="1" x14ac:dyDescent="0.2">
      <c r="I1020" s="36"/>
    </row>
    <row r="1021" spans="9:9" s="11" customFormat="1" x14ac:dyDescent="0.2">
      <c r="I1021" s="36"/>
    </row>
    <row r="1022" spans="9:9" s="11" customFormat="1" x14ac:dyDescent="0.2">
      <c r="I1022" s="36"/>
    </row>
    <row r="1023" spans="9:9" s="11" customFormat="1" x14ac:dyDescent="0.2">
      <c r="I1023" s="36"/>
    </row>
    <row r="1024" spans="9:9" s="11" customFormat="1" x14ac:dyDescent="0.2">
      <c r="I1024" s="36"/>
    </row>
    <row r="1025" spans="9:9" s="11" customFormat="1" x14ac:dyDescent="0.2">
      <c r="I1025" s="36"/>
    </row>
    <row r="1026" spans="9:9" s="11" customFormat="1" x14ac:dyDescent="0.2">
      <c r="I1026" s="36"/>
    </row>
    <row r="1027" spans="9:9" s="11" customFormat="1" x14ac:dyDescent="0.2">
      <c r="I1027" s="36"/>
    </row>
    <row r="1028" spans="9:9" s="11" customFormat="1" x14ac:dyDescent="0.2">
      <c r="I1028" s="36"/>
    </row>
    <row r="1029" spans="9:9" s="11" customFormat="1" x14ac:dyDescent="0.2">
      <c r="I1029" s="36"/>
    </row>
    <row r="1030" spans="9:9" s="11" customFormat="1" x14ac:dyDescent="0.2">
      <c r="I1030" s="36"/>
    </row>
    <row r="1031" spans="9:9" s="11" customFormat="1" x14ac:dyDescent="0.2">
      <c r="I1031" s="36"/>
    </row>
    <row r="1032" spans="9:9" s="11" customFormat="1" x14ac:dyDescent="0.2">
      <c r="I1032" s="36"/>
    </row>
    <row r="1033" spans="9:9" s="11" customFormat="1" x14ac:dyDescent="0.2">
      <c r="I1033" s="36"/>
    </row>
    <row r="1034" spans="9:9" s="11" customFormat="1" x14ac:dyDescent="0.2">
      <c r="I1034" s="36"/>
    </row>
    <row r="1035" spans="9:9" s="11" customFormat="1" x14ac:dyDescent="0.2">
      <c r="I1035" s="36"/>
    </row>
    <row r="1036" spans="9:9" s="11" customFormat="1" x14ac:dyDescent="0.2">
      <c r="I1036" s="36"/>
    </row>
    <row r="1037" spans="9:9" s="11" customFormat="1" x14ac:dyDescent="0.2">
      <c r="I1037" s="36"/>
    </row>
    <row r="1038" spans="9:9" s="11" customFormat="1" x14ac:dyDescent="0.2">
      <c r="I1038" s="36"/>
    </row>
    <row r="1039" spans="9:9" s="11" customFormat="1" x14ac:dyDescent="0.2">
      <c r="I1039" s="36"/>
    </row>
    <row r="1040" spans="9:9" s="11" customFormat="1" x14ac:dyDescent="0.2">
      <c r="I1040" s="36"/>
    </row>
    <row r="1041" spans="9:9" s="11" customFormat="1" x14ac:dyDescent="0.2">
      <c r="I1041" s="36"/>
    </row>
    <row r="1042" spans="9:9" s="11" customFormat="1" x14ac:dyDescent="0.2">
      <c r="I1042" s="36"/>
    </row>
    <row r="1043" spans="9:9" s="11" customFormat="1" x14ac:dyDescent="0.2">
      <c r="I1043" s="36"/>
    </row>
    <row r="1044" spans="9:9" s="11" customFormat="1" x14ac:dyDescent="0.2">
      <c r="I1044" s="36"/>
    </row>
    <row r="1045" spans="9:9" s="11" customFormat="1" x14ac:dyDescent="0.2">
      <c r="I1045" s="36"/>
    </row>
    <row r="1046" spans="9:9" s="11" customFormat="1" x14ac:dyDescent="0.2">
      <c r="I1046" s="36"/>
    </row>
    <row r="1047" spans="9:9" s="11" customFormat="1" x14ac:dyDescent="0.2">
      <c r="I1047" s="36"/>
    </row>
    <row r="1048" spans="9:9" s="11" customFormat="1" x14ac:dyDescent="0.2">
      <c r="I1048" s="36"/>
    </row>
    <row r="1049" spans="9:9" s="11" customFormat="1" x14ac:dyDescent="0.2">
      <c r="I1049" s="36"/>
    </row>
    <row r="1050" spans="9:9" s="11" customFormat="1" x14ac:dyDescent="0.2">
      <c r="I1050" s="36"/>
    </row>
    <row r="1051" spans="9:9" s="11" customFormat="1" x14ac:dyDescent="0.2">
      <c r="I1051" s="36"/>
    </row>
    <row r="1052" spans="9:9" s="11" customFormat="1" x14ac:dyDescent="0.2">
      <c r="I1052" s="36"/>
    </row>
    <row r="1053" spans="9:9" s="11" customFormat="1" x14ac:dyDescent="0.2">
      <c r="I1053" s="36"/>
    </row>
    <row r="1054" spans="9:9" s="11" customFormat="1" x14ac:dyDescent="0.2">
      <c r="I1054" s="36"/>
    </row>
    <row r="1055" spans="9:9" s="11" customFormat="1" x14ac:dyDescent="0.2">
      <c r="I1055" s="36"/>
    </row>
    <row r="1056" spans="9:9" s="11" customFormat="1" x14ac:dyDescent="0.2">
      <c r="I1056" s="36"/>
    </row>
    <row r="1057" spans="9:9" s="11" customFormat="1" x14ac:dyDescent="0.2">
      <c r="I1057" s="36"/>
    </row>
    <row r="1058" spans="9:9" s="11" customFormat="1" x14ac:dyDescent="0.2">
      <c r="I1058" s="36"/>
    </row>
    <row r="1059" spans="9:9" s="11" customFormat="1" x14ac:dyDescent="0.2">
      <c r="I1059" s="36"/>
    </row>
    <row r="1060" spans="9:9" s="11" customFormat="1" x14ac:dyDescent="0.2">
      <c r="I1060" s="36"/>
    </row>
    <row r="1061" spans="9:9" s="11" customFormat="1" x14ac:dyDescent="0.2">
      <c r="I1061" s="36"/>
    </row>
    <row r="1062" spans="9:9" s="11" customFormat="1" x14ac:dyDescent="0.2">
      <c r="I1062" s="36"/>
    </row>
    <row r="1063" spans="9:9" s="11" customFormat="1" x14ac:dyDescent="0.2">
      <c r="I1063" s="36"/>
    </row>
    <row r="1064" spans="9:9" s="11" customFormat="1" x14ac:dyDescent="0.2">
      <c r="I1064" s="36"/>
    </row>
    <row r="1065" spans="9:9" s="11" customFormat="1" x14ac:dyDescent="0.2">
      <c r="I1065" s="36"/>
    </row>
    <row r="1066" spans="9:9" s="11" customFormat="1" x14ac:dyDescent="0.2">
      <c r="I1066" s="36"/>
    </row>
    <row r="1067" spans="9:9" s="11" customFormat="1" x14ac:dyDescent="0.2">
      <c r="I1067" s="36"/>
    </row>
    <row r="1068" spans="9:9" s="11" customFormat="1" x14ac:dyDescent="0.2">
      <c r="I1068" s="36"/>
    </row>
    <row r="1069" spans="9:9" s="11" customFormat="1" x14ac:dyDescent="0.2">
      <c r="I1069" s="36"/>
    </row>
    <row r="1070" spans="9:9" s="11" customFormat="1" x14ac:dyDescent="0.2">
      <c r="I1070" s="36"/>
    </row>
    <row r="1071" spans="9:9" s="11" customFormat="1" x14ac:dyDescent="0.2">
      <c r="I1071" s="36"/>
    </row>
    <row r="1072" spans="9:9" s="11" customFormat="1" x14ac:dyDescent="0.2">
      <c r="I1072" s="36"/>
    </row>
    <row r="1073" spans="9:9" s="11" customFormat="1" x14ac:dyDescent="0.2">
      <c r="I1073" s="36"/>
    </row>
    <row r="1074" spans="9:9" s="11" customFormat="1" x14ac:dyDescent="0.2">
      <c r="I1074" s="36"/>
    </row>
    <row r="1075" spans="9:9" s="11" customFormat="1" x14ac:dyDescent="0.2">
      <c r="I1075" s="36"/>
    </row>
    <row r="1076" spans="9:9" s="11" customFormat="1" x14ac:dyDescent="0.2">
      <c r="I1076" s="36"/>
    </row>
    <row r="1077" spans="9:9" s="11" customFormat="1" x14ac:dyDescent="0.2">
      <c r="I1077" s="36"/>
    </row>
    <row r="1078" spans="9:9" s="11" customFormat="1" x14ac:dyDescent="0.2">
      <c r="I1078" s="36"/>
    </row>
    <row r="1079" spans="9:9" s="11" customFormat="1" x14ac:dyDescent="0.2">
      <c r="I1079" s="36"/>
    </row>
    <row r="1080" spans="9:9" s="11" customFormat="1" x14ac:dyDescent="0.2">
      <c r="I1080" s="36"/>
    </row>
    <row r="1081" spans="9:9" s="11" customFormat="1" x14ac:dyDescent="0.2">
      <c r="I1081" s="36"/>
    </row>
    <row r="1082" spans="9:9" s="11" customFormat="1" x14ac:dyDescent="0.2">
      <c r="I1082" s="36"/>
    </row>
    <row r="1083" spans="9:9" s="11" customFormat="1" x14ac:dyDescent="0.2">
      <c r="I1083" s="36"/>
    </row>
    <row r="1084" spans="9:9" s="11" customFormat="1" x14ac:dyDescent="0.2">
      <c r="I1084" s="36"/>
    </row>
    <row r="1085" spans="9:9" s="11" customFormat="1" x14ac:dyDescent="0.2">
      <c r="I1085" s="36"/>
    </row>
    <row r="1086" spans="9:9" s="11" customFormat="1" x14ac:dyDescent="0.2">
      <c r="I1086" s="36"/>
    </row>
    <row r="1087" spans="9:9" s="11" customFormat="1" x14ac:dyDescent="0.2">
      <c r="I1087" s="36"/>
    </row>
    <row r="1088" spans="9:9" s="11" customFormat="1" x14ac:dyDescent="0.2">
      <c r="I1088" s="36"/>
    </row>
    <row r="1089" spans="9:9" s="11" customFormat="1" x14ac:dyDescent="0.2">
      <c r="I1089" s="36"/>
    </row>
    <row r="1090" spans="9:9" s="11" customFormat="1" x14ac:dyDescent="0.2">
      <c r="I1090" s="36"/>
    </row>
    <row r="1091" spans="9:9" s="11" customFormat="1" x14ac:dyDescent="0.2">
      <c r="I1091" s="36"/>
    </row>
    <row r="1092" spans="9:9" s="11" customFormat="1" x14ac:dyDescent="0.2">
      <c r="I1092" s="36"/>
    </row>
    <row r="1093" spans="9:9" s="11" customFormat="1" x14ac:dyDescent="0.2">
      <c r="I1093" s="36"/>
    </row>
    <row r="1094" spans="9:9" s="11" customFormat="1" x14ac:dyDescent="0.2">
      <c r="I1094" s="36"/>
    </row>
    <row r="1095" spans="9:9" s="11" customFormat="1" x14ac:dyDescent="0.2">
      <c r="I1095" s="36"/>
    </row>
    <row r="1096" spans="9:9" s="11" customFormat="1" x14ac:dyDescent="0.2">
      <c r="I1096" s="36"/>
    </row>
    <row r="1097" spans="9:9" s="11" customFormat="1" x14ac:dyDescent="0.2">
      <c r="I1097" s="36"/>
    </row>
    <row r="1098" spans="9:9" s="11" customFormat="1" x14ac:dyDescent="0.2">
      <c r="I1098" s="36"/>
    </row>
    <row r="1099" spans="9:9" s="11" customFormat="1" x14ac:dyDescent="0.2">
      <c r="I1099" s="36"/>
    </row>
    <row r="1100" spans="9:9" s="11" customFormat="1" x14ac:dyDescent="0.2">
      <c r="I1100" s="36"/>
    </row>
    <row r="1101" spans="9:9" s="11" customFormat="1" x14ac:dyDescent="0.2">
      <c r="I1101" s="36"/>
    </row>
    <row r="1102" spans="9:9" s="11" customFormat="1" x14ac:dyDescent="0.2">
      <c r="I1102" s="36"/>
    </row>
    <row r="1103" spans="9:9" s="11" customFormat="1" x14ac:dyDescent="0.2">
      <c r="I1103" s="36"/>
    </row>
    <row r="1104" spans="9:9" s="11" customFormat="1" x14ac:dyDescent="0.2">
      <c r="I1104" s="36"/>
    </row>
    <row r="1105" spans="9:9" s="11" customFormat="1" x14ac:dyDescent="0.2">
      <c r="I1105" s="36"/>
    </row>
    <row r="1106" spans="9:9" s="11" customFormat="1" x14ac:dyDescent="0.2">
      <c r="I1106" s="36"/>
    </row>
    <row r="1107" spans="9:9" s="11" customFormat="1" x14ac:dyDescent="0.2">
      <c r="I1107" s="36"/>
    </row>
    <row r="1108" spans="9:9" s="11" customFormat="1" x14ac:dyDescent="0.2">
      <c r="I1108" s="36"/>
    </row>
    <row r="1109" spans="9:9" s="11" customFormat="1" x14ac:dyDescent="0.2">
      <c r="I1109" s="36"/>
    </row>
    <row r="1110" spans="9:9" s="11" customFormat="1" x14ac:dyDescent="0.2">
      <c r="I1110" s="36"/>
    </row>
    <row r="1111" spans="9:9" s="11" customFormat="1" x14ac:dyDescent="0.2">
      <c r="I1111" s="36"/>
    </row>
    <row r="1112" spans="9:9" s="11" customFormat="1" x14ac:dyDescent="0.2">
      <c r="I1112" s="36"/>
    </row>
    <row r="1113" spans="9:9" s="11" customFormat="1" x14ac:dyDescent="0.2">
      <c r="I1113" s="36"/>
    </row>
    <row r="1114" spans="9:9" s="11" customFormat="1" x14ac:dyDescent="0.2">
      <c r="I1114" s="36"/>
    </row>
    <row r="1115" spans="9:9" s="11" customFormat="1" x14ac:dyDescent="0.2">
      <c r="I1115" s="36"/>
    </row>
    <row r="1116" spans="9:9" s="11" customFormat="1" x14ac:dyDescent="0.2">
      <c r="I1116" s="36"/>
    </row>
    <row r="1117" spans="9:9" s="11" customFormat="1" x14ac:dyDescent="0.2">
      <c r="I1117" s="36"/>
    </row>
    <row r="1118" spans="9:9" s="11" customFormat="1" x14ac:dyDescent="0.2">
      <c r="I1118" s="36"/>
    </row>
    <row r="1119" spans="9:9" s="11" customFormat="1" x14ac:dyDescent="0.2">
      <c r="I1119" s="36"/>
    </row>
    <row r="1120" spans="9:9" s="11" customFormat="1" x14ac:dyDescent="0.2">
      <c r="I1120" s="36"/>
    </row>
    <row r="1121" spans="9:9" s="11" customFormat="1" x14ac:dyDescent="0.2">
      <c r="I1121" s="36"/>
    </row>
    <row r="1122" spans="9:9" s="11" customFormat="1" x14ac:dyDescent="0.2">
      <c r="I1122" s="36"/>
    </row>
    <row r="1123" spans="9:9" s="11" customFormat="1" x14ac:dyDescent="0.2">
      <c r="I1123" s="36"/>
    </row>
    <row r="1124" spans="9:9" s="11" customFormat="1" x14ac:dyDescent="0.2">
      <c r="I1124" s="36"/>
    </row>
    <row r="1125" spans="9:9" s="11" customFormat="1" x14ac:dyDescent="0.2">
      <c r="I1125" s="36"/>
    </row>
    <row r="1126" spans="9:9" s="11" customFormat="1" x14ac:dyDescent="0.2">
      <c r="I1126" s="36"/>
    </row>
    <row r="1127" spans="9:9" s="11" customFormat="1" x14ac:dyDescent="0.2">
      <c r="I1127" s="36"/>
    </row>
    <row r="1128" spans="9:9" s="11" customFormat="1" x14ac:dyDescent="0.2">
      <c r="I1128" s="36"/>
    </row>
    <row r="1129" spans="9:9" s="11" customFormat="1" x14ac:dyDescent="0.2">
      <c r="I1129" s="36"/>
    </row>
    <row r="1130" spans="9:9" s="11" customFormat="1" x14ac:dyDescent="0.2">
      <c r="I1130" s="36"/>
    </row>
    <row r="1131" spans="9:9" s="11" customFormat="1" x14ac:dyDescent="0.2">
      <c r="I1131" s="36"/>
    </row>
    <row r="1132" spans="9:9" s="11" customFormat="1" x14ac:dyDescent="0.2">
      <c r="I1132" s="36"/>
    </row>
    <row r="1133" spans="9:9" s="11" customFormat="1" x14ac:dyDescent="0.2">
      <c r="I1133" s="36"/>
    </row>
    <row r="1134" spans="9:9" s="11" customFormat="1" x14ac:dyDescent="0.2">
      <c r="I1134" s="36"/>
    </row>
    <row r="1135" spans="9:9" s="11" customFormat="1" x14ac:dyDescent="0.2">
      <c r="I1135" s="36"/>
    </row>
    <row r="1136" spans="9:9" s="11" customFormat="1" x14ac:dyDescent="0.2">
      <c r="I1136" s="36"/>
    </row>
    <row r="1137" spans="9:9" s="11" customFormat="1" x14ac:dyDescent="0.2">
      <c r="I1137" s="36"/>
    </row>
    <row r="1138" spans="9:9" s="11" customFormat="1" x14ac:dyDescent="0.2">
      <c r="I1138" s="36"/>
    </row>
    <row r="1139" spans="9:9" s="11" customFormat="1" x14ac:dyDescent="0.2">
      <c r="I1139" s="36"/>
    </row>
    <row r="1140" spans="9:9" s="11" customFormat="1" x14ac:dyDescent="0.2">
      <c r="I1140" s="36"/>
    </row>
    <row r="1141" spans="9:9" s="11" customFormat="1" x14ac:dyDescent="0.2">
      <c r="I1141" s="36"/>
    </row>
    <row r="1142" spans="9:9" s="11" customFormat="1" x14ac:dyDescent="0.2">
      <c r="I1142" s="36"/>
    </row>
    <row r="1143" spans="9:9" s="11" customFormat="1" x14ac:dyDescent="0.2">
      <c r="I1143" s="36"/>
    </row>
    <row r="1144" spans="9:9" s="11" customFormat="1" x14ac:dyDescent="0.2">
      <c r="I1144" s="36"/>
    </row>
    <row r="1145" spans="9:9" s="11" customFormat="1" x14ac:dyDescent="0.2">
      <c r="I1145" s="36"/>
    </row>
    <row r="1146" spans="9:9" s="11" customFormat="1" x14ac:dyDescent="0.2">
      <c r="I1146" s="36"/>
    </row>
    <row r="1147" spans="9:9" s="11" customFormat="1" x14ac:dyDescent="0.2">
      <c r="I1147" s="36"/>
    </row>
    <row r="1148" spans="9:9" s="11" customFormat="1" x14ac:dyDescent="0.2">
      <c r="I1148" s="36"/>
    </row>
    <row r="1149" spans="9:9" s="11" customFormat="1" x14ac:dyDescent="0.2">
      <c r="I1149" s="36"/>
    </row>
    <row r="1150" spans="9:9" s="11" customFormat="1" x14ac:dyDescent="0.2">
      <c r="I1150" s="36"/>
    </row>
    <row r="1151" spans="9:9" s="11" customFormat="1" x14ac:dyDescent="0.2">
      <c r="I1151" s="36"/>
    </row>
    <row r="1152" spans="9:9" s="11" customFormat="1" x14ac:dyDescent="0.2">
      <c r="I1152" s="36"/>
    </row>
    <row r="1153" spans="9:9" s="11" customFormat="1" x14ac:dyDescent="0.2">
      <c r="I1153" s="36"/>
    </row>
    <row r="1154" spans="9:9" s="11" customFormat="1" x14ac:dyDescent="0.2">
      <c r="I1154" s="36"/>
    </row>
    <row r="1155" spans="9:9" s="11" customFormat="1" x14ac:dyDescent="0.2">
      <c r="I1155" s="36"/>
    </row>
    <row r="1156" spans="9:9" s="11" customFormat="1" x14ac:dyDescent="0.2">
      <c r="I1156" s="36"/>
    </row>
    <row r="1157" spans="9:9" s="11" customFormat="1" x14ac:dyDescent="0.2">
      <c r="I1157" s="36"/>
    </row>
    <row r="1158" spans="9:9" s="11" customFormat="1" x14ac:dyDescent="0.2">
      <c r="I1158" s="36"/>
    </row>
    <row r="1159" spans="9:9" s="11" customFormat="1" x14ac:dyDescent="0.2">
      <c r="I1159" s="36"/>
    </row>
    <row r="1160" spans="9:9" s="11" customFormat="1" x14ac:dyDescent="0.2">
      <c r="I1160" s="36"/>
    </row>
    <row r="1161" spans="9:9" s="11" customFormat="1" x14ac:dyDescent="0.2">
      <c r="I1161" s="36"/>
    </row>
    <row r="1162" spans="9:9" s="11" customFormat="1" x14ac:dyDescent="0.2">
      <c r="I1162" s="36"/>
    </row>
    <row r="1163" spans="9:9" s="11" customFormat="1" x14ac:dyDescent="0.2">
      <c r="I1163" s="36"/>
    </row>
    <row r="1164" spans="9:9" s="11" customFormat="1" x14ac:dyDescent="0.2">
      <c r="I1164" s="36"/>
    </row>
    <row r="1165" spans="9:9" s="11" customFormat="1" x14ac:dyDescent="0.2">
      <c r="I1165" s="36"/>
    </row>
    <row r="1166" spans="9:9" s="11" customFormat="1" x14ac:dyDescent="0.2">
      <c r="I1166" s="36"/>
    </row>
    <row r="1167" spans="9:9" s="11" customFormat="1" x14ac:dyDescent="0.2">
      <c r="I1167" s="36"/>
    </row>
    <row r="1168" spans="9:9" s="11" customFormat="1" x14ac:dyDescent="0.2">
      <c r="I1168" s="36"/>
    </row>
    <row r="1169" spans="9:9" s="11" customFormat="1" x14ac:dyDescent="0.2">
      <c r="I1169" s="36"/>
    </row>
    <row r="1170" spans="9:9" s="11" customFormat="1" x14ac:dyDescent="0.2">
      <c r="I1170" s="36"/>
    </row>
    <row r="1171" spans="9:9" s="11" customFormat="1" x14ac:dyDescent="0.2">
      <c r="I1171" s="36"/>
    </row>
    <row r="1172" spans="9:9" s="11" customFormat="1" x14ac:dyDescent="0.2">
      <c r="I1172" s="36"/>
    </row>
    <row r="1173" spans="9:9" s="11" customFormat="1" x14ac:dyDescent="0.2">
      <c r="I1173" s="36"/>
    </row>
    <row r="1174" spans="9:9" s="11" customFormat="1" x14ac:dyDescent="0.2">
      <c r="I1174" s="36"/>
    </row>
    <row r="1175" spans="9:9" s="11" customFormat="1" x14ac:dyDescent="0.2">
      <c r="I1175" s="36"/>
    </row>
    <row r="1176" spans="9:9" s="11" customFormat="1" x14ac:dyDescent="0.2">
      <c r="I1176" s="36"/>
    </row>
    <row r="1177" spans="9:9" s="11" customFormat="1" x14ac:dyDescent="0.2">
      <c r="I1177" s="36"/>
    </row>
    <row r="1178" spans="9:9" s="11" customFormat="1" x14ac:dyDescent="0.2">
      <c r="I1178" s="36"/>
    </row>
    <row r="1179" spans="9:9" s="11" customFormat="1" x14ac:dyDescent="0.2">
      <c r="I1179" s="36"/>
    </row>
    <row r="1180" spans="9:9" s="11" customFormat="1" x14ac:dyDescent="0.2">
      <c r="I1180" s="36"/>
    </row>
    <row r="1181" spans="9:9" s="11" customFormat="1" x14ac:dyDescent="0.2">
      <c r="I1181" s="36"/>
    </row>
    <row r="1182" spans="9:9" s="11" customFormat="1" x14ac:dyDescent="0.2">
      <c r="I1182" s="36"/>
    </row>
    <row r="1183" spans="9:9" s="11" customFormat="1" x14ac:dyDescent="0.2">
      <c r="I1183" s="36"/>
    </row>
    <row r="1184" spans="9:9" s="11" customFormat="1" x14ac:dyDescent="0.2">
      <c r="I1184" s="36"/>
    </row>
    <row r="1185" spans="9:9" s="11" customFormat="1" x14ac:dyDescent="0.2">
      <c r="I1185" s="36"/>
    </row>
    <row r="1186" spans="9:9" s="11" customFormat="1" x14ac:dyDescent="0.2">
      <c r="I1186" s="36"/>
    </row>
    <row r="1187" spans="9:9" s="11" customFormat="1" x14ac:dyDescent="0.2">
      <c r="I1187" s="36"/>
    </row>
    <row r="1188" spans="9:9" s="11" customFormat="1" x14ac:dyDescent="0.2">
      <c r="I1188" s="36"/>
    </row>
    <row r="1189" spans="9:9" s="11" customFormat="1" x14ac:dyDescent="0.2">
      <c r="I1189" s="36"/>
    </row>
    <row r="1190" spans="9:9" s="11" customFormat="1" x14ac:dyDescent="0.2">
      <c r="I1190" s="36"/>
    </row>
    <row r="1191" spans="9:9" s="11" customFormat="1" x14ac:dyDescent="0.2">
      <c r="I1191" s="36"/>
    </row>
    <row r="1192" spans="9:9" s="11" customFormat="1" x14ac:dyDescent="0.2">
      <c r="I1192" s="36"/>
    </row>
    <row r="1193" spans="9:9" s="11" customFormat="1" x14ac:dyDescent="0.2">
      <c r="I1193" s="36"/>
    </row>
    <row r="1194" spans="9:9" s="11" customFormat="1" x14ac:dyDescent="0.2">
      <c r="I1194" s="36"/>
    </row>
    <row r="1195" spans="9:9" s="11" customFormat="1" x14ac:dyDescent="0.2">
      <c r="I1195" s="36"/>
    </row>
    <row r="1196" spans="9:9" s="11" customFormat="1" x14ac:dyDescent="0.2">
      <c r="I1196" s="36"/>
    </row>
    <row r="1197" spans="9:9" s="11" customFormat="1" x14ac:dyDescent="0.2">
      <c r="I1197" s="36"/>
    </row>
    <row r="1198" spans="9:9" s="11" customFormat="1" x14ac:dyDescent="0.2">
      <c r="I1198" s="36"/>
    </row>
    <row r="1199" spans="9:9" s="11" customFormat="1" x14ac:dyDescent="0.2">
      <c r="I1199" s="36"/>
    </row>
    <row r="1200" spans="9:9" s="11" customFormat="1" x14ac:dyDescent="0.2">
      <c r="I1200" s="36"/>
    </row>
    <row r="1201" spans="9:9" s="11" customFormat="1" x14ac:dyDescent="0.2">
      <c r="I1201" s="36"/>
    </row>
    <row r="1202" spans="9:9" s="11" customFormat="1" x14ac:dyDescent="0.2">
      <c r="I1202" s="36"/>
    </row>
    <row r="1203" spans="9:9" s="11" customFormat="1" x14ac:dyDescent="0.2">
      <c r="I1203" s="36"/>
    </row>
    <row r="1204" spans="9:9" s="11" customFormat="1" x14ac:dyDescent="0.2">
      <c r="I1204" s="36"/>
    </row>
    <row r="1205" spans="9:9" s="11" customFormat="1" x14ac:dyDescent="0.2">
      <c r="I1205" s="36"/>
    </row>
    <row r="1206" spans="9:9" s="11" customFormat="1" x14ac:dyDescent="0.2">
      <c r="I1206" s="36"/>
    </row>
    <row r="1207" spans="9:9" s="11" customFormat="1" x14ac:dyDescent="0.2">
      <c r="I1207" s="36"/>
    </row>
    <row r="1208" spans="9:9" s="11" customFormat="1" x14ac:dyDescent="0.2">
      <c r="I1208" s="36"/>
    </row>
    <row r="1209" spans="9:9" s="11" customFormat="1" x14ac:dyDescent="0.2">
      <c r="I1209" s="36"/>
    </row>
    <row r="1210" spans="9:9" s="11" customFormat="1" x14ac:dyDescent="0.2">
      <c r="I1210" s="36"/>
    </row>
    <row r="1211" spans="9:9" s="11" customFormat="1" x14ac:dyDescent="0.2">
      <c r="I1211" s="36"/>
    </row>
    <row r="1212" spans="9:9" s="11" customFormat="1" x14ac:dyDescent="0.2">
      <c r="I1212" s="36"/>
    </row>
    <row r="1213" spans="9:9" s="11" customFormat="1" x14ac:dyDescent="0.2">
      <c r="I1213" s="36"/>
    </row>
    <row r="1214" spans="9:9" s="11" customFormat="1" x14ac:dyDescent="0.2">
      <c r="I1214" s="36"/>
    </row>
    <row r="1215" spans="9:9" s="11" customFormat="1" x14ac:dyDescent="0.2">
      <c r="I1215" s="36"/>
    </row>
    <row r="1216" spans="9:9" s="11" customFormat="1" x14ac:dyDescent="0.2">
      <c r="I1216" s="36"/>
    </row>
    <row r="1217" spans="9:9" s="11" customFormat="1" x14ac:dyDescent="0.2">
      <c r="I1217" s="36"/>
    </row>
    <row r="1218" spans="9:9" s="11" customFormat="1" x14ac:dyDescent="0.2">
      <c r="I1218" s="36"/>
    </row>
    <row r="1219" spans="9:9" s="11" customFormat="1" x14ac:dyDescent="0.2">
      <c r="I1219" s="36"/>
    </row>
    <row r="1220" spans="9:9" s="11" customFormat="1" x14ac:dyDescent="0.2">
      <c r="I1220" s="36"/>
    </row>
    <row r="1221" spans="9:9" s="11" customFormat="1" x14ac:dyDescent="0.2">
      <c r="I1221" s="36"/>
    </row>
    <row r="1222" spans="9:9" s="11" customFormat="1" x14ac:dyDescent="0.2">
      <c r="I1222" s="36"/>
    </row>
    <row r="1223" spans="9:9" s="11" customFormat="1" x14ac:dyDescent="0.2">
      <c r="I1223" s="36"/>
    </row>
    <row r="1224" spans="9:9" s="11" customFormat="1" x14ac:dyDescent="0.2">
      <c r="I1224" s="36"/>
    </row>
    <row r="1225" spans="9:9" s="11" customFormat="1" x14ac:dyDescent="0.2">
      <c r="I1225" s="36"/>
    </row>
    <row r="1226" spans="9:9" s="11" customFormat="1" x14ac:dyDescent="0.2">
      <c r="I1226" s="36"/>
    </row>
    <row r="1227" spans="9:9" s="11" customFormat="1" x14ac:dyDescent="0.2">
      <c r="I1227" s="36"/>
    </row>
    <row r="1228" spans="9:9" s="11" customFormat="1" x14ac:dyDescent="0.2">
      <c r="I1228" s="36"/>
    </row>
    <row r="1229" spans="9:9" s="11" customFormat="1" x14ac:dyDescent="0.2">
      <c r="I1229" s="36"/>
    </row>
    <row r="1230" spans="9:9" s="11" customFormat="1" x14ac:dyDescent="0.2">
      <c r="I1230" s="36"/>
    </row>
    <row r="1231" spans="9:9" s="11" customFormat="1" x14ac:dyDescent="0.2">
      <c r="I1231" s="36"/>
    </row>
    <row r="1232" spans="9:9" s="11" customFormat="1" x14ac:dyDescent="0.2">
      <c r="I1232" s="36"/>
    </row>
    <row r="1233" spans="9:9" s="11" customFormat="1" x14ac:dyDescent="0.2">
      <c r="I1233" s="36"/>
    </row>
    <row r="1234" spans="9:9" s="11" customFormat="1" x14ac:dyDescent="0.2">
      <c r="I1234" s="36"/>
    </row>
    <row r="1235" spans="9:9" s="11" customFormat="1" x14ac:dyDescent="0.2">
      <c r="I1235" s="36"/>
    </row>
    <row r="1236" spans="9:9" s="11" customFormat="1" x14ac:dyDescent="0.2">
      <c r="I1236" s="36"/>
    </row>
    <row r="1237" spans="9:9" s="11" customFormat="1" x14ac:dyDescent="0.2">
      <c r="I1237" s="36"/>
    </row>
    <row r="1238" spans="9:9" s="11" customFormat="1" x14ac:dyDescent="0.2">
      <c r="I1238" s="36"/>
    </row>
    <row r="1239" spans="9:9" s="11" customFormat="1" x14ac:dyDescent="0.2">
      <c r="I1239" s="36"/>
    </row>
    <row r="1240" spans="9:9" s="11" customFormat="1" x14ac:dyDescent="0.2">
      <c r="I1240" s="36"/>
    </row>
    <row r="1241" spans="9:9" s="11" customFormat="1" x14ac:dyDescent="0.2">
      <c r="I1241" s="36"/>
    </row>
    <row r="1242" spans="9:9" s="11" customFormat="1" x14ac:dyDescent="0.2">
      <c r="I1242" s="36"/>
    </row>
    <row r="1243" spans="9:9" s="11" customFormat="1" x14ac:dyDescent="0.2">
      <c r="I1243" s="36"/>
    </row>
    <row r="1244" spans="9:9" s="11" customFormat="1" x14ac:dyDescent="0.2">
      <c r="I1244" s="36"/>
    </row>
    <row r="1245" spans="9:9" s="11" customFormat="1" x14ac:dyDescent="0.2">
      <c r="I1245" s="36"/>
    </row>
    <row r="1246" spans="9:9" s="11" customFormat="1" x14ac:dyDescent="0.2">
      <c r="I1246" s="36"/>
    </row>
    <row r="1247" spans="9:9" s="11" customFormat="1" x14ac:dyDescent="0.2">
      <c r="I1247" s="36"/>
    </row>
    <row r="1248" spans="9:9" s="11" customFormat="1" x14ac:dyDescent="0.2">
      <c r="I1248" s="36"/>
    </row>
    <row r="1249" spans="9:9" s="11" customFormat="1" x14ac:dyDescent="0.2">
      <c r="I1249" s="36"/>
    </row>
    <row r="1250" spans="9:9" s="11" customFormat="1" x14ac:dyDescent="0.2">
      <c r="I1250" s="36"/>
    </row>
    <row r="1251" spans="9:9" s="11" customFormat="1" x14ac:dyDescent="0.2">
      <c r="I1251" s="36"/>
    </row>
    <row r="1252" spans="9:9" s="11" customFormat="1" x14ac:dyDescent="0.2">
      <c r="I1252" s="36"/>
    </row>
    <row r="1253" spans="9:9" s="11" customFormat="1" x14ac:dyDescent="0.2">
      <c r="I1253" s="36"/>
    </row>
    <row r="1254" spans="9:9" s="11" customFormat="1" x14ac:dyDescent="0.2">
      <c r="I1254" s="36"/>
    </row>
    <row r="1255" spans="9:9" s="11" customFormat="1" x14ac:dyDescent="0.2">
      <c r="I1255" s="36"/>
    </row>
    <row r="1256" spans="9:9" s="11" customFormat="1" x14ac:dyDescent="0.2">
      <c r="I1256" s="36"/>
    </row>
    <row r="1257" spans="9:9" s="11" customFormat="1" x14ac:dyDescent="0.2">
      <c r="I1257" s="36"/>
    </row>
    <row r="1258" spans="9:9" s="11" customFormat="1" x14ac:dyDescent="0.2">
      <c r="I1258" s="36"/>
    </row>
    <row r="1259" spans="9:9" s="11" customFormat="1" x14ac:dyDescent="0.2">
      <c r="I1259" s="36"/>
    </row>
    <row r="1260" spans="9:9" s="11" customFormat="1" x14ac:dyDescent="0.2">
      <c r="I1260" s="36"/>
    </row>
    <row r="1261" spans="9:9" s="11" customFormat="1" x14ac:dyDescent="0.2">
      <c r="I1261" s="36"/>
    </row>
    <row r="1262" spans="9:9" s="11" customFormat="1" x14ac:dyDescent="0.2">
      <c r="I1262" s="36"/>
    </row>
    <row r="1263" spans="9:9" s="11" customFormat="1" x14ac:dyDescent="0.2">
      <c r="I1263" s="36"/>
    </row>
    <row r="1264" spans="9:9" s="11" customFormat="1" x14ac:dyDescent="0.2">
      <c r="I1264" s="36"/>
    </row>
    <row r="1265" spans="9:9" s="11" customFormat="1" x14ac:dyDescent="0.2">
      <c r="I1265" s="36"/>
    </row>
    <row r="1266" spans="9:9" s="11" customFormat="1" x14ac:dyDescent="0.2">
      <c r="I1266" s="36"/>
    </row>
    <row r="1267" spans="9:9" s="11" customFormat="1" x14ac:dyDescent="0.2">
      <c r="I1267" s="36"/>
    </row>
    <row r="1268" spans="9:9" s="11" customFormat="1" x14ac:dyDescent="0.2">
      <c r="I1268" s="36"/>
    </row>
    <row r="1269" spans="9:9" s="11" customFormat="1" x14ac:dyDescent="0.2">
      <c r="I1269" s="36"/>
    </row>
    <row r="1270" spans="9:9" s="11" customFormat="1" x14ac:dyDescent="0.2">
      <c r="I1270" s="36"/>
    </row>
    <row r="1271" spans="9:9" s="11" customFormat="1" x14ac:dyDescent="0.2">
      <c r="I1271" s="36"/>
    </row>
    <row r="1272" spans="9:9" s="11" customFormat="1" x14ac:dyDescent="0.2">
      <c r="I1272" s="36"/>
    </row>
    <row r="1273" spans="9:9" s="11" customFormat="1" x14ac:dyDescent="0.2">
      <c r="I1273" s="36"/>
    </row>
    <row r="1274" spans="9:9" s="11" customFormat="1" x14ac:dyDescent="0.2">
      <c r="I1274" s="36"/>
    </row>
    <row r="1275" spans="9:9" s="11" customFormat="1" x14ac:dyDescent="0.2">
      <c r="I1275" s="36"/>
    </row>
    <row r="1276" spans="9:9" s="11" customFormat="1" x14ac:dyDescent="0.2">
      <c r="I1276" s="36"/>
    </row>
    <row r="1277" spans="9:9" s="11" customFormat="1" x14ac:dyDescent="0.2">
      <c r="I1277" s="36"/>
    </row>
    <row r="1278" spans="9:9" s="11" customFormat="1" x14ac:dyDescent="0.2">
      <c r="I1278" s="36"/>
    </row>
    <row r="1279" spans="9:9" s="11" customFormat="1" x14ac:dyDescent="0.2">
      <c r="I1279" s="36"/>
    </row>
    <row r="1280" spans="9:9" s="11" customFormat="1" x14ac:dyDescent="0.2">
      <c r="I1280" s="36"/>
    </row>
    <row r="1281" spans="9:9" s="11" customFormat="1" x14ac:dyDescent="0.2">
      <c r="I1281" s="36"/>
    </row>
    <row r="1282" spans="9:9" s="11" customFormat="1" x14ac:dyDescent="0.2">
      <c r="I1282" s="36"/>
    </row>
    <row r="1283" spans="9:9" s="11" customFormat="1" x14ac:dyDescent="0.2">
      <c r="I1283" s="36"/>
    </row>
    <row r="1284" spans="9:9" s="11" customFormat="1" x14ac:dyDescent="0.2">
      <c r="I1284" s="36"/>
    </row>
    <row r="1285" spans="9:9" s="11" customFormat="1" x14ac:dyDescent="0.2">
      <c r="I1285" s="36"/>
    </row>
    <row r="1286" spans="9:9" s="11" customFormat="1" x14ac:dyDescent="0.2">
      <c r="I1286" s="36"/>
    </row>
    <row r="1287" spans="9:9" s="11" customFormat="1" x14ac:dyDescent="0.2">
      <c r="I1287" s="36"/>
    </row>
    <row r="1288" spans="9:9" s="11" customFormat="1" x14ac:dyDescent="0.2">
      <c r="I1288" s="36"/>
    </row>
    <row r="1289" spans="9:9" s="11" customFormat="1" x14ac:dyDescent="0.2">
      <c r="I1289" s="36"/>
    </row>
    <row r="1290" spans="9:9" s="11" customFormat="1" x14ac:dyDescent="0.2">
      <c r="I1290" s="36"/>
    </row>
    <row r="1291" spans="9:9" s="11" customFormat="1" x14ac:dyDescent="0.2">
      <c r="I1291" s="36"/>
    </row>
    <row r="1292" spans="9:9" s="11" customFormat="1" x14ac:dyDescent="0.2">
      <c r="I1292" s="36"/>
    </row>
    <row r="1293" spans="9:9" s="11" customFormat="1" x14ac:dyDescent="0.2">
      <c r="I1293" s="36"/>
    </row>
    <row r="1294" spans="9:9" s="11" customFormat="1" x14ac:dyDescent="0.2">
      <c r="I1294" s="36"/>
    </row>
    <row r="1295" spans="9:9" s="11" customFormat="1" x14ac:dyDescent="0.2">
      <c r="I1295" s="36"/>
    </row>
    <row r="1296" spans="9:9" s="11" customFormat="1" x14ac:dyDescent="0.2">
      <c r="I1296" s="36"/>
    </row>
    <row r="1297" spans="9:9" s="11" customFormat="1" x14ac:dyDescent="0.2">
      <c r="I1297" s="36"/>
    </row>
    <row r="1298" spans="9:9" s="11" customFormat="1" x14ac:dyDescent="0.2">
      <c r="I1298" s="36"/>
    </row>
    <row r="1299" spans="9:9" s="11" customFormat="1" x14ac:dyDescent="0.2">
      <c r="I1299" s="36"/>
    </row>
    <row r="1300" spans="9:9" s="11" customFormat="1" x14ac:dyDescent="0.2">
      <c r="I1300" s="36"/>
    </row>
    <row r="1301" spans="9:9" s="11" customFormat="1" x14ac:dyDescent="0.2">
      <c r="I1301" s="36"/>
    </row>
    <row r="1302" spans="9:9" s="11" customFormat="1" x14ac:dyDescent="0.2">
      <c r="I1302" s="36"/>
    </row>
    <row r="1303" spans="9:9" s="11" customFormat="1" x14ac:dyDescent="0.2">
      <c r="I1303" s="36"/>
    </row>
    <row r="1304" spans="9:9" s="11" customFormat="1" x14ac:dyDescent="0.2">
      <c r="I1304" s="36"/>
    </row>
    <row r="1305" spans="9:9" s="11" customFormat="1" x14ac:dyDescent="0.2">
      <c r="I1305" s="36"/>
    </row>
    <row r="1306" spans="9:9" s="11" customFormat="1" x14ac:dyDescent="0.2">
      <c r="I1306" s="36"/>
    </row>
    <row r="1307" spans="9:9" s="11" customFormat="1" x14ac:dyDescent="0.2">
      <c r="I1307" s="36"/>
    </row>
    <row r="1308" spans="9:9" s="11" customFormat="1" x14ac:dyDescent="0.2">
      <c r="I1308" s="36"/>
    </row>
    <row r="1309" spans="9:9" s="11" customFormat="1" x14ac:dyDescent="0.2">
      <c r="I1309" s="36"/>
    </row>
    <row r="1310" spans="9:9" s="11" customFormat="1" x14ac:dyDescent="0.2">
      <c r="I1310" s="36"/>
    </row>
    <row r="1311" spans="9:9" s="11" customFormat="1" x14ac:dyDescent="0.2">
      <c r="I1311" s="36"/>
    </row>
    <row r="1312" spans="9:9" s="11" customFormat="1" x14ac:dyDescent="0.2">
      <c r="I1312" s="36"/>
    </row>
    <row r="1313" spans="9:9" s="11" customFormat="1" x14ac:dyDescent="0.2">
      <c r="I1313" s="36"/>
    </row>
    <row r="1314" spans="9:9" s="11" customFormat="1" x14ac:dyDescent="0.2">
      <c r="I1314" s="36"/>
    </row>
    <row r="1315" spans="9:9" s="11" customFormat="1" x14ac:dyDescent="0.2">
      <c r="I1315" s="36"/>
    </row>
    <row r="1316" spans="9:9" s="11" customFormat="1" x14ac:dyDescent="0.2">
      <c r="I1316" s="36"/>
    </row>
    <row r="1317" spans="9:9" s="11" customFormat="1" x14ac:dyDescent="0.2">
      <c r="I1317" s="36"/>
    </row>
    <row r="1318" spans="9:9" s="11" customFormat="1" x14ac:dyDescent="0.2">
      <c r="I1318" s="36"/>
    </row>
    <row r="1319" spans="9:9" s="11" customFormat="1" x14ac:dyDescent="0.2">
      <c r="I1319" s="36"/>
    </row>
    <row r="1320" spans="9:9" s="11" customFormat="1" x14ac:dyDescent="0.2">
      <c r="I1320" s="36"/>
    </row>
    <row r="1321" spans="9:9" s="11" customFormat="1" x14ac:dyDescent="0.2">
      <c r="I1321" s="36"/>
    </row>
    <row r="1322" spans="9:9" s="11" customFormat="1" x14ac:dyDescent="0.2">
      <c r="I1322" s="36"/>
    </row>
    <row r="1323" spans="9:9" s="11" customFormat="1" x14ac:dyDescent="0.2">
      <c r="I1323" s="36"/>
    </row>
    <row r="1324" spans="9:9" s="11" customFormat="1" x14ac:dyDescent="0.2">
      <c r="I1324" s="36"/>
    </row>
    <row r="1325" spans="9:9" s="11" customFormat="1" x14ac:dyDescent="0.2">
      <c r="I1325" s="36"/>
    </row>
    <row r="1326" spans="9:9" s="11" customFormat="1" x14ac:dyDescent="0.2">
      <c r="I1326" s="36"/>
    </row>
    <row r="1327" spans="9:9" s="11" customFormat="1" x14ac:dyDescent="0.2">
      <c r="I1327" s="36"/>
    </row>
    <row r="1328" spans="9:9" s="11" customFormat="1" x14ac:dyDescent="0.2">
      <c r="I1328" s="36"/>
    </row>
    <row r="1329" spans="9:9" s="11" customFormat="1" x14ac:dyDescent="0.2">
      <c r="I1329" s="36"/>
    </row>
    <row r="1330" spans="9:9" s="11" customFormat="1" x14ac:dyDescent="0.2">
      <c r="I1330" s="36"/>
    </row>
    <row r="1331" spans="9:9" s="11" customFormat="1" x14ac:dyDescent="0.2">
      <c r="I1331" s="36"/>
    </row>
    <row r="1332" spans="9:9" s="11" customFormat="1" x14ac:dyDescent="0.2">
      <c r="I1332" s="36"/>
    </row>
    <row r="1333" spans="9:9" s="11" customFormat="1" x14ac:dyDescent="0.2">
      <c r="I1333" s="36"/>
    </row>
    <row r="1334" spans="9:9" s="11" customFormat="1" x14ac:dyDescent="0.2">
      <c r="I1334" s="36"/>
    </row>
    <row r="1335" spans="9:9" s="11" customFormat="1" x14ac:dyDescent="0.2">
      <c r="I1335" s="36"/>
    </row>
    <row r="1336" spans="9:9" s="11" customFormat="1" x14ac:dyDescent="0.2">
      <c r="I1336" s="36"/>
    </row>
    <row r="1337" spans="9:9" s="11" customFormat="1" x14ac:dyDescent="0.2">
      <c r="I1337" s="36"/>
    </row>
    <row r="1338" spans="9:9" s="11" customFormat="1" x14ac:dyDescent="0.2">
      <c r="I1338" s="36"/>
    </row>
    <row r="1339" spans="9:9" s="11" customFormat="1" x14ac:dyDescent="0.2">
      <c r="I1339" s="36"/>
    </row>
    <row r="1340" spans="9:9" s="11" customFormat="1" x14ac:dyDescent="0.2">
      <c r="I1340" s="36"/>
    </row>
    <row r="1341" spans="9:9" s="11" customFormat="1" x14ac:dyDescent="0.2">
      <c r="I1341" s="36"/>
    </row>
    <row r="1342" spans="9:9" s="11" customFormat="1" x14ac:dyDescent="0.2">
      <c r="I1342" s="36"/>
    </row>
    <row r="1343" spans="9:9" s="11" customFormat="1" x14ac:dyDescent="0.2">
      <c r="I1343" s="36"/>
    </row>
    <row r="1344" spans="9:9" s="11" customFormat="1" x14ac:dyDescent="0.2">
      <c r="I1344" s="36"/>
    </row>
    <row r="1345" spans="9:9" s="11" customFormat="1" x14ac:dyDescent="0.2">
      <c r="I1345" s="36"/>
    </row>
    <row r="1346" spans="9:9" s="11" customFormat="1" x14ac:dyDescent="0.2">
      <c r="I1346" s="36"/>
    </row>
    <row r="1347" spans="9:9" s="11" customFormat="1" x14ac:dyDescent="0.2">
      <c r="I1347" s="36"/>
    </row>
    <row r="1348" spans="9:9" s="11" customFormat="1" x14ac:dyDescent="0.2">
      <c r="I1348" s="36"/>
    </row>
    <row r="1349" spans="9:9" s="11" customFormat="1" x14ac:dyDescent="0.2">
      <c r="I1349" s="36"/>
    </row>
    <row r="1350" spans="9:9" s="11" customFormat="1" x14ac:dyDescent="0.2">
      <c r="I1350" s="36"/>
    </row>
    <row r="1351" spans="9:9" s="11" customFormat="1" x14ac:dyDescent="0.2">
      <c r="I1351" s="36"/>
    </row>
    <row r="1352" spans="9:9" s="11" customFormat="1" x14ac:dyDescent="0.2">
      <c r="I1352" s="36"/>
    </row>
    <row r="1353" spans="9:9" s="11" customFormat="1" x14ac:dyDescent="0.2">
      <c r="I1353" s="36"/>
    </row>
    <row r="1354" spans="9:9" s="11" customFormat="1" x14ac:dyDescent="0.2">
      <c r="I1354" s="36"/>
    </row>
    <row r="1355" spans="9:9" s="11" customFormat="1" x14ac:dyDescent="0.2">
      <c r="I1355" s="36"/>
    </row>
    <row r="1356" spans="9:9" s="11" customFormat="1" x14ac:dyDescent="0.2">
      <c r="I1356" s="36"/>
    </row>
    <row r="1357" spans="9:9" s="11" customFormat="1" x14ac:dyDescent="0.2">
      <c r="I1357" s="36"/>
    </row>
    <row r="1358" spans="9:9" s="11" customFormat="1" x14ac:dyDescent="0.2">
      <c r="I1358" s="36"/>
    </row>
    <row r="1359" spans="9:9" s="11" customFormat="1" x14ac:dyDescent="0.2">
      <c r="I1359" s="36"/>
    </row>
    <row r="1360" spans="9:9" s="11" customFormat="1" x14ac:dyDescent="0.2">
      <c r="I1360" s="36"/>
    </row>
    <row r="1361" spans="9:9" s="11" customFormat="1" x14ac:dyDescent="0.2">
      <c r="I1361" s="36"/>
    </row>
    <row r="1362" spans="9:9" s="11" customFormat="1" x14ac:dyDescent="0.2">
      <c r="I1362" s="36"/>
    </row>
    <row r="1363" spans="9:9" s="11" customFormat="1" x14ac:dyDescent="0.2">
      <c r="I1363" s="36"/>
    </row>
    <row r="1364" spans="9:9" s="11" customFormat="1" x14ac:dyDescent="0.2">
      <c r="I1364" s="36"/>
    </row>
    <row r="1365" spans="9:9" s="11" customFormat="1" x14ac:dyDescent="0.2">
      <c r="I1365" s="36"/>
    </row>
    <row r="1366" spans="9:9" s="11" customFormat="1" x14ac:dyDescent="0.2">
      <c r="I1366" s="36"/>
    </row>
    <row r="1367" spans="9:9" s="11" customFormat="1" x14ac:dyDescent="0.2">
      <c r="I1367" s="36"/>
    </row>
    <row r="1368" spans="9:9" s="11" customFormat="1" x14ac:dyDescent="0.2">
      <c r="I1368" s="36"/>
    </row>
    <row r="1369" spans="9:9" s="11" customFormat="1" x14ac:dyDescent="0.2">
      <c r="I1369" s="36"/>
    </row>
    <row r="1370" spans="9:9" s="11" customFormat="1" x14ac:dyDescent="0.2">
      <c r="I1370" s="36"/>
    </row>
    <row r="1371" spans="9:9" s="11" customFormat="1" x14ac:dyDescent="0.2">
      <c r="I1371" s="36"/>
    </row>
    <row r="1372" spans="9:9" s="11" customFormat="1" x14ac:dyDescent="0.2">
      <c r="I1372" s="36"/>
    </row>
    <row r="1373" spans="9:9" s="11" customFormat="1" x14ac:dyDescent="0.2">
      <c r="I1373" s="36"/>
    </row>
    <row r="1374" spans="9:9" s="11" customFormat="1" x14ac:dyDescent="0.2">
      <c r="I1374" s="36"/>
    </row>
    <row r="1375" spans="9:9" s="11" customFormat="1" x14ac:dyDescent="0.2">
      <c r="I1375" s="36"/>
    </row>
    <row r="1376" spans="9:9" s="11" customFormat="1" x14ac:dyDescent="0.2">
      <c r="I1376" s="36"/>
    </row>
    <row r="1377" spans="9:9" s="11" customFormat="1" x14ac:dyDescent="0.2">
      <c r="I1377" s="36"/>
    </row>
    <row r="1378" spans="9:9" s="11" customFormat="1" x14ac:dyDescent="0.2">
      <c r="I1378" s="36"/>
    </row>
    <row r="1379" spans="9:9" s="11" customFormat="1" x14ac:dyDescent="0.2">
      <c r="I1379" s="36"/>
    </row>
    <row r="1380" spans="9:9" s="11" customFormat="1" x14ac:dyDescent="0.2">
      <c r="I1380" s="36"/>
    </row>
    <row r="1381" spans="9:9" s="11" customFormat="1" x14ac:dyDescent="0.2">
      <c r="I1381" s="36"/>
    </row>
    <row r="1382" spans="9:9" s="11" customFormat="1" x14ac:dyDescent="0.2">
      <c r="I1382" s="36"/>
    </row>
    <row r="1383" spans="9:9" s="11" customFormat="1" x14ac:dyDescent="0.2">
      <c r="I1383" s="36"/>
    </row>
    <row r="1384" spans="9:9" s="11" customFormat="1" x14ac:dyDescent="0.2">
      <c r="I1384" s="36"/>
    </row>
    <row r="1385" spans="9:9" s="11" customFormat="1" x14ac:dyDescent="0.2">
      <c r="I1385" s="36"/>
    </row>
    <row r="1386" spans="9:9" s="11" customFormat="1" x14ac:dyDescent="0.2">
      <c r="I1386" s="36"/>
    </row>
    <row r="1387" spans="9:9" s="11" customFormat="1" x14ac:dyDescent="0.2">
      <c r="I1387" s="36"/>
    </row>
    <row r="1388" spans="9:9" s="11" customFormat="1" x14ac:dyDescent="0.2">
      <c r="I1388" s="36"/>
    </row>
    <row r="1389" spans="9:9" s="11" customFormat="1" x14ac:dyDescent="0.2">
      <c r="I1389" s="36"/>
    </row>
    <row r="1390" spans="9:9" s="11" customFormat="1" x14ac:dyDescent="0.2">
      <c r="I1390" s="36"/>
    </row>
    <row r="1391" spans="9:9" s="11" customFormat="1" x14ac:dyDescent="0.2">
      <c r="I1391" s="36"/>
    </row>
    <row r="1392" spans="9:9" s="11" customFormat="1" x14ac:dyDescent="0.2">
      <c r="I1392" s="36"/>
    </row>
    <row r="1393" spans="9:9" s="11" customFormat="1" x14ac:dyDescent="0.2">
      <c r="I1393" s="36"/>
    </row>
    <row r="1394" spans="9:9" s="11" customFormat="1" x14ac:dyDescent="0.2">
      <c r="I1394" s="36"/>
    </row>
    <row r="1395" spans="9:9" s="11" customFormat="1" x14ac:dyDescent="0.2">
      <c r="I1395" s="36"/>
    </row>
    <row r="1396" spans="9:9" s="11" customFormat="1" x14ac:dyDescent="0.2">
      <c r="I1396" s="36"/>
    </row>
    <row r="1397" spans="9:9" s="11" customFormat="1" x14ac:dyDescent="0.2">
      <c r="I1397" s="36"/>
    </row>
    <row r="1398" spans="9:9" s="11" customFormat="1" x14ac:dyDescent="0.2">
      <c r="I1398" s="36"/>
    </row>
    <row r="1399" spans="9:9" s="11" customFormat="1" x14ac:dyDescent="0.2">
      <c r="I1399" s="36"/>
    </row>
    <row r="1400" spans="9:9" s="11" customFormat="1" x14ac:dyDescent="0.2">
      <c r="I1400" s="36"/>
    </row>
    <row r="1401" spans="9:9" s="11" customFormat="1" x14ac:dyDescent="0.2">
      <c r="I1401" s="36"/>
    </row>
    <row r="1402" spans="9:9" s="11" customFormat="1" x14ac:dyDescent="0.2">
      <c r="I1402" s="36"/>
    </row>
    <row r="1403" spans="9:9" s="11" customFormat="1" x14ac:dyDescent="0.2">
      <c r="I1403" s="36"/>
    </row>
    <row r="1404" spans="9:9" s="11" customFormat="1" x14ac:dyDescent="0.2">
      <c r="I1404" s="36"/>
    </row>
    <row r="1405" spans="9:9" s="11" customFormat="1" x14ac:dyDescent="0.2">
      <c r="I1405" s="36"/>
    </row>
    <row r="1406" spans="9:9" s="11" customFormat="1" x14ac:dyDescent="0.2">
      <c r="I1406" s="36"/>
    </row>
    <row r="1407" spans="9:9" s="11" customFormat="1" x14ac:dyDescent="0.2">
      <c r="I1407" s="36"/>
    </row>
    <row r="1408" spans="9:9" s="11" customFormat="1" x14ac:dyDescent="0.2">
      <c r="I1408" s="36"/>
    </row>
    <row r="1409" spans="9:9" s="11" customFormat="1" x14ac:dyDescent="0.2">
      <c r="I1409" s="36"/>
    </row>
    <row r="1410" spans="9:9" s="11" customFormat="1" x14ac:dyDescent="0.2">
      <c r="I1410" s="36"/>
    </row>
    <row r="1411" spans="9:9" s="11" customFormat="1" x14ac:dyDescent="0.2">
      <c r="I1411" s="36"/>
    </row>
    <row r="1412" spans="9:9" s="11" customFormat="1" x14ac:dyDescent="0.2">
      <c r="I1412" s="36"/>
    </row>
    <row r="1413" spans="9:9" s="11" customFormat="1" x14ac:dyDescent="0.2">
      <c r="I1413" s="36"/>
    </row>
    <row r="1414" spans="9:9" s="11" customFormat="1" x14ac:dyDescent="0.2">
      <c r="I1414" s="36"/>
    </row>
    <row r="1415" spans="9:9" s="11" customFormat="1" x14ac:dyDescent="0.2">
      <c r="I1415" s="36"/>
    </row>
    <row r="1416" spans="9:9" s="11" customFormat="1" x14ac:dyDescent="0.2">
      <c r="I1416" s="36"/>
    </row>
    <row r="1417" spans="9:9" s="11" customFormat="1" x14ac:dyDescent="0.2">
      <c r="I1417" s="36"/>
    </row>
    <row r="1418" spans="9:9" s="11" customFormat="1" x14ac:dyDescent="0.2">
      <c r="I1418" s="36"/>
    </row>
    <row r="1419" spans="9:9" s="11" customFormat="1" x14ac:dyDescent="0.2">
      <c r="I1419" s="36"/>
    </row>
    <row r="1420" spans="9:9" s="11" customFormat="1" x14ac:dyDescent="0.2">
      <c r="I1420" s="36"/>
    </row>
    <row r="1421" spans="9:9" s="11" customFormat="1" x14ac:dyDescent="0.2">
      <c r="I1421" s="36"/>
    </row>
    <row r="1422" spans="9:9" s="11" customFormat="1" x14ac:dyDescent="0.2">
      <c r="I1422" s="36"/>
    </row>
    <row r="1423" spans="9:9" s="11" customFormat="1" x14ac:dyDescent="0.2">
      <c r="I1423" s="36"/>
    </row>
    <row r="1424" spans="9:9" s="11" customFormat="1" x14ac:dyDescent="0.2">
      <c r="I1424" s="36"/>
    </row>
    <row r="1425" spans="9:9" s="11" customFormat="1" x14ac:dyDescent="0.2">
      <c r="I1425" s="36"/>
    </row>
    <row r="1426" spans="9:9" s="11" customFormat="1" x14ac:dyDescent="0.2">
      <c r="I1426" s="36"/>
    </row>
    <row r="1427" spans="9:9" s="11" customFormat="1" x14ac:dyDescent="0.2">
      <c r="I1427" s="36"/>
    </row>
    <row r="1428" spans="9:9" s="11" customFormat="1" x14ac:dyDescent="0.2">
      <c r="I1428" s="36"/>
    </row>
    <row r="1429" spans="9:9" s="11" customFormat="1" x14ac:dyDescent="0.2">
      <c r="I1429" s="36"/>
    </row>
    <row r="1430" spans="9:9" s="11" customFormat="1" x14ac:dyDescent="0.2">
      <c r="I1430" s="36"/>
    </row>
    <row r="1431" spans="9:9" s="11" customFormat="1" x14ac:dyDescent="0.2">
      <c r="I1431" s="36"/>
    </row>
    <row r="1432" spans="9:9" s="11" customFormat="1" x14ac:dyDescent="0.2">
      <c r="I1432" s="36"/>
    </row>
    <row r="1433" spans="9:9" s="11" customFormat="1" x14ac:dyDescent="0.2">
      <c r="I1433" s="36"/>
    </row>
    <row r="1434" spans="9:9" s="11" customFormat="1" x14ac:dyDescent="0.2">
      <c r="I1434" s="36"/>
    </row>
    <row r="1435" spans="9:9" s="11" customFormat="1" x14ac:dyDescent="0.2">
      <c r="I1435" s="36"/>
    </row>
    <row r="1436" spans="9:9" s="11" customFormat="1" x14ac:dyDescent="0.2">
      <c r="I1436" s="36"/>
    </row>
    <row r="1437" spans="9:9" s="11" customFormat="1" x14ac:dyDescent="0.2">
      <c r="I1437" s="36"/>
    </row>
    <row r="1438" spans="9:9" s="11" customFormat="1" x14ac:dyDescent="0.2">
      <c r="I1438" s="36"/>
    </row>
    <row r="1439" spans="9:9" s="11" customFormat="1" x14ac:dyDescent="0.2">
      <c r="I1439" s="36"/>
    </row>
    <row r="1440" spans="9:9" s="11" customFormat="1" x14ac:dyDescent="0.2">
      <c r="I1440" s="36"/>
    </row>
    <row r="1441" spans="9:9" s="11" customFormat="1" x14ac:dyDescent="0.2">
      <c r="I1441" s="36"/>
    </row>
    <row r="1442" spans="9:9" s="11" customFormat="1" x14ac:dyDescent="0.2">
      <c r="I1442" s="36"/>
    </row>
    <row r="1443" spans="9:9" s="11" customFormat="1" x14ac:dyDescent="0.2">
      <c r="I1443" s="36"/>
    </row>
    <row r="1444" spans="9:9" s="11" customFormat="1" x14ac:dyDescent="0.2">
      <c r="I1444" s="36"/>
    </row>
    <row r="1445" spans="9:9" s="11" customFormat="1" x14ac:dyDescent="0.2">
      <c r="I1445" s="36"/>
    </row>
    <row r="1446" spans="9:9" s="11" customFormat="1" x14ac:dyDescent="0.2">
      <c r="I1446" s="36"/>
    </row>
    <row r="1447" spans="9:9" s="11" customFormat="1" x14ac:dyDescent="0.2">
      <c r="I1447" s="36"/>
    </row>
    <row r="1448" spans="9:9" s="11" customFormat="1" x14ac:dyDescent="0.2">
      <c r="I1448" s="36"/>
    </row>
    <row r="1449" spans="9:9" s="11" customFormat="1" x14ac:dyDescent="0.2">
      <c r="I1449" s="36"/>
    </row>
    <row r="1450" spans="9:9" s="11" customFormat="1" x14ac:dyDescent="0.2">
      <c r="I1450" s="36"/>
    </row>
    <row r="1451" spans="9:9" s="11" customFormat="1" x14ac:dyDescent="0.2">
      <c r="I1451" s="36"/>
    </row>
    <row r="1452" spans="9:9" s="11" customFormat="1" x14ac:dyDescent="0.2">
      <c r="I1452" s="36"/>
    </row>
    <row r="1453" spans="9:9" s="11" customFormat="1" x14ac:dyDescent="0.2">
      <c r="I1453" s="36"/>
    </row>
    <row r="1454" spans="9:9" s="11" customFormat="1" x14ac:dyDescent="0.2">
      <c r="I1454" s="36"/>
    </row>
    <row r="1455" spans="9:9" s="11" customFormat="1" x14ac:dyDescent="0.2">
      <c r="I1455" s="36"/>
    </row>
    <row r="1456" spans="9:9" s="11" customFormat="1" x14ac:dyDescent="0.2">
      <c r="I1456" s="36"/>
    </row>
    <row r="1457" spans="9:9" s="11" customFormat="1" x14ac:dyDescent="0.2">
      <c r="I1457" s="36"/>
    </row>
    <row r="1458" spans="9:9" s="11" customFormat="1" x14ac:dyDescent="0.2">
      <c r="I1458" s="36"/>
    </row>
    <row r="1459" spans="9:9" s="11" customFormat="1" x14ac:dyDescent="0.2">
      <c r="I1459" s="36"/>
    </row>
    <row r="1460" spans="9:9" s="11" customFormat="1" x14ac:dyDescent="0.2">
      <c r="I1460" s="36"/>
    </row>
    <row r="1461" spans="9:9" s="11" customFormat="1" x14ac:dyDescent="0.2">
      <c r="I1461" s="36"/>
    </row>
    <row r="1462" spans="9:9" s="11" customFormat="1" x14ac:dyDescent="0.2">
      <c r="I1462" s="36"/>
    </row>
    <row r="1463" spans="9:9" s="11" customFormat="1" x14ac:dyDescent="0.2">
      <c r="I1463" s="36"/>
    </row>
    <row r="1464" spans="9:9" s="11" customFormat="1" x14ac:dyDescent="0.2">
      <c r="I1464" s="36"/>
    </row>
    <row r="1465" spans="9:9" s="11" customFormat="1" x14ac:dyDescent="0.2">
      <c r="I1465" s="36"/>
    </row>
    <row r="1466" spans="9:9" s="11" customFormat="1" x14ac:dyDescent="0.2">
      <c r="I1466" s="36"/>
    </row>
    <row r="1467" spans="9:9" s="11" customFormat="1" x14ac:dyDescent="0.2">
      <c r="I1467" s="36"/>
    </row>
    <row r="1468" spans="9:9" s="11" customFormat="1" x14ac:dyDescent="0.2">
      <c r="I1468" s="36"/>
    </row>
    <row r="1469" spans="9:9" s="11" customFormat="1" x14ac:dyDescent="0.2">
      <c r="I1469" s="36"/>
    </row>
    <row r="1470" spans="9:9" s="11" customFormat="1" x14ac:dyDescent="0.2">
      <c r="I1470" s="36"/>
    </row>
    <row r="1471" spans="9:9" s="11" customFormat="1" x14ac:dyDescent="0.2">
      <c r="I1471" s="36"/>
    </row>
    <row r="1472" spans="9:9" s="11" customFormat="1" x14ac:dyDescent="0.2">
      <c r="I1472" s="36"/>
    </row>
    <row r="1473" spans="9:9" s="11" customFormat="1" x14ac:dyDescent="0.2">
      <c r="I1473" s="36"/>
    </row>
    <row r="1474" spans="9:9" s="11" customFormat="1" x14ac:dyDescent="0.2">
      <c r="I1474" s="36"/>
    </row>
    <row r="1475" spans="9:9" s="11" customFormat="1" x14ac:dyDescent="0.2">
      <c r="I1475" s="36"/>
    </row>
    <row r="1476" spans="9:9" s="11" customFormat="1" x14ac:dyDescent="0.2">
      <c r="I1476" s="36"/>
    </row>
    <row r="1477" spans="9:9" s="11" customFormat="1" x14ac:dyDescent="0.2">
      <c r="I1477" s="36"/>
    </row>
    <row r="1478" spans="9:9" s="11" customFormat="1" x14ac:dyDescent="0.2">
      <c r="I1478" s="36"/>
    </row>
    <row r="1479" spans="9:9" s="11" customFormat="1" x14ac:dyDescent="0.2">
      <c r="I1479" s="36"/>
    </row>
    <row r="1480" spans="9:9" s="11" customFormat="1" x14ac:dyDescent="0.2">
      <c r="I1480" s="36"/>
    </row>
    <row r="1481" spans="9:9" s="11" customFormat="1" x14ac:dyDescent="0.2">
      <c r="I1481" s="36"/>
    </row>
    <row r="1482" spans="9:9" s="11" customFormat="1" x14ac:dyDescent="0.2">
      <c r="I1482" s="36"/>
    </row>
    <row r="1483" spans="9:9" s="11" customFormat="1" x14ac:dyDescent="0.2">
      <c r="I1483" s="36"/>
    </row>
    <row r="1484" spans="9:9" s="11" customFormat="1" x14ac:dyDescent="0.2">
      <c r="I1484" s="36"/>
    </row>
    <row r="1485" spans="9:9" s="11" customFormat="1" x14ac:dyDescent="0.2">
      <c r="I1485" s="36"/>
    </row>
    <row r="1486" spans="9:9" s="11" customFormat="1" x14ac:dyDescent="0.2">
      <c r="I1486" s="36"/>
    </row>
    <row r="1487" spans="9:9" s="11" customFormat="1" x14ac:dyDescent="0.2">
      <c r="I1487" s="36"/>
    </row>
    <row r="1488" spans="9:9" s="11" customFormat="1" x14ac:dyDescent="0.2">
      <c r="I1488" s="36"/>
    </row>
    <row r="1489" spans="9:9" s="11" customFormat="1" x14ac:dyDescent="0.2">
      <c r="I1489" s="36"/>
    </row>
    <row r="1490" spans="9:9" s="11" customFormat="1" x14ac:dyDescent="0.2">
      <c r="I1490" s="36"/>
    </row>
    <row r="1491" spans="9:9" s="11" customFormat="1" x14ac:dyDescent="0.2">
      <c r="I1491" s="36"/>
    </row>
    <row r="1492" spans="9:9" s="11" customFormat="1" x14ac:dyDescent="0.2">
      <c r="I1492" s="36"/>
    </row>
    <row r="1493" spans="9:9" s="11" customFormat="1" x14ac:dyDescent="0.2">
      <c r="I1493" s="36"/>
    </row>
    <row r="1494" spans="9:9" s="11" customFormat="1" x14ac:dyDescent="0.2">
      <c r="I1494" s="36"/>
    </row>
    <row r="1495" spans="9:9" s="11" customFormat="1" x14ac:dyDescent="0.2">
      <c r="I1495" s="36"/>
    </row>
    <row r="1496" spans="9:9" s="11" customFormat="1" x14ac:dyDescent="0.2">
      <c r="I1496" s="36"/>
    </row>
    <row r="1497" spans="9:9" s="11" customFormat="1" x14ac:dyDescent="0.2">
      <c r="I1497" s="36"/>
    </row>
    <row r="1498" spans="9:9" s="11" customFormat="1" x14ac:dyDescent="0.2">
      <c r="I1498" s="36"/>
    </row>
    <row r="1499" spans="9:9" s="11" customFormat="1" x14ac:dyDescent="0.2">
      <c r="I1499" s="36"/>
    </row>
    <row r="1500" spans="9:9" s="11" customFormat="1" x14ac:dyDescent="0.2">
      <c r="I1500" s="36"/>
    </row>
    <row r="1501" spans="9:9" s="11" customFormat="1" x14ac:dyDescent="0.2">
      <c r="I1501" s="36"/>
    </row>
    <row r="1502" spans="9:9" s="11" customFormat="1" x14ac:dyDescent="0.2">
      <c r="I1502" s="36"/>
    </row>
    <row r="1503" spans="9:9" s="11" customFormat="1" x14ac:dyDescent="0.2">
      <c r="I1503" s="36"/>
    </row>
    <row r="1504" spans="9:9" s="11" customFormat="1" x14ac:dyDescent="0.2">
      <c r="I1504" s="36"/>
    </row>
    <row r="1505" spans="9:9" s="11" customFormat="1" x14ac:dyDescent="0.2">
      <c r="I1505" s="36"/>
    </row>
    <row r="1506" spans="9:9" s="11" customFormat="1" x14ac:dyDescent="0.2">
      <c r="I1506" s="36"/>
    </row>
    <row r="1507" spans="9:9" s="11" customFormat="1" x14ac:dyDescent="0.2">
      <c r="I1507" s="36"/>
    </row>
    <row r="1508" spans="9:9" s="11" customFormat="1" x14ac:dyDescent="0.2">
      <c r="I1508" s="36"/>
    </row>
    <row r="1509" spans="9:9" s="11" customFormat="1" x14ac:dyDescent="0.2">
      <c r="I1509" s="36"/>
    </row>
    <row r="1510" spans="9:9" s="11" customFormat="1" x14ac:dyDescent="0.2">
      <c r="I1510" s="36"/>
    </row>
    <row r="1511" spans="9:9" s="11" customFormat="1" x14ac:dyDescent="0.2">
      <c r="I1511" s="36"/>
    </row>
    <row r="1512" spans="9:9" s="11" customFormat="1" x14ac:dyDescent="0.2">
      <c r="I1512" s="36"/>
    </row>
    <row r="1513" spans="9:9" s="11" customFormat="1" x14ac:dyDescent="0.2">
      <c r="I1513" s="36"/>
    </row>
    <row r="1514" spans="9:9" s="11" customFormat="1" x14ac:dyDescent="0.2">
      <c r="I1514" s="36"/>
    </row>
    <row r="1515" spans="9:9" s="11" customFormat="1" x14ac:dyDescent="0.2">
      <c r="I1515" s="36"/>
    </row>
    <row r="1516" spans="9:9" s="11" customFormat="1" x14ac:dyDescent="0.2">
      <c r="I1516" s="36"/>
    </row>
    <row r="1517" spans="9:9" s="11" customFormat="1" x14ac:dyDescent="0.2">
      <c r="I1517" s="36"/>
    </row>
    <row r="1518" spans="9:9" s="11" customFormat="1" x14ac:dyDescent="0.2">
      <c r="I1518" s="36"/>
    </row>
    <row r="1519" spans="9:9" s="11" customFormat="1" x14ac:dyDescent="0.2">
      <c r="I1519" s="36"/>
    </row>
    <row r="1520" spans="9:9" s="11" customFormat="1" x14ac:dyDescent="0.2">
      <c r="I1520" s="36"/>
    </row>
    <row r="1521" spans="9:9" s="11" customFormat="1" x14ac:dyDescent="0.2">
      <c r="I1521" s="36"/>
    </row>
    <row r="1522" spans="9:9" s="11" customFormat="1" x14ac:dyDescent="0.2">
      <c r="I1522" s="36"/>
    </row>
    <row r="1523" spans="9:9" s="11" customFormat="1" x14ac:dyDescent="0.2">
      <c r="I1523" s="36"/>
    </row>
    <row r="1524" spans="9:9" s="11" customFormat="1" x14ac:dyDescent="0.2">
      <c r="I1524" s="36"/>
    </row>
    <row r="1525" spans="9:9" s="11" customFormat="1" x14ac:dyDescent="0.2">
      <c r="I1525" s="36"/>
    </row>
    <row r="1526" spans="9:9" s="11" customFormat="1" x14ac:dyDescent="0.2">
      <c r="I1526" s="36"/>
    </row>
    <row r="1527" spans="9:9" s="11" customFormat="1" x14ac:dyDescent="0.2">
      <c r="I1527" s="36"/>
    </row>
    <row r="1528" spans="9:9" s="11" customFormat="1" x14ac:dyDescent="0.2">
      <c r="I1528" s="36"/>
    </row>
    <row r="1529" spans="9:9" s="11" customFormat="1" x14ac:dyDescent="0.2">
      <c r="I1529" s="36"/>
    </row>
    <row r="1530" spans="9:9" s="11" customFormat="1" x14ac:dyDescent="0.2">
      <c r="I1530" s="36"/>
    </row>
    <row r="1531" spans="9:9" s="11" customFormat="1" x14ac:dyDescent="0.2">
      <c r="I1531" s="36"/>
    </row>
    <row r="1532" spans="9:9" s="11" customFormat="1" x14ac:dyDescent="0.2">
      <c r="I1532" s="36"/>
    </row>
    <row r="1533" spans="9:9" s="11" customFormat="1" x14ac:dyDescent="0.2">
      <c r="I1533" s="36"/>
    </row>
    <row r="1534" spans="9:9" s="11" customFormat="1" x14ac:dyDescent="0.2">
      <c r="I1534" s="36"/>
    </row>
    <row r="1535" spans="9:9" s="11" customFormat="1" x14ac:dyDescent="0.2">
      <c r="I1535" s="36"/>
    </row>
    <row r="1536" spans="9:9" s="11" customFormat="1" x14ac:dyDescent="0.2">
      <c r="I1536" s="36"/>
    </row>
    <row r="1537" spans="9:9" s="11" customFormat="1" x14ac:dyDescent="0.2">
      <c r="I1537" s="36"/>
    </row>
    <row r="1538" spans="9:9" s="11" customFormat="1" x14ac:dyDescent="0.2">
      <c r="I1538" s="36"/>
    </row>
    <row r="1539" spans="9:9" s="11" customFormat="1" x14ac:dyDescent="0.2">
      <c r="I1539" s="36"/>
    </row>
    <row r="1540" spans="9:9" s="11" customFormat="1" x14ac:dyDescent="0.2">
      <c r="I1540" s="36"/>
    </row>
    <row r="1541" spans="9:9" s="11" customFormat="1" x14ac:dyDescent="0.2">
      <c r="I1541" s="36"/>
    </row>
    <row r="1542" spans="9:9" s="11" customFormat="1" x14ac:dyDescent="0.2">
      <c r="I1542" s="36"/>
    </row>
    <row r="1543" spans="9:9" s="11" customFormat="1" x14ac:dyDescent="0.2">
      <c r="I1543" s="36"/>
    </row>
    <row r="1544" spans="9:9" s="11" customFormat="1" x14ac:dyDescent="0.2">
      <c r="I1544" s="36"/>
    </row>
    <row r="1545" spans="9:9" s="11" customFormat="1" x14ac:dyDescent="0.2">
      <c r="I1545" s="36"/>
    </row>
    <row r="1546" spans="9:9" s="11" customFormat="1" x14ac:dyDescent="0.2">
      <c r="I1546" s="36"/>
    </row>
    <row r="1547" spans="9:9" s="11" customFormat="1" x14ac:dyDescent="0.2">
      <c r="I1547" s="36"/>
    </row>
    <row r="1548" spans="9:9" s="11" customFormat="1" x14ac:dyDescent="0.2">
      <c r="I1548" s="36"/>
    </row>
    <row r="1549" spans="9:9" s="11" customFormat="1" x14ac:dyDescent="0.2">
      <c r="I1549" s="36"/>
    </row>
    <row r="1550" spans="9:9" s="11" customFormat="1" x14ac:dyDescent="0.2">
      <c r="I1550" s="36"/>
    </row>
    <row r="1551" spans="9:9" s="11" customFormat="1" x14ac:dyDescent="0.2">
      <c r="I1551" s="36"/>
    </row>
    <row r="1552" spans="9:9" s="11" customFormat="1" x14ac:dyDescent="0.2">
      <c r="I1552" s="36"/>
    </row>
    <row r="1553" spans="9:9" s="11" customFormat="1" x14ac:dyDescent="0.2">
      <c r="I1553" s="36"/>
    </row>
    <row r="1554" spans="9:9" s="11" customFormat="1" x14ac:dyDescent="0.2">
      <c r="I1554" s="36"/>
    </row>
    <row r="1555" spans="9:9" s="11" customFormat="1" x14ac:dyDescent="0.2">
      <c r="I1555" s="36"/>
    </row>
    <row r="1556" spans="9:9" s="11" customFormat="1" x14ac:dyDescent="0.2">
      <c r="I1556" s="36"/>
    </row>
    <row r="1557" spans="9:9" s="11" customFormat="1" x14ac:dyDescent="0.2">
      <c r="I1557" s="36"/>
    </row>
    <row r="1558" spans="9:9" s="11" customFormat="1" x14ac:dyDescent="0.2">
      <c r="I1558" s="36"/>
    </row>
    <row r="1559" spans="9:9" s="11" customFormat="1" x14ac:dyDescent="0.2">
      <c r="I1559" s="36"/>
    </row>
    <row r="1560" spans="9:9" s="11" customFormat="1" x14ac:dyDescent="0.2">
      <c r="I1560" s="36"/>
    </row>
    <row r="1561" spans="9:9" s="11" customFormat="1" x14ac:dyDescent="0.2">
      <c r="I1561" s="36"/>
    </row>
    <row r="1562" spans="9:9" s="11" customFormat="1" x14ac:dyDescent="0.2">
      <c r="I1562" s="36"/>
    </row>
    <row r="1563" spans="9:9" s="11" customFormat="1" x14ac:dyDescent="0.2">
      <c r="I1563" s="36"/>
    </row>
    <row r="1564" spans="9:9" s="11" customFormat="1" x14ac:dyDescent="0.2">
      <c r="I1564" s="36"/>
    </row>
    <row r="1565" spans="9:9" s="11" customFormat="1" x14ac:dyDescent="0.2">
      <c r="I1565" s="36"/>
    </row>
    <row r="1566" spans="9:9" s="11" customFormat="1" x14ac:dyDescent="0.2">
      <c r="I1566" s="36"/>
    </row>
    <row r="1567" spans="9:9" s="11" customFormat="1" x14ac:dyDescent="0.2">
      <c r="I1567" s="36"/>
    </row>
    <row r="1568" spans="9:9" s="11" customFormat="1" x14ac:dyDescent="0.2">
      <c r="I1568" s="36"/>
    </row>
    <row r="1569" spans="9:9" s="11" customFormat="1" x14ac:dyDescent="0.2">
      <c r="I1569" s="36"/>
    </row>
    <row r="1570" spans="9:9" s="11" customFormat="1" x14ac:dyDescent="0.2">
      <c r="I1570" s="36"/>
    </row>
    <row r="1571" spans="9:9" s="11" customFormat="1" x14ac:dyDescent="0.2">
      <c r="I1571" s="36"/>
    </row>
    <row r="1572" spans="9:9" s="11" customFormat="1" x14ac:dyDescent="0.2">
      <c r="I1572" s="36"/>
    </row>
    <row r="1573" spans="9:9" s="11" customFormat="1" x14ac:dyDescent="0.2">
      <c r="I1573" s="36"/>
    </row>
    <row r="1574" spans="9:9" s="11" customFormat="1" x14ac:dyDescent="0.2">
      <c r="I1574" s="36"/>
    </row>
    <row r="1575" spans="9:9" s="11" customFormat="1" x14ac:dyDescent="0.2">
      <c r="I1575" s="36"/>
    </row>
    <row r="1576" spans="9:9" s="11" customFormat="1" x14ac:dyDescent="0.2">
      <c r="I1576" s="36"/>
    </row>
    <row r="1577" spans="9:9" s="11" customFormat="1" x14ac:dyDescent="0.2">
      <c r="I1577" s="36"/>
    </row>
    <row r="1578" spans="9:9" s="11" customFormat="1" x14ac:dyDescent="0.2">
      <c r="I1578" s="36"/>
    </row>
    <row r="1579" spans="9:9" s="11" customFormat="1" x14ac:dyDescent="0.2">
      <c r="I1579" s="36"/>
    </row>
    <row r="1580" spans="9:9" s="11" customFormat="1" x14ac:dyDescent="0.2">
      <c r="I1580" s="36"/>
    </row>
    <row r="1581" spans="9:9" s="11" customFormat="1" x14ac:dyDescent="0.2">
      <c r="I1581" s="36"/>
    </row>
    <row r="1582" spans="9:9" s="11" customFormat="1" x14ac:dyDescent="0.2">
      <c r="I1582" s="36"/>
    </row>
    <row r="1583" spans="9:9" s="11" customFormat="1" x14ac:dyDescent="0.2">
      <c r="I1583" s="36"/>
    </row>
    <row r="1584" spans="9:9" s="11" customFormat="1" x14ac:dyDescent="0.2">
      <c r="I1584" s="36"/>
    </row>
    <row r="1585" spans="9:9" s="11" customFormat="1" x14ac:dyDescent="0.2">
      <c r="I1585" s="36"/>
    </row>
    <row r="1586" spans="9:9" s="11" customFormat="1" x14ac:dyDescent="0.2">
      <c r="I1586" s="36"/>
    </row>
    <row r="1587" spans="9:9" s="11" customFormat="1" x14ac:dyDescent="0.2">
      <c r="I1587" s="36"/>
    </row>
    <row r="1588" spans="9:9" s="11" customFormat="1" x14ac:dyDescent="0.2">
      <c r="I1588" s="36"/>
    </row>
    <row r="1589" spans="9:9" s="11" customFormat="1" x14ac:dyDescent="0.2">
      <c r="I1589" s="36"/>
    </row>
    <row r="1590" spans="9:9" s="11" customFormat="1" x14ac:dyDescent="0.2">
      <c r="I1590" s="36"/>
    </row>
    <row r="1591" spans="9:9" s="11" customFormat="1" x14ac:dyDescent="0.2">
      <c r="I1591" s="36"/>
    </row>
    <row r="1592" spans="9:9" s="11" customFormat="1" x14ac:dyDescent="0.2">
      <c r="I1592" s="36"/>
    </row>
    <row r="1593" spans="9:9" s="11" customFormat="1" x14ac:dyDescent="0.2">
      <c r="I1593" s="36"/>
    </row>
    <row r="1594" spans="9:9" s="11" customFormat="1" x14ac:dyDescent="0.2">
      <c r="I1594" s="36"/>
    </row>
    <row r="1595" spans="9:9" s="11" customFormat="1" x14ac:dyDescent="0.2">
      <c r="I1595" s="36"/>
    </row>
    <row r="1596" spans="9:9" s="11" customFormat="1" x14ac:dyDescent="0.2">
      <c r="I1596" s="36"/>
    </row>
    <row r="1597" spans="9:9" s="11" customFormat="1" x14ac:dyDescent="0.2">
      <c r="I1597" s="36"/>
    </row>
    <row r="1598" spans="9:9" s="11" customFormat="1" x14ac:dyDescent="0.2">
      <c r="I1598" s="36"/>
    </row>
    <row r="1599" spans="9:9" s="11" customFormat="1" x14ac:dyDescent="0.2">
      <c r="I1599" s="36"/>
    </row>
    <row r="1600" spans="9:9" s="11" customFormat="1" x14ac:dyDescent="0.2">
      <c r="I1600" s="36"/>
    </row>
    <row r="1601" spans="9:9" s="11" customFormat="1" x14ac:dyDescent="0.2">
      <c r="I1601" s="36"/>
    </row>
    <row r="1602" spans="9:9" s="11" customFormat="1" x14ac:dyDescent="0.2">
      <c r="I1602" s="36"/>
    </row>
    <row r="1603" spans="9:9" s="11" customFormat="1" x14ac:dyDescent="0.2">
      <c r="I1603" s="36"/>
    </row>
    <row r="1604" spans="9:9" s="11" customFormat="1" x14ac:dyDescent="0.2">
      <c r="I1604" s="36"/>
    </row>
    <row r="1605" spans="9:9" s="11" customFormat="1" x14ac:dyDescent="0.2">
      <c r="I1605" s="36"/>
    </row>
    <row r="1606" spans="9:9" s="11" customFormat="1" x14ac:dyDescent="0.2">
      <c r="I1606" s="36"/>
    </row>
    <row r="1607" spans="9:9" s="11" customFormat="1" x14ac:dyDescent="0.2">
      <c r="I1607" s="36"/>
    </row>
    <row r="1608" spans="9:9" s="11" customFormat="1" x14ac:dyDescent="0.2">
      <c r="I1608" s="36"/>
    </row>
    <row r="1609" spans="9:9" s="11" customFormat="1" x14ac:dyDescent="0.2">
      <c r="I1609" s="36"/>
    </row>
    <row r="1610" spans="9:9" s="11" customFormat="1" x14ac:dyDescent="0.2">
      <c r="I1610" s="36"/>
    </row>
    <row r="1611" spans="9:9" s="11" customFormat="1" x14ac:dyDescent="0.2">
      <c r="I1611" s="36"/>
    </row>
    <row r="1612" spans="9:9" s="11" customFormat="1" x14ac:dyDescent="0.2">
      <c r="I1612" s="36"/>
    </row>
    <row r="1613" spans="9:9" s="11" customFormat="1" x14ac:dyDescent="0.2">
      <c r="I1613" s="36"/>
    </row>
    <row r="1614" spans="9:9" s="11" customFormat="1" x14ac:dyDescent="0.2">
      <c r="I1614" s="36"/>
    </row>
    <row r="1615" spans="9:9" s="11" customFormat="1" x14ac:dyDescent="0.2">
      <c r="I1615" s="36"/>
    </row>
    <row r="1616" spans="9:9" s="11" customFormat="1" x14ac:dyDescent="0.2">
      <c r="I1616" s="36"/>
    </row>
    <row r="1617" spans="9:9" s="11" customFormat="1" x14ac:dyDescent="0.2">
      <c r="I1617" s="36"/>
    </row>
    <row r="1618" spans="9:9" s="11" customFormat="1" x14ac:dyDescent="0.2">
      <c r="I1618" s="36"/>
    </row>
    <row r="1619" spans="9:9" s="11" customFormat="1" x14ac:dyDescent="0.2">
      <c r="I1619" s="36"/>
    </row>
    <row r="1620" spans="9:9" s="11" customFormat="1" x14ac:dyDescent="0.2">
      <c r="I1620" s="36"/>
    </row>
    <row r="1621" spans="9:9" s="11" customFormat="1" x14ac:dyDescent="0.2">
      <c r="I1621" s="36"/>
    </row>
    <row r="1622" spans="9:9" s="11" customFormat="1" x14ac:dyDescent="0.2">
      <c r="I1622" s="36"/>
    </row>
    <row r="1623" spans="9:9" s="11" customFormat="1" x14ac:dyDescent="0.2">
      <c r="I1623" s="36"/>
    </row>
    <row r="1624" spans="9:9" s="11" customFormat="1" x14ac:dyDescent="0.2">
      <c r="I1624" s="36"/>
    </row>
    <row r="1625" spans="9:9" s="11" customFormat="1" x14ac:dyDescent="0.2">
      <c r="I1625" s="36"/>
    </row>
    <row r="1626" spans="9:9" s="11" customFormat="1" x14ac:dyDescent="0.2">
      <c r="I1626" s="36"/>
    </row>
    <row r="1627" spans="9:9" s="11" customFormat="1" x14ac:dyDescent="0.2">
      <c r="I1627" s="36"/>
    </row>
    <row r="1628" spans="9:9" s="11" customFormat="1" x14ac:dyDescent="0.2">
      <c r="I1628" s="36"/>
    </row>
    <row r="1629" spans="9:9" s="11" customFormat="1" x14ac:dyDescent="0.2">
      <c r="I1629" s="36"/>
    </row>
    <row r="1630" spans="9:9" s="11" customFormat="1" x14ac:dyDescent="0.2">
      <c r="I1630" s="36"/>
    </row>
    <row r="1631" spans="9:9" s="11" customFormat="1" x14ac:dyDescent="0.2">
      <c r="I1631" s="36"/>
    </row>
    <row r="1632" spans="9:9" s="11" customFormat="1" x14ac:dyDescent="0.2">
      <c r="I1632" s="36"/>
    </row>
    <row r="1633" spans="9:9" s="11" customFormat="1" x14ac:dyDescent="0.2">
      <c r="I1633" s="36"/>
    </row>
    <row r="1634" spans="9:9" s="11" customFormat="1" x14ac:dyDescent="0.2">
      <c r="I1634" s="36"/>
    </row>
    <row r="1635" spans="9:9" s="11" customFormat="1" x14ac:dyDescent="0.2">
      <c r="I1635" s="36"/>
    </row>
    <row r="1636" spans="9:9" s="11" customFormat="1" x14ac:dyDescent="0.2">
      <c r="I1636" s="36"/>
    </row>
    <row r="1637" spans="9:9" s="11" customFormat="1" x14ac:dyDescent="0.2">
      <c r="I1637" s="36"/>
    </row>
    <row r="1638" spans="9:9" s="11" customFormat="1" x14ac:dyDescent="0.2">
      <c r="I1638" s="36"/>
    </row>
    <row r="1639" spans="9:9" s="11" customFormat="1" x14ac:dyDescent="0.2">
      <c r="I1639" s="36"/>
    </row>
    <row r="1640" spans="9:9" s="11" customFormat="1" x14ac:dyDescent="0.2">
      <c r="I1640" s="36"/>
    </row>
    <row r="1641" spans="9:9" s="11" customFormat="1" x14ac:dyDescent="0.2">
      <c r="I1641" s="36"/>
    </row>
    <row r="1642" spans="9:9" s="11" customFormat="1" x14ac:dyDescent="0.2">
      <c r="I1642" s="36"/>
    </row>
    <row r="1643" spans="9:9" s="11" customFormat="1" x14ac:dyDescent="0.2">
      <c r="I1643" s="36"/>
    </row>
    <row r="1644" spans="9:9" s="11" customFormat="1" x14ac:dyDescent="0.2">
      <c r="I1644" s="36"/>
    </row>
    <row r="1645" spans="9:9" s="11" customFormat="1" x14ac:dyDescent="0.2">
      <c r="I1645" s="36"/>
    </row>
    <row r="1646" spans="9:9" s="11" customFormat="1" x14ac:dyDescent="0.2">
      <c r="I1646" s="36"/>
    </row>
    <row r="1647" spans="9:9" s="11" customFormat="1" x14ac:dyDescent="0.2">
      <c r="I1647" s="36"/>
    </row>
    <row r="1648" spans="9:9" s="11" customFormat="1" x14ac:dyDescent="0.2">
      <c r="I1648" s="36"/>
    </row>
    <row r="1649" spans="9:9" s="11" customFormat="1" x14ac:dyDescent="0.2">
      <c r="I1649" s="36"/>
    </row>
    <row r="1650" spans="9:9" s="11" customFormat="1" x14ac:dyDescent="0.2">
      <c r="I1650" s="36"/>
    </row>
    <row r="1651" spans="9:9" s="11" customFormat="1" x14ac:dyDescent="0.2">
      <c r="I1651" s="36"/>
    </row>
    <row r="1652" spans="9:9" s="11" customFormat="1" x14ac:dyDescent="0.2">
      <c r="I1652" s="36"/>
    </row>
    <row r="1653" spans="9:9" s="11" customFormat="1" x14ac:dyDescent="0.2">
      <c r="I1653" s="36"/>
    </row>
    <row r="1654" spans="9:9" s="11" customFormat="1" x14ac:dyDescent="0.2">
      <c r="I1654" s="36"/>
    </row>
    <row r="1655" spans="9:9" s="11" customFormat="1" x14ac:dyDescent="0.2">
      <c r="I1655" s="36"/>
    </row>
    <row r="1656" spans="9:9" s="11" customFormat="1" x14ac:dyDescent="0.2">
      <c r="I1656" s="36"/>
    </row>
    <row r="1657" spans="9:9" s="11" customFormat="1" x14ac:dyDescent="0.2">
      <c r="I1657" s="36"/>
    </row>
    <row r="1658" spans="9:9" s="11" customFormat="1" x14ac:dyDescent="0.2">
      <c r="I1658" s="36"/>
    </row>
    <row r="1659" spans="9:9" s="11" customFormat="1" x14ac:dyDescent="0.2">
      <c r="I1659" s="36"/>
    </row>
    <row r="1660" spans="9:9" s="11" customFormat="1" x14ac:dyDescent="0.2">
      <c r="I1660" s="36"/>
    </row>
    <row r="1661" spans="9:9" s="11" customFormat="1" x14ac:dyDescent="0.2">
      <c r="I1661" s="36"/>
    </row>
    <row r="1662" spans="9:9" s="11" customFormat="1" x14ac:dyDescent="0.2">
      <c r="I1662" s="36"/>
    </row>
    <row r="1663" spans="9:9" s="11" customFormat="1" x14ac:dyDescent="0.2">
      <c r="I1663" s="36"/>
    </row>
    <row r="1664" spans="9:9" s="11" customFormat="1" x14ac:dyDescent="0.2">
      <c r="I1664" s="36"/>
    </row>
    <row r="1665" spans="9:9" s="11" customFormat="1" x14ac:dyDescent="0.2">
      <c r="I1665" s="36"/>
    </row>
    <row r="1666" spans="9:9" s="11" customFormat="1" x14ac:dyDescent="0.2">
      <c r="I1666" s="36"/>
    </row>
    <row r="1667" spans="9:9" s="11" customFormat="1" x14ac:dyDescent="0.2">
      <c r="I1667" s="36"/>
    </row>
    <row r="1668" spans="9:9" s="11" customFormat="1" x14ac:dyDescent="0.2">
      <c r="I1668" s="36"/>
    </row>
    <row r="1669" spans="9:9" s="11" customFormat="1" x14ac:dyDescent="0.2">
      <c r="I1669" s="36"/>
    </row>
    <row r="1670" spans="9:9" s="11" customFormat="1" x14ac:dyDescent="0.2">
      <c r="I1670" s="36"/>
    </row>
    <row r="1671" spans="9:9" s="11" customFormat="1" x14ac:dyDescent="0.2">
      <c r="I1671" s="36"/>
    </row>
    <row r="1672" spans="9:9" s="11" customFormat="1" x14ac:dyDescent="0.2">
      <c r="I1672" s="36"/>
    </row>
    <row r="1673" spans="9:9" s="11" customFormat="1" x14ac:dyDescent="0.2">
      <c r="I1673" s="36"/>
    </row>
    <row r="1674" spans="9:9" s="11" customFormat="1" x14ac:dyDescent="0.2">
      <c r="I1674" s="36"/>
    </row>
    <row r="1675" spans="9:9" s="11" customFormat="1" x14ac:dyDescent="0.2">
      <c r="I1675" s="36"/>
    </row>
    <row r="1676" spans="9:9" s="11" customFormat="1" x14ac:dyDescent="0.2">
      <c r="I1676" s="36"/>
    </row>
    <row r="1677" spans="9:9" s="11" customFormat="1" x14ac:dyDescent="0.2">
      <c r="I1677" s="36"/>
    </row>
    <row r="1678" spans="9:9" s="11" customFormat="1" x14ac:dyDescent="0.2">
      <c r="I1678" s="36"/>
    </row>
    <row r="1679" spans="9:9" s="11" customFormat="1" x14ac:dyDescent="0.2">
      <c r="I1679" s="36"/>
    </row>
    <row r="1680" spans="9:9" s="11" customFormat="1" x14ac:dyDescent="0.2">
      <c r="I1680" s="36"/>
    </row>
    <row r="1681" spans="9:9" s="11" customFormat="1" x14ac:dyDescent="0.2">
      <c r="I1681" s="36"/>
    </row>
    <row r="1682" spans="9:9" s="11" customFormat="1" x14ac:dyDescent="0.2">
      <c r="I1682" s="36"/>
    </row>
    <row r="1683" spans="9:9" s="11" customFormat="1" x14ac:dyDescent="0.2">
      <c r="I1683" s="36"/>
    </row>
    <row r="1684" spans="9:9" s="11" customFormat="1" x14ac:dyDescent="0.2">
      <c r="I1684" s="36"/>
    </row>
    <row r="1685" spans="9:9" s="11" customFormat="1" x14ac:dyDescent="0.2">
      <c r="I1685" s="36"/>
    </row>
    <row r="1686" spans="9:9" s="11" customFormat="1" x14ac:dyDescent="0.2">
      <c r="I1686" s="36"/>
    </row>
    <row r="1687" spans="9:9" s="11" customFormat="1" x14ac:dyDescent="0.2">
      <c r="I1687" s="36"/>
    </row>
    <row r="1688" spans="9:9" s="11" customFormat="1" x14ac:dyDescent="0.2">
      <c r="I1688" s="36"/>
    </row>
    <row r="1689" spans="9:9" s="11" customFormat="1" x14ac:dyDescent="0.2">
      <c r="I1689" s="36"/>
    </row>
    <row r="1690" spans="9:9" s="11" customFormat="1" x14ac:dyDescent="0.2">
      <c r="I1690" s="36"/>
    </row>
    <row r="1691" spans="9:9" s="11" customFormat="1" x14ac:dyDescent="0.2">
      <c r="I1691" s="36"/>
    </row>
    <row r="1692" spans="9:9" s="11" customFormat="1" x14ac:dyDescent="0.2">
      <c r="I1692" s="36"/>
    </row>
    <row r="1693" spans="9:9" s="11" customFormat="1" x14ac:dyDescent="0.2">
      <c r="I1693" s="36"/>
    </row>
    <row r="1694" spans="9:9" s="11" customFormat="1" x14ac:dyDescent="0.2">
      <c r="I1694" s="36"/>
    </row>
    <row r="1695" spans="9:9" s="11" customFormat="1" x14ac:dyDescent="0.2">
      <c r="I1695" s="36"/>
    </row>
    <row r="1696" spans="9:9" s="11" customFormat="1" x14ac:dyDescent="0.2">
      <c r="I1696" s="36"/>
    </row>
    <row r="1697" spans="9:9" s="11" customFormat="1" x14ac:dyDescent="0.2">
      <c r="I1697" s="36"/>
    </row>
    <row r="1698" spans="9:9" s="11" customFormat="1" x14ac:dyDescent="0.2">
      <c r="I1698" s="36"/>
    </row>
    <row r="1699" spans="9:9" s="11" customFormat="1" x14ac:dyDescent="0.2">
      <c r="I1699" s="36"/>
    </row>
    <row r="1700" spans="9:9" s="11" customFormat="1" x14ac:dyDescent="0.2">
      <c r="I1700" s="36"/>
    </row>
    <row r="1701" spans="9:9" s="11" customFormat="1" x14ac:dyDescent="0.2">
      <c r="I1701" s="36"/>
    </row>
    <row r="1702" spans="9:9" s="11" customFormat="1" x14ac:dyDescent="0.2">
      <c r="I1702" s="36"/>
    </row>
    <row r="1703" spans="9:9" s="11" customFormat="1" x14ac:dyDescent="0.2">
      <c r="I1703" s="36"/>
    </row>
    <row r="1704" spans="9:9" s="11" customFormat="1" x14ac:dyDescent="0.2">
      <c r="I1704" s="36"/>
    </row>
    <row r="1705" spans="9:9" s="11" customFormat="1" x14ac:dyDescent="0.2">
      <c r="I1705" s="36"/>
    </row>
    <row r="1706" spans="9:9" s="11" customFormat="1" x14ac:dyDescent="0.2">
      <c r="I1706" s="36"/>
    </row>
    <row r="1707" spans="9:9" s="11" customFormat="1" x14ac:dyDescent="0.2">
      <c r="I1707" s="36"/>
    </row>
    <row r="1708" spans="9:9" s="11" customFormat="1" x14ac:dyDescent="0.2">
      <c r="I1708" s="36"/>
    </row>
    <row r="1709" spans="9:9" s="11" customFormat="1" x14ac:dyDescent="0.2">
      <c r="I1709" s="36"/>
    </row>
    <row r="1710" spans="9:9" s="11" customFormat="1" x14ac:dyDescent="0.2">
      <c r="I1710" s="36"/>
    </row>
    <row r="1711" spans="9:9" s="11" customFormat="1" x14ac:dyDescent="0.2">
      <c r="I1711" s="36"/>
    </row>
    <row r="1712" spans="9:9" s="11" customFormat="1" x14ac:dyDescent="0.2">
      <c r="I1712" s="36"/>
    </row>
    <row r="1713" spans="9:9" s="11" customFormat="1" x14ac:dyDescent="0.2">
      <c r="I1713" s="36"/>
    </row>
    <row r="1714" spans="9:9" s="11" customFormat="1" x14ac:dyDescent="0.2">
      <c r="I1714" s="36"/>
    </row>
    <row r="1715" spans="9:9" s="11" customFormat="1" x14ac:dyDescent="0.2">
      <c r="I1715" s="36"/>
    </row>
    <row r="1716" spans="9:9" s="11" customFormat="1" x14ac:dyDescent="0.2">
      <c r="I1716" s="36"/>
    </row>
    <row r="1717" spans="9:9" s="11" customFormat="1" x14ac:dyDescent="0.2">
      <c r="I1717" s="36"/>
    </row>
    <row r="1718" spans="9:9" s="11" customFormat="1" x14ac:dyDescent="0.2">
      <c r="I1718" s="36"/>
    </row>
    <row r="1719" spans="9:9" s="11" customFormat="1" x14ac:dyDescent="0.2">
      <c r="I1719" s="36"/>
    </row>
    <row r="1720" spans="9:9" s="11" customFormat="1" x14ac:dyDescent="0.2">
      <c r="I1720" s="36"/>
    </row>
    <row r="1721" spans="9:9" s="11" customFormat="1" x14ac:dyDescent="0.2">
      <c r="I1721" s="36"/>
    </row>
    <row r="1722" spans="9:9" s="11" customFormat="1" x14ac:dyDescent="0.2">
      <c r="I1722" s="36"/>
    </row>
    <row r="1723" spans="9:9" s="11" customFormat="1" x14ac:dyDescent="0.2">
      <c r="I1723" s="36"/>
    </row>
    <row r="1724" spans="9:9" s="11" customFormat="1" x14ac:dyDescent="0.2">
      <c r="I1724" s="36"/>
    </row>
    <row r="1725" spans="9:9" s="11" customFormat="1" x14ac:dyDescent="0.2">
      <c r="I1725" s="36"/>
    </row>
    <row r="1726" spans="9:9" s="11" customFormat="1" x14ac:dyDescent="0.2">
      <c r="I1726" s="36"/>
    </row>
    <row r="1727" spans="9:9" s="11" customFormat="1" x14ac:dyDescent="0.2">
      <c r="I1727" s="36"/>
    </row>
    <row r="1728" spans="9:9" s="11" customFormat="1" x14ac:dyDescent="0.2">
      <c r="I1728" s="36"/>
    </row>
    <row r="1729" spans="9:9" s="11" customFormat="1" x14ac:dyDescent="0.2">
      <c r="I1729" s="36"/>
    </row>
    <row r="1730" spans="9:9" s="11" customFormat="1" x14ac:dyDescent="0.2">
      <c r="I1730" s="36"/>
    </row>
    <row r="1731" spans="9:9" s="11" customFormat="1" x14ac:dyDescent="0.2">
      <c r="I1731" s="36"/>
    </row>
    <row r="1732" spans="9:9" s="11" customFormat="1" x14ac:dyDescent="0.2">
      <c r="I1732" s="36"/>
    </row>
    <row r="1733" spans="9:9" s="11" customFormat="1" x14ac:dyDescent="0.2">
      <c r="I1733" s="36"/>
    </row>
    <row r="1734" spans="9:9" s="11" customFormat="1" x14ac:dyDescent="0.2">
      <c r="I1734" s="36"/>
    </row>
    <row r="1735" spans="9:9" s="11" customFormat="1" x14ac:dyDescent="0.2">
      <c r="I1735" s="36"/>
    </row>
    <row r="1736" spans="9:9" s="11" customFormat="1" x14ac:dyDescent="0.2">
      <c r="I1736" s="36"/>
    </row>
    <row r="1737" spans="9:9" s="11" customFormat="1" x14ac:dyDescent="0.2">
      <c r="I1737" s="36"/>
    </row>
    <row r="1738" spans="9:9" s="11" customFormat="1" x14ac:dyDescent="0.2">
      <c r="I1738" s="36"/>
    </row>
    <row r="1739" spans="9:9" s="11" customFormat="1" x14ac:dyDescent="0.2">
      <c r="I1739" s="36"/>
    </row>
    <row r="1740" spans="9:9" s="11" customFormat="1" x14ac:dyDescent="0.2">
      <c r="I1740" s="36"/>
    </row>
    <row r="1741" spans="9:9" s="11" customFormat="1" x14ac:dyDescent="0.2">
      <c r="I1741" s="36"/>
    </row>
    <row r="1742" spans="9:9" s="11" customFormat="1" x14ac:dyDescent="0.2">
      <c r="I1742" s="36"/>
    </row>
    <row r="1743" spans="9:9" s="11" customFormat="1" x14ac:dyDescent="0.2">
      <c r="I1743" s="36"/>
    </row>
    <row r="1744" spans="9:9" s="11" customFormat="1" x14ac:dyDescent="0.2">
      <c r="I1744" s="36"/>
    </row>
    <row r="1745" spans="9:9" s="11" customFormat="1" x14ac:dyDescent="0.2">
      <c r="I1745" s="36"/>
    </row>
    <row r="1746" spans="9:9" s="11" customFormat="1" x14ac:dyDescent="0.2">
      <c r="I1746" s="36"/>
    </row>
    <row r="1747" spans="9:9" s="11" customFormat="1" x14ac:dyDescent="0.2">
      <c r="I1747" s="36"/>
    </row>
    <row r="1748" spans="9:9" s="11" customFormat="1" x14ac:dyDescent="0.2">
      <c r="I1748" s="36"/>
    </row>
    <row r="1749" spans="9:9" s="11" customFormat="1" x14ac:dyDescent="0.2">
      <c r="I1749" s="36"/>
    </row>
    <row r="1750" spans="9:9" s="11" customFormat="1" x14ac:dyDescent="0.2">
      <c r="I1750" s="36"/>
    </row>
    <row r="1751" spans="9:9" s="11" customFormat="1" x14ac:dyDescent="0.2">
      <c r="I1751" s="36"/>
    </row>
    <row r="1752" spans="9:9" s="11" customFormat="1" x14ac:dyDescent="0.2">
      <c r="I1752" s="36"/>
    </row>
    <row r="1753" spans="9:9" s="11" customFormat="1" x14ac:dyDescent="0.2">
      <c r="I1753" s="36"/>
    </row>
    <row r="1754" spans="9:9" s="11" customFormat="1" x14ac:dyDescent="0.2">
      <c r="I1754" s="36"/>
    </row>
    <row r="1755" spans="9:9" s="11" customFormat="1" x14ac:dyDescent="0.2">
      <c r="I1755" s="36"/>
    </row>
    <row r="1756" spans="9:9" s="11" customFormat="1" x14ac:dyDescent="0.2">
      <c r="I1756" s="36"/>
    </row>
    <row r="1757" spans="9:9" s="11" customFormat="1" x14ac:dyDescent="0.2">
      <c r="I1757" s="36"/>
    </row>
    <row r="1758" spans="9:9" s="11" customFormat="1" x14ac:dyDescent="0.2">
      <c r="I1758" s="36"/>
    </row>
    <row r="1759" spans="9:9" s="11" customFormat="1" x14ac:dyDescent="0.2">
      <c r="I1759" s="36"/>
    </row>
    <row r="1760" spans="9:9" s="11" customFormat="1" x14ac:dyDescent="0.2">
      <c r="I1760" s="36"/>
    </row>
    <row r="1761" spans="9:9" s="11" customFormat="1" x14ac:dyDescent="0.2">
      <c r="I1761" s="36"/>
    </row>
    <row r="1762" spans="9:9" s="11" customFormat="1" x14ac:dyDescent="0.2">
      <c r="I1762" s="36"/>
    </row>
    <row r="1763" spans="9:9" s="11" customFormat="1" x14ac:dyDescent="0.2">
      <c r="I1763" s="36"/>
    </row>
    <row r="1764" spans="9:9" s="11" customFormat="1" x14ac:dyDescent="0.2">
      <c r="I1764" s="36"/>
    </row>
    <row r="1765" spans="9:9" s="11" customFormat="1" x14ac:dyDescent="0.2">
      <c r="I1765" s="36"/>
    </row>
    <row r="1766" spans="9:9" s="11" customFormat="1" x14ac:dyDescent="0.2">
      <c r="I1766" s="36"/>
    </row>
    <row r="1767" spans="9:9" s="11" customFormat="1" x14ac:dyDescent="0.2">
      <c r="I1767" s="36"/>
    </row>
    <row r="1768" spans="9:9" s="11" customFormat="1" x14ac:dyDescent="0.2">
      <c r="I1768" s="36"/>
    </row>
    <row r="1769" spans="9:9" s="11" customFormat="1" x14ac:dyDescent="0.2">
      <c r="I1769" s="36"/>
    </row>
    <row r="1770" spans="9:9" s="11" customFormat="1" x14ac:dyDescent="0.2">
      <c r="I1770" s="36"/>
    </row>
    <row r="1771" spans="9:9" s="11" customFormat="1" x14ac:dyDescent="0.2">
      <c r="I1771" s="36"/>
    </row>
    <row r="1772" spans="9:9" s="11" customFormat="1" x14ac:dyDescent="0.2">
      <c r="I1772" s="36"/>
    </row>
    <row r="1773" spans="9:9" s="11" customFormat="1" x14ac:dyDescent="0.2">
      <c r="I1773" s="36"/>
    </row>
    <row r="1774" spans="9:9" s="11" customFormat="1" x14ac:dyDescent="0.2">
      <c r="I1774" s="36"/>
    </row>
    <row r="1775" spans="9:9" s="11" customFormat="1" x14ac:dyDescent="0.2">
      <c r="I1775" s="36"/>
    </row>
    <row r="1776" spans="9:9" s="11" customFormat="1" x14ac:dyDescent="0.2">
      <c r="I1776" s="36"/>
    </row>
    <row r="1777" spans="9:9" s="11" customFormat="1" x14ac:dyDescent="0.2">
      <c r="I1777" s="36"/>
    </row>
    <row r="1778" spans="9:9" s="11" customFormat="1" x14ac:dyDescent="0.2">
      <c r="I1778" s="36"/>
    </row>
    <row r="1779" spans="9:9" s="11" customFormat="1" x14ac:dyDescent="0.2">
      <c r="I1779" s="36"/>
    </row>
    <row r="1780" spans="9:9" s="11" customFormat="1" x14ac:dyDescent="0.2">
      <c r="I1780" s="36"/>
    </row>
    <row r="1781" spans="9:9" s="11" customFormat="1" x14ac:dyDescent="0.2">
      <c r="I1781" s="36"/>
    </row>
    <row r="1782" spans="9:9" s="11" customFormat="1" x14ac:dyDescent="0.2">
      <c r="I1782" s="36"/>
    </row>
    <row r="1783" spans="9:9" s="11" customFormat="1" x14ac:dyDescent="0.2">
      <c r="I1783" s="36"/>
    </row>
    <row r="1784" spans="9:9" s="11" customFormat="1" x14ac:dyDescent="0.2">
      <c r="I1784" s="36"/>
    </row>
    <row r="1785" spans="9:9" s="11" customFormat="1" x14ac:dyDescent="0.2">
      <c r="I1785" s="36"/>
    </row>
    <row r="1786" spans="9:9" s="11" customFormat="1" x14ac:dyDescent="0.2">
      <c r="I1786" s="36"/>
    </row>
    <row r="1787" spans="9:9" s="11" customFormat="1" x14ac:dyDescent="0.2">
      <c r="I1787" s="36"/>
    </row>
    <row r="1788" spans="9:9" s="11" customFormat="1" x14ac:dyDescent="0.2">
      <c r="I1788" s="36"/>
    </row>
    <row r="1789" spans="9:9" s="11" customFormat="1" x14ac:dyDescent="0.2">
      <c r="I1789" s="36"/>
    </row>
    <row r="1790" spans="9:9" s="11" customFormat="1" x14ac:dyDescent="0.2">
      <c r="I1790" s="36"/>
    </row>
    <row r="1791" spans="9:9" s="11" customFormat="1" x14ac:dyDescent="0.2">
      <c r="I1791" s="36"/>
    </row>
    <row r="1792" spans="9:9" s="11" customFormat="1" x14ac:dyDescent="0.2">
      <c r="I1792" s="36"/>
    </row>
    <row r="1793" spans="9:9" s="11" customFormat="1" x14ac:dyDescent="0.2">
      <c r="I1793" s="36"/>
    </row>
    <row r="1794" spans="9:9" s="11" customFormat="1" x14ac:dyDescent="0.2">
      <c r="I1794" s="36"/>
    </row>
    <row r="1795" spans="9:9" s="11" customFormat="1" x14ac:dyDescent="0.2">
      <c r="I1795" s="36"/>
    </row>
    <row r="1796" spans="9:9" s="11" customFormat="1" x14ac:dyDescent="0.2">
      <c r="I1796" s="36"/>
    </row>
    <row r="1797" spans="9:9" s="11" customFormat="1" x14ac:dyDescent="0.2">
      <c r="I1797" s="36"/>
    </row>
    <row r="1798" spans="9:9" s="11" customFormat="1" x14ac:dyDescent="0.2">
      <c r="I1798" s="36"/>
    </row>
    <row r="1799" spans="9:9" s="11" customFormat="1" x14ac:dyDescent="0.2">
      <c r="I1799" s="36"/>
    </row>
    <row r="1800" spans="9:9" s="11" customFormat="1" x14ac:dyDescent="0.2">
      <c r="I1800" s="36"/>
    </row>
    <row r="1801" spans="9:9" s="11" customFormat="1" x14ac:dyDescent="0.2">
      <c r="I1801" s="36"/>
    </row>
    <row r="1802" spans="9:9" s="11" customFormat="1" x14ac:dyDescent="0.2">
      <c r="I1802" s="36"/>
    </row>
    <row r="1803" spans="9:9" s="11" customFormat="1" x14ac:dyDescent="0.2">
      <c r="I1803" s="36"/>
    </row>
    <row r="1804" spans="9:9" s="11" customFormat="1" x14ac:dyDescent="0.2">
      <c r="I1804" s="36"/>
    </row>
    <row r="1805" spans="9:9" s="11" customFormat="1" x14ac:dyDescent="0.2">
      <c r="I1805" s="36"/>
    </row>
    <row r="1806" spans="9:9" s="11" customFormat="1" x14ac:dyDescent="0.2">
      <c r="I1806" s="36"/>
    </row>
    <row r="1807" spans="9:9" s="11" customFormat="1" x14ac:dyDescent="0.2">
      <c r="I1807" s="36"/>
    </row>
    <row r="1808" spans="9:9" s="11" customFormat="1" x14ac:dyDescent="0.2">
      <c r="I1808" s="36"/>
    </row>
    <row r="1809" spans="9:9" s="11" customFormat="1" x14ac:dyDescent="0.2">
      <c r="I1809" s="36"/>
    </row>
    <row r="1810" spans="9:9" s="11" customFormat="1" x14ac:dyDescent="0.2">
      <c r="I1810" s="36"/>
    </row>
    <row r="1811" spans="9:9" s="11" customFormat="1" x14ac:dyDescent="0.2">
      <c r="I1811" s="36"/>
    </row>
    <row r="1812" spans="9:9" s="11" customFormat="1" x14ac:dyDescent="0.2">
      <c r="I1812" s="36"/>
    </row>
    <row r="1813" spans="9:9" s="11" customFormat="1" x14ac:dyDescent="0.2">
      <c r="I1813" s="36"/>
    </row>
    <row r="1814" spans="9:9" s="11" customFormat="1" x14ac:dyDescent="0.2">
      <c r="I1814" s="36"/>
    </row>
    <row r="1815" spans="9:9" s="11" customFormat="1" x14ac:dyDescent="0.2">
      <c r="I1815" s="36"/>
    </row>
    <row r="1816" spans="9:9" s="11" customFormat="1" x14ac:dyDescent="0.2">
      <c r="I1816" s="36"/>
    </row>
    <row r="1817" spans="9:9" s="11" customFormat="1" x14ac:dyDescent="0.2">
      <c r="I1817" s="36"/>
    </row>
    <row r="1818" spans="9:9" s="11" customFormat="1" x14ac:dyDescent="0.2">
      <c r="I1818" s="36"/>
    </row>
    <row r="1819" spans="9:9" s="11" customFormat="1" x14ac:dyDescent="0.2">
      <c r="I1819" s="36"/>
    </row>
    <row r="1820" spans="9:9" s="11" customFormat="1" x14ac:dyDescent="0.2">
      <c r="I1820" s="36"/>
    </row>
    <row r="1821" spans="9:9" s="11" customFormat="1" x14ac:dyDescent="0.2">
      <c r="I1821" s="36"/>
    </row>
    <row r="1822" spans="9:9" s="11" customFormat="1" x14ac:dyDescent="0.2">
      <c r="I1822" s="36"/>
    </row>
    <row r="1823" spans="9:9" s="11" customFormat="1" x14ac:dyDescent="0.2">
      <c r="I1823" s="36"/>
    </row>
    <row r="1824" spans="9:9" s="11" customFormat="1" x14ac:dyDescent="0.2">
      <c r="I1824" s="36"/>
    </row>
    <row r="1825" spans="9:9" s="11" customFormat="1" x14ac:dyDescent="0.2">
      <c r="I1825" s="36"/>
    </row>
    <row r="1826" spans="9:9" s="11" customFormat="1" x14ac:dyDescent="0.2">
      <c r="I1826" s="36"/>
    </row>
    <row r="1827" spans="9:9" s="11" customFormat="1" x14ac:dyDescent="0.2">
      <c r="I1827" s="36"/>
    </row>
    <row r="1828" spans="9:9" s="11" customFormat="1" x14ac:dyDescent="0.2">
      <c r="I1828" s="36"/>
    </row>
    <row r="1829" spans="9:9" s="11" customFormat="1" x14ac:dyDescent="0.2">
      <c r="I1829" s="36"/>
    </row>
    <row r="1830" spans="9:9" s="11" customFormat="1" x14ac:dyDescent="0.2">
      <c r="I1830" s="36"/>
    </row>
    <row r="1831" spans="9:9" s="11" customFormat="1" x14ac:dyDescent="0.2">
      <c r="I1831" s="36"/>
    </row>
    <row r="1832" spans="9:9" s="11" customFormat="1" x14ac:dyDescent="0.2">
      <c r="I1832" s="36"/>
    </row>
    <row r="1833" spans="9:9" s="11" customFormat="1" x14ac:dyDescent="0.2">
      <c r="I1833" s="36"/>
    </row>
    <row r="1834" spans="9:9" s="11" customFormat="1" x14ac:dyDescent="0.2">
      <c r="I1834" s="36"/>
    </row>
    <row r="1835" spans="9:9" s="11" customFormat="1" x14ac:dyDescent="0.2">
      <c r="I1835" s="36"/>
    </row>
    <row r="1836" spans="9:9" s="11" customFormat="1" x14ac:dyDescent="0.2">
      <c r="I1836" s="36"/>
    </row>
    <row r="1837" spans="9:9" s="11" customFormat="1" x14ac:dyDescent="0.2">
      <c r="I1837" s="36"/>
    </row>
    <row r="1838" spans="9:9" s="11" customFormat="1" x14ac:dyDescent="0.2">
      <c r="I1838" s="36"/>
    </row>
    <row r="1839" spans="9:9" s="11" customFormat="1" x14ac:dyDescent="0.2">
      <c r="I1839" s="36"/>
    </row>
    <row r="1840" spans="9:9" s="11" customFormat="1" x14ac:dyDescent="0.2">
      <c r="I1840" s="36"/>
    </row>
    <row r="1841" spans="9:9" s="11" customFormat="1" x14ac:dyDescent="0.2">
      <c r="I1841" s="36"/>
    </row>
    <row r="1842" spans="9:9" s="11" customFormat="1" x14ac:dyDescent="0.2">
      <c r="I1842" s="36"/>
    </row>
    <row r="1843" spans="9:9" s="11" customFormat="1" x14ac:dyDescent="0.2">
      <c r="I1843" s="36"/>
    </row>
    <row r="1844" spans="9:9" s="11" customFormat="1" x14ac:dyDescent="0.2">
      <c r="I1844" s="36"/>
    </row>
    <row r="1845" spans="9:9" s="11" customFormat="1" x14ac:dyDescent="0.2">
      <c r="I1845" s="36"/>
    </row>
    <row r="1846" spans="9:9" s="11" customFormat="1" x14ac:dyDescent="0.2">
      <c r="I1846" s="36"/>
    </row>
    <row r="1847" spans="9:9" s="11" customFormat="1" x14ac:dyDescent="0.2">
      <c r="I1847" s="36"/>
    </row>
    <row r="1848" spans="9:9" s="11" customFormat="1" x14ac:dyDescent="0.2">
      <c r="I1848" s="36"/>
    </row>
    <row r="1849" spans="9:9" s="11" customFormat="1" x14ac:dyDescent="0.2">
      <c r="I1849" s="36"/>
    </row>
    <row r="1850" spans="9:9" s="11" customFormat="1" x14ac:dyDescent="0.2">
      <c r="I1850" s="36"/>
    </row>
    <row r="1851" spans="9:9" s="11" customFormat="1" x14ac:dyDescent="0.2">
      <c r="I1851" s="36"/>
    </row>
    <row r="1852" spans="9:9" s="11" customFormat="1" x14ac:dyDescent="0.2">
      <c r="I1852" s="36"/>
    </row>
    <row r="1853" spans="9:9" s="11" customFormat="1" x14ac:dyDescent="0.2">
      <c r="I1853" s="36"/>
    </row>
    <row r="1854" spans="9:9" s="11" customFormat="1" x14ac:dyDescent="0.2">
      <c r="I1854" s="36"/>
    </row>
    <row r="1855" spans="9:9" s="11" customFormat="1" x14ac:dyDescent="0.2">
      <c r="I1855" s="36"/>
    </row>
    <row r="1856" spans="9:9" s="11" customFormat="1" x14ac:dyDescent="0.2">
      <c r="I1856" s="36"/>
    </row>
    <row r="1857" spans="9:9" s="11" customFormat="1" x14ac:dyDescent="0.2">
      <c r="I1857" s="36"/>
    </row>
    <row r="1858" spans="9:9" s="11" customFormat="1" x14ac:dyDescent="0.2">
      <c r="I1858" s="36"/>
    </row>
    <row r="1859" spans="9:9" s="11" customFormat="1" x14ac:dyDescent="0.2">
      <c r="I1859" s="36"/>
    </row>
    <row r="1860" spans="9:9" s="11" customFormat="1" x14ac:dyDescent="0.2">
      <c r="I1860" s="36"/>
    </row>
    <row r="1861" spans="9:9" s="11" customFormat="1" x14ac:dyDescent="0.2">
      <c r="I1861" s="36"/>
    </row>
    <row r="1862" spans="9:9" s="11" customFormat="1" x14ac:dyDescent="0.2">
      <c r="I1862" s="36"/>
    </row>
    <row r="1863" spans="9:9" s="11" customFormat="1" x14ac:dyDescent="0.2">
      <c r="I1863" s="36"/>
    </row>
    <row r="1864" spans="9:9" s="11" customFormat="1" x14ac:dyDescent="0.2">
      <c r="I1864" s="36"/>
    </row>
    <row r="1865" spans="9:9" s="11" customFormat="1" x14ac:dyDescent="0.2">
      <c r="I1865" s="36"/>
    </row>
    <row r="1866" spans="9:9" s="11" customFormat="1" x14ac:dyDescent="0.2">
      <c r="I1866" s="36"/>
    </row>
    <row r="1867" spans="9:9" s="11" customFormat="1" x14ac:dyDescent="0.2">
      <c r="I1867" s="36"/>
    </row>
    <row r="1868" spans="9:9" s="11" customFormat="1" x14ac:dyDescent="0.2">
      <c r="I1868" s="36"/>
    </row>
    <row r="1869" spans="9:9" s="11" customFormat="1" x14ac:dyDescent="0.2">
      <c r="I1869" s="36"/>
    </row>
    <row r="1870" spans="9:9" s="11" customFormat="1" x14ac:dyDescent="0.2">
      <c r="I1870" s="36"/>
    </row>
    <row r="1871" spans="9:9" s="11" customFormat="1" x14ac:dyDescent="0.2">
      <c r="I1871" s="36"/>
    </row>
    <row r="1872" spans="9:9" s="11" customFormat="1" x14ac:dyDescent="0.2">
      <c r="I1872" s="36"/>
    </row>
    <row r="1873" spans="9:9" s="11" customFormat="1" x14ac:dyDescent="0.2">
      <c r="I1873" s="36"/>
    </row>
    <row r="1874" spans="9:9" s="11" customFormat="1" x14ac:dyDescent="0.2">
      <c r="I1874" s="36"/>
    </row>
    <row r="1875" spans="9:9" s="11" customFormat="1" x14ac:dyDescent="0.2">
      <c r="I1875" s="36"/>
    </row>
    <row r="1876" spans="9:9" s="11" customFormat="1" x14ac:dyDescent="0.2">
      <c r="I1876" s="36"/>
    </row>
    <row r="1877" spans="9:9" s="11" customFormat="1" x14ac:dyDescent="0.2">
      <c r="I1877" s="36"/>
    </row>
    <row r="1878" spans="9:9" s="11" customFormat="1" x14ac:dyDescent="0.2">
      <c r="I1878" s="36"/>
    </row>
    <row r="1879" spans="9:9" s="11" customFormat="1" x14ac:dyDescent="0.2">
      <c r="I1879" s="36"/>
    </row>
    <row r="1880" spans="9:9" s="11" customFormat="1" x14ac:dyDescent="0.2">
      <c r="I1880" s="36"/>
    </row>
    <row r="1881" spans="9:9" s="11" customFormat="1" x14ac:dyDescent="0.2">
      <c r="I1881" s="36"/>
    </row>
    <row r="1882" spans="9:9" s="11" customFormat="1" x14ac:dyDescent="0.2">
      <c r="I1882" s="36"/>
    </row>
    <row r="1883" spans="9:9" s="11" customFormat="1" x14ac:dyDescent="0.2">
      <c r="I1883" s="36"/>
    </row>
    <row r="1884" spans="9:9" s="11" customFormat="1" x14ac:dyDescent="0.2">
      <c r="I1884" s="36"/>
    </row>
    <row r="1885" spans="9:9" s="11" customFormat="1" x14ac:dyDescent="0.2">
      <c r="I1885" s="36"/>
    </row>
    <row r="1886" spans="9:9" s="11" customFormat="1" x14ac:dyDescent="0.2">
      <c r="I1886" s="36"/>
    </row>
    <row r="1887" spans="9:9" s="11" customFormat="1" x14ac:dyDescent="0.2">
      <c r="I1887" s="36"/>
    </row>
    <row r="1888" spans="9:9" s="11" customFormat="1" x14ac:dyDescent="0.2">
      <c r="I1888" s="36"/>
    </row>
    <row r="1889" spans="9:9" s="11" customFormat="1" x14ac:dyDescent="0.2">
      <c r="I1889" s="36"/>
    </row>
    <row r="1890" spans="9:9" s="11" customFormat="1" x14ac:dyDescent="0.2">
      <c r="I1890" s="36"/>
    </row>
    <row r="1891" spans="9:9" s="11" customFormat="1" x14ac:dyDescent="0.2">
      <c r="I1891" s="36"/>
    </row>
    <row r="1892" spans="9:9" s="11" customFormat="1" x14ac:dyDescent="0.2">
      <c r="I1892" s="36"/>
    </row>
    <row r="1893" spans="9:9" s="11" customFormat="1" x14ac:dyDescent="0.2">
      <c r="I1893" s="36"/>
    </row>
    <row r="1894" spans="9:9" s="11" customFormat="1" x14ac:dyDescent="0.2">
      <c r="I1894" s="36"/>
    </row>
    <row r="1895" spans="9:9" s="11" customFormat="1" x14ac:dyDescent="0.2">
      <c r="I1895" s="36"/>
    </row>
    <row r="1896" spans="9:9" s="11" customFormat="1" x14ac:dyDescent="0.2">
      <c r="I1896" s="36"/>
    </row>
    <row r="1897" spans="9:9" s="11" customFormat="1" x14ac:dyDescent="0.2">
      <c r="I1897" s="36"/>
    </row>
    <row r="1898" spans="9:9" s="11" customFormat="1" x14ac:dyDescent="0.2">
      <c r="I1898" s="36"/>
    </row>
    <row r="1899" spans="9:9" s="11" customFormat="1" x14ac:dyDescent="0.2">
      <c r="I1899" s="36"/>
    </row>
    <row r="1900" spans="9:9" s="11" customFormat="1" x14ac:dyDescent="0.2">
      <c r="I1900" s="36"/>
    </row>
    <row r="1901" spans="9:9" s="11" customFormat="1" x14ac:dyDescent="0.2">
      <c r="I1901" s="36"/>
    </row>
    <row r="1902" spans="9:9" s="11" customFormat="1" x14ac:dyDescent="0.2">
      <c r="I1902" s="36"/>
    </row>
    <row r="1903" spans="9:9" s="11" customFormat="1" x14ac:dyDescent="0.2">
      <c r="I1903" s="36"/>
    </row>
    <row r="1904" spans="9:9" s="11" customFormat="1" x14ac:dyDescent="0.2">
      <c r="I1904" s="36"/>
    </row>
    <row r="1905" spans="9:9" s="11" customFormat="1" x14ac:dyDescent="0.2">
      <c r="I1905" s="36"/>
    </row>
    <row r="1906" spans="9:9" s="11" customFormat="1" x14ac:dyDescent="0.2">
      <c r="I1906" s="36"/>
    </row>
    <row r="1907" spans="9:9" s="11" customFormat="1" x14ac:dyDescent="0.2">
      <c r="I1907" s="36"/>
    </row>
    <row r="1908" spans="9:9" s="11" customFormat="1" x14ac:dyDescent="0.2">
      <c r="I1908" s="36"/>
    </row>
    <row r="1909" spans="9:9" s="11" customFormat="1" x14ac:dyDescent="0.2">
      <c r="I1909" s="36"/>
    </row>
    <row r="1910" spans="9:9" s="11" customFormat="1" x14ac:dyDescent="0.2">
      <c r="I1910" s="36"/>
    </row>
    <row r="1911" spans="9:9" s="11" customFormat="1" x14ac:dyDescent="0.2">
      <c r="I1911" s="36"/>
    </row>
    <row r="1912" spans="9:9" s="11" customFormat="1" x14ac:dyDescent="0.2">
      <c r="I1912" s="36"/>
    </row>
    <row r="1913" spans="9:9" s="11" customFormat="1" x14ac:dyDescent="0.2">
      <c r="I1913" s="36"/>
    </row>
    <row r="1914" spans="9:9" s="11" customFormat="1" x14ac:dyDescent="0.2">
      <c r="I1914" s="36"/>
    </row>
    <row r="1915" spans="9:9" s="11" customFormat="1" x14ac:dyDescent="0.2">
      <c r="I1915" s="36"/>
    </row>
    <row r="1916" spans="9:9" s="11" customFormat="1" x14ac:dyDescent="0.2">
      <c r="I1916" s="36"/>
    </row>
    <row r="1917" spans="9:9" s="11" customFormat="1" x14ac:dyDescent="0.2">
      <c r="I1917" s="36"/>
    </row>
    <row r="1918" spans="9:9" s="11" customFormat="1" x14ac:dyDescent="0.2">
      <c r="I1918" s="36"/>
    </row>
    <row r="1919" spans="9:9" s="11" customFormat="1" x14ac:dyDescent="0.2">
      <c r="I1919" s="36"/>
    </row>
    <row r="1920" spans="9:9" s="11" customFormat="1" x14ac:dyDescent="0.2">
      <c r="I1920" s="36"/>
    </row>
    <row r="1921" spans="9:9" s="11" customFormat="1" x14ac:dyDescent="0.2">
      <c r="I1921" s="36"/>
    </row>
    <row r="1922" spans="9:9" s="11" customFormat="1" x14ac:dyDescent="0.2">
      <c r="I1922" s="36"/>
    </row>
    <row r="1923" spans="9:9" s="11" customFormat="1" x14ac:dyDescent="0.2">
      <c r="I1923" s="36"/>
    </row>
    <row r="1924" spans="9:9" s="11" customFormat="1" x14ac:dyDescent="0.2">
      <c r="I1924" s="36"/>
    </row>
    <row r="1925" spans="9:9" s="11" customFormat="1" x14ac:dyDescent="0.2">
      <c r="I1925" s="36"/>
    </row>
    <row r="1926" spans="9:9" s="11" customFormat="1" x14ac:dyDescent="0.2">
      <c r="I1926" s="36"/>
    </row>
    <row r="1927" spans="9:9" s="11" customFormat="1" x14ac:dyDescent="0.2">
      <c r="I1927" s="36"/>
    </row>
    <row r="1928" spans="9:9" s="11" customFormat="1" x14ac:dyDescent="0.2">
      <c r="I1928" s="36"/>
    </row>
    <row r="1929" spans="9:9" s="11" customFormat="1" x14ac:dyDescent="0.2">
      <c r="I1929" s="36"/>
    </row>
    <row r="1930" spans="9:9" s="11" customFormat="1" x14ac:dyDescent="0.2">
      <c r="I1930" s="36"/>
    </row>
    <row r="1931" spans="9:9" s="11" customFormat="1" x14ac:dyDescent="0.2">
      <c r="I1931" s="36"/>
    </row>
    <row r="1932" spans="9:9" s="11" customFormat="1" x14ac:dyDescent="0.2">
      <c r="I1932" s="36"/>
    </row>
    <row r="1933" spans="9:9" s="11" customFormat="1" x14ac:dyDescent="0.2">
      <c r="I1933" s="36"/>
    </row>
    <row r="1934" spans="9:9" s="11" customFormat="1" x14ac:dyDescent="0.2">
      <c r="I1934" s="36"/>
    </row>
    <row r="1935" spans="9:9" s="11" customFormat="1" x14ac:dyDescent="0.2">
      <c r="I1935" s="36"/>
    </row>
    <row r="1936" spans="9:9" s="11" customFormat="1" x14ac:dyDescent="0.2">
      <c r="I1936" s="36"/>
    </row>
    <row r="1937" spans="9:9" s="11" customFormat="1" x14ac:dyDescent="0.2">
      <c r="I1937" s="36"/>
    </row>
    <row r="1938" spans="9:9" s="11" customFormat="1" x14ac:dyDescent="0.2">
      <c r="I1938" s="36"/>
    </row>
    <row r="1939" spans="9:9" s="11" customFormat="1" x14ac:dyDescent="0.2">
      <c r="I1939" s="36"/>
    </row>
    <row r="1940" spans="9:9" s="11" customFormat="1" x14ac:dyDescent="0.2">
      <c r="I1940" s="36"/>
    </row>
    <row r="1941" spans="9:9" s="11" customFormat="1" x14ac:dyDescent="0.2">
      <c r="I1941" s="36"/>
    </row>
    <row r="1942" spans="9:9" s="11" customFormat="1" x14ac:dyDescent="0.2">
      <c r="I1942" s="36"/>
    </row>
    <row r="1943" spans="9:9" s="11" customFormat="1" x14ac:dyDescent="0.2">
      <c r="I1943" s="36"/>
    </row>
    <row r="1944" spans="9:9" s="11" customFormat="1" x14ac:dyDescent="0.2">
      <c r="I1944" s="36"/>
    </row>
    <row r="1945" spans="9:9" s="11" customFormat="1" x14ac:dyDescent="0.2">
      <c r="I1945" s="36"/>
    </row>
    <row r="1946" spans="9:9" s="11" customFormat="1" x14ac:dyDescent="0.2">
      <c r="I1946" s="36"/>
    </row>
    <row r="1947" spans="9:9" s="11" customFormat="1" x14ac:dyDescent="0.2">
      <c r="I1947" s="36"/>
    </row>
    <row r="1948" spans="9:9" s="11" customFormat="1" x14ac:dyDescent="0.2">
      <c r="I1948" s="36"/>
    </row>
    <row r="1949" spans="9:9" s="11" customFormat="1" x14ac:dyDescent="0.2">
      <c r="I1949" s="36"/>
    </row>
    <row r="1950" spans="9:9" s="11" customFormat="1" x14ac:dyDescent="0.2">
      <c r="I1950" s="36"/>
    </row>
    <row r="1951" spans="9:9" s="11" customFormat="1" x14ac:dyDescent="0.2">
      <c r="I1951" s="36"/>
    </row>
    <row r="1952" spans="9:9" s="11" customFormat="1" x14ac:dyDescent="0.2">
      <c r="I1952" s="36"/>
    </row>
    <row r="1953" spans="9:9" s="11" customFormat="1" x14ac:dyDescent="0.2">
      <c r="I1953" s="36"/>
    </row>
    <row r="1954" spans="9:9" s="11" customFormat="1" x14ac:dyDescent="0.2">
      <c r="I1954" s="36"/>
    </row>
    <row r="1955" spans="9:9" s="11" customFormat="1" x14ac:dyDescent="0.2">
      <c r="I1955" s="36"/>
    </row>
    <row r="1956" spans="9:9" s="11" customFormat="1" x14ac:dyDescent="0.2">
      <c r="I1956" s="36"/>
    </row>
    <row r="1957" spans="9:9" s="11" customFormat="1" x14ac:dyDescent="0.2">
      <c r="I1957" s="36"/>
    </row>
    <row r="1958" spans="9:9" s="11" customFormat="1" x14ac:dyDescent="0.2">
      <c r="I1958" s="36"/>
    </row>
    <row r="1959" spans="9:9" s="11" customFormat="1" x14ac:dyDescent="0.2">
      <c r="I1959" s="36"/>
    </row>
    <row r="1960" spans="9:9" s="11" customFormat="1" x14ac:dyDescent="0.2">
      <c r="I1960" s="36"/>
    </row>
    <row r="1961" spans="9:9" s="11" customFormat="1" x14ac:dyDescent="0.2">
      <c r="I1961" s="36"/>
    </row>
    <row r="1962" spans="9:9" s="11" customFormat="1" x14ac:dyDescent="0.2">
      <c r="I1962" s="36"/>
    </row>
    <row r="1963" spans="9:9" s="11" customFormat="1" x14ac:dyDescent="0.2">
      <c r="I1963" s="36"/>
    </row>
    <row r="1964" spans="9:9" s="11" customFormat="1" x14ac:dyDescent="0.2">
      <c r="I1964" s="36"/>
    </row>
    <row r="1965" spans="9:9" s="11" customFormat="1" x14ac:dyDescent="0.2">
      <c r="I1965" s="36"/>
    </row>
    <row r="1966" spans="9:9" s="11" customFormat="1" x14ac:dyDescent="0.2">
      <c r="I1966" s="36"/>
    </row>
    <row r="1967" spans="9:9" s="11" customFormat="1" x14ac:dyDescent="0.2">
      <c r="I1967" s="36"/>
    </row>
    <row r="1968" spans="9:9" s="11" customFormat="1" x14ac:dyDescent="0.2">
      <c r="I1968" s="36"/>
    </row>
    <row r="1969" spans="9:9" s="11" customFormat="1" x14ac:dyDescent="0.2">
      <c r="I1969" s="36"/>
    </row>
    <row r="1970" spans="9:9" s="11" customFormat="1" x14ac:dyDescent="0.2">
      <c r="I1970" s="36"/>
    </row>
    <row r="1971" spans="9:9" s="11" customFormat="1" x14ac:dyDescent="0.2">
      <c r="I1971" s="36"/>
    </row>
    <row r="1972" spans="9:9" s="11" customFormat="1" x14ac:dyDescent="0.2">
      <c r="I1972" s="36"/>
    </row>
    <row r="1973" spans="9:9" s="11" customFormat="1" x14ac:dyDescent="0.2">
      <c r="I1973" s="36"/>
    </row>
    <row r="1974" spans="9:9" s="11" customFormat="1" x14ac:dyDescent="0.2">
      <c r="I1974" s="36"/>
    </row>
    <row r="1975" spans="9:9" s="11" customFormat="1" x14ac:dyDescent="0.2">
      <c r="I1975" s="36"/>
    </row>
    <row r="1976" spans="9:9" s="11" customFormat="1" x14ac:dyDescent="0.2">
      <c r="I1976" s="36"/>
    </row>
    <row r="1977" spans="9:9" s="11" customFormat="1" x14ac:dyDescent="0.2">
      <c r="I1977" s="36"/>
    </row>
    <row r="1978" spans="9:9" s="11" customFormat="1" x14ac:dyDescent="0.2">
      <c r="I1978" s="36"/>
    </row>
    <row r="1979" spans="9:9" s="11" customFormat="1" x14ac:dyDescent="0.2">
      <c r="I1979" s="36"/>
    </row>
    <row r="1980" spans="9:9" s="11" customFormat="1" x14ac:dyDescent="0.2">
      <c r="I1980" s="36"/>
    </row>
    <row r="1981" spans="9:9" s="11" customFormat="1" x14ac:dyDescent="0.2">
      <c r="I1981" s="36"/>
    </row>
    <row r="1982" spans="9:9" s="11" customFormat="1" x14ac:dyDescent="0.2">
      <c r="I1982" s="36"/>
    </row>
    <row r="1983" spans="9:9" s="11" customFormat="1" x14ac:dyDescent="0.2">
      <c r="I1983" s="36"/>
    </row>
    <row r="1984" spans="9:9" s="11" customFormat="1" x14ac:dyDescent="0.2">
      <c r="I1984" s="36"/>
    </row>
    <row r="1985" spans="9:9" s="11" customFormat="1" x14ac:dyDescent="0.2">
      <c r="I1985" s="36"/>
    </row>
    <row r="1986" spans="9:9" s="11" customFormat="1" x14ac:dyDescent="0.2">
      <c r="I1986" s="36"/>
    </row>
    <row r="1987" spans="9:9" s="11" customFormat="1" x14ac:dyDescent="0.2">
      <c r="I1987" s="36"/>
    </row>
    <row r="1988" spans="9:9" s="11" customFormat="1" x14ac:dyDescent="0.2">
      <c r="I1988" s="36"/>
    </row>
    <row r="1989" spans="9:9" s="11" customFormat="1" x14ac:dyDescent="0.2">
      <c r="I1989" s="36"/>
    </row>
    <row r="1990" spans="9:9" s="11" customFormat="1" x14ac:dyDescent="0.2">
      <c r="I1990" s="36"/>
    </row>
    <row r="1991" spans="9:9" s="11" customFormat="1" x14ac:dyDescent="0.2">
      <c r="I1991" s="36"/>
    </row>
    <row r="1992" spans="9:9" s="11" customFormat="1" x14ac:dyDescent="0.2">
      <c r="I1992" s="36"/>
    </row>
    <row r="1993" spans="9:9" s="11" customFormat="1" x14ac:dyDescent="0.2">
      <c r="I1993" s="36"/>
    </row>
    <row r="1994" spans="9:9" s="11" customFormat="1" x14ac:dyDescent="0.2">
      <c r="I1994" s="36"/>
    </row>
    <row r="1995" spans="9:9" s="11" customFormat="1" x14ac:dyDescent="0.2">
      <c r="I1995" s="36"/>
    </row>
    <row r="1996" spans="9:9" s="11" customFormat="1" x14ac:dyDescent="0.2">
      <c r="I1996" s="36"/>
    </row>
    <row r="1997" spans="9:9" s="11" customFormat="1" x14ac:dyDescent="0.2">
      <c r="I1997" s="36"/>
    </row>
    <row r="1998" spans="9:9" s="11" customFormat="1" x14ac:dyDescent="0.2">
      <c r="I1998" s="36"/>
    </row>
    <row r="1999" spans="9:9" s="11" customFormat="1" x14ac:dyDescent="0.2">
      <c r="I1999" s="36"/>
    </row>
    <row r="2000" spans="9:9" s="11" customFormat="1" x14ac:dyDescent="0.2">
      <c r="I2000" s="36"/>
    </row>
    <row r="2001" spans="9:9" s="11" customFormat="1" x14ac:dyDescent="0.2">
      <c r="I2001" s="36"/>
    </row>
    <row r="2002" spans="9:9" s="11" customFormat="1" x14ac:dyDescent="0.2">
      <c r="I2002" s="36"/>
    </row>
    <row r="2003" spans="9:9" s="11" customFormat="1" x14ac:dyDescent="0.2">
      <c r="I2003" s="36"/>
    </row>
    <row r="2004" spans="9:9" s="11" customFormat="1" x14ac:dyDescent="0.2">
      <c r="I2004" s="36"/>
    </row>
    <row r="2005" spans="9:9" s="11" customFormat="1" x14ac:dyDescent="0.2">
      <c r="I2005" s="36"/>
    </row>
    <row r="2006" spans="9:9" s="11" customFormat="1" x14ac:dyDescent="0.2">
      <c r="I2006" s="36"/>
    </row>
    <row r="2007" spans="9:9" s="11" customFormat="1" x14ac:dyDescent="0.2">
      <c r="I2007" s="36"/>
    </row>
    <row r="2008" spans="9:9" s="11" customFormat="1" x14ac:dyDescent="0.2">
      <c r="I2008" s="36"/>
    </row>
    <row r="2009" spans="9:9" s="11" customFormat="1" x14ac:dyDescent="0.2">
      <c r="I2009" s="36"/>
    </row>
    <row r="2010" spans="9:9" s="11" customFormat="1" x14ac:dyDescent="0.2">
      <c r="I2010" s="36"/>
    </row>
    <row r="2011" spans="9:9" s="11" customFormat="1" x14ac:dyDescent="0.2">
      <c r="I2011" s="36"/>
    </row>
    <row r="2012" spans="9:9" s="11" customFormat="1" x14ac:dyDescent="0.2">
      <c r="I2012" s="36"/>
    </row>
    <row r="2013" spans="9:9" s="11" customFormat="1" x14ac:dyDescent="0.2">
      <c r="I2013" s="36"/>
    </row>
    <row r="2014" spans="9:9" s="11" customFormat="1" x14ac:dyDescent="0.2">
      <c r="I2014" s="36"/>
    </row>
    <row r="2015" spans="9:9" s="11" customFormat="1" x14ac:dyDescent="0.2">
      <c r="I2015" s="36"/>
    </row>
    <row r="2016" spans="9:9" s="11" customFormat="1" x14ac:dyDescent="0.2">
      <c r="I2016" s="36"/>
    </row>
    <row r="2017" spans="9:9" s="11" customFormat="1" x14ac:dyDescent="0.2">
      <c r="I2017" s="36"/>
    </row>
    <row r="2018" spans="9:9" s="11" customFormat="1" x14ac:dyDescent="0.2">
      <c r="I2018" s="36"/>
    </row>
    <row r="2019" spans="9:9" s="11" customFormat="1" x14ac:dyDescent="0.2">
      <c r="I2019" s="36"/>
    </row>
    <row r="2020" spans="9:9" s="11" customFormat="1" x14ac:dyDescent="0.2">
      <c r="I2020" s="36"/>
    </row>
    <row r="2021" spans="9:9" s="11" customFormat="1" x14ac:dyDescent="0.2">
      <c r="I2021" s="36"/>
    </row>
    <row r="2022" spans="9:9" s="11" customFormat="1" x14ac:dyDescent="0.2">
      <c r="I2022" s="36"/>
    </row>
    <row r="2023" spans="9:9" s="11" customFormat="1" x14ac:dyDescent="0.2">
      <c r="I2023" s="36"/>
    </row>
    <row r="2024" spans="9:9" s="11" customFormat="1" x14ac:dyDescent="0.2">
      <c r="I2024" s="36"/>
    </row>
    <row r="2025" spans="9:9" s="11" customFormat="1" x14ac:dyDescent="0.2">
      <c r="I2025" s="36"/>
    </row>
    <row r="2026" spans="9:9" s="11" customFormat="1" x14ac:dyDescent="0.2">
      <c r="I2026" s="36"/>
    </row>
    <row r="2027" spans="9:9" s="11" customFormat="1" x14ac:dyDescent="0.2">
      <c r="I2027" s="36"/>
    </row>
    <row r="2028" spans="9:9" s="11" customFormat="1" x14ac:dyDescent="0.2">
      <c r="I2028" s="36"/>
    </row>
    <row r="2029" spans="9:9" s="11" customFormat="1" x14ac:dyDescent="0.2">
      <c r="I2029" s="36"/>
    </row>
    <row r="2030" spans="9:9" s="11" customFormat="1" x14ac:dyDescent="0.2">
      <c r="I2030" s="36"/>
    </row>
    <row r="2031" spans="9:9" s="11" customFormat="1" x14ac:dyDescent="0.2">
      <c r="I2031" s="36"/>
    </row>
    <row r="2032" spans="9:9" s="11" customFormat="1" x14ac:dyDescent="0.2">
      <c r="I2032" s="36"/>
    </row>
    <row r="2033" spans="9:9" s="11" customFormat="1" x14ac:dyDescent="0.2">
      <c r="I2033" s="36"/>
    </row>
    <row r="2034" spans="9:9" s="11" customFormat="1" x14ac:dyDescent="0.2">
      <c r="I2034" s="36"/>
    </row>
    <row r="2035" spans="9:9" s="11" customFormat="1" x14ac:dyDescent="0.2">
      <c r="I2035" s="36"/>
    </row>
    <row r="2036" spans="9:9" s="11" customFormat="1" x14ac:dyDescent="0.2">
      <c r="I2036" s="36"/>
    </row>
    <row r="2037" spans="9:9" s="11" customFormat="1" x14ac:dyDescent="0.2">
      <c r="I2037" s="36"/>
    </row>
    <row r="2038" spans="9:9" s="11" customFormat="1" x14ac:dyDescent="0.2">
      <c r="I2038" s="36"/>
    </row>
    <row r="2039" spans="9:9" s="11" customFormat="1" x14ac:dyDescent="0.2">
      <c r="I2039" s="36"/>
    </row>
    <row r="2040" spans="9:9" s="11" customFormat="1" x14ac:dyDescent="0.2">
      <c r="I2040" s="36"/>
    </row>
    <row r="2041" spans="9:9" s="11" customFormat="1" x14ac:dyDescent="0.2">
      <c r="I2041" s="36"/>
    </row>
    <row r="2042" spans="9:9" s="11" customFormat="1" x14ac:dyDescent="0.2">
      <c r="I2042" s="36"/>
    </row>
    <row r="2043" spans="9:9" s="11" customFormat="1" x14ac:dyDescent="0.2">
      <c r="I2043" s="36"/>
    </row>
    <row r="2044" spans="9:9" s="11" customFormat="1" x14ac:dyDescent="0.2">
      <c r="I2044" s="36"/>
    </row>
    <row r="2045" spans="9:9" s="11" customFormat="1" x14ac:dyDescent="0.2">
      <c r="I2045" s="36"/>
    </row>
    <row r="2046" spans="9:9" s="11" customFormat="1" x14ac:dyDescent="0.2">
      <c r="I2046" s="36"/>
    </row>
    <row r="2047" spans="9:9" s="11" customFormat="1" x14ac:dyDescent="0.2">
      <c r="I2047" s="36"/>
    </row>
    <row r="2048" spans="9:9" s="11" customFormat="1" x14ac:dyDescent="0.2">
      <c r="I2048" s="36"/>
    </row>
    <row r="2049" spans="9:9" s="11" customFormat="1" x14ac:dyDescent="0.2">
      <c r="I2049" s="36"/>
    </row>
    <row r="2050" spans="9:9" s="11" customFormat="1" x14ac:dyDescent="0.2">
      <c r="I2050" s="36"/>
    </row>
    <row r="2051" spans="9:9" s="11" customFormat="1" x14ac:dyDescent="0.2">
      <c r="I2051" s="36"/>
    </row>
    <row r="2052" spans="9:9" s="11" customFormat="1" x14ac:dyDescent="0.2">
      <c r="I2052" s="36"/>
    </row>
    <row r="2053" spans="9:9" s="11" customFormat="1" x14ac:dyDescent="0.2">
      <c r="I2053" s="36"/>
    </row>
    <row r="2054" spans="9:9" s="11" customFormat="1" x14ac:dyDescent="0.2">
      <c r="I2054" s="36"/>
    </row>
    <row r="2055" spans="9:9" s="11" customFormat="1" x14ac:dyDescent="0.2">
      <c r="I2055" s="36"/>
    </row>
    <row r="2056" spans="9:9" s="11" customFormat="1" x14ac:dyDescent="0.2">
      <c r="I2056" s="36"/>
    </row>
    <row r="2057" spans="9:9" s="11" customFormat="1" x14ac:dyDescent="0.2">
      <c r="I2057" s="36"/>
    </row>
    <row r="2058" spans="9:9" s="11" customFormat="1" x14ac:dyDescent="0.2">
      <c r="I2058" s="36"/>
    </row>
    <row r="2059" spans="9:9" s="11" customFormat="1" x14ac:dyDescent="0.2">
      <c r="I2059" s="36"/>
    </row>
    <row r="2060" spans="9:9" s="11" customFormat="1" x14ac:dyDescent="0.2">
      <c r="I2060" s="36"/>
    </row>
    <row r="2061" spans="9:9" s="11" customFormat="1" x14ac:dyDescent="0.2">
      <c r="I2061" s="36"/>
    </row>
    <row r="2062" spans="9:9" s="11" customFormat="1" x14ac:dyDescent="0.2">
      <c r="I2062" s="36"/>
    </row>
    <row r="2063" spans="9:9" s="11" customFormat="1" x14ac:dyDescent="0.2">
      <c r="I2063" s="36"/>
    </row>
    <row r="2064" spans="9:9" s="11" customFormat="1" x14ac:dyDescent="0.2">
      <c r="I2064" s="36"/>
    </row>
    <row r="2065" spans="9:9" s="11" customFormat="1" x14ac:dyDescent="0.2">
      <c r="I2065" s="36"/>
    </row>
    <row r="2066" spans="9:9" s="11" customFormat="1" x14ac:dyDescent="0.2">
      <c r="I2066" s="36"/>
    </row>
    <row r="2067" spans="9:9" s="11" customFormat="1" x14ac:dyDescent="0.2">
      <c r="I2067" s="36"/>
    </row>
    <row r="2068" spans="9:9" s="11" customFormat="1" x14ac:dyDescent="0.2">
      <c r="I2068" s="36"/>
    </row>
    <row r="2069" spans="9:9" s="11" customFormat="1" x14ac:dyDescent="0.2">
      <c r="I2069" s="36"/>
    </row>
    <row r="2070" spans="9:9" s="11" customFormat="1" x14ac:dyDescent="0.2">
      <c r="I2070" s="36"/>
    </row>
    <row r="2071" spans="9:9" s="11" customFormat="1" x14ac:dyDescent="0.2">
      <c r="I2071" s="36"/>
    </row>
    <row r="2072" spans="9:9" s="11" customFormat="1" x14ac:dyDescent="0.2">
      <c r="I2072" s="36"/>
    </row>
    <row r="2073" spans="9:9" s="11" customFormat="1" x14ac:dyDescent="0.2">
      <c r="I2073" s="36"/>
    </row>
    <row r="2074" spans="9:9" s="11" customFormat="1" x14ac:dyDescent="0.2">
      <c r="I2074" s="36"/>
    </row>
    <row r="2075" spans="9:9" s="11" customFormat="1" x14ac:dyDescent="0.2">
      <c r="I2075" s="36"/>
    </row>
    <row r="2076" spans="9:9" s="11" customFormat="1" x14ac:dyDescent="0.2">
      <c r="I2076" s="36"/>
    </row>
    <row r="2077" spans="9:9" s="11" customFormat="1" x14ac:dyDescent="0.2">
      <c r="I2077" s="36"/>
    </row>
    <row r="2078" spans="9:9" s="11" customFormat="1" x14ac:dyDescent="0.2">
      <c r="I2078" s="36"/>
    </row>
    <row r="2079" spans="9:9" s="11" customFormat="1" x14ac:dyDescent="0.2">
      <c r="I2079" s="36"/>
    </row>
    <row r="2080" spans="9:9" s="11" customFormat="1" x14ac:dyDescent="0.2">
      <c r="I2080" s="36"/>
    </row>
    <row r="2081" spans="9:9" s="11" customFormat="1" x14ac:dyDescent="0.2">
      <c r="I2081" s="36"/>
    </row>
    <row r="2082" spans="9:9" s="11" customFormat="1" x14ac:dyDescent="0.2">
      <c r="I2082" s="36"/>
    </row>
    <row r="2083" spans="9:9" s="11" customFormat="1" x14ac:dyDescent="0.2">
      <c r="I2083" s="36"/>
    </row>
    <row r="2084" spans="9:9" s="11" customFormat="1" x14ac:dyDescent="0.2">
      <c r="I2084" s="36"/>
    </row>
    <row r="2085" spans="9:9" s="11" customFormat="1" x14ac:dyDescent="0.2">
      <c r="I2085" s="36"/>
    </row>
    <row r="2086" spans="9:9" s="11" customFormat="1" x14ac:dyDescent="0.2">
      <c r="I2086" s="36"/>
    </row>
    <row r="2087" spans="9:9" s="11" customFormat="1" x14ac:dyDescent="0.2">
      <c r="I2087" s="36"/>
    </row>
    <row r="2088" spans="9:9" s="11" customFormat="1" x14ac:dyDescent="0.2">
      <c r="I2088" s="36"/>
    </row>
    <row r="2089" spans="9:9" s="11" customFormat="1" x14ac:dyDescent="0.2">
      <c r="I2089" s="36"/>
    </row>
    <row r="2090" spans="9:9" s="11" customFormat="1" x14ac:dyDescent="0.2">
      <c r="I2090" s="36"/>
    </row>
    <row r="2091" spans="9:9" s="11" customFormat="1" x14ac:dyDescent="0.2">
      <c r="I2091" s="36"/>
    </row>
    <row r="2092" spans="9:9" s="11" customFormat="1" x14ac:dyDescent="0.2">
      <c r="I2092" s="36"/>
    </row>
    <row r="2093" spans="9:9" s="11" customFormat="1" x14ac:dyDescent="0.2">
      <c r="I2093" s="36"/>
    </row>
    <row r="2094" spans="9:9" s="11" customFormat="1" x14ac:dyDescent="0.2">
      <c r="I2094" s="36"/>
    </row>
    <row r="2095" spans="9:9" s="11" customFormat="1" x14ac:dyDescent="0.2">
      <c r="I2095" s="36"/>
    </row>
    <row r="2096" spans="9:9" s="11" customFormat="1" x14ac:dyDescent="0.2">
      <c r="I2096" s="36"/>
    </row>
    <row r="2097" spans="9:9" s="11" customFormat="1" x14ac:dyDescent="0.2">
      <c r="I2097" s="36"/>
    </row>
    <row r="2098" spans="9:9" s="11" customFormat="1" x14ac:dyDescent="0.2">
      <c r="I2098" s="36"/>
    </row>
    <row r="2099" spans="9:9" s="11" customFormat="1" x14ac:dyDescent="0.2">
      <c r="I2099" s="36"/>
    </row>
    <row r="2100" spans="9:9" s="11" customFormat="1" x14ac:dyDescent="0.2">
      <c r="I2100" s="36"/>
    </row>
    <row r="2101" spans="9:9" s="11" customFormat="1" x14ac:dyDescent="0.2">
      <c r="I2101" s="36"/>
    </row>
    <row r="2102" spans="9:9" s="11" customFormat="1" x14ac:dyDescent="0.2">
      <c r="I2102" s="36"/>
    </row>
    <row r="2103" spans="9:9" s="11" customFormat="1" x14ac:dyDescent="0.2">
      <c r="I2103" s="36"/>
    </row>
    <row r="2104" spans="9:9" s="11" customFormat="1" x14ac:dyDescent="0.2">
      <c r="I2104" s="36"/>
    </row>
    <row r="2105" spans="9:9" s="11" customFormat="1" x14ac:dyDescent="0.2">
      <c r="I2105" s="36"/>
    </row>
    <row r="2106" spans="9:9" s="11" customFormat="1" x14ac:dyDescent="0.2">
      <c r="I2106" s="36"/>
    </row>
    <row r="2107" spans="9:9" s="11" customFormat="1" x14ac:dyDescent="0.2">
      <c r="I2107" s="36"/>
    </row>
    <row r="2108" spans="9:9" s="11" customFormat="1" x14ac:dyDescent="0.2">
      <c r="I2108" s="36"/>
    </row>
    <row r="2109" spans="9:9" s="11" customFormat="1" x14ac:dyDescent="0.2">
      <c r="I2109" s="36"/>
    </row>
    <row r="2110" spans="9:9" s="11" customFormat="1" x14ac:dyDescent="0.2">
      <c r="I2110" s="36"/>
    </row>
    <row r="2111" spans="9:9" s="11" customFormat="1" x14ac:dyDescent="0.2">
      <c r="I2111" s="36"/>
    </row>
    <row r="2112" spans="9:9" s="11" customFormat="1" x14ac:dyDescent="0.2">
      <c r="I2112" s="36"/>
    </row>
    <row r="2113" spans="9:9" s="11" customFormat="1" x14ac:dyDescent="0.2">
      <c r="I2113" s="36"/>
    </row>
    <row r="2114" spans="9:9" s="11" customFormat="1" x14ac:dyDescent="0.2">
      <c r="I2114" s="36"/>
    </row>
    <row r="2115" spans="9:9" s="11" customFormat="1" x14ac:dyDescent="0.2">
      <c r="I2115" s="36"/>
    </row>
    <row r="2116" spans="9:9" s="11" customFormat="1" x14ac:dyDescent="0.2">
      <c r="I2116" s="36"/>
    </row>
    <row r="2117" spans="9:9" s="11" customFormat="1" x14ac:dyDescent="0.2">
      <c r="I2117" s="36"/>
    </row>
    <row r="2118" spans="9:9" s="11" customFormat="1" x14ac:dyDescent="0.2">
      <c r="I2118" s="36"/>
    </row>
    <row r="2119" spans="9:9" s="11" customFormat="1" x14ac:dyDescent="0.2">
      <c r="I2119" s="36"/>
    </row>
    <row r="2120" spans="9:9" s="11" customFormat="1" x14ac:dyDescent="0.2">
      <c r="I2120" s="36"/>
    </row>
    <row r="2121" spans="9:9" s="11" customFormat="1" x14ac:dyDescent="0.2">
      <c r="I2121" s="36"/>
    </row>
    <row r="2122" spans="9:9" s="11" customFormat="1" x14ac:dyDescent="0.2">
      <c r="I2122" s="36"/>
    </row>
    <row r="2123" spans="9:9" s="11" customFormat="1" x14ac:dyDescent="0.2">
      <c r="I2123" s="36"/>
    </row>
    <row r="2124" spans="9:9" s="11" customFormat="1" x14ac:dyDescent="0.2">
      <c r="I2124" s="36"/>
    </row>
    <row r="2125" spans="9:9" s="11" customFormat="1" x14ac:dyDescent="0.2">
      <c r="I2125" s="36"/>
    </row>
    <row r="2126" spans="9:9" s="11" customFormat="1" x14ac:dyDescent="0.2">
      <c r="I2126" s="36"/>
    </row>
    <row r="2127" spans="9:9" s="11" customFormat="1" x14ac:dyDescent="0.2">
      <c r="I2127" s="36"/>
    </row>
    <row r="2128" spans="9:9" s="11" customFormat="1" x14ac:dyDescent="0.2">
      <c r="I2128" s="36"/>
    </row>
    <row r="2129" spans="9:9" s="11" customFormat="1" x14ac:dyDescent="0.2">
      <c r="I2129" s="36"/>
    </row>
    <row r="2130" spans="9:9" s="11" customFormat="1" x14ac:dyDescent="0.2">
      <c r="I2130" s="36"/>
    </row>
    <row r="2131" spans="9:9" s="11" customFormat="1" x14ac:dyDescent="0.2">
      <c r="I2131" s="36"/>
    </row>
    <row r="2132" spans="9:9" s="11" customFormat="1" x14ac:dyDescent="0.2">
      <c r="I2132" s="36"/>
    </row>
    <row r="2133" spans="9:9" s="11" customFormat="1" x14ac:dyDescent="0.2">
      <c r="I2133" s="36"/>
    </row>
    <row r="2134" spans="9:9" s="11" customFormat="1" x14ac:dyDescent="0.2">
      <c r="I2134" s="36"/>
    </row>
    <row r="2135" spans="9:9" s="11" customFormat="1" x14ac:dyDescent="0.2">
      <c r="I2135" s="36"/>
    </row>
    <row r="2136" spans="9:9" s="11" customFormat="1" x14ac:dyDescent="0.2">
      <c r="I2136" s="36"/>
    </row>
    <row r="2137" spans="9:9" s="11" customFormat="1" x14ac:dyDescent="0.2">
      <c r="I2137" s="36"/>
    </row>
    <row r="2138" spans="9:9" s="11" customFormat="1" x14ac:dyDescent="0.2">
      <c r="I2138" s="36"/>
    </row>
    <row r="2139" spans="9:9" s="11" customFormat="1" x14ac:dyDescent="0.2">
      <c r="I2139" s="36"/>
    </row>
    <row r="2140" spans="9:9" s="11" customFormat="1" x14ac:dyDescent="0.2">
      <c r="I2140" s="36"/>
    </row>
    <row r="2141" spans="9:9" s="11" customFormat="1" x14ac:dyDescent="0.2">
      <c r="I2141" s="36"/>
    </row>
    <row r="2142" spans="9:9" s="11" customFormat="1" x14ac:dyDescent="0.2">
      <c r="I2142" s="36"/>
    </row>
    <row r="2143" spans="9:9" s="11" customFormat="1" x14ac:dyDescent="0.2">
      <c r="I2143" s="36"/>
    </row>
    <row r="2144" spans="9:9" s="11" customFormat="1" x14ac:dyDescent="0.2">
      <c r="I2144" s="36"/>
    </row>
    <row r="2145" spans="9:9" s="11" customFormat="1" x14ac:dyDescent="0.2">
      <c r="I2145" s="36"/>
    </row>
    <row r="2146" spans="9:9" s="11" customFormat="1" x14ac:dyDescent="0.2">
      <c r="I2146" s="36"/>
    </row>
    <row r="2147" spans="9:9" s="11" customFormat="1" x14ac:dyDescent="0.2">
      <c r="I2147" s="36"/>
    </row>
    <row r="2148" spans="9:9" s="11" customFormat="1" x14ac:dyDescent="0.2">
      <c r="I2148" s="36"/>
    </row>
    <row r="2149" spans="9:9" s="11" customFormat="1" x14ac:dyDescent="0.2">
      <c r="I2149" s="36"/>
    </row>
    <row r="2150" spans="9:9" s="11" customFormat="1" x14ac:dyDescent="0.2">
      <c r="I2150" s="36"/>
    </row>
    <row r="2151" spans="9:9" s="11" customFormat="1" x14ac:dyDescent="0.2">
      <c r="I2151" s="36"/>
    </row>
    <row r="2152" spans="9:9" s="11" customFormat="1" x14ac:dyDescent="0.2">
      <c r="I2152" s="36"/>
    </row>
    <row r="2153" spans="9:9" s="11" customFormat="1" x14ac:dyDescent="0.2">
      <c r="I2153" s="36"/>
    </row>
    <row r="2154" spans="9:9" s="11" customFormat="1" x14ac:dyDescent="0.2">
      <c r="I2154" s="36"/>
    </row>
    <row r="2155" spans="9:9" s="11" customFormat="1" x14ac:dyDescent="0.2">
      <c r="I2155" s="36"/>
    </row>
    <row r="2156" spans="9:9" s="11" customFormat="1" x14ac:dyDescent="0.2">
      <c r="I2156" s="36"/>
    </row>
    <row r="2157" spans="9:9" s="11" customFormat="1" x14ac:dyDescent="0.2">
      <c r="I2157" s="36"/>
    </row>
    <row r="2158" spans="9:9" s="11" customFormat="1" x14ac:dyDescent="0.2">
      <c r="I2158" s="36"/>
    </row>
    <row r="2159" spans="9:9" s="11" customFormat="1" x14ac:dyDescent="0.2">
      <c r="I2159" s="36"/>
    </row>
    <row r="2160" spans="9:9" s="11" customFormat="1" x14ac:dyDescent="0.2">
      <c r="I2160" s="36"/>
    </row>
    <row r="2161" spans="9:9" s="11" customFormat="1" x14ac:dyDescent="0.2">
      <c r="I2161" s="36"/>
    </row>
    <row r="2162" spans="9:9" s="11" customFormat="1" x14ac:dyDescent="0.2">
      <c r="I2162" s="36"/>
    </row>
    <row r="2163" spans="9:9" s="11" customFormat="1" x14ac:dyDescent="0.2">
      <c r="I2163" s="36"/>
    </row>
    <row r="2164" spans="9:9" s="11" customFormat="1" x14ac:dyDescent="0.2">
      <c r="I2164" s="36"/>
    </row>
    <row r="2165" spans="9:9" s="11" customFormat="1" x14ac:dyDescent="0.2">
      <c r="I2165" s="36"/>
    </row>
    <row r="2166" spans="9:9" s="11" customFormat="1" x14ac:dyDescent="0.2">
      <c r="I2166" s="36"/>
    </row>
    <row r="2167" spans="9:9" s="11" customFormat="1" x14ac:dyDescent="0.2">
      <c r="I2167" s="36"/>
    </row>
    <row r="2168" spans="9:9" s="11" customFormat="1" x14ac:dyDescent="0.2">
      <c r="I2168" s="36"/>
    </row>
    <row r="2169" spans="9:9" s="11" customFormat="1" x14ac:dyDescent="0.2">
      <c r="I2169" s="36"/>
    </row>
    <row r="2170" spans="9:9" s="11" customFormat="1" x14ac:dyDescent="0.2">
      <c r="I2170" s="36"/>
    </row>
    <row r="2171" spans="9:9" s="11" customFormat="1" x14ac:dyDescent="0.2">
      <c r="I2171" s="36"/>
    </row>
    <row r="2172" spans="9:9" s="11" customFormat="1" x14ac:dyDescent="0.2">
      <c r="I2172" s="36"/>
    </row>
    <row r="2173" spans="9:9" s="11" customFormat="1" x14ac:dyDescent="0.2">
      <c r="I2173" s="36"/>
    </row>
    <row r="2174" spans="9:9" s="11" customFormat="1" x14ac:dyDescent="0.2">
      <c r="I2174" s="36"/>
    </row>
    <row r="2175" spans="9:9" s="11" customFormat="1" x14ac:dyDescent="0.2">
      <c r="I2175" s="36"/>
    </row>
    <row r="2176" spans="9:9" s="11" customFormat="1" x14ac:dyDescent="0.2">
      <c r="I2176" s="36"/>
    </row>
    <row r="2177" spans="9:9" s="11" customFormat="1" x14ac:dyDescent="0.2">
      <c r="I2177" s="36"/>
    </row>
    <row r="2178" spans="9:9" s="11" customFormat="1" x14ac:dyDescent="0.2">
      <c r="I2178" s="36"/>
    </row>
    <row r="2179" spans="9:9" s="11" customFormat="1" x14ac:dyDescent="0.2">
      <c r="I2179" s="36"/>
    </row>
    <row r="2180" spans="9:9" s="11" customFormat="1" x14ac:dyDescent="0.2">
      <c r="I2180" s="36"/>
    </row>
    <row r="2181" spans="9:9" s="11" customFormat="1" x14ac:dyDescent="0.2">
      <c r="I2181" s="36"/>
    </row>
    <row r="2182" spans="9:9" s="11" customFormat="1" x14ac:dyDescent="0.2">
      <c r="I2182" s="36"/>
    </row>
    <row r="2183" spans="9:9" s="11" customFormat="1" x14ac:dyDescent="0.2">
      <c r="I2183" s="36"/>
    </row>
    <row r="2184" spans="9:9" s="11" customFormat="1" x14ac:dyDescent="0.2">
      <c r="I2184" s="36"/>
    </row>
    <row r="2185" spans="9:9" s="11" customFormat="1" x14ac:dyDescent="0.2">
      <c r="I2185" s="36"/>
    </row>
    <row r="2186" spans="9:9" s="11" customFormat="1" x14ac:dyDescent="0.2">
      <c r="I2186" s="36"/>
    </row>
    <row r="2187" spans="9:9" s="11" customFormat="1" x14ac:dyDescent="0.2">
      <c r="I2187" s="36"/>
    </row>
    <row r="2188" spans="9:9" s="11" customFormat="1" x14ac:dyDescent="0.2">
      <c r="I2188" s="36"/>
    </row>
    <row r="2189" spans="9:9" s="11" customFormat="1" x14ac:dyDescent="0.2">
      <c r="I2189" s="36"/>
    </row>
    <row r="2190" spans="9:9" s="11" customFormat="1" x14ac:dyDescent="0.2">
      <c r="I2190" s="36"/>
    </row>
    <row r="2191" spans="9:9" s="11" customFormat="1" x14ac:dyDescent="0.2">
      <c r="I2191" s="36"/>
    </row>
    <row r="2192" spans="9:9" s="11" customFormat="1" x14ac:dyDescent="0.2">
      <c r="I2192" s="36"/>
    </row>
    <row r="2193" spans="9:9" s="11" customFormat="1" x14ac:dyDescent="0.2">
      <c r="I2193" s="36"/>
    </row>
    <row r="2194" spans="9:9" s="11" customFormat="1" x14ac:dyDescent="0.2">
      <c r="I2194" s="36"/>
    </row>
    <row r="2195" spans="9:9" s="11" customFormat="1" x14ac:dyDescent="0.2">
      <c r="I2195" s="36"/>
    </row>
    <row r="2196" spans="9:9" s="11" customFormat="1" x14ac:dyDescent="0.2">
      <c r="I2196" s="36"/>
    </row>
    <row r="2197" spans="9:9" s="11" customFormat="1" x14ac:dyDescent="0.2">
      <c r="I2197" s="36"/>
    </row>
    <row r="2198" spans="9:9" s="11" customFormat="1" x14ac:dyDescent="0.2">
      <c r="I2198" s="36"/>
    </row>
    <row r="2199" spans="9:9" s="11" customFormat="1" x14ac:dyDescent="0.2">
      <c r="I2199" s="36"/>
    </row>
    <row r="2200" spans="9:9" s="11" customFormat="1" x14ac:dyDescent="0.2">
      <c r="I2200" s="36"/>
    </row>
    <row r="2201" spans="9:9" s="11" customFormat="1" x14ac:dyDescent="0.2">
      <c r="I2201" s="36"/>
    </row>
    <row r="2202" spans="9:9" s="11" customFormat="1" x14ac:dyDescent="0.2">
      <c r="I2202" s="36"/>
    </row>
    <row r="2203" spans="9:9" s="11" customFormat="1" x14ac:dyDescent="0.2">
      <c r="I2203" s="36"/>
    </row>
    <row r="2204" spans="9:9" s="11" customFormat="1" x14ac:dyDescent="0.2">
      <c r="I2204" s="36"/>
    </row>
    <row r="2205" spans="9:9" s="11" customFormat="1" x14ac:dyDescent="0.2">
      <c r="I2205" s="36"/>
    </row>
    <row r="2206" spans="9:9" s="11" customFormat="1" x14ac:dyDescent="0.2">
      <c r="I2206" s="36"/>
    </row>
    <row r="2207" spans="9:9" s="11" customFormat="1" x14ac:dyDescent="0.2">
      <c r="I2207" s="36"/>
    </row>
    <row r="2208" spans="9:9" s="11" customFormat="1" x14ac:dyDescent="0.2">
      <c r="I2208" s="36"/>
    </row>
    <row r="2209" spans="9:9" s="11" customFormat="1" x14ac:dyDescent="0.2">
      <c r="I2209" s="36"/>
    </row>
    <row r="2210" spans="9:9" s="11" customFormat="1" x14ac:dyDescent="0.2">
      <c r="I2210" s="36"/>
    </row>
    <row r="2211" spans="9:9" s="11" customFormat="1" x14ac:dyDescent="0.2">
      <c r="I2211" s="36"/>
    </row>
    <row r="2212" spans="9:9" s="11" customFormat="1" x14ac:dyDescent="0.2">
      <c r="I2212" s="36"/>
    </row>
    <row r="2213" spans="9:9" s="11" customFormat="1" x14ac:dyDescent="0.2">
      <c r="I2213" s="36"/>
    </row>
    <row r="2214" spans="9:9" s="11" customFormat="1" x14ac:dyDescent="0.2">
      <c r="I2214" s="36"/>
    </row>
    <row r="2215" spans="9:9" s="11" customFormat="1" x14ac:dyDescent="0.2">
      <c r="I2215" s="36"/>
    </row>
    <row r="2216" spans="9:9" s="11" customFormat="1" x14ac:dyDescent="0.2">
      <c r="I2216" s="36"/>
    </row>
    <row r="2217" spans="9:9" s="11" customFormat="1" x14ac:dyDescent="0.2">
      <c r="I2217" s="36"/>
    </row>
    <row r="2218" spans="9:9" s="11" customFormat="1" x14ac:dyDescent="0.2">
      <c r="I2218" s="36"/>
    </row>
    <row r="2219" spans="9:9" s="11" customFormat="1" x14ac:dyDescent="0.2">
      <c r="I2219" s="36"/>
    </row>
    <row r="2220" spans="9:9" s="11" customFormat="1" x14ac:dyDescent="0.2">
      <c r="I2220" s="36"/>
    </row>
    <row r="2221" spans="9:9" s="11" customFormat="1" x14ac:dyDescent="0.2">
      <c r="I2221" s="36"/>
    </row>
    <row r="2222" spans="9:9" s="11" customFormat="1" x14ac:dyDescent="0.2">
      <c r="I2222" s="36"/>
    </row>
    <row r="2223" spans="9:9" s="11" customFormat="1" x14ac:dyDescent="0.2">
      <c r="I2223" s="36"/>
    </row>
    <row r="2224" spans="9:9" s="11" customFormat="1" x14ac:dyDescent="0.2">
      <c r="I2224" s="36"/>
    </row>
    <row r="2225" spans="9:9" s="11" customFormat="1" x14ac:dyDescent="0.2">
      <c r="I2225" s="36"/>
    </row>
    <row r="2226" spans="9:9" s="11" customFormat="1" x14ac:dyDescent="0.2">
      <c r="I2226" s="36"/>
    </row>
    <row r="2227" spans="9:9" s="11" customFormat="1" x14ac:dyDescent="0.2">
      <c r="I2227" s="36"/>
    </row>
    <row r="2228" spans="9:9" s="11" customFormat="1" x14ac:dyDescent="0.2">
      <c r="I2228" s="36"/>
    </row>
    <row r="2229" spans="9:9" s="11" customFormat="1" x14ac:dyDescent="0.2">
      <c r="I2229" s="36"/>
    </row>
    <row r="2230" spans="9:9" s="11" customFormat="1" x14ac:dyDescent="0.2">
      <c r="I2230" s="36"/>
    </row>
    <row r="2231" spans="9:9" s="11" customFormat="1" x14ac:dyDescent="0.2">
      <c r="I2231" s="36"/>
    </row>
    <row r="2232" spans="9:9" s="11" customFormat="1" x14ac:dyDescent="0.2">
      <c r="I2232" s="36"/>
    </row>
    <row r="2233" spans="9:9" s="11" customFormat="1" x14ac:dyDescent="0.2">
      <c r="I2233" s="36"/>
    </row>
    <row r="2234" spans="9:9" s="11" customFormat="1" x14ac:dyDescent="0.2">
      <c r="I2234" s="36"/>
    </row>
    <row r="2235" spans="9:9" s="11" customFormat="1" x14ac:dyDescent="0.2">
      <c r="I2235" s="36"/>
    </row>
    <row r="2236" spans="9:9" s="11" customFormat="1" x14ac:dyDescent="0.2">
      <c r="I2236" s="36"/>
    </row>
    <row r="2237" spans="9:9" s="11" customFormat="1" x14ac:dyDescent="0.2">
      <c r="I2237" s="36"/>
    </row>
    <row r="2238" spans="9:9" s="11" customFormat="1" x14ac:dyDescent="0.2">
      <c r="I2238" s="36"/>
    </row>
    <row r="2239" spans="9:9" s="11" customFormat="1" x14ac:dyDescent="0.2">
      <c r="I2239" s="36"/>
    </row>
    <row r="2240" spans="9:9" s="11" customFormat="1" x14ac:dyDescent="0.2">
      <c r="I2240" s="36"/>
    </row>
    <row r="2241" spans="9:9" s="11" customFormat="1" x14ac:dyDescent="0.2">
      <c r="I2241" s="36"/>
    </row>
    <row r="2242" spans="9:9" s="11" customFormat="1" x14ac:dyDescent="0.2">
      <c r="I2242" s="36"/>
    </row>
    <row r="2243" spans="9:9" s="11" customFormat="1" x14ac:dyDescent="0.2">
      <c r="I2243" s="36"/>
    </row>
    <row r="2244" spans="9:9" s="11" customFormat="1" x14ac:dyDescent="0.2">
      <c r="I2244" s="36"/>
    </row>
    <row r="2245" spans="9:9" s="11" customFormat="1" x14ac:dyDescent="0.2">
      <c r="I2245" s="36"/>
    </row>
    <row r="2246" spans="9:9" s="11" customFormat="1" x14ac:dyDescent="0.2">
      <c r="I2246" s="36"/>
    </row>
    <row r="2247" spans="9:9" s="11" customFormat="1" x14ac:dyDescent="0.2">
      <c r="I2247" s="36"/>
    </row>
    <row r="2248" spans="9:9" s="11" customFormat="1" x14ac:dyDescent="0.2">
      <c r="I2248" s="36"/>
    </row>
    <row r="2249" spans="9:9" s="11" customFormat="1" x14ac:dyDescent="0.2">
      <c r="I2249" s="36"/>
    </row>
    <row r="2250" spans="9:9" s="11" customFormat="1" x14ac:dyDescent="0.2">
      <c r="I2250" s="36"/>
    </row>
    <row r="2251" spans="9:9" s="11" customFormat="1" x14ac:dyDescent="0.2">
      <c r="I2251" s="36"/>
    </row>
    <row r="2252" spans="9:9" s="11" customFormat="1" x14ac:dyDescent="0.2">
      <c r="I2252" s="36"/>
    </row>
    <row r="2253" spans="9:9" s="11" customFormat="1" x14ac:dyDescent="0.2">
      <c r="I2253" s="36"/>
    </row>
    <row r="2254" spans="9:9" s="11" customFormat="1" x14ac:dyDescent="0.2">
      <c r="I2254" s="36"/>
    </row>
    <row r="2255" spans="9:9" s="11" customFormat="1" x14ac:dyDescent="0.2">
      <c r="I2255" s="36"/>
    </row>
    <row r="2256" spans="9:9" s="11" customFormat="1" x14ac:dyDescent="0.2">
      <c r="I2256" s="36"/>
    </row>
    <row r="2257" spans="9:9" s="11" customFormat="1" x14ac:dyDescent="0.2">
      <c r="I2257" s="36"/>
    </row>
    <row r="2258" spans="9:9" s="11" customFormat="1" x14ac:dyDescent="0.2">
      <c r="I2258" s="36"/>
    </row>
    <row r="2259" spans="9:9" s="11" customFormat="1" x14ac:dyDescent="0.2">
      <c r="I2259" s="36"/>
    </row>
    <row r="2260" spans="9:9" s="11" customFormat="1" x14ac:dyDescent="0.2">
      <c r="I2260" s="36"/>
    </row>
    <row r="2261" spans="9:9" s="11" customFormat="1" x14ac:dyDescent="0.2">
      <c r="I2261" s="36"/>
    </row>
    <row r="2262" spans="9:9" s="11" customFormat="1" x14ac:dyDescent="0.2">
      <c r="I2262" s="36"/>
    </row>
    <row r="2263" spans="9:9" s="11" customFormat="1" x14ac:dyDescent="0.2">
      <c r="I2263" s="36"/>
    </row>
    <row r="2264" spans="9:9" s="11" customFormat="1" x14ac:dyDescent="0.2">
      <c r="I2264" s="36"/>
    </row>
    <row r="2265" spans="9:9" s="11" customFormat="1" x14ac:dyDescent="0.2">
      <c r="I2265" s="36"/>
    </row>
    <row r="2266" spans="9:9" s="11" customFormat="1" x14ac:dyDescent="0.2">
      <c r="I2266" s="36"/>
    </row>
    <row r="2267" spans="9:9" s="11" customFormat="1" x14ac:dyDescent="0.2">
      <c r="I2267" s="36"/>
    </row>
    <row r="2268" spans="9:9" s="11" customFormat="1" x14ac:dyDescent="0.2">
      <c r="I2268" s="36"/>
    </row>
    <row r="2269" spans="9:9" s="11" customFormat="1" x14ac:dyDescent="0.2">
      <c r="I2269" s="36"/>
    </row>
    <row r="2270" spans="9:9" s="11" customFormat="1" x14ac:dyDescent="0.2">
      <c r="I2270" s="36"/>
    </row>
    <row r="2271" spans="9:9" s="11" customFormat="1" x14ac:dyDescent="0.2">
      <c r="I2271" s="36"/>
    </row>
    <row r="2272" spans="9:9" s="11" customFormat="1" x14ac:dyDescent="0.2">
      <c r="I2272" s="36"/>
    </row>
    <row r="2273" spans="9:9" s="11" customFormat="1" x14ac:dyDescent="0.2">
      <c r="I2273" s="36"/>
    </row>
    <row r="2274" spans="9:9" s="11" customFormat="1" x14ac:dyDescent="0.2">
      <c r="I2274" s="36"/>
    </row>
    <row r="2275" spans="9:9" s="11" customFormat="1" x14ac:dyDescent="0.2">
      <c r="I2275" s="36"/>
    </row>
    <row r="2276" spans="9:9" s="11" customFormat="1" x14ac:dyDescent="0.2">
      <c r="I2276" s="36"/>
    </row>
    <row r="2277" spans="9:9" s="11" customFormat="1" x14ac:dyDescent="0.2">
      <c r="I2277" s="36"/>
    </row>
    <row r="2278" spans="9:9" s="11" customFormat="1" x14ac:dyDescent="0.2">
      <c r="I2278" s="36"/>
    </row>
    <row r="2279" spans="9:9" s="11" customFormat="1" x14ac:dyDescent="0.2">
      <c r="I2279" s="36"/>
    </row>
    <row r="2280" spans="9:9" s="11" customFormat="1" x14ac:dyDescent="0.2">
      <c r="I2280" s="36"/>
    </row>
    <row r="2281" spans="9:9" s="11" customFormat="1" x14ac:dyDescent="0.2">
      <c r="I2281" s="36"/>
    </row>
    <row r="2282" spans="9:9" s="11" customFormat="1" x14ac:dyDescent="0.2">
      <c r="I2282" s="36"/>
    </row>
    <row r="2283" spans="9:9" s="11" customFormat="1" x14ac:dyDescent="0.2">
      <c r="I2283" s="36"/>
    </row>
    <row r="2284" spans="9:9" s="11" customFormat="1" x14ac:dyDescent="0.2">
      <c r="I2284" s="36"/>
    </row>
    <row r="2285" spans="9:9" s="11" customFormat="1" x14ac:dyDescent="0.2">
      <c r="I2285" s="36"/>
    </row>
    <row r="2286" spans="9:9" s="11" customFormat="1" x14ac:dyDescent="0.2">
      <c r="I2286" s="36"/>
    </row>
    <row r="2287" spans="9:9" s="11" customFormat="1" x14ac:dyDescent="0.2">
      <c r="I2287" s="36"/>
    </row>
    <row r="2288" spans="9:9" s="11" customFormat="1" x14ac:dyDescent="0.2">
      <c r="I2288" s="36"/>
    </row>
    <row r="2289" spans="9:9" s="11" customFormat="1" x14ac:dyDescent="0.2">
      <c r="I2289" s="36"/>
    </row>
    <row r="2290" spans="9:9" s="11" customFormat="1" x14ac:dyDescent="0.2">
      <c r="I2290" s="36"/>
    </row>
    <row r="2291" spans="9:9" s="11" customFormat="1" x14ac:dyDescent="0.2">
      <c r="I2291" s="36"/>
    </row>
    <row r="2292" spans="9:9" s="11" customFormat="1" x14ac:dyDescent="0.2">
      <c r="I2292" s="36"/>
    </row>
    <row r="2293" spans="9:9" s="11" customFormat="1" x14ac:dyDescent="0.2">
      <c r="I2293" s="36"/>
    </row>
    <row r="2294" spans="9:9" s="11" customFormat="1" x14ac:dyDescent="0.2">
      <c r="I2294" s="36"/>
    </row>
    <row r="2295" spans="9:9" s="11" customFormat="1" x14ac:dyDescent="0.2">
      <c r="I2295" s="36"/>
    </row>
    <row r="2296" spans="9:9" s="11" customFormat="1" x14ac:dyDescent="0.2">
      <c r="I2296" s="36"/>
    </row>
    <row r="2297" spans="9:9" s="11" customFormat="1" x14ac:dyDescent="0.2">
      <c r="I2297" s="36"/>
    </row>
    <row r="2298" spans="9:9" s="11" customFormat="1" x14ac:dyDescent="0.2">
      <c r="I2298" s="36"/>
    </row>
    <row r="2299" spans="9:9" s="11" customFormat="1" x14ac:dyDescent="0.2">
      <c r="I2299" s="36"/>
    </row>
    <row r="2300" spans="9:9" s="11" customFormat="1" x14ac:dyDescent="0.2">
      <c r="I2300" s="36"/>
    </row>
    <row r="2301" spans="9:9" s="11" customFormat="1" x14ac:dyDescent="0.2">
      <c r="I2301" s="36"/>
    </row>
    <row r="2302" spans="9:9" s="11" customFormat="1" x14ac:dyDescent="0.2">
      <c r="I2302" s="36"/>
    </row>
    <row r="2303" spans="9:9" s="11" customFormat="1" x14ac:dyDescent="0.2">
      <c r="I2303" s="36"/>
    </row>
    <row r="2304" spans="9:9" s="11" customFormat="1" x14ac:dyDescent="0.2">
      <c r="I2304" s="36"/>
    </row>
    <row r="2305" spans="9:9" s="11" customFormat="1" x14ac:dyDescent="0.2">
      <c r="I2305" s="36"/>
    </row>
    <row r="2306" spans="9:9" s="11" customFormat="1" x14ac:dyDescent="0.2">
      <c r="I2306" s="36"/>
    </row>
    <row r="2307" spans="9:9" s="11" customFormat="1" x14ac:dyDescent="0.2">
      <c r="I2307" s="36"/>
    </row>
    <row r="2308" spans="9:9" s="11" customFormat="1" x14ac:dyDescent="0.2">
      <c r="I2308" s="36"/>
    </row>
    <row r="2309" spans="9:9" s="11" customFormat="1" x14ac:dyDescent="0.2">
      <c r="I2309" s="36"/>
    </row>
    <row r="2310" spans="9:9" s="11" customFormat="1" x14ac:dyDescent="0.2">
      <c r="I2310" s="36"/>
    </row>
    <row r="2311" spans="9:9" s="11" customFormat="1" x14ac:dyDescent="0.2">
      <c r="I2311" s="36"/>
    </row>
    <row r="2312" spans="9:9" s="11" customFormat="1" x14ac:dyDescent="0.2">
      <c r="I2312" s="36"/>
    </row>
    <row r="2313" spans="9:9" s="11" customFormat="1" x14ac:dyDescent="0.2">
      <c r="I2313" s="36"/>
    </row>
    <row r="2314" spans="9:9" s="11" customFormat="1" x14ac:dyDescent="0.2">
      <c r="I2314" s="36"/>
    </row>
    <row r="2315" spans="9:9" s="11" customFormat="1" x14ac:dyDescent="0.2">
      <c r="I2315" s="36"/>
    </row>
    <row r="2316" spans="9:9" s="11" customFormat="1" x14ac:dyDescent="0.2">
      <c r="I2316" s="36"/>
    </row>
    <row r="2317" spans="9:9" s="11" customFormat="1" x14ac:dyDescent="0.2">
      <c r="I2317" s="36"/>
    </row>
    <row r="2318" spans="9:9" s="11" customFormat="1" x14ac:dyDescent="0.2">
      <c r="I2318" s="36"/>
    </row>
    <row r="2319" spans="9:9" s="11" customFormat="1" x14ac:dyDescent="0.2">
      <c r="I2319" s="36"/>
    </row>
    <row r="2320" spans="9:9" s="11" customFormat="1" x14ac:dyDescent="0.2">
      <c r="I2320" s="36"/>
    </row>
    <row r="2321" spans="9:9" s="11" customFormat="1" x14ac:dyDescent="0.2">
      <c r="I2321" s="36"/>
    </row>
    <row r="2322" spans="9:9" s="11" customFormat="1" x14ac:dyDescent="0.2">
      <c r="I2322" s="36"/>
    </row>
    <row r="2323" spans="9:9" s="11" customFormat="1" x14ac:dyDescent="0.2">
      <c r="I2323" s="36"/>
    </row>
    <row r="2324" spans="9:9" s="11" customFormat="1" x14ac:dyDescent="0.2">
      <c r="I2324" s="36"/>
    </row>
    <row r="2325" spans="9:9" s="11" customFormat="1" x14ac:dyDescent="0.2">
      <c r="I2325" s="36"/>
    </row>
    <row r="2326" spans="9:9" s="11" customFormat="1" x14ac:dyDescent="0.2">
      <c r="I2326" s="36"/>
    </row>
    <row r="2327" spans="9:9" s="11" customFormat="1" x14ac:dyDescent="0.2">
      <c r="I2327" s="36"/>
    </row>
    <row r="2328" spans="9:9" s="11" customFormat="1" x14ac:dyDescent="0.2">
      <c r="I2328" s="36"/>
    </row>
    <row r="2329" spans="9:9" s="11" customFormat="1" x14ac:dyDescent="0.2">
      <c r="I2329" s="36"/>
    </row>
    <row r="2330" spans="9:9" s="11" customFormat="1" x14ac:dyDescent="0.2">
      <c r="I2330" s="36"/>
    </row>
    <row r="2331" spans="9:9" s="11" customFormat="1" x14ac:dyDescent="0.2">
      <c r="I2331" s="36"/>
    </row>
    <row r="2332" spans="9:9" s="11" customFormat="1" x14ac:dyDescent="0.2">
      <c r="I2332" s="36"/>
    </row>
    <row r="2333" spans="9:9" s="11" customFormat="1" x14ac:dyDescent="0.2">
      <c r="I2333" s="36"/>
    </row>
    <row r="2334" spans="9:9" s="11" customFormat="1" x14ac:dyDescent="0.2">
      <c r="I2334" s="36"/>
    </row>
    <row r="2335" spans="9:9" s="11" customFormat="1" x14ac:dyDescent="0.2">
      <c r="I2335" s="36"/>
    </row>
    <row r="2336" spans="9:9" s="11" customFormat="1" x14ac:dyDescent="0.2">
      <c r="I2336" s="36"/>
    </row>
    <row r="2337" spans="9:9" s="11" customFormat="1" x14ac:dyDescent="0.2">
      <c r="I2337" s="36"/>
    </row>
    <row r="2338" spans="9:9" s="11" customFormat="1" x14ac:dyDescent="0.2">
      <c r="I2338" s="36"/>
    </row>
    <row r="2339" spans="9:9" s="11" customFormat="1" x14ac:dyDescent="0.2">
      <c r="I2339" s="36"/>
    </row>
    <row r="2340" spans="9:9" s="11" customFormat="1" x14ac:dyDescent="0.2">
      <c r="I2340" s="36"/>
    </row>
    <row r="2341" spans="9:9" s="11" customFormat="1" x14ac:dyDescent="0.2">
      <c r="I2341" s="36"/>
    </row>
    <row r="2342" spans="9:9" s="11" customFormat="1" x14ac:dyDescent="0.2">
      <c r="I2342" s="36"/>
    </row>
    <row r="2343" spans="9:9" s="11" customFormat="1" x14ac:dyDescent="0.2">
      <c r="I2343" s="36"/>
    </row>
    <row r="2344" spans="9:9" s="11" customFormat="1" x14ac:dyDescent="0.2">
      <c r="I2344" s="36"/>
    </row>
    <row r="2345" spans="9:9" s="11" customFormat="1" x14ac:dyDescent="0.2">
      <c r="I2345" s="36"/>
    </row>
    <row r="2346" spans="9:9" s="11" customFormat="1" x14ac:dyDescent="0.2">
      <c r="I2346" s="36"/>
    </row>
    <row r="2347" spans="9:9" s="11" customFormat="1" x14ac:dyDescent="0.2">
      <c r="I2347" s="36"/>
    </row>
    <row r="2348" spans="9:9" s="11" customFormat="1" x14ac:dyDescent="0.2">
      <c r="I2348" s="36"/>
    </row>
    <row r="2349" spans="9:9" s="11" customFormat="1" x14ac:dyDescent="0.2">
      <c r="I2349" s="36"/>
    </row>
    <row r="2350" spans="9:9" s="11" customFormat="1" x14ac:dyDescent="0.2">
      <c r="I2350" s="36"/>
    </row>
    <row r="2351" spans="9:9" s="11" customFormat="1" x14ac:dyDescent="0.2">
      <c r="I2351" s="36"/>
    </row>
    <row r="2352" spans="9:9" s="11" customFormat="1" x14ac:dyDescent="0.2">
      <c r="I2352" s="36"/>
    </row>
    <row r="2353" spans="9:9" s="11" customFormat="1" x14ac:dyDescent="0.2">
      <c r="I2353" s="36"/>
    </row>
    <row r="2354" spans="9:9" s="11" customFormat="1" x14ac:dyDescent="0.2">
      <c r="I2354" s="36"/>
    </row>
    <row r="2355" spans="9:9" s="11" customFormat="1" x14ac:dyDescent="0.2">
      <c r="I2355" s="36"/>
    </row>
    <row r="2356" spans="9:9" s="11" customFormat="1" x14ac:dyDescent="0.2">
      <c r="I2356" s="36"/>
    </row>
    <row r="2357" spans="9:9" s="11" customFormat="1" x14ac:dyDescent="0.2">
      <c r="I2357" s="36"/>
    </row>
    <row r="2358" spans="9:9" s="11" customFormat="1" x14ac:dyDescent="0.2">
      <c r="I2358" s="36"/>
    </row>
    <row r="2359" spans="9:9" s="11" customFormat="1" x14ac:dyDescent="0.2">
      <c r="I2359" s="36"/>
    </row>
    <row r="2360" spans="9:9" s="11" customFormat="1" x14ac:dyDescent="0.2">
      <c r="I2360" s="36"/>
    </row>
    <row r="2361" spans="9:9" s="11" customFormat="1" x14ac:dyDescent="0.2">
      <c r="I2361" s="36"/>
    </row>
    <row r="2362" spans="9:9" s="11" customFormat="1" x14ac:dyDescent="0.2">
      <c r="I2362" s="36"/>
    </row>
    <row r="2363" spans="9:9" s="11" customFormat="1" x14ac:dyDescent="0.2">
      <c r="I2363" s="36"/>
    </row>
    <row r="2364" spans="9:9" s="11" customFormat="1" x14ac:dyDescent="0.2">
      <c r="I2364" s="36"/>
    </row>
    <row r="2365" spans="9:9" s="11" customFormat="1" x14ac:dyDescent="0.2">
      <c r="I2365" s="36"/>
    </row>
    <row r="2366" spans="9:9" s="11" customFormat="1" x14ac:dyDescent="0.2">
      <c r="I2366" s="36"/>
    </row>
    <row r="2367" spans="9:9" s="11" customFormat="1" x14ac:dyDescent="0.2">
      <c r="I2367" s="36"/>
    </row>
    <row r="2368" spans="9:9" s="11" customFormat="1" x14ac:dyDescent="0.2">
      <c r="I2368" s="36"/>
    </row>
    <row r="2369" spans="9:9" s="11" customFormat="1" x14ac:dyDescent="0.2">
      <c r="I2369" s="36"/>
    </row>
    <row r="2370" spans="9:9" s="11" customFormat="1" x14ac:dyDescent="0.2">
      <c r="I2370" s="36"/>
    </row>
    <row r="2371" spans="9:9" s="11" customFormat="1" x14ac:dyDescent="0.2">
      <c r="I2371" s="36"/>
    </row>
    <row r="2372" spans="9:9" s="11" customFormat="1" x14ac:dyDescent="0.2">
      <c r="I2372" s="36"/>
    </row>
    <row r="2373" spans="9:9" s="11" customFormat="1" x14ac:dyDescent="0.2">
      <c r="I2373" s="36"/>
    </row>
    <row r="2374" spans="9:9" s="11" customFormat="1" x14ac:dyDescent="0.2">
      <c r="I2374" s="36"/>
    </row>
    <row r="2375" spans="9:9" s="11" customFormat="1" x14ac:dyDescent="0.2">
      <c r="I2375" s="36"/>
    </row>
    <row r="2376" spans="9:9" s="11" customFormat="1" x14ac:dyDescent="0.2">
      <c r="I2376" s="36"/>
    </row>
    <row r="2377" spans="9:9" s="11" customFormat="1" x14ac:dyDescent="0.2">
      <c r="I2377" s="36"/>
    </row>
    <row r="2378" spans="9:9" s="11" customFormat="1" x14ac:dyDescent="0.2">
      <c r="I2378" s="36"/>
    </row>
    <row r="2379" spans="9:9" s="11" customFormat="1" x14ac:dyDescent="0.2">
      <c r="I2379" s="36"/>
    </row>
    <row r="2380" spans="9:9" s="11" customFormat="1" x14ac:dyDescent="0.2">
      <c r="I2380" s="36"/>
    </row>
    <row r="2381" spans="9:9" s="11" customFormat="1" x14ac:dyDescent="0.2">
      <c r="I2381" s="36"/>
    </row>
    <row r="2382" spans="9:9" s="11" customFormat="1" x14ac:dyDescent="0.2">
      <c r="I2382" s="36"/>
    </row>
    <row r="2383" spans="9:9" s="11" customFormat="1" x14ac:dyDescent="0.2">
      <c r="I2383" s="36"/>
    </row>
    <row r="2384" spans="9:9" s="11" customFormat="1" x14ac:dyDescent="0.2">
      <c r="I2384" s="36"/>
    </row>
    <row r="2385" spans="9:9" s="11" customFormat="1" x14ac:dyDescent="0.2">
      <c r="I2385" s="36"/>
    </row>
    <row r="2386" spans="9:9" s="11" customFormat="1" x14ac:dyDescent="0.2">
      <c r="I2386" s="36"/>
    </row>
    <row r="2387" spans="9:9" s="11" customFormat="1" x14ac:dyDescent="0.2">
      <c r="I2387" s="36"/>
    </row>
    <row r="2388" spans="9:9" s="11" customFormat="1" x14ac:dyDescent="0.2">
      <c r="I2388" s="36"/>
    </row>
    <row r="2389" spans="9:9" s="11" customFormat="1" x14ac:dyDescent="0.2">
      <c r="I2389" s="36"/>
    </row>
    <row r="2390" spans="9:9" s="11" customFormat="1" x14ac:dyDescent="0.2">
      <c r="I2390" s="36"/>
    </row>
    <row r="2391" spans="9:9" s="11" customFormat="1" x14ac:dyDescent="0.2">
      <c r="I2391" s="36"/>
    </row>
    <row r="2392" spans="9:9" s="11" customFormat="1" x14ac:dyDescent="0.2">
      <c r="I2392" s="36"/>
    </row>
    <row r="2393" spans="9:9" s="11" customFormat="1" x14ac:dyDescent="0.2">
      <c r="I2393" s="36"/>
    </row>
    <row r="2394" spans="9:9" s="11" customFormat="1" x14ac:dyDescent="0.2">
      <c r="I2394" s="36"/>
    </row>
    <row r="2395" spans="9:9" s="11" customFormat="1" x14ac:dyDescent="0.2">
      <c r="I2395" s="36"/>
    </row>
    <row r="2396" spans="9:9" s="11" customFormat="1" x14ac:dyDescent="0.2">
      <c r="I2396" s="36"/>
    </row>
    <row r="2397" spans="9:9" s="11" customFormat="1" x14ac:dyDescent="0.2">
      <c r="I2397" s="36"/>
    </row>
    <row r="2398" spans="9:9" s="11" customFormat="1" x14ac:dyDescent="0.2">
      <c r="I2398" s="36"/>
    </row>
    <row r="2399" spans="9:9" s="11" customFormat="1" x14ac:dyDescent="0.2">
      <c r="I2399" s="36"/>
    </row>
    <row r="2400" spans="9:9" s="11" customFormat="1" x14ac:dyDescent="0.2">
      <c r="I2400" s="36"/>
    </row>
    <row r="2401" spans="9:9" s="11" customFormat="1" x14ac:dyDescent="0.2">
      <c r="I2401" s="36"/>
    </row>
    <row r="2402" spans="9:9" s="11" customFormat="1" x14ac:dyDescent="0.2">
      <c r="I2402" s="36"/>
    </row>
    <row r="2403" spans="9:9" s="11" customFormat="1" x14ac:dyDescent="0.2">
      <c r="I2403" s="36"/>
    </row>
    <row r="2404" spans="9:9" s="11" customFormat="1" x14ac:dyDescent="0.2">
      <c r="I2404" s="36"/>
    </row>
    <row r="2405" spans="9:9" s="11" customFormat="1" x14ac:dyDescent="0.2">
      <c r="I2405" s="36"/>
    </row>
    <row r="2406" spans="9:9" s="11" customFormat="1" x14ac:dyDescent="0.2">
      <c r="I2406" s="36"/>
    </row>
    <row r="2407" spans="9:9" s="11" customFormat="1" x14ac:dyDescent="0.2">
      <c r="I2407" s="36"/>
    </row>
    <row r="2408" spans="9:9" s="11" customFormat="1" x14ac:dyDescent="0.2">
      <c r="I2408" s="36"/>
    </row>
    <row r="2409" spans="9:9" s="11" customFormat="1" x14ac:dyDescent="0.2">
      <c r="I2409" s="36"/>
    </row>
    <row r="2410" spans="9:9" s="11" customFormat="1" x14ac:dyDescent="0.2">
      <c r="I2410" s="36"/>
    </row>
    <row r="2411" spans="9:9" s="11" customFormat="1" x14ac:dyDescent="0.2">
      <c r="I2411" s="36"/>
    </row>
    <row r="2412" spans="9:9" s="11" customFormat="1" x14ac:dyDescent="0.2">
      <c r="I2412" s="36"/>
    </row>
    <row r="2413" spans="9:9" s="11" customFormat="1" x14ac:dyDescent="0.2">
      <c r="I2413" s="36"/>
    </row>
    <row r="2414" spans="9:9" s="11" customFormat="1" x14ac:dyDescent="0.2">
      <c r="I2414" s="36"/>
    </row>
    <row r="2415" spans="9:9" s="11" customFormat="1" x14ac:dyDescent="0.2">
      <c r="I2415" s="36"/>
    </row>
    <row r="2416" spans="9:9" s="11" customFormat="1" x14ac:dyDescent="0.2">
      <c r="I2416" s="36"/>
    </row>
    <row r="2417" spans="9:9" s="11" customFormat="1" x14ac:dyDescent="0.2">
      <c r="I2417" s="36"/>
    </row>
    <row r="2418" spans="9:9" s="11" customFormat="1" x14ac:dyDescent="0.2">
      <c r="I2418" s="36"/>
    </row>
    <row r="2419" spans="9:9" s="11" customFormat="1" x14ac:dyDescent="0.2">
      <c r="I2419" s="36"/>
    </row>
    <row r="2420" spans="9:9" s="11" customFormat="1" x14ac:dyDescent="0.2">
      <c r="I2420" s="36"/>
    </row>
    <row r="2421" spans="9:9" s="11" customFormat="1" x14ac:dyDescent="0.2">
      <c r="I2421" s="36"/>
    </row>
    <row r="2422" spans="9:9" s="11" customFormat="1" x14ac:dyDescent="0.2">
      <c r="I2422" s="36"/>
    </row>
    <row r="2423" spans="9:9" s="11" customFormat="1" x14ac:dyDescent="0.2">
      <c r="I2423" s="36"/>
    </row>
    <row r="2424" spans="9:9" s="11" customFormat="1" x14ac:dyDescent="0.2">
      <c r="I2424" s="36"/>
    </row>
    <row r="2425" spans="9:9" s="11" customFormat="1" x14ac:dyDescent="0.2">
      <c r="I2425" s="36"/>
    </row>
    <row r="2426" spans="9:9" s="11" customFormat="1" x14ac:dyDescent="0.2">
      <c r="I2426" s="36"/>
    </row>
    <row r="2427" spans="9:9" s="11" customFormat="1" x14ac:dyDescent="0.2">
      <c r="I2427" s="36"/>
    </row>
    <row r="2428" spans="9:9" s="11" customFormat="1" x14ac:dyDescent="0.2">
      <c r="I2428" s="36"/>
    </row>
    <row r="2429" spans="9:9" s="11" customFormat="1" x14ac:dyDescent="0.2">
      <c r="I2429" s="36"/>
    </row>
    <row r="2430" spans="9:9" s="11" customFormat="1" x14ac:dyDescent="0.2">
      <c r="I2430" s="36"/>
    </row>
    <row r="2431" spans="9:9" s="11" customFormat="1" x14ac:dyDescent="0.2">
      <c r="I2431" s="36"/>
    </row>
    <row r="2432" spans="9:9" s="11" customFormat="1" x14ac:dyDescent="0.2">
      <c r="I2432" s="36"/>
    </row>
    <row r="2433" spans="9:9" s="11" customFormat="1" x14ac:dyDescent="0.2">
      <c r="I2433" s="36"/>
    </row>
    <row r="2434" spans="9:9" s="11" customFormat="1" x14ac:dyDescent="0.2">
      <c r="I2434" s="36"/>
    </row>
    <row r="2435" spans="9:9" s="11" customFormat="1" x14ac:dyDescent="0.2">
      <c r="I2435" s="36"/>
    </row>
    <row r="2436" spans="9:9" s="11" customFormat="1" x14ac:dyDescent="0.2">
      <c r="I2436" s="36"/>
    </row>
    <row r="2437" spans="9:9" s="11" customFormat="1" x14ac:dyDescent="0.2">
      <c r="I2437" s="36"/>
    </row>
    <row r="2438" spans="9:9" s="11" customFormat="1" x14ac:dyDescent="0.2">
      <c r="I2438" s="36"/>
    </row>
    <row r="2439" spans="9:9" s="11" customFormat="1" x14ac:dyDescent="0.2">
      <c r="I2439" s="36"/>
    </row>
    <row r="2440" spans="9:9" s="11" customFormat="1" x14ac:dyDescent="0.2">
      <c r="I2440" s="36"/>
    </row>
    <row r="2441" spans="9:9" s="11" customFormat="1" x14ac:dyDescent="0.2">
      <c r="I2441" s="36"/>
    </row>
    <row r="2442" spans="9:9" s="11" customFormat="1" x14ac:dyDescent="0.2">
      <c r="I2442" s="36"/>
    </row>
    <row r="2443" spans="9:9" s="11" customFormat="1" x14ac:dyDescent="0.2">
      <c r="I2443" s="36"/>
    </row>
    <row r="2444" spans="9:9" s="11" customFormat="1" x14ac:dyDescent="0.2">
      <c r="I2444" s="36"/>
    </row>
    <row r="2445" spans="9:9" s="11" customFormat="1" x14ac:dyDescent="0.2">
      <c r="I2445" s="36"/>
    </row>
    <row r="2446" spans="9:9" s="11" customFormat="1" x14ac:dyDescent="0.2">
      <c r="I2446" s="36"/>
    </row>
    <row r="2447" spans="9:9" s="11" customFormat="1" x14ac:dyDescent="0.2">
      <c r="I2447" s="36"/>
    </row>
    <row r="2448" spans="9:9" s="11" customFormat="1" x14ac:dyDescent="0.2">
      <c r="I2448" s="36"/>
    </row>
    <row r="2449" spans="9:9" s="11" customFormat="1" x14ac:dyDescent="0.2">
      <c r="I2449" s="36"/>
    </row>
    <row r="2450" spans="9:9" s="11" customFormat="1" x14ac:dyDescent="0.2">
      <c r="I2450" s="36"/>
    </row>
    <row r="2451" spans="9:9" s="11" customFormat="1" x14ac:dyDescent="0.2">
      <c r="I2451" s="36"/>
    </row>
    <row r="2452" spans="9:9" s="11" customFormat="1" x14ac:dyDescent="0.2">
      <c r="I2452" s="36"/>
    </row>
    <row r="2453" spans="9:9" s="11" customFormat="1" x14ac:dyDescent="0.2">
      <c r="I2453" s="36"/>
    </row>
    <row r="2454" spans="9:9" s="11" customFormat="1" x14ac:dyDescent="0.2">
      <c r="I2454" s="36"/>
    </row>
    <row r="2455" spans="9:9" s="11" customFormat="1" x14ac:dyDescent="0.2">
      <c r="I2455" s="36"/>
    </row>
    <row r="2456" spans="9:9" s="11" customFormat="1" x14ac:dyDescent="0.2">
      <c r="I2456" s="36"/>
    </row>
    <row r="2457" spans="9:9" s="11" customFormat="1" x14ac:dyDescent="0.2">
      <c r="I2457" s="36"/>
    </row>
    <row r="2458" spans="9:9" s="11" customFormat="1" x14ac:dyDescent="0.2">
      <c r="I2458" s="36"/>
    </row>
    <row r="2459" spans="9:9" s="11" customFormat="1" x14ac:dyDescent="0.2">
      <c r="I2459" s="36"/>
    </row>
    <row r="2460" spans="9:9" s="11" customFormat="1" x14ac:dyDescent="0.2">
      <c r="I2460" s="36"/>
    </row>
    <row r="2461" spans="9:9" s="11" customFormat="1" x14ac:dyDescent="0.2">
      <c r="I2461" s="36"/>
    </row>
    <row r="2462" spans="9:9" s="11" customFormat="1" x14ac:dyDescent="0.2">
      <c r="I2462" s="36"/>
    </row>
    <row r="2463" spans="9:9" s="11" customFormat="1" x14ac:dyDescent="0.2">
      <c r="I2463" s="36"/>
    </row>
    <row r="2464" spans="9:9" s="11" customFormat="1" x14ac:dyDescent="0.2">
      <c r="I2464" s="36"/>
    </row>
    <row r="2465" spans="9:9" s="11" customFormat="1" x14ac:dyDescent="0.2">
      <c r="I2465" s="36"/>
    </row>
    <row r="2466" spans="9:9" s="11" customFormat="1" x14ac:dyDescent="0.2">
      <c r="I2466" s="36"/>
    </row>
    <row r="2467" spans="9:9" s="11" customFormat="1" x14ac:dyDescent="0.2">
      <c r="I2467" s="36"/>
    </row>
    <row r="2468" spans="9:9" s="11" customFormat="1" x14ac:dyDescent="0.2">
      <c r="I2468" s="36"/>
    </row>
    <row r="2469" spans="9:9" s="11" customFormat="1" x14ac:dyDescent="0.2">
      <c r="I2469" s="36"/>
    </row>
    <row r="2470" spans="9:9" s="11" customFormat="1" x14ac:dyDescent="0.2">
      <c r="I2470" s="36"/>
    </row>
    <row r="2471" spans="9:9" s="11" customFormat="1" x14ac:dyDescent="0.2">
      <c r="I2471" s="36"/>
    </row>
    <row r="2472" spans="9:9" s="11" customFormat="1" x14ac:dyDescent="0.2">
      <c r="I2472" s="36"/>
    </row>
    <row r="2473" spans="9:9" s="11" customFormat="1" x14ac:dyDescent="0.2">
      <c r="I2473" s="36"/>
    </row>
    <row r="2474" spans="9:9" s="11" customFormat="1" x14ac:dyDescent="0.2">
      <c r="I2474" s="36"/>
    </row>
    <row r="2475" spans="9:9" s="11" customFormat="1" x14ac:dyDescent="0.2">
      <c r="I2475" s="36"/>
    </row>
    <row r="2476" spans="9:9" s="11" customFormat="1" x14ac:dyDescent="0.2">
      <c r="I2476" s="36"/>
    </row>
    <row r="2477" spans="9:9" s="11" customFormat="1" x14ac:dyDescent="0.2">
      <c r="I2477" s="36"/>
    </row>
    <row r="2478" spans="9:9" s="11" customFormat="1" x14ac:dyDescent="0.2">
      <c r="I2478" s="36"/>
    </row>
    <row r="2479" spans="9:9" s="11" customFormat="1" x14ac:dyDescent="0.2">
      <c r="I2479" s="36"/>
    </row>
    <row r="2480" spans="9:9" s="11" customFormat="1" x14ac:dyDescent="0.2">
      <c r="I2480" s="36"/>
    </row>
    <row r="2481" spans="9:9" s="11" customFormat="1" x14ac:dyDescent="0.2">
      <c r="I2481" s="36"/>
    </row>
    <row r="2482" spans="9:9" s="11" customFormat="1" x14ac:dyDescent="0.2">
      <c r="I2482" s="36"/>
    </row>
    <row r="2483" spans="9:9" s="11" customFormat="1" x14ac:dyDescent="0.2">
      <c r="I2483" s="36"/>
    </row>
    <row r="2484" spans="9:9" s="11" customFormat="1" x14ac:dyDescent="0.2">
      <c r="I2484" s="36"/>
    </row>
    <row r="2485" spans="9:9" s="11" customFormat="1" x14ac:dyDescent="0.2">
      <c r="I2485" s="36"/>
    </row>
    <row r="2486" spans="9:9" s="11" customFormat="1" x14ac:dyDescent="0.2">
      <c r="I2486" s="36"/>
    </row>
    <row r="2487" spans="9:9" s="11" customFormat="1" x14ac:dyDescent="0.2">
      <c r="I2487" s="36"/>
    </row>
    <row r="2488" spans="9:9" s="11" customFormat="1" x14ac:dyDescent="0.2">
      <c r="I2488" s="36"/>
    </row>
    <row r="2489" spans="9:9" s="11" customFormat="1" x14ac:dyDescent="0.2">
      <c r="I2489" s="36"/>
    </row>
    <row r="2490" spans="9:9" s="11" customFormat="1" x14ac:dyDescent="0.2">
      <c r="I2490" s="36"/>
    </row>
    <row r="2491" spans="9:9" s="11" customFormat="1" x14ac:dyDescent="0.2">
      <c r="I2491" s="36"/>
    </row>
    <row r="2492" spans="9:9" s="11" customFormat="1" x14ac:dyDescent="0.2">
      <c r="I2492" s="36"/>
    </row>
    <row r="2493" spans="9:9" s="11" customFormat="1" x14ac:dyDescent="0.2">
      <c r="I2493" s="36"/>
    </row>
    <row r="2494" spans="9:9" s="11" customFormat="1" x14ac:dyDescent="0.2">
      <c r="I2494" s="36"/>
    </row>
    <row r="2495" spans="9:9" s="11" customFormat="1" x14ac:dyDescent="0.2">
      <c r="I2495" s="36"/>
    </row>
    <row r="2496" spans="9:9" s="11" customFormat="1" x14ac:dyDescent="0.2">
      <c r="I2496" s="36"/>
    </row>
    <row r="2497" spans="9:9" s="11" customFormat="1" x14ac:dyDescent="0.2">
      <c r="I2497" s="36"/>
    </row>
    <row r="2498" spans="9:9" s="11" customFormat="1" x14ac:dyDescent="0.2">
      <c r="I2498" s="36"/>
    </row>
    <row r="2499" spans="9:9" s="11" customFormat="1" x14ac:dyDescent="0.2">
      <c r="I2499" s="36"/>
    </row>
    <row r="2500" spans="9:9" s="11" customFormat="1" x14ac:dyDescent="0.2">
      <c r="I2500" s="36"/>
    </row>
    <row r="2501" spans="9:9" s="11" customFormat="1" x14ac:dyDescent="0.2">
      <c r="I2501" s="36"/>
    </row>
    <row r="2502" spans="9:9" s="11" customFormat="1" x14ac:dyDescent="0.2">
      <c r="I2502" s="36"/>
    </row>
    <row r="2503" spans="9:9" s="11" customFormat="1" x14ac:dyDescent="0.2">
      <c r="I2503" s="36"/>
    </row>
    <row r="2504" spans="9:9" s="11" customFormat="1" x14ac:dyDescent="0.2">
      <c r="I2504" s="36"/>
    </row>
    <row r="2505" spans="9:9" s="11" customFormat="1" x14ac:dyDescent="0.2">
      <c r="I2505" s="36"/>
    </row>
    <row r="2506" spans="9:9" s="11" customFormat="1" x14ac:dyDescent="0.2">
      <c r="I2506" s="36"/>
    </row>
    <row r="2507" spans="9:9" s="11" customFormat="1" x14ac:dyDescent="0.2">
      <c r="I2507" s="36"/>
    </row>
    <row r="2508" spans="9:9" s="11" customFormat="1" x14ac:dyDescent="0.2">
      <c r="I2508" s="36"/>
    </row>
    <row r="2509" spans="9:9" s="11" customFormat="1" x14ac:dyDescent="0.2">
      <c r="I2509" s="36"/>
    </row>
    <row r="2510" spans="9:9" s="11" customFormat="1" x14ac:dyDescent="0.2">
      <c r="I2510" s="36"/>
    </row>
    <row r="2511" spans="9:9" s="11" customFormat="1" x14ac:dyDescent="0.2">
      <c r="I2511" s="36"/>
    </row>
    <row r="2512" spans="9:9" s="11" customFormat="1" x14ac:dyDescent="0.2">
      <c r="I2512" s="36"/>
    </row>
    <row r="2513" spans="9:9" s="11" customFormat="1" x14ac:dyDescent="0.2">
      <c r="I2513" s="36"/>
    </row>
    <row r="2514" spans="9:9" s="11" customFormat="1" x14ac:dyDescent="0.2">
      <c r="I2514" s="36"/>
    </row>
    <row r="2515" spans="9:9" s="11" customFormat="1" x14ac:dyDescent="0.2">
      <c r="I2515" s="36"/>
    </row>
    <row r="2516" spans="9:9" s="11" customFormat="1" x14ac:dyDescent="0.2">
      <c r="I2516" s="36"/>
    </row>
    <row r="2517" spans="9:9" s="11" customFormat="1" x14ac:dyDescent="0.2">
      <c r="I2517" s="36"/>
    </row>
    <row r="2518" spans="9:9" s="11" customFormat="1" x14ac:dyDescent="0.2">
      <c r="I2518" s="36"/>
    </row>
    <row r="2519" spans="9:9" s="11" customFormat="1" x14ac:dyDescent="0.2">
      <c r="I2519" s="36"/>
    </row>
    <row r="2520" spans="9:9" s="11" customFormat="1" x14ac:dyDescent="0.2">
      <c r="I2520" s="36"/>
    </row>
    <row r="2521" spans="9:9" s="11" customFormat="1" x14ac:dyDescent="0.2">
      <c r="I2521" s="36"/>
    </row>
    <row r="2522" spans="9:9" s="11" customFormat="1" x14ac:dyDescent="0.2">
      <c r="I2522" s="36"/>
    </row>
    <row r="2523" spans="9:9" s="11" customFormat="1" x14ac:dyDescent="0.2">
      <c r="I2523" s="36"/>
    </row>
    <row r="2524" spans="9:9" s="11" customFormat="1" x14ac:dyDescent="0.2">
      <c r="I2524" s="36"/>
    </row>
    <row r="2525" spans="9:9" s="11" customFormat="1" x14ac:dyDescent="0.2">
      <c r="I2525" s="36"/>
    </row>
    <row r="2526" spans="9:9" s="11" customFormat="1" x14ac:dyDescent="0.2">
      <c r="I2526" s="36"/>
    </row>
    <row r="2527" spans="9:9" s="11" customFormat="1" x14ac:dyDescent="0.2">
      <c r="I2527" s="36"/>
    </row>
    <row r="2528" spans="9:9" s="11" customFormat="1" x14ac:dyDescent="0.2">
      <c r="I2528" s="36"/>
    </row>
    <row r="2529" spans="9:9" s="11" customFormat="1" x14ac:dyDescent="0.2">
      <c r="I2529" s="36"/>
    </row>
    <row r="2530" spans="9:9" s="11" customFormat="1" x14ac:dyDescent="0.2">
      <c r="I2530" s="36"/>
    </row>
    <row r="2531" spans="9:9" s="11" customFormat="1" x14ac:dyDescent="0.2">
      <c r="I2531" s="36"/>
    </row>
    <row r="2532" spans="9:9" s="11" customFormat="1" x14ac:dyDescent="0.2">
      <c r="I2532" s="36"/>
    </row>
    <row r="2533" spans="9:9" s="11" customFormat="1" x14ac:dyDescent="0.2">
      <c r="I2533" s="36"/>
    </row>
    <row r="2534" spans="9:9" s="11" customFormat="1" x14ac:dyDescent="0.2">
      <c r="I2534" s="36"/>
    </row>
    <row r="2535" spans="9:9" s="11" customFormat="1" x14ac:dyDescent="0.2">
      <c r="I2535" s="36"/>
    </row>
    <row r="2536" spans="9:9" s="11" customFormat="1" x14ac:dyDescent="0.2">
      <c r="I2536" s="36"/>
    </row>
    <row r="2537" spans="9:9" s="11" customFormat="1" x14ac:dyDescent="0.2">
      <c r="I2537" s="36"/>
    </row>
    <row r="2538" spans="9:9" s="11" customFormat="1" x14ac:dyDescent="0.2">
      <c r="I2538" s="36"/>
    </row>
    <row r="2539" spans="9:9" s="11" customFormat="1" x14ac:dyDescent="0.2">
      <c r="I2539" s="36"/>
    </row>
    <row r="2540" spans="9:9" s="11" customFormat="1" x14ac:dyDescent="0.2">
      <c r="I2540" s="36"/>
    </row>
    <row r="2541" spans="9:9" s="11" customFormat="1" x14ac:dyDescent="0.2">
      <c r="I2541" s="36"/>
    </row>
    <row r="2542" spans="9:9" s="11" customFormat="1" x14ac:dyDescent="0.2">
      <c r="I2542" s="36"/>
    </row>
    <row r="2543" spans="9:9" s="11" customFormat="1" x14ac:dyDescent="0.2">
      <c r="I2543" s="36"/>
    </row>
    <row r="2544" spans="9:9" s="11" customFormat="1" x14ac:dyDescent="0.2">
      <c r="I2544" s="36"/>
    </row>
    <row r="2545" spans="9:9" s="11" customFormat="1" x14ac:dyDescent="0.2">
      <c r="I2545" s="36"/>
    </row>
    <row r="2546" spans="9:9" s="11" customFormat="1" x14ac:dyDescent="0.2">
      <c r="I2546" s="36"/>
    </row>
    <row r="2547" spans="9:9" s="11" customFormat="1" x14ac:dyDescent="0.2">
      <c r="I2547" s="36"/>
    </row>
    <row r="2548" spans="9:9" s="11" customFormat="1" x14ac:dyDescent="0.2">
      <c r="I2548" s="36"/>
    </row>
    <row r="2549" spans="9:9" s="11" customFormat="1" x14ac:dyDescent="0.2">
      <c r="I2549" s="36"/>
    </row>
    <row r="2550" spans="9:9" s="11" customFormat="1" x14ac:dyDescent="0.2">
      <c r="I2550" s="36"/>
    </row>
    <row r="2551" spans="9:9" s="11" customFormat="1" x14ac:dyDescent="0.2">
      <c r="I2551" s="36"/>
    </row>
    <row r="2552" spans="9:9" s="11" customFormat="1" x14ac:dyDescent="0.2">
      <c r="I2552" s="36"/>
    </row>
    <row r="2553" spans="9:9" s="11" customFormat="1" x14ac:dyDescent="0.2">
      <c r="I2553" s="36"/>
    </row>
    <row r="2554" spans="9:9" s="11" customFormat="1" x14ac:dyDescent="0.2">
      <c r="I2554" s="36"/>
    </row>
    <row r="2555" spans="9:9" s="11" customFormat="1" x14ac:dyDescent="0.2">
      <c r="I2555" s="36"/>
    </row>
    <row r="2556" spans="9:9" s="11" customFormat="1" x14ac:dyDescent="0.2">
      <c r="I2556" s="36"/>
    </row>
    <row r="2557" spans="9:9" s="11" customFormat="1" x14ac:dyDescent="0.2">
      <c r="I2557" s="36"/>
    </row>
    <row r="2558" spans="9:9" s="11" customFormat="1" x14ac:dyDescent="0.2">
      <c r="I2558" s="36"/>
    </row>
    <row r="2559" spans="9:9" s="11" customFormat="1" x14ac:dyDescent="0.2">
      <c r="I2559" s="36"/>
    </row>
    <row r="2560" spans="9:9" s="11" customFormat="1" x14ac:dyDescent="0.2">
      <c r="I2560" s="36"/>
    </row>
    <row r="2561" spans="9:9" s="11" customFormat="1" x14ac:dyDescent="0.2">
      <c r="I2561" s="36"/>
    </row>
    <row r="2562" spans="9:9" s="11" customFormat="1" x14ac:dyDescent="0.2">
      <c r="I2562" s="36"/>
    </row>
    <row r="2563" spans="9:9" s="11" customFormat="1" x14ac:dyDescent="0.2">
      <c r="I2563" s="36"/>
    </row>
    <row r="2564" spans="9:9" s="11" customFormat="1" x14ac:dyDescent="0.2">
      <c r="I2564" s="36"/>
    </row>
    <row r="2565" spans="9:9" s="11" customFormat="1" x14ac:dyDescent="0.2">
      <c r="I2565" s="36"/>
    </row>
    <row r="2566" spans="9:9" s="11" customFormat="1" x14ac:dyDescent="0.2">
      <c r="I2566" s="36"/>
    </row>
    <row r="2567" spans="9:9" s="11" customFormat="1" x14ac:dyDescent="0.2">
      <c r="I2567" s="36"/>
    </row>
    <row r="2568" spans="9:9" s="11" customFormat="1" x14ac:dyDescent="0.2">
      <c r="I2568" s="36"/>
    </row>
    <row r="2569" spans="9:9" s="11" customFormat="1" x14ac:dyDescent="0.2">
      <c r="I2569" s="36"/>
    </row>
    <row r="2570" spans="9:9" s="11" customFormat="1" x14ac:dyDescent="0.2">
      <c r="I2570" s="36"/>
    </row>
    <row r="2571" spans="9:9" s="11" customFormat="1" x14ac:dyDescent="0.2">
      <c r="I2571" s="36"/>
    </row>
    <row r="2572" spans="9:9" s="11" customFormat="1" x14ac:dyDescent="0.2">
      <c r="I2572" s="36"/>
    </row>
    <row r="2573" spans="9:9" s="11" customFormat="1" x14ac:dyDescent="0.2">
      <c r="I2573" s="36"/>
    </row>
    <row r="2574" spans="9:9" s="11" customFormat="1" x14ac:dyDescent="0.2">
      <c r="I2574" s="36"/>
    </row>
    <row r="2575" spans="9:9" s="11" customFormat="1" x14ac:dyDescent="0.2">
      <c r="I2575" s="36"/>
    </row>
    <row r="2576" spans="9:9" s="11" customFormat="1" x14ac:dyDescent="0.2">
      <c r="I2576" s="36"/>
    </row>
    <row r="2577" spans="9:9" s="11" customFormat="1" x14ac:dyDescent="0.2">
      <c r="I2577" s="36"/>
    </row>
    <row r="2578" spans="9:9" s="11" customFormat="1" x14ac:dyDescent="0.2">
      <c r="I2578" s="36"/>
    </row>
    <row r="2579" spans="9:9" s="11" customFormat="1" x14ac:dyDescent="0.2">
      <c r="I2579" s="36"/>
    </row>
    <row r="2580" spans="9:9" s="11" customFormat="1" x14ac:dyDescent="0.2">
      <c r="I2580" s="36"/>
    </row>
    <row r="2581" spans="9:9" s="11" customFormat="1" x14ac:dyDescent="0.2">
      <c r="I2581" s="36"/>
    </row>
    <row r="2582" spans="9:9" s="11" customFormat="1" x14ac:dyDescent="0.2">
      <c r="I2582" s="36"/>
    </row>
    <row r="2583" spans="9:9" s="11" customFormat="1" x14ac:dyDescent="0.2">
      <c r="I2583" s="36"/>
    </row>
    <row r="2584" spans="9:9" s="11" customFormat="1" x14ac:dyDescent="0.2">
      <c r="I2584" s="36"/>
    </row>
    <row r="2585" spans="9:9" s="11" customFormat="1" x14ac:dyDescent="0.2">
      <c r="I2585" s="36"/>
    </row>
    <row r="2586" spans="9:9" s="11" customFormat="1" x14ac:dyDescent="0.2">
      <c r="I2586" s="36"/>
    </row>
    <row r="2587" spans="9:9" s="11" customFormat="1" x14ac:dyDescent="0.2">
      <c r="I2587" s="36"/>
    </row>
    <row r="2588" spans="9:9" s="11" customFormat="1" x14ac:dyDescent="0.2">
      <c r="I2588" s="36"/>
    </row>
    <row r="2589" spans="9:9" s="11" customFormat="1" x14ac:dyDescent="0.2">
      <c r="I2589" s="36"/>
    </row>
    <row r="2590" spans="9:9" s="11" customFormat="1" x14ac:dyDescent="0.2">
      <c r="I2590" s="36"/>
    </row>
    <row r="2591" spans="9:9" s="11" customFormat="1" x14ac:dyDescent="0.2">
      <c r="I2591" s="36"/>
    </row>
    <row r="2592" spans="9:9" s="11" customFormat="1" x14ac:dyDescent="0.2">
      <c r="I2592" s="36"/>
    </row>
    <row r="2593" spans="9:9" s="11" customFormat="1" x14ac:dyDescent="0.2">
      <c r="I2593" s="36"/>
    </row>
    <row r="2594" spans="9:9" s="11" customFormat="1" x14ac:dyDescent="0.2">
      <c r="I2594" s="36"/>
    </row>
    <row r="2595" spans="9:9" s="11" customFormat="1" x14ac:dyDescent="0.2">
      <c r="I2595" s="36"/>
    </row>
    <row r="2596" spans="9:9" s="11" customFormat="1" x14ac:dyDescent="0.2">
      <c r="I2596" s="36"/>
    </row>
    <row r="2597" spans="9:9" s="11" customFormat="1" x14ac:dyDescent="0.2">
      <c r="I2597" s="36"/>
    </row>
    <row r="2598" spans="9:9" s="11" customFormat="1" x14ac:dyDescent="0.2">
      <c r="I2598" s="36"/>
    </row>
    <row r="2599" spans="9:9" s="11" customFormat="1" x14ac:dyDescent="0.2">
      <c r="I2599" s="36"/>
    </row>
    <row r="2600" spans="9:9" s="11" customFormat="1" x14ac:dyDescent="0.2">
      <c r="I2600" s="36"/>
    </row>
    <row r="2601" spans="9:9" s="11" customFormat="1" x14ac:dyDescent="0.2">
      <c r="I2601" s="36"/>
    </row>
    <row r="2602" spans="9:9" s="11" customFormat="1" x14ac:dyDescent="0.2">
      <c r="I2602" s="36"/>
    </row>
    <row r="2603" spans="9:9" s="11" customFormat="1" x14ac:dyDescent="0.2">
      <c r="I2603" s="36"/>
    </row>
    <row r="2604" spans="9:9" s="11" customFormat="1" x14ac:dyDescent="0.2">
      <c r="I2604" s="36"/>
    </row>
    <row r="2605" spans="9:9" s="11" customFormat="1" x14ac:dyDescent="0.2">
      <c r="I2605" s="36"/>
    </row>
    <row r="2606" spans="9:9" s="11" customFormat="1" x14ac:dyDescent="0.2">
      <c r="I2606" s="36"/>
    </row>
    <row r="2607" spans="9:9" s="11" customFormat="1" x14ac:dyDescent="0.2">
      <c r="I2607" s="36"/>
    </row>
    <row r="2608" spans="9:9" s="11" customFormat="1" x14ac:dyDescent="0.2">
      <c r="I2608" s="36"/>
    </row>
    <row r="2609" spans="9:9" s="11" customFormat="1" x14ac:dyDescent="0.2">
      <c r="I2609" s="36"/>
    </row>
    <row r="2610" spans="9:9" s="11" customFormat="1" x14ac:dyDescent="0.2">
      <c r="I2610" s="36"/>
    </row>
    <row r="2611" spans="9:9" s="11" customFormat="1" x14ac:dyDescent="0.2">
      <c r="I2611" s="36"/>
    </row>
    <row r="2612" spans="9:9" s="11" customFormat="1" x14ac:dyDescent="0.2">
      <c r="I2612" s="36"/>
    </row>
    <row r="2613" spans="9:9" s="11" customFormat="1" x14ac:dyDescent="0.2">
      <c r="I2613" s="36"/>
    </row>
    <row r="2614" spans="9:9" s="11" customFormat="1" x14ac:dyDescent="0.2">
      <c r="I2614" s="36"/>
    </row>
    <row r="2615" spans="9:9" s="11" customFormat="1" x14ac:dyDescent="0.2">
      <c r="I2615" s="36"/>
    </row>
    <row r="2616" spans="9:9" s="11" customFormat="1" x14ac:dyDescent="0.2">
      <c r="I2616" s="36"/>
    </row>
    <row r="2617" spans="9:9" s="11" customFormat="1" x14ac:dyDescent="0.2">
      <c r="I2617" s="36"/>
    </row>
    <row r="2618" spans="9:9" s="11" customFormat="1" x14ac:dyDescent="0.2">
      <c r="I2618" s="36"/>
    </row>
    <row r="2619" spans="9:9" s="11" customFormat="1" x14ac:dyDescent="0.2">
      <c r="I2619" s="36"/>
    </row>
    <row r="2620" spans="9:9" s="11" customFormat="1" x14ac:dyDescent="0.2">
      <c r="I2620" s="36"/>
    </row>
    <row r="2621" spans="9:9" s="11" customFormat="1" x14ac:dyDescent="0.2">
      <c r="I2621" s="36"/>
    </row>
    <row r="2622" spans="9:9" s="11" customFormat="1" x14ac:dyDescent="0.2">
      <c r="I2622" s="36"/>
    </row>
    <row r="2623" spans="9:9" s="11" customFormat="1" x14ac:dyDescent="0.2">
      <c r="I2623" s="36"/>
    </row>
    <row r="2624" spans="9:9" s="11" customFormat="1" x14ac:dyDescent="0.2">
      <c r="I2624" s="36"/>
    </row>
    <row r="2625" spans="9:9" s="11" customFormat="1" x14ac:dyDescent="0.2">
      <c r="I2625" s="36"/>
    </row>
    <row r="2626" spans="9:9" s="11" customFormat="1" x14ac:dyDescent="0.2">
      <c r="I2626" s="36"/>
    </row>
    <row r="2627" spans="9:9" s="11" customFormat="1" x14ac:dyDescent="0.2">
      <c r="I2627" s="36"/>
    </row>
    <row r="2628" spans="9:9" s="11" customFormat="1" x14ac:dyDescent="0.2">
      <c r="I2628" s="36"/>
    </row>
    <row r="2629" spans="9:9" s="11" customFormat="1" x14ac:dyDescent="0.2">
      <c r="I2629" s="36"/>
    </row>
    <row r="2630" spans="9:9" s="11" customFormat="1" x14ac:dyDescent="0.2">
      <c r="I2630" s="36"/>
    </row>
    <row r="2631" spans="9:9" s="11" customFormat="1" x14ac:dyDescent="0.2">
      <c r="I2631" s="36"/>
    </row>
    <row r="2632" spans="9:9" s="11" customFormat="1" x14ac:dyDescent="0.2">
      <c r="I2632" s="36"/>
    </row>
    <row r="2633" spans="9:9" s="11" customFormat="1" x14ac:dyDescent="0.2">
      <c r="I2633" s="36"/>
    </row>
    <row r="2634" spans="9:9" s="11" customFormat="1" x14ac:dyDescent="0.2">
      <c r="I2634" s="36"/>
    </row>
    <row r="2635" spans="9:9" s="11" customFormat="1" x14ac:dyDescent="0.2">
      <c r="I2635" s="36"/>
    </row>
    <row r="2636" spans="9:9" s="11" customFormat="1" x14ac:dyDescent="0.2">
      <c r="I2636" s="36"/>
    </row>
    <row r="2637" spans="9:9" s="11" customFormat="1" x14ac:dyDescent="0.2">
      <c r="I2637" s="36"/>
    </row>
    <row r="2638" spans="9:9" s="11" customFormat="1" x14ac:dyDescent="0.2">
      <c r="I2638" s="36"/>
    </row>
    <row r="2639" spans="9:9" s="11" customFormat="1" x14ac:dyDescent="0.2">
      <c r="I2639" s="36"/>
    </row>
    <row r="2640" spans="9:9" s="11" customFormat="1" x14ac:dyDescent="0.2">
      <c r="I2640" s="36"/>
    </row>
    <row r="2641" spans="9:9" s="11" customFormat="1" x14ac:dyDescent="0.2">
      <c r="I2641" s="36"/>
    </row>
    <row r="2642" spans="9:9" s="11" customFormat="1" x14ac:dyDescent="0.2">
      <c r="I2642" s="36"/>
    </row>
    <row r="2643" spans="9:9" s="11" customFormat="1" x14ac:dyDescent="0.2">
      <c r="I2643" s="36"/>
    </row>
    <row r="2644" spans="9:9" s="11" customFormat="1" x14ac:dyDescent="0.2">
      <c r="I2644" s="36"/>
    </row>
    <row r="2645" spans="9:9" s="11" customFormat="1" x14ac:dyDescent="0.2">
      <c r="I2645" s="36"/>
    </row>
    <row r="2646" spans="9:9" s="11" customFormat="1" x14ac:dyDescent="0.2">
      <c r="I2646" s="36"/>
    </row>
    <row r="2647" spans="9:9" s="11" customFormat="1" x14ac:dyDescent="0.2">
      <c r="I2647" s="36"/>
    </row>
    <row r="2648" spans="9:9" s="11" customFormat="1" x14ac:dyDescent="0.2">
      <c r="I2648" s="36"/>
    </row>
    <row r="2649" spans="9:9" s="11" customFormat="1" x14ac:dyDescent="0.2">
      <c r="I2649" s="36"/>
    </row>
    <row r="2650" spans="9:9" s="11" customFormat="1" x14ac:dyDescent="0.2">
      <c r="I2650" s="36"/>
    </row>
    <row r="2651" spans="9:9" s="11" customFormat="1" x14ac:dyDescent="0.2">
      <c r="I2651" s="36"/>
    </row>
    <row r="2652" spans="9:9" s="11" customFormat="1" x14ac:dyDescent="0.2">
      <c r="I2652" s="36"/>
    </row>
    <row r="2653" spans="9:9" s="11" customFormat="1" x14ac:dyDescent="0.2">
      <c r="I2653" s="36"/>
    </row>
    <row r="2654" spans="9:9" s="11" customFormat="1" x14ac:dyDescent="0.2">
      <c r="I2654" s="36"/>
    </row>
    <row r="2655" spans="9:9" s="11" customFormat="1" x14ac:dyDescent="0.2">
      <c r="I2655" s="36"/>
    </row>
    <row r="2656" spans="9:9" s="11" customFormat="1" x14ac:dyDescent="0.2">
      <c r="I2656" s="36"/>
    </row>
    <row r="2657" spans="9:9" s="11" customFormat="1" x14ac:dyDescent="0.2">
      <c r="I2657" s="36"/>
    </row>
    <row r="2658" spans="9:9" s="11" customFormat="1" x14ac:dyDescent="0.2">
      <c r="I2658" s="36"/>
    </row>
    <row r="2659" spans="9:9" s="11" customFormat="1" x14ac:dyDescent="0.2">
      <c r="I2659" s="36"/>
    </row>
    <row r="2660" spans="9:9" s="11" customFormat="1" x14ac:dyDescent="0.2">
      <c r="I2660" s="36"/>
    </row>
    <row r="2661" spans="9:9" s="11" customFormat="1" x14ac:dyDescent="0.2">
      <c r="I2661" s="36"/>
    </row>
    <row r="2662" spans="9:9" s="11" customFormat="1" x14ac:dyDescent="0.2">
      <c r="I2662" s="36"/>
    </row>
    <row r="2663" spans="9:9" s="11" customFormat="1" x14ac:dyDescent="0.2">
      <c r="I2663" s="36"/>
    </row>
    <row r="2664" spans="9:9" s="11" customFormat="1" x14ac:dyDescent="0.2">
      <c r="I2664" s="36"/>
    </row>
    <row r="2665" spans="9:9" s="11" customFormat="1" x14ac:dyDescent="0.2">
      <c r="I2665" s="36"/>
    </row>
    <row r="2666" spans="9:9" s="11" customFormat="1" x14ac:dyDescent="0.2">
      <c r="I2666" s="36"/>
    </row>
    <row r="2667" spans="9:9" s="11" customFormat="1" x14ac:dyDescent="0.2">
      <c r="I2667" s="36"/>
    </row>
    <row r="2668" spans="9:9" s="11" customFormat="1" x14ac:dyDescent="0.2">
      <c r="I2668" s="36"/>
    </row>
    <row r="2669" spans="9:9" s="11" customFormat="1" x14ac:dyDescent="0.2">
      <c r="I2669" s="36"/>
    </row>
    <row r="2670" spans="9:9" s="11" customFormat="1" x14ac:dyDescent="0.2">
      <c r="I2670" s="36"/>
    </row>
    <row r="2671" spans="9:9" s="11" customFormat="1" x14ac:dyDescent="0.2">
      <c r="I2671" s="36"/>
    </row>
    <row r="2672" spans="9:9" s="11" customFormat="1" x14ac:dyDescent="0.2">
      <c r="I2672" s="36"/>
    </row>
    <row r="2673" spans="9:9" s="11" customFormat="1" x14ac:dyDescent="0.2">
      <c r="I2673" s="36"/>
    </row>
    <row r="2674" spans="9:9" s="11" customFormat="1" x14ac:dyDescent="0.2">
      <c r="I2674" s="36"/>
    </row>
    <row r="2675" spans="9:9" s="11" customFormat="1" x14ac:dyDescent="0.2">
      <c r="I2675" s="36"/>
    </row>
    <row r="2676" spans="9:9" s="11" customFormat="1" x14ac:dyDescent="0.2">
      <c r="I2676" s="36"/>
    </row>
    <row r="2677" spans="9:9" s="11" customFormat="1" x14ac:dyDescent="0.2">
      <c r="I2677" s="36"/>
    </row>
    <row r="2678" spans="9:9" s="11" customFormat="1" x14ac:dyDescent="0.2">
      <c r="I2678" s="36"/>
    </row>
    <row r="2679" spans="9:9" s="11" customFormat="1" x14ac:dyDescent="0.2">
      <c r="I2679" s="36"/>
    </row>
    <row r="2680" spans="9:9" s="11" customFormat="1" x14ac:dyDescent="0.2">
      <c r="I2680" s="36"/>
    </row>
    <row r="2681" spans="9:9" s="11" customFormat="1" x14ac:dyDescent="0.2">
      <c r="I2681" s="36"/>
    </row>
    <row r="2682" spans="9:9" s="11" customFormat="1" x14ac:dyDescent="0.2">
      <c r="I2682" s="36"/>
    </row>
    <row r="2683" spans="9:9" s="11" customFormat="1" x14ac:dyDescent="0.2">
      <c r="I2683" s="36"/>
    </row>
    <row r="2684" spans="9:9" s="11" customFormat="1" x14ac:dyDescent="0.2">
      <c r="I2684" s="36"/>
    </row>
    <row r="2685" spans="9:9" s="11" customFormat="1" x14ac:dyDescent="0.2">
      <c r="I2685" s="36"/>
    </row>
    <row r="2686" spans="9:9" s="11" customFormat="1" x14ac:dyDescent="0.2">
      <c r="I2686" s="36"/>
    </row>
    <row r="2687" spans="9:9" s="11" customFormat="1" x14ac:dyDescent="0.2">
      <c r="I2687" s="36"/>
    </row>
    <row r="2688" spans="9:9" s="11" customFormat="1" x14ac:dyDescent="0.2">
      <c r="I2688" s="36"/>
    </row>
    <row r="2689" spans="9:9" s="11" customFormat="1" x14ac:dyDescent="0.2">
      <c r="I2689" s="36"/>
    </row>
    <row r="2690" spans="9:9" s="11" customFormat="1" x14ac:dyDescent="0.2">
      <c r="I2690" s="36"/>
    </row>
    <row r="2691" spans="9:9" s="11" customFormat="1" x14ac:dyDescent="0.2">
      <c r="I2691" s="36"/>
    </row>
    <row r="2692" spans="9:9" s="11" customFormat="1" x14ac:dyDescent="0.2">
      <c r="I2692" s="36"/>
    </row>
    <row r="2693" spans="9:9" s="11" customFormat="1" x14ac:dyDescent="0.2">
      <c r="I2693" s="36"/>
    </row>
    <row r="2694" spans="9:9" s="11" customFormat="1" x14ac:dyDescent="0.2">
      <c r="I2694" s="36"/>
    </row>
    <row r="2695" spans="9:9" s="11" customFormat="1" x14ac:dyDescent="0.2">
      <c r="I2695" s="36"/>
    </row>
    <row r="2696" spans="9:9" s="11" customFormat="1" x14ac:dyDescent="0.2">
      <c r="I2696" s="36"/>
    </row>
    <row r="2697" spans="9:9" s="11" customFormat="1" x14ac:dyDescent="0.2">
      <c r="I2697" s="36"/>
    </row>
    <row r="2698" spans="9:9" s="11" customFormat="1" x14ac:dyDescent="0.2">
      <c r="I2698" s="36"/>
    </row>
    <row r="2699" spans="9:9" s="11" customFormat="1" x14ac:dyDescent="0.2">
      <c r="I2699" s="36"/>
    </row>
    <row r="2700" spans="9:9" s="11" customFormat="1" x14ac:dyDescent="0.2">
      <c r="I2700" s="36"/>
    </row>
    <row r="2701" spans="9:9" s="11" customFormat="1" x14ac:dyDescent="0.2">
      <c r="I2701" s="36"/>
    </row>
    <row r="2702" spans="9:9" s="11" customFormat="1" x14ac:dyDescent="0.2">
      <c r="I2702" s="36"/>
    </row>
    <row r="2703" spans="9:9" s="11" customFormat="1" x14ac:dyDescent="0.2">
      <c r="I2703" s="36"/>
    </row>
    <row r="2704" spans="9:9" s="11" customFormat="1" x14ac:dyDescent="0.2">
      <c r="I2704" s="36"/>
    </row>
    <row r="2705" spans="9:9" s="11" customFormat="1" x14ac:dyDescent="0.2">
      <c r="I2705" s="36"/>
    </row>
    <row r="2706" spans="9:9" s="11" customFormat="1" x14ac:dyDescent="0.2">
      <c r="I2706" s="36"/>
    </row>
    <row r="2707" spans="9:9" s="11" customFormat="1" x14ac:dyDescent="0.2">
      <c r="I2707" s="36"/>
    </row>
    <row r="2708" spans="9:9" s="11" customFormat="1" x14ac:dyDescent="0.2">
      <c r="I2708" s="36"/>
    </row>
    <row r="2709" spans="9:9" s="11" customFormat="1" x14ac:dyDescent="0.2">
      <c r="I2709" s="36"/>
    </row>
    <row r="2710" spans="9:9" s="11" customFormat="1" x14ac:dyDescent="0.2">
      <c r="I2710" s="36"/>
    </row>
    <row r="2711" spans="9:9" s="11" customFormat="1" x14ac:dyDescent="0.2">
      <c r="I2711" s="36"/>
    </row>
    <row r="2712" spans="9:9" s="11" customFormat="1" x14ac:dyDescent="0.2">
      <c r="I2712" s="36"/>
    </row>
    <row r="2713" spans="9:9" s="11" customFormat="1" x14ac:dyDescent="0.2">
      <c r="I2713" s="36"/>
    </row>
    <row r="2714" spans="9:9" s="11" customFormat="1" x14ac:dyDescent="0.2">
      <c r="I2714" s="36"/>
    </row>
    <row r="2715" spans="9:9" s="11" customFormat="1" x14ac:dyDescent="0.2">
      <c r="I2715" s="36"/>
    </row>
    <row r="2716" spans="9:9" s="11" customFormat="1" x14ac:dyDescent="0.2">
      <c r="I2716" s="36"/>
    </row>
    <row r="2717" spans="9:9" s="11" customFormat="1" x14ac:dyDescent="0.2">
      <c r="I2717" s="36"/>
    </row>
    <row r="2718" spans="9:9" s="11" customFormat="1" x14ac:dyDescent="0.2">
      <c r="I2718" s="36"/>
    </row>
    <row r="2719" spans="9:9" s="11" customFormat="1" x14ac:dyDescent="0.2">
      <c r="I2719" s="36"/>
    </row>
    <row r="2720" spans="9:9" s="11" customFormat="1" x14ac:dyDescent="0.2">
      <c r="I2720" s="36"/>
    </row>
    <row r="2721" spans="9:9" s="11" customFormat="1" x14ac:dyDescent="0.2">
      <c r="I2721" s="36"/>
    </row>
    <row r="2722" spans="9:9" s="11" customFormat="1" x14ac:dyDescent="0.2">
      <c r="I2722" s="36"/>
    </row>
    <row r="2723" spans="9:9" s="11" customFormat="1" x14ac:dyDescent="0.2">
      <c r="I2723" s="36"/>
    </row>
    <row r="2724" spans="9:9" s="11" customFormat="1" x14ac:dyDescent="0.2">
      <c r="I2724" s="36"/>
    </row>
    <row r="2725" spans="9:9" s="11" customFormat="1" x14ac:dyDescent="0.2">
      <c r="I2725" s="36"/>
    </row>
    <row r="2726" spans="9:9" s="11" customFormat="1" x14ac:dyDescent="0.2">
      <c r="I2726" s="36"/>
    </row>
    <row r="2727" spans="9:9" s="11" customFormat="1" x14ac:dyDescent="0.2">
      <c r="I2727" s="36"/>
    </row>
    <row r="2728" spans="9:9" s="11" customFormat="1" x14ac:dyDescent="0.2">
      <c r="I2728" s="36"/>
    </row>
    <row r="2729" spans="9:9" s="11" customFormat="1" x14ac:dyDescent="0.2">
      <c r="I2729" s="36"/>
    </row>
    <row r="2730" spans="9:9" s="11" customFormat="1" x14ac:dyDescent="0.2">
      <c r="I2730" s="36"/>
    </row>
    <row r="2731" spans="9:9" s="11" customFormat="1" x14ac:dyDescent="0.2">
      <c r="I2731" s="36"/>
    </row>
    <row r="2732" spans="9:9" s="11" customFormat="1" x14ac:dyDescent="0.2">
      <c r="I2732" s="36"/>
    </row>
    <row r="2733" spans="9:9" s="11" customFormat="1" x14ac:dyDescent="0.2">
      <c r="I2733" s="36"/>
    </row>
    <row r="2734" spans="9:9" s="11" customFormat="1" x14ac:dyDescent="0.2">
      <c r="I2734" s="36"/>
    </row>
    <row r="2735" spans="9:9" s="11" customFormat="1" x14ac:dyDescent="0.2">
      <c r="I2735" s="36"/>
    </row>
    <row r="2736" spans="9:9" s="11" customFormat="1" x14ac:dyDescent="0.2">
      <c r="I2736" s="36"/>
    </row>
    <row r="2737" spans="9:9" s="11" customFormat="1" x14ac:dyDescent="0.2">
      <c r="I2737" s="36"/>
    </row>
    <row r="2738" spans="9:9" s="11" customFormat="1" x14ac:dyDescent="0.2">
      <c r="I2738" s="36"/>
    </row>
    <row r="2739" spans="9:9" s="11" customFormat="1" x14ac:dyDescent="0.2">
      <c r="I2739" s="36"/>
    </row>
    <row r="2740" spans="9:9" s="11" customFormat="1" x14ac:dyDescent="0.2">
      <c r="I2740" s="36"/>
    </row>
    <row r="2741" spans="9:9" s="11" customFormat="1" x14ac:dyDescent="0.2">
      <c r="I2741" s="36"/>
    </row>
    <row r="2742" spans="9:9" s="11" customFormat="1" x14ac:dyDescent="0.2">
      <c r="I2742" s="36"/>
    </row>
    <row r="2743" spans="9:9" s="11" customFormat="1" x14ac:dyDescent="0.2">
      <c r="I2743" s="36"/>
    </row>
    <row r="2744" spans="9:9" s="11" customFormat="1" x14ac:dyDescent="0.2">
      <c r="I2744" s="36"/>
    </row>
    <row r="2745" spans="9:9" s="11" customFormat="1" x14ac:dyDescent="0.2">
      <c r="I2745" s="36"/>
    </row>
    <row r="2746" spans="9:9" s="11" customFormat="1" x14ac:dyDescent="0.2">
      <c r="I2746" s="36"/>
    </row>
    <row r="2747" spans="9:9" s="11" customFormat="1" x14ac:dyDescent="0.2">
      <c r="I2747" s="36"/>
    </row>
    <row r="2748" spans="9:9" s="11" customFormat="1" x14ac:dyDescent="0.2">
      <c r="I2748" s="36"/>
    </row>
    <row r="2749" spans="9:9" s="11" customFormat="1" x14ac:dyDescent="0.2">
      <c r="I2749" s="36"/>
    </row>
    <row r="2750" spans="9:9" s="11" customFormat="1" x14ac:dyDescent="0.2">
      <c r="I2750" s="36"/>
    </row>
    <row r="2751" spans="9:9" s="11" customFormat="1" x14ac:dyDescent="0.2">
      <c r="I2751" s="36"/>
    </row>
    <row r="2752" spans="9:9" s="11" customFormat="1" x14ac:dyDescent="0.2">
      <c r="I2752" s="36"/>
    </row>
    <row r="2753" spans="9:9" s="11" customFormat="1" x14ac:dyDescent="0.2">
      <c r="I2753" s="36"/>
    </row>
    <row r="2754" spans="9:9" s="11" customFormat="1" x14ac:dyDescent="0.2">
      <c r="I2754" s="36"/>
    </row>
    <row r="2755" spans="9:9" s="11" customFormat="1" x14ac:dyDescent="0.2">
      <c r="I2755" s="36"/>
    </row>
    <row r="2756" spans="9:9" s="11" customFormat="1" x14ac:dyDescent="0.2">
      <c r="I2756" s="36"/>
    </row>
    <row r="2757" spans="9:9" s="11" customFormat="1" x14ac:dyDescent="0.2">
      <c r="I2757" s="36"/>
    </row>
    <row r="2758" spans="9:9" s="11" customFormat="1" x14ac:dyDescent="0.2">
      <c r="I2758" s="36"/>
    </row>
    <row r="2759" spans="9:9" s="11" customFormat="1" x14ac:dyDescent="0.2">
      <c r="I2759" s="36"/>
    </row>
    <row r="2760" spans="9:9" s="11" customFormat="1" x14ac:dyDescent="0.2">
      <c r="I2760" s="36"/>
    </row>
    <row r="2761" spans="9:9" s="11" customFormat="1" x14ac:dyDescent="0.2">
      <c r="I2761" s="36"/>
    </row>
    <row r="2762" spans="9:9" s="11" customFormat="1" x14ac:dyDescent="0.2">
      <c r="I2762" s="36"/>
    </row>
    <row r="2763" spans="9:9" s="11" customFormat="1" x14ac:dyDescent="0.2">
      <c r="I2763" s="36"/>
    </row>
    <row r="2764" spans="9:9" s="11" customFormat="1" x14ac:dyDescent="0.2">
      <c r="I2764" s="36"/>
    </row>
    <row r="2765" spans="9:9" s="11" customFormat="1" x14ac:dyDescent="0.2">
      <c r="I2765" s="36"/>
    </row>
    <row r="2766" spans="9:9" s="11" customFormat="1" x14ac:dyDescent="0.2">
      <c r="I2766" s="36"/>
    </row>
    <row r="2767" spans="9:9" s="11" customFormat="1" x14ac:dyDescent="0.2">
      <c r="I2767" s="36"/>
    </row>
    <row r="2768" spans="9:9" s="11" customFormat="1" x14ac:dyDescent="0.2">
      <c r="I2768" s="36"/>
    </row>
    <row r="2769" spans="9:9" s="11" customFormat="1" x14ac:dyDescent="0.2">
      <c r="I2769" s="36"/>
    </row>
    <row r="2770" spans="9:9" s="11" customFormat="1" x14ac:dyDescent="0.2">
      <c r="I2770" s="36"/>
    </row>
    <row r="2771" spans="9:9" s="11" customFormat="1" x14ac:dyDescent="0.2">
      <c r="I2771" s="36"/>
    </row>
    <row r="2772" spans="9:9" s="11" customFormat="1" x14ac:dyDescent="0.2">
      <c r="I2772" s="36"/>
    </row>
    <row r="2773" spans="9:9" s="11" customFormat="1" x14ac:dyDescent="0.2">
      <c r="I2773" s="36"/>
    </row>
    <row r="2774" spans="9:9" s="11" customFormat="1" x14ac:dyDescent="0.2">
      <c r="I2774" s="36"/>
    </row>
    <row r="2775" spans="9:9" s="11" customFormat="1" x14ac:dyDescent="0.2">
      <c r="I2775" s="36"/>
    </row>
    <row r="2776" spans="9:9" s="11" customFormat="1" x14ac:dyDescent="0.2">
      <c r="I2776" s="36"/>
    </row>
    <row r="2777" spans="9:9" s="11" customFormat="1" x14ac:dyDescent="0.2">
      <c r="I2777" s="36"/>
    </row>
    <row r="2778" spans="9:9" s="11" customFormat="1" x14ac:dyDescent="0.2">
      <c r="I2778" s="36"/>
    </row>
    <row r="2779" spans="9:9" s="11" customFormat="1" x14ac:dyDescent="0.2">
      <c r="I2779" s="36"/>
    </row>
    <row r="2780" spans="9:9" s="11" customFormat="1" x14ac:dyDescent="0.2">
      <c r="I2780" s="36"/>
    </row>
    <row r="2781" spans="9:9" s="11" customFormat="1" x14ac:dyDescent="0.2">
      <c r="I2781" s="36"/>
    </row>
    <row r="2782" spans="9:9" s="11" customFormat="1" x14ac:dyDescent="0.2">
      <c r="I2782" s="36"/>
    </row>
    <row r="2783" spans="9:9" s="11" customFormat="1" x14ac:dyDescent="0.2">
      <c r="I2783" s="36"/>
    </row>
    <row r="2784" spans="9:9" s="11" customFormat="1" x14ac:dyDescent="0.2">
      <c r="I2784" s="36"/>
    </row>
    <row r="2785" spans="9:9" s="11" customFormat="1" x14ac:dyDescent="0.2">
      <c r="I2785" s="36"/>
    </row>
    <row r="2786" spans="9:9" s="11" customFormat="1" x14ac:dyDescent="0.2">
      <c r="I2786" s="36"/>
    </row>
    <row r="2787" spans="9:9" s="11" customFormat="1" x14ac:dyDescent="0.2">
      <c r="I2787" s="36"/>
    </row>
    <row r="2788" spans="9:9" s="11" customFormat="1" x14ac:dyDescent="0.2">
      <c r="I2788" s="36"/>
    </row>
    <row r="2789" spans="9:9" s="11" customFormat="1" x14ac:dyDescent="0.2">
      <c r="I2789" s="36"/>
    </row>
    <row r="2790" spans="9:9" s="11" customFormat="1" x14ac:dyDescent="0.2">
      <c r="I2790" s="36"/>
    </row>
    <row r="2791" spans="9:9" s="11" customFormat="1" x14ac:dyDescent="0.2">
      <c r="I2791" s="36"/>
    </row>
    <row r="2792" spans="9:9" s="11" customFormat="1" x14ac:dyDescent="0.2">
      <c r="I2792" s="36"/>
    </row>
    <row r="2793" spans="9:9" s="11" customFormat="1" x14ac:dyDescent="0.2">
      <c r="I2793" s="36"/>
    </row>
    <row r="2794" spans="9:9" s="11" customFormat="1" x14ac:dyDescent="0.2">
      <c r="I2794" s="36"/>
    </row>
    <row r="2795" spans="9:9" s="11" customFormat="1" x14ac:dyDescent="0.2">
      <c r="I2795" s="36"/>
    </row>
    <row r="2796" spans="9:9" s="11" customFormat="1" x14ac:dyDescent="0.2">
      <c r="I2796" s="36"/>
    </row>
    <row r="2797" spans="9:9" s="11" customFormat="1" x14ac:dyDescent="0.2">
      <c r="I2797" s="36"/>
    </row>
    <row r="2798" spans="9:9" s="11" customFormat="1" x14ac:dyDescent="0.2">
      <c r="I2798" s="36"/>
    </row>
    <row r="2799" spans="9:9" s="11" customFormat="1" x14ac:dyDescent="0.2">
      <c r="I2799" s="36"/>
    </row>
    <row r="2800" spans="9:9" s="11" customFormat="1" x14ac:dyDescent="0.2">
      <c r="I2800" s="36"/>
    </row>
    <row r="2801" spans="9:9" s="11" customFormat="1" x14ac:dyDescent="0.2">
      <c r="I2801" s="36"/>
    </row>
    <row r="2802" spans="9:9" s="11" customFormat="1" x14ac:dyDescent="0.2">
      <c r="I2802" s="36"/>
    </row>
    <row r="2803" spans="9:9" s="11" customFormat="1" x14ac:dyDescent="0.2">
      <c r="I2803" s="36"/>
    </row>
    <row r="2804" spans="9:9" s="11" customFormat="1" x14ac:dyDescent="0.2">
      <c r="I2804" s="36"/>
    </row>
    <row r="2805" spans="9:9" s="11" customFormat="1" x14ac:dyDescent="0.2">
      <c r="I2805" s="36"/>
    </row>
    <row r="2806" spans="9:9" s="11" customFormat="1" x14ac:dyDescent="0.2">
      <c r="I2806" s="36"/>
    </row>
    <row r="2807" spans="9:9" s="11" customFormat="1" x14ac:dyDescent="0.2">
      <c r="I2807" s="36"/>
    </row>
    <row r="2808" spans="9:9" s="11" customFormat="1" x14ac:dyDescent="0.2">
      <c r="I2808" s="36"/>
    </row>
    <row r="2809" spans="9:9" s="11" customFormat="1" x14ac:dyDescent="0.2">
      <c r="I2809" s="36"/>
    </row>
    <row r="2810" spans="9:9" s="11" customFormat="1" x14ac:dyDescent="0.2">
      <c r="I2810" s="36"/>
    </row>
    <row r="2811" spans="9:9" s="11" customFormat="1" x14ac:dyDescent="0.2">
      <c r="I2811" s="36"/>
    </row>
    <row r="2812" spans="9:9" s="11" customFormat="1" x14ac:dyDescent="0.2">
      <c r="I2812" s="36"/>
    </row>
    <row r="2813" spans="9:9" s="11" customFormat="1" x14ac:dyDescent="0.2">
      <c r="I2813" s="36"/>
    </row>
    <row r="2814" spans="9:9" s="11" customFormat="1" x14ac:dyDescent="0.2">
      <c r="I2814" s="36"/>
    </row>
    <row r="2815" spans="9:9" s="11" customFormat="1" x14ac:dyDescent="0.2">
      <c r="I2815" s="36"/>
    </row>
    <row r="2816" spans="9:9" s="11" customFormat="1" x14ac:dyDescent="0.2">
      <c r="I2816" s="36"/>
    </row>
    <row r="2817" spans="9:9" s="11" customFormat="1" x14ac:dyDescent="0.2">
      <c r="I2817" s="36"/>
    </row>
    <row r="2818" spans="9:9" s="11" customFormat="1" x14ac:dyDescent="0.2">
      <c r="I2818" s="36"/>
    </row>
    <row r="2819" spans="9:9" s="11" customFormat="1" x14ac:dyDescent="0.2">
      <c r="I2819" s="36"/>
    </row>
    <row r="2820" spans="9:9" s="11" customFormat="1" x14ac:dyDescent="0.2">
      <c r="I2820" s="36"/>
    </row>
    <row r="2821" spans="9:9" s="11" customFormat="1" x14ac:dyDescent="0.2">
      <c r="I2821" s="36"/>
    </row>
    <row r="2822" spans="9:9" s="11" customFormat="1" x14ac:dyDescent="0.2">
      <c r="I2822" s="36"/>
    </row>
    <row r="2823" spans="9:9" s="11" customFormat="1" x14ac:dyDescent="0.2">
      <c r="I2823" s="36"/>
    </row>
    <row r="2824" spans="9:9" s="11" customFormat="1" x14ac:dyDescent="0.2">
      <c r="I2824" s="36"/>
    </row>
    <row r="2825" spans="9:9" s="11" customFormat="1" x14ac:dyDescent="0.2">
      <c r="I2825" s="36"/>
    </row>
    <row r="2826" spans="9:9" s="11" customFormat="1" x14ac:dyDescent="0.2">
      <c r="I2826" s="36"/>
    </row>
    <row r="2827" spans="9:9" s="11" customFormat="1" x14ac:dyDescent="0.2">
      <c r="I2827" s="36"/>
    </row>
    <row r="2828" spans="9:9" s="11" customFormat="1" x14ac:dyDescent="0.2">
      <c r="I2828" s="36"/>
    </row>
    <row r="2829" spans="9:9" s="11" customFormat="1" x14ac:dyDescent="0.2">
      <c r="I2829" s="36"/>
    </row>
    <row r="2830" spans="9:9" s="11" customFormat="1" x14ac:dyDescent="0.2">
      <c r="I2830" s="36"/>
    </row>
    <row r="2831" spans="9:9" s="11" customFormat="1" x14ac:dyDescent="0.2">
      <c r="I2831" s="36"/>
    </row>
    <row r="2832" spans="9:9" s="11" customFormat="1" x14ac:dyDescent="0.2">
      <c r="I2832" s="36"/>
    </row>
    <row r="2833" spans="9:9" s="11" customFormat="1" x14ac:dyDescent="0.2">
      <c r="I2833" s="36"/>
    </row>
    <row r="2834" spans="9:9" s="11" customFormat="1" x14ac:dyDescent="0.2">
      <c r="I2834" s="36"/>
    </row>
    <row r="2835" spans="9:9" s="11" customFormat="1" x14ac:dyDescent="0.2">
      <c r="I2835" s="36"/>
    </row>
    <row r="2836" spans="9:9" s="11" customFormat="1" x14ac:dyDescent="0.2">
      <c r="I2836" s="36"/>
    </row>
    <row r="2837" spans="9:9" s="11" customFormat="1" x14ac:dyDescent="0.2">
      <c r="I2837" s="36"/>
    </row>
    <row r="2838" spans="9:9" s="11" customFormat="1" x14ac:dyDescent="0.2">
      <c r="I2838" s="36"/>
    </row>
    <row r="2839" spans="9:9" s="11" customFormat="1" x14ac:dyDescent="0.2">
      <c r="I2839" s="36"/>
    </row>
    <row r="2840" spans="9:9" s="11" customFormat="1" x14ac:dyDescent="0.2">
      <c r="I2840" s="36"/>
    </row>
    <row r="2841" spans="9:9" s="11" customFormat="1" x14ac:dyDescent="0.2">
      <c r="I2841" s="36"/>
    </row>
    <row r="2842" spans="9:9" s="11" customFormat="1" x14ac:dyDescent="0.2">
      <c r="I2842" s="36"/>
    </row>
    <row r="2843" spans="9:9" s="11" customFormat="1" x14ac:dyDescent="0.2">
      <c r="I2843" s="36"/>
    </row>
    <row r="2844" spans="9:9" s="11" customFormat="1" x14ac:dyDescent="0.2">
      <c r="I2844" s="36"/>
    </row>
    <row r="2845" spans="9:9" s="11" customFormat="1" x14ac:dyDescent="0.2">
      <c r="I2845" s="36"/>
    </row>
    <row r="2846" spans="9:9" s="11" customFormat="1" x14ac:dyDescent="0.2">
      <c r="I2846" s="36"/>
    </row>
    <row r="2847" spans="9:9" s="11" customFormat="1" x14ac:dyDescent="0.2">
      <c r="I2847" s="36"/>
    </row>
    <row r="2848" spans="9:9" s="11" customFormat="1" x14ac:dyDescent="0.2">
      <c r="I2848" s="36"/>
    </row>
    <row r="2849" spans="9:9" s="11" customFormat="1" x14ac:dyDescent="0.2">
      <c r="I2849" s="36"/>
    </row>
    <row r="2850" spans="9:9" s="11" customFormat="1" x14ac:dyDescent="0.2">
      <c r="I2850" s="36"/>
    </row>
    <row r="2851" spans="9:9" s="11" customFormat="1" x14ac:dyDescent="0.2">
      <c r="I2851" s="36"/>
    </row>
    <row r="2852" spans="9:9" s="11" customFormat="1" x14ac:dyDescent="0.2">
      <c r="I2852" s="36"/>
    </row>
    <row r="2853" spans="9:9" s="11" customFormat="1" x14ac:dyDescent="0.2">
      <c r="I2853" s="36"/>
    </row>
    <row r="2854" spans="9:9" s="11" customFormat="1" x14ac:dyDescent="0.2">
      <c r="I2854" s="36"/>
    </row>
    <row r="2855" spans="9:9" s="11" customFormat="1" x14ac:dyDescent="0.2">
      <c r="I2855" s="36"/>
    </row>
    <row r="2856" spans="9:9" s="11" customFormat="1" x14ac:dyDescent="0.2">
      <c r="I2856" s="36"/>
    </row>
    <row r="2857" spans="9:9" s="11" customFormat="1" x14ac:dyDescent="0.2">
      <c r="I2857" s="36"/>
    </row>
    <row r="2858" spans="9:9" s="11" customFormat="1" x14ac:dyDescent="0.2">
      <c r="I2858" s="36"/>
    </row>
    <row r="2859" spans="9:9" s="11" customFormat="1" x14ac:dyDescent="0.2">
      <c r="I2859" s="36"/>
    </row>
    <row r="2860" spans="9:9" s="11" customFormat="1" x14ac:dyDescent="0.2">
      <c r="I2860" s="36"/>
    </row>
    <row r="2861" spans="9:9" s="11" customFormat="1" x14ac:dyDescent="0.2">
      <c r="I2861" s="36"/>
    </row>
    <row r="2862" spans="9:9" s="11" customFormat="1" x14ac:dyDescent="0.2">
      <c r="I2862" s="36"/>
    </row>
    <row r="2863" spans="9:9" s="11" customFormat="1" x14ac:dyDescent="0.2">
      <c r="I2863" s="36"/>
    </row>
    <row r="2864" spans="9:9" s="11" customFormat="1" x14ac:dyDescent="0.2">
      <c r="I2864" s="36"/>
    </row>
    <row r="2865" spans="9:9" s="11" customFormat="1" x14ac:dyDescent="0.2">
      <c r="I2865" s="36"/>
    </row>
    <row r="2866" spans="9:9" s="11" customFormat="1" x14ac:dyDescent="0.2">
      <c r="I2866" s="36"/>
    </row>
    <row r="2867" spans="9:9" s="11" customFormat="1" x14ac:dyDescent="0.2">
      <c r="I2867" s="36"/>
    </row>
    <row r="2868" spans="9:9" s="11" customFormat="1" x14ac:dyDescent="0.2">
      <c r="I2868" s="36"/>
    </row>
    <row r="2869" spans="9:9" s="11" customFormat="1" x14ac:dyDescent="0.2">
      <c r="I2869" s="36"/>
    </row>
    <row r="2870" spans="9:9" s="11" customFormat="1" x14ac:dyDescent="0.2">
      <c r="I2870" s="36"/>
    </row>
    <row r="2871" spans="9:9" s="11" customFormat="1" x14ac:dyDescent="0.2">
      <c r="I2871" s="36"/>
    </row>
    <row r="2872" spans="9:9" s="11" customFormat="1" x14ac:dyDescent="0.2">
      <c r="I2872" s="36"/>
    </row>
    <row r="2873" spans="9:9" s="11" customFormat="1" x14ac:dyDescent="0.2">
      <c r="I2873" s="36"/>
    </row>
    <row r="2874" spans="9:9" s="11" customFormat="1" x14ac:dyDescent="0.2">
      <c r="I2874" s="36"/>
    </row>
    <row r="2875" spans="9:9" s="11" customFormat="1" x14ac:dyDescent="0.2">
      <c r="I2875" s="36"/>
    </row>
    <row r="2876" spans="9:9" s="11" customFormat="1" x14ac:dyDescent="0.2">
      <c r="I2876" s="36"/>
    </row>
    <row r="2877" spans="9:9" s="11" customFormat="1" x14ac:dyDescent="0.2">
      <c r="I2877" s="36"/>
    </row>
    <row r="2878" spans="9:9" s="11" customFormat="1" x14ac:dyDescent="0.2">
      <c r="I2878" s="36"/>
    </row>
    <row r="2879" spans="9:9" s="11" customFormat="1" x14ac:dyDescent="0.2">
      <c r="I2879" s="36"/>
    </row>
    <row r="2880" spans="9:9" s="11" customFormat="1" x14ac:dyDescent="0.2">
      <c r="I2880" s="36"/>
    </row>
    <row r="2881" spans="9:9" s="11" customFormat="1" x14ac:dyDescent="0.2">
      <c r="I2881" s="36"/>
    </row>
    <row r="2882" spans="9:9" s="11" customFormat="1" x14ac:dyDescent="0.2">
      <c r="I2882" s="36"/>
    </row>
    <row r="2883" spans="9:9" s="11" customFormat="1" x14ac:dyDescent="0.2">
      <c r="I2883" s="36"/>
    </row>
    <row r="2884" spans="9:9" s="11" customFormat="1" x14ac:dyDescent="0.2">
      <c r="I2884" s="36"/>
    </row>
    <row r="2885" spans="9:9" s="11" customFormat="1" x14ac:dyDescent="0.2">
      <c r="I2885" s="36"/>
    </row>
    <row r="2886" spans="9:9" s="11" customFormat="1" x14ac:dyDescent="0.2">
      <c r="I2886" s="36"/>
    </row>
    <row r="2887" spans="9:9" s="11" customFormat="1" x14ac:dyDescent="0.2">
      <c r="I2887" s="36"/>
    </row>
    <row r="2888" spans="9:9" s="11" customFormat="1" x14ac:dyDescent="0.2">
      <c r="I2888" s="36"/>
    </row>
    <row r="2889" spans="9:9" s="11" customFormat="1" x14ac:dyDescent="0.2">
      <c r="I2889" s="36"/>
    </row>
    <row r="2890" spans="9:9" s="11" customFormat="1" x14ac:dyDescent="0.2">
      <c r="I2890" s="36"/>
    </row>
    <row r="2891" spans="9:9" s="11" customFormat="1" x14ac:dyDescent="0.2">
      <c r="I2891" s="36"/>
    </row>
    <row r="2892" spans="9:9" s="11" customFormat="1" x14ac:dyDescent="0.2">
      <c r="I2892" s="36"/>
    </row>
    <row r="2893" spans="9:9" s="11" customFormat="1" x14ac:dyDescent="0.2">
      <c r="I2893" s="36"/>
    </row>
    <row r="2894" spans="9:9" s="11" customFormat="1" x14ac:dyDescent="0.2">
      <c r="I2894" s="36"/>
    </row>
    <row r="2895" spans="9:9" s="11" customFormat="1" x14ac:dyDescent="0.2">
      <c r="I2895" s="36"/>
    </row>
    <row r="2896" spans="9:9" s="11" customFormat="1" x14ac:dyDescent="0.2">
      <c r="I2896" s="36"/>
    </row>
    <row r="2897" spans="9:9" s="11" customFormat="1" x14ac:dyDescent="0.2">
      <c r="I2897" s="36"/>
    </row>
    <row r="2898" spans="9:9" s="11" customFormat="1" x14ac:dyDescent="0.2">
      <c r="I2898" s="36"/>
    </row>
    <row r="2899" spans="9:9" s="11" customFormat="1" x14ac:dyDescent="0.2">
      <c r="I2899" s="36"/>
    </row>
    <row r="2900" spans="9:9" s="11" customFormat="1" x14ac:dyDescent="0.2">
      <c r="I2900" s="36"/>
    </row>
    <row r="2901" spans="9:9" s="11" customFormat="1" x14ac:dyDescent="0.2">
      <c r="I2901" s="36"/>
    </row>
    <row r="2902" spans="9:9" s="11" customFormat="1" x14ac:dyDescent="0.2">
      <c r="I2902" s="36"/>
    </row>
    <row r="2903" spans="9:9" s="11" customFormat="1" x14ac:dyDescent="0.2">
      <c r="I2903" s="36"/>
    </row>
    <row r="2904" spans="9:9" s="11" customFormat="1" x14ac:dyDescent="0.2">
      <c r="I2904" s="36"/>
    </row>
    <row r="2905" spans="9:9" s="11" customFormat="1" x14ac:dyDescent="0.2">
      <c r="I2905" s="36"/>
    </row>
    <row r="2906" spans="9:9" s="11" customFormat="1" x14ac:dyDescent="0.2">
      <c r="I2906" s="36"/>
    </row>
    <row r="2907" spans="9:9" s="11" customFormat="1" x14ac:dyDescent="0.2">
      <c r="I2907" s="36"/>
    </row>
    <row r="2908" spans="9:9" s="11" customFormat="1" x14ac:dyDescent="0.2">
      <c r="I2908" s="36"/>
    </row>
    <row r="2909" spans="9:9" s="11" customFormat="1" x14ac:dyDescent="0.2">
      <c r="I2909" s="36"/>
    </row>
    <row r="2910" spans="9:9" s="11" customFormat="1" x14ac:dyDescent="0.2">
      <c r="I2910" s="36"/>
    </row>
    <row r="2911" spans="9:9" s="11" customFormat="1" x14ac:dyDescent="0.2">
      <c r="I2911" s="36"/>
    </row>
    <row r="2912" spans="9:9" s="11" customFormat="1" x14ac:dyDescent="0.2">
      <c r="I2912" s="36"/>
    </row>
    <row r="2913" spans="9:9" s="11" customFormat="1" x14ac:dyDescent="0.2">
      <c r="I2913" s="36"/>
    </row>
    <row r="2914" spans="9:9" s="11" customFormat="1" x14ac:dyDescent="0.2">
      <c r="I2914" s="36"/>
    </row>
    <row r="2915" spans="9:9" s="11" customFormat="1" x14ac:dyDescent="0.2">
      <c r="I2915" s="36"/>
    </row>
    <row r="2916" spans="9:9" s="11" customFormat="1" x14ac:dyDescent="0.2">
      <c r="I2916" s="36"/>
    </row>
    <row r="2917" spans="9:9" s="11" customFormat="1" x14ac:dyDescent="0.2">
      <c r="I2917" s="36"/>
    </row>
    <row r="2918" spans="9:9" s="11" customFormat="1" x14ac:dyDescent="0.2">
      <c r="I2918" s="36"/>
    </row>
    <row r="2919" spans="9:9" s="11" customFormat="1" x14ac:dyDescent="0.2">
      <c r="I2919" s="36"/>
    </row>
    <row r="2920" spans="9:9" s="11" customFormat="1" x14ac:dyDescent="0.2">
      <c r="I2920" s="36"/>
    </row>
    <row r="2921" spans="9:9" s="11" customFormat="1" x14ac:dyDescent="0.2">
      <c r="I2921" s="36"/>
    </row>
    <row r="2922" spans="9:9" s="11" customFormat="1" x14ac:dyDescent="0.2">
      <c r="I2922" s="36"/>
    </row>
    <row r="2923" spans="9:9" s="11" customFormat="1" x14ac:dyDescent="0.2">
      <c r="I2923" s="36"/>
    </row>
    <row r="2924" spans="9:9" s="11" customFormat="1" x14ac:dyDescent="0.2">
      <c r="I2924" s="36"/>
    </row>
    <row r="2925" spans="9:9" s="11" customFormat="1" x14ac:dyDescent="0.2">
      <c r="I2925" s="36"/>
    </row>
    <row r="2926" spans="9:9" s="11" customFormat="1" x14ac:dyDescent="0.2">
      <c r="I2926" s="36"/>
    </row>
    <row r="2927" spans="9:9" s="11" customFormat="1" x14ac:dyDescent="0.2">
      <c r="I2927" s="36"/>
    </row>
    <row r="2928" spans="9:9" s="11" customFormat="1" x14ac:dyDescent="0.2">
      <c r="I2928" s="36"/>
    </row>
    <row r="2929" spans="9:9" s="11" customFormat="1" x14ac:dyDescent="0.2">
      <c r="I2929" s="36"/>
    </row>
    <row r="2930" spans="9:9" s="11" customFormat="1" x14ac:dyDescent="0.2">
      <c r="I2930" s="36"/>
    </row>
    <row r="2931" spans="9:9" s="11" customFormat="1" x14ac:dyDescent="0.2">
      <c r="I2931" s="36"/>
    </row>
    <row r="2932" spans="9:9" s="11" customFormat="1" x14ac:dyDescent="0.2">
      <c r="I2932" s="36"/>
    </row>
    <row r="2933" spans="9:9" s="11" customFormat="1" x14ac:dyDescent="0.2">
      <c r="I2933" s="36"/>
    </row>
    <row r="2934" spans="9:9" s="11" customFormat="1" x14ac:dyDescent="0.2">
      <c r="I2934" s="36"/>
    </row>
    <row r="2935" spans="9:9" s="11" customFormat="1" x14ac:dyDescent="0.2">
      <c r="I2935" s="36"/>
    </row>
    <row r="2936" spans="9:9" s="11" customFormat="1" x14ac:dyDescent="0.2">
      <c r="I2936" s="36"/>
    </row>
    <row r="2937" spans="9:9" s="11" customFormat="1" x14ac:dyDescent="0.2">
      <c r="I2937" s="36"/>
    </row>
    <row r="2938" spans="9:9" s="11" customFormat="1" x14ac:dyDescent="0.2">
      <c r="I2938" s="36"/>
    </row>
    <row r="2939" spans="9:9" s="11" customFormat="1" x14ac:dyDescent="0.2">
      <c r="I2939" s="36"/>
    </row>
    <row r="2940" spans="9:9" s="11" customFormat="1" x14ac:dyDescent="0.2">
      <c r="I2940" s="36"/>
    </row>
    <row r="2941" spans="9:9" s="11" customFormat="1" x14ac:dyDescent="0.2">
      <c r="I2941" s="36"/>
    </row>
    <row r="2942" spans="9:9" s="11" customFormat="1" x14ac:dyDescent="0.2">
      <c r="I2942" s="36"/>
    </row>
    <row r="2943" spans="9:9" s="11" customFormat="1" x14ac:dyDescent="0.2">
      <c r="I2943" s="36"/>
    </row>
    <row r="2944" spans="9:9" s="11" customFormat="1" x14ac:dyDescent="0.2">
      <c r="I2944" s="36"/>
    </row>
    <row r="2945" spans="9:9" s="11" customFormat="1" x14ac:dyDescent="0.2">
      <c r="I2945" s="36"/>
    </row>
    <row r="2946" spans="9:9" s="11" customFormat="1" x14ac:dyDescent="0.2">
      <c r="I2946" s="36"/>
    </row>
    <row r="2947" spans="9:9" s="11" customFormat="1" x14ac:dyDescent="0.2">
      <c r="I2947" s="36"/>
    </row>
    <row r="2948" spans="9:9" s="11" customFormat="1" x14ac:dyDescent="0.2">
      <c r="I2948" s="36"/>
    </row>
    <row r="2949" spans="9:9" s="11" customFormat="1" x14ac:dyDescent="0.2">
      <c r="I2949" s="36"/>
    </row>
    <row r="2950" spans="9:9" s="11" customFormat="1" x14ac:dyDescent="0.2">
      <c r="I2950" s="36"/>
    </row>
    <row r="2951" spans="9:9" s="11" customFormat="1" x14ac:dyDescent="0.2">
      <c r="I2951" s="36"/>
    </row>
    <row r="2952" spans="9:9" s="11" customFormat="1" x14ac:dyDescent="0.2">
      <c r="I2952" s="36"/>
    </row>
    <row r="2953" spans="9:9" s="11" customFormat="1" x14ac:dyDescent="0.2">
      <c r="I2953" s="36"/>
    </row>
    <row r="2954" spans="9:9" s="11" customFormat="1" x14ac:dyDescent="0.2">
      <c r="I2954" s="36"/>
    </row>
    <row r="2955" spans="9:9" s="11" customFormat="1" x14ac:dyDescent="0.2">
      <c r="I2955" s="36"/>
    </row>
    <row r="2956" spans="9:9" s="11" customFormat="1" x14ac:dyDescent="0.2">
      <c r="I2956" s="36"/>
    </row>
    <row r="2957" spans="9:9" s="11" customFormat="1" x14ac:dyDescent="0.2">
      <c r="I2957" s="36"/>
    </row>
    <row r="2958" spans="9:9" s="11" customFormat="1" x14ac:dyDescent="0.2">
      <c r="I2958" s="36"/>
    </row>
    <row r="2959" spans="9:9" s="11" customFormat="1" x14ac:dyDescent="0.2">
      <c r="I2959" s="36"/>
    </row>
    <row r="2960" spans="9:9" s="11" customFormat="1" x14ac:dyDescent="0.2">
      <c r="I2960" s="36"/>
    </row>
    <row r="2961" spans="9:9" s="11" customFormat="1" x14ac:dyDescent="0.2">
      <c r="I2961" s="36"/>
    </row>
    <row r="2962" spans="9:9" s="11" customFormat="1" x14ac:dyDescent="0.2">
      <c r="I2962" s="36"/>
    </row>
    <row r="2963" spans="9:9" s="11" customFormat="1" x14ac:dyDescent="0.2">
      <c r="I2963" s="36"/>
    </row>
    <row r="2964" spans="9:9" s="11" customFormat="1" x14ac:dyDescent="0.2">
      <c r="I2964" s="36"/>
    </row>
    <row r="2965" spans="9:9" s="11" customFormat="1" x14ac:dyDescent="0.2">
      <c r="I2965" s="36"/>
    </row>
    <row r="2966" spans="9:9" s="11" customFormat="1" x14ac:dyDescent="0.2">
      <c r="I2966" s="36"/>
    </row>
    <row r="2967" spans="9:9" s="11" customFormat="1" x14ac:dyDescent="0.2">
      <c r="I2967" s="36"/>
    </row>
    <row r="2968" spans="9:9" s="11" customFormat="1" x14ac:dyDescent="0.2">
      <c r="I2968" s="36"/>
    </row>
    <row r="2969" spans="9:9" s="11" customFormat="1" x14ac:dyDescent="0.2">
      <c r="I2969" s="36"/>
    </row>
    <row r="2970" spans="9:9" s="11" customFormat="1" x14ac:dyDescent="0.2">
      <c r="I2970" s="36"/>
    </row>
    <row r="2971" spans="9:9" s="11" customFormat="1" x14ac:dyDescent="0.2">
      <c r="I2971" s="36"/>
    </row>
    <row r="2972" spans="9:9" s="11" customFormat="1" x14ac:dyDescent="0.2">
      <c r="I2972" s="36"/>
    </row>
    <row r="2973" spans="9:9" s="11" customFormat="1" x14ac:dyDescent="0.2">
      <c r="I2973" s="36"/>
    </row>
    <row r="2974" spans="9:9" s="11" customFormat="1" x14ac:dyDescent="0.2">
      <c r="I2974" s="36"/>
    </row>
    <row r="2975" spans="9:9" s="11" customFormat="1" x14ac:dyDescent="0.2">
      <c r="I2975" s="36"/>
    </row>
    <row r="2976" spans="9:9" s="11" customFormat="1" x14ac:dyDescent="0.2">
      <c r="I2976" s="36"/>
    </row>
    <row r="2977" spans="9:9" s="11" customFormat="1" x14ac:dyDescent="0.2">
      <c r="I2977" s="36"/>
    </row>
    <row r="2978" spans="9:9" s="11" customFormat="1" x14ac:dyDescent="0.2">
      <c r="I2978" s="36"/>
    </row>
    <row r="2979" spans="9:9" s="11" customFormat="1" x14ac:dyDescent="0.2">
      <c r="I2979" s="36"/>
    </row>
    <row r="2980" spans="9:9" s="11" customFormat="1" x14ac:dyDescent="0.2">
      <c r="I2980" s="36"/>
    </row>
    <row r="2981" spans="9:9" s="11" customFormat="1" x14ac:dyDescent="0.2">
      <c r="I2981" s="36"/>
    </row>
    <row r="2982" spans="9:9" s="11" customFormat="1" x14ac:dyDescent="0.2">
      <c r="I2982" s="36"/>
    </row>
    <row r="2983" spans="9:9" s="11" customFormat="1" x14ac:dyDescent="0.2">
      <c r="I2983" s="36"/>
    </row>
    <row r="2984" spans="9:9" s="11" customFormat="1" x14ac:dyDescent="0.2">
      <c r="I2984" s="36"/>
    </row>
    <row r="2985" spans="9:9" s="11" customFormat="1" x14ac:dyDescent="0.2">
      <c r="I2985" s="36"/>
    </row>
    <row r="2986" spans="9:9" s="11" customFormat="1" x14ac:dyDescent="0.2">
      <c r="I2986" s="36"/>
    </row>
    <row r="2987" spans="9:9" s="11" customFormat="1" x14ac:dyDescent="0.2">
      <c r="I2987" s="36"/>
    </row>
    <row r="2988" spans="9:9" s="11" customFormat="1" x14ac:dyDescent="0.2">
      <c r="I2988" s="36"/>
    </row>
    <row r="2989" spans="9:9" s="11" customFormat="1" x14ac:dyDescent="0.2">
      <c r="I2989" s="36"/>
    </row>
    <row r="2990" spans="9:9" s="11" customFormat="1" x14ac:dyDescent="0.2">
      <c r="I2990" s="36"/>
    </row>
    <row r="2991" spans="9:9" s="11" customFormat="1" x14ac:dyDescent="0.2">
      <c r="I2991" s="36"/>
    </row>
    <row r="2992" spans="9:9" s="11" customFormat="1" x14ac:dyDescent="0.2">
      <c r="I2992" s="36"/>
    </row>
    <row r="2993" spans="9:9" s="11" customFormat="1" x14ac:dyDescent="0.2">
      <c r="I2993" s="36"/>
    </row>
    <row r="2994" spans="9:9" s="11" customFormat="1" x14ac:dyDescent="0.2">
      <c r="I2994" s="36"/>
    </row>
    <row r="2995" spans="9:9" s="11" customFormat="1" x14ac:dyDescent="0.2">
      <c r="I2995" s="36"/>
    </row>
    <row r="2996" spans="9:9" s="11" customFormat="1" x14ac:dyDescent="0.2">
      <c r="I2996" s="36"/>
    </row>
    <row r="2997" spans="9:9" s="11" customFormat="1" x14ac:dyDescent="0.2">
      <c r="I2997" s="36"/>
    </row>
    <row r="2998" spans="9:9" s="11" customFormat="1" x14ac:dyDescent="0.2">
      <c r="I2998" s="36"/>
    </row>
    <row r="2999" spans="9:9" s="11" customFormat="1" x14ac:dyDescent="0.2">
      <c r="I2999" s="36"/>
    </row>
    <row r="3000" spans="9:9" s="11" customFormat="1" x14ac:dyDescent="0.2">
      <c r="I3000" s="36"/>
    </row>
    <row r="3001" spans="9:9" s="11" customFormat="1" x14ac:dyDescent="0.2">
      <c r="I3001" s="36"/>
    </row>
    <row r="3002" spans="9:9" s="11" customFormat="1" x14ac:dyDescent="0.2">
      <c r="I3002" s="36"/>
    </row>
    <row r="3003" spans="9:9" s="11" customFormat="1" x14ac:dyDescent="0.2">
      <c r="I3003" s="36"/>
    </row>
    <row r="3004" spans="9:9" s="11" customFormat="1" x14ac:dyDescent="0.2">
      <c r="I3004" s="36"/>
    </row>
    <row r="3005" spans="9:9" s="11" customFormat="1" x14ac:dyDescent="0.2">
      <c r="I3005" s="36"/>
    </row>
    <row r="3006" spans="9:9" s="11" customFormat="1" x14ac:dyDescent="0.2">
      <c r="I3006" s="36"/>
    </row>
    <row r="3007" spans="9:9" s="11" customFormat="1" x14ac:dyDescent="0.2">
      <c r="I3007" s="36"/>
    </row>
    <row r="3008" spans="9:9" s="11" customFormat="1" x14ac:dyDescent="0.2">
      <c r="I3008" s="36"/>
    </row>
    <row r="3009" spans="9:9" s="11" customFormat="1" x14ac:dyDescent="0.2">
      <c r="I3009" s="36"/>
    </row>
    <row r="3010" spans="9:9" s="11" customFormat="1" x14ac:dyDescent="0.2">
      <c r="I3010" s="36"/>
    </row>
    <row r="3011" spans="9:9" s="11" customFormat="1" x14ac:dyDescent="0.2">
      <c r="I3011" s="36"/>
    </row>
    <row r="3012" spans="9:9" s="11" customFormat="1" x14ac:dyDescent="0.2">
      <c r="I3012" s="36"/>
    </row>
    <row r="3013" spans="9:9" s="11" customFormat="1" x14ac:dyDescent="0.2">
      <c r="I3013" s="36"/>
    </row>
    <row r="3014" spans="9:9" s="11" customFormat="1" x14ac:dyDescent="0.2">
      <c r="I3014" s="36"/>
    </row>
    <row r="3015" spans="9:9" s="11" customFormat="1" x14ac:dyDescent="0.2">
      <c r="I3015" s="36"/>
    </row>
    <row r="3016" spans="9:9" s="11" customFormat="1" x14ac:dyDescent="0.2">
      <c r="I3016" s="36"/>
    </row>
    <row r="3017" spans="9:9" s="11" customFormat="1" x14ac:dyDescent="0.2">
      <c r="I3017" s="36"/>
    </row>
    <row r="3018" spans="9:9" s="11" customFormat="1" x14ac:dyDescent="0.2">
      <c r="I3018" s="36"/>
    </row>
    <row r="3019" spans="9:9" s="11" customFormat="1" x14ac:dyDescent="0.2">
      <c r="I3019" s="36"/>
    </row>
    <row r="3020" spans="9:9" s="11" customFormat="1" x14ac:dyDescent="0.2">
      <c r="I3020" s="36"/>
    </row>
    <row r="3021" spans="9:9" s="11" customFormat="1" x14ac:dyDescent="0.2">
      <c r="I3021" s="36"/>
    </row>
    <row r="3022" spans="9:9" s="11" customFormat="1" x14ac:dyDescent="0.2">
      <c r="I3022" s="36"/>
    </row>
    <row r="3023" spans="9:9" s="11" customFormat="1" x14ac:dyDescent="0.2">
      <c r="I3023" s="36"/>
    </row>
    <row r="3024" spans="9:9" s="11" customFormat="1" x14ac:dyDescent="0.2">
      <c r="I3024" s="36"/>
    </row>
    <row r="3025" spans="9:9" s="11" customFormat="1" x14ac:dyDescent="0.2">
      <c r="I3025" s="36"/>
    </row>
    <row r="3026" spans="9:9" s="11" customFormat="1" x14ac:dyDescent="0.2">
      <c r="I3026" s="36"/>
    </row>
    <row r="3027" spans="9:9" s="11" customFormat="1" x14ac:dyDescent="0.2">
      <c r="I3027" s="36"/>
    </row>
    <row r="3028" spans="9:9" s="11" customFormat="1" x14ac:dyDescent="0.2">
      <c r="I3028" s="36"/>
    </row>
    <row r="3029" spans="9:9" s="11" customFormat="1" x14ac:dyDescent="0.2">
      <c r="I3029" s="36"/>
    </row>
    <row r="3030" spans="9:9" s="11" customFormat="1" x14ac:dyDescent="0.2">
      <c r="I3030" s="36"/>
    </row>
    <row r="3031" spans="9:9" s="11" customFormat="1" x14ac:dyDescent="0.2">
      <c r="I3031" s="36"/>
    </row>
    <row r="3032" spans="9:9" s="11" customFormat="1" x14ac:dyDescent="0.2">
      <c r="I3032" s="36"/>
    </row>
    <row r="3033" spans="9:9" s="11" customFormat="1" x14ac:dyDescent="0.2">
      <c r="I3033" s="36"/>
    </row>
    <row r="3034" spans="9:9" s="11" customFormat="1" x14ac:dyDescent="0.2">
      <c r="I3034" s="36"/>
    </row>
    <row r="3035" spans="9:9" s="11" customFormat="1" x14ac:dyDescent="0.2">
      <c r="I3035" s="36"/>
    </row>
    <row r="3036" spans="9:9" s="11" customFormat="1" x14ac:dyDescent="0.2">
      <c r="I3036" s="36"/>
    </row>
    <row r="3037" spans="9:9" s="11" customFormat="1" x14ac:dyDescent="0.2">
      <c r="I3037" s="36"/>
    </row>
    <row r="3038" spans="9:9" s="11" customFormat="1" x14ac:dyDescent="0.2">
      <c r="I3038" s="36"/>
    </row>
    <row r="3039" spans="9:9" s="11" customFormat="1" x14ac:dyDescent="0.2">
      <c r="I3039" s="36"/>
    </row>
    <row r="3040" spans="9:9" s="11" customFormat="1" x14ac:dyDescent="0.2">
      <c r="I3040" s="36"/>
    </row>
    <row r="3041" spans="9:9" s="11" customFormat="1" x14ac:dyDescent="0.2">
      <c r="I3041" s="36"/>
    </row>
    <row r="3042" spans="9:9" s="11" customFormat="1" x14ac:dyDescent="0.2">
      <c r="I3042" s="36"/>
    </row>
    <row r="3043" spans="9:9" s="11" customFormat="1" x14ac:dyDescent="0.2">
      <c r="I3043" s="36"/>
    </row>
    <row r="3044" spans="9:9" s="11" customFormat="1" x14ac:dyDescent="0.2">
      <c r="I3044" s="36"/>
    </row>
    <row r="3045" spans="9:9" s="11" customFormat="1" x14ac:dyDescent="0.2">
      <c r="I3045" s="36"/>
    </row>
    <row r="3046" spans="9:9" s="11" customFormat="1" x14ac:dyDescent="0.2">
      <c r="I3046" s="36"/>
    </row>
    <row r="3047" spans="9:9" s="11" customFormat="1" x14ac:dyDescent="0.2">
      <c r="I3047" s="36"/>
    </row>
    <row r="3048" spans="9:9" s="11" customFormat="1" x14ac:dyDescent="0.2">
      <c r="I3048" s="36"/>
    </row>
    <row r="3049" spans="9:9" s="11" customFormat="1" x14ac:dyDescent="0.2">
      <c r="I3049" s="36"/>
    </row>
    <row r="3050" spans="9:9" s="11" customFormat="1" x14ac:dyDescent="0.2">
      <c r="I3050" s="36"/>
    </row>
    <row r="3051" spans="9:9" s="11" customFormat="1" x14ac:dyDescent="0.2">
      <c r="I3051" s="36"/>
    </row>
    <row r="3052" spans="9:9" s="11" customFormat="1" x14ac:dyDescent="0.2">
      <c r="I3052" s="36"/>
    </row>
    <row r="3053" spans="9:9" s="11" customFormat="1" x14ac:dyDescent="0.2">
      <c r="I3053" s="36"/>
    </row>
    <row r="3054" spans="9:9" s="11" customFormat="1" x14ac:dyDescent="0.2">
      <c r="I3054" s="36"/>
    </row>
    <row r="3055" spans="9:9" s="11" customFormat="1" x14ac:dyDescent="0.2">
      <c r="I3055" s="36"/>
    </row>
    <row r="3056" spans="9:9" s="11" customFormat="1" x14ac:dyDescent="0.2">
      <c r="I3056" s="36"/>
    </row>
    <row r="3057" spans="9:9" s="11" customFormat="1" x14ac:dyDescent="0.2">
      <c r="I3057" s="36"/>
    </row>
    <row r="3058" spans="9:9" s="11" customFormat="1" x14ac:dyDescent="0.2">
      <c r="I3058" s="36"/>
    </row>
    <row r="3059" spans="9:9" s="11" customFormat="1" x14ac:dyDescent="0.2">
      <c r="I3059" s="36"/>
    </row>
    <row r="3060" spans="9:9" s="11" customFormat="1" x14ac:dyDescent="0.2">
      <c r="I3060" s="36"/>
    </row>
    <row r="3061" spans="9:9" s="11" customFormat="1" x14ac:dyDescent="0.2">
      <c r="I3061" s="36"/>
    </row>
    <row r="3062" spans="9:9" s="11" customFormat="1" x14ac:dyDescent="0.2">
      <c r="I3062" s="36"/>
    </row>
    <row r="3063" spans="9:9" s="11" customFormat="1" x14ac:dyDescent="0.2">
      <c r="I3063" s="36"/>
    </row>
    <row r="3064" spans="9:9" s="11" customFormat="1" x14ac:dyDescent="0.2">
      <c r="I3064" s="36"/>
    </row>
    <row r="3065" spans="9:9" s="11" customFormat="1" x14ac:dyDescent="0.2">
      <c r="I3065" s="36"/>
    </row>
    <row r="3066" spans="9:9" s="11" customFormat="1" x14ac:dyDescent="0.2">
      <c r="I3066" s="36"/>
    </row>
    <row r="3067" spans="9:9" s="11" customFormat="1" x14ac:dyDescent="0.2">
      <c r="I3067" s="36"/>
    </row>
    <row r="3068" spans="9:9" s="11" customFormat="1" x14ac:dyDescent="0.2">
      <c r="I3068" s="36"/>
    </row>
    <row r="3069" spans="9:9" s="11" customFormat="1" x14ac:dyDescent="0.2">
      <c r="I3069" s="36"/>
    </row>
    <row r="3070" spans="9:9" s="11" customFormat="1" x14ac:dyDescent="0.2">
      <c r="I3070" s="36"/>
    </row>
    <row r="3071" spans="9:9" s="11" customFormat="1" x14ac:dyDescent="0.2">
      <c r="I3071" s="36"/>
    </row>
    <row r="3072" spans="9:9" s="11" customFormat="1" x14ac:dyDescent="0.2">
      <c r="I3072" s="36"/>
    </row>
    <row r="3073" spans="9:9" s="11" customFormat="1" x14ac:dyDescent="0.2">
      <c r="I3073" s="36"/>
    </row>
    <row r="3074" spans="9:9" s="11" customFormat="1" x14ac:dyDescent="0.2">
      <c r="I3074" s="36"/>
    </row>
    <row r="3075" spans="9:9" s="11" customFormat="1" x14ac:dyDescent="0.2">
      <c r="I3075" s="36"/>
    </row>
    <row r="3076" spans="9:9" s="11" customFormat="1" x14ac:dyDescent="0.2">
      <c r="I3076" s="36"/>
    </row>
    <row r="3077" spans="9:9" s="11" customFormat="1" x14ac:dyDescent="0.2">
      <c r="I3077" s="36"/>
    </row>
    <row r="3078" spans="9:9" s="11" customFormat="1" x14ac:dyDescent="0.2">
      <c r="I3078" s="36"/>
    </row>
    <row r="3079" spans="9:9" s="11" customFormat="1" x14ac:dyDescent="0.2">
      <c r="I3079" s="36"/>
    </row>
    <row r="3080" spans="9:9" s="11" customFormat="1" x14ac:dyDescent="0.2">
      <c r="I3080" s="36"/>
    </row>
    <row r="3081" spans="9:9" s="11" customFormat="1" x14ac:dyDescent="0.2">
      <c r="I3081" s="36"/>
    </row>
    <row r="3082" spans="9:9" s="11" customFormat="1" x14ac:dyDescent="0.2">
      <c r="I3082" s="36"/>
    </row>
    <row r="3083" spans="9:9" s="11" customFormat="1" x14ac:dyDescent="0.2">
      <c r="I3083" s="36"/>
    </row>
    <row r="3084" spans="9:9" s="11" customFormat="1" x14ac:dyDescent="0.2">
      <c r="I3084" s="36"/>
    </row>
    <row r="3085" spans="9:9" s="11" customFormat="1" x14ac:dyDescent="0.2">
      <c r="I3085" s="36"/>
    </row>
    <row r="3086" spans="9:9" s="11" customFormat="1" x14ac:dyDescent="0.2">
      <c r="I3086" s="36"/>
    </row>
    <row r="3087" spans="9:9" s="11" customFormat="1" x14ac:dyDescent="0.2">
      <c r="I3087" s="36"/>
    </row>
    <row r="3088" spans="9:9" s="11" customFormat="1" x14ac:dyDescent="0.2">
      <c r="I3088" s="36"/>
    </row>
    <row r="3089" spans="9:9" s="11" customFormat="1" x14ac:dyDescent="0.2">
      <c r="I3089" s="36"/>
    </row>
    <row r="3090" spans="9:9" s="11" customFormat="1" x14ac:dyDescent="0.2">
      <c r="I3090" s="36"/>
    </row>
    <row r="3091" spans="9:9" s="11" customFormat="1" x14ac:dyDescent="0.2">
      <c r="I3091" s="36"/>
    </row>
    <row r="3092" spans="9:9" s="11" customFormat="1" x14ac:dyDescent="0.2">
      <c r="I3092" s="36"/>
    </row>
    <row r="3093" spans="9:9" s="11" customFormat="1" x14ac:dyDescent="0.2">
      <c r="I3093" s="36"/>
    </row>
    <row r="3094" spans="9:9" s="11" customFormat="1" x14ac:dyDescent="0.2">
      <c r="I3094" s="36"/>
    </row>
    <row r="3095" spans="9:9" s="11" customFormat="1" x14ac:dyDescent="0.2">
      <c r="I3095" s="36"/>
    </row>
    <row r="3096" spans="9:9" s="11" customFormat="1" x14ac:dyDescent="0.2">
      <c r="I3096" s="36"/>
    </row>
    <row r="3097" spans="9:9" s="11" customFormat="1" x14ac:dyDescent="0.2">
      <c r="I3097" s="36"/>
    </row>
    <row r="3098" spans="9:9" s="11" customFormat="1" x14ac:dyDescent="0.2">
      <c r="I3098" s="36"/>
    </row>
    <row r="3099" spans="9:9" s="11" customFormat="1" x14ac:dyDescent="0.2">
      <c r="I3099" s="36"/>
    </row>
    <row r="3100" spans="9:9" s="11" customFormat="1" x14ac:dyDescent="0.2">
      <c r="I3100" s="36"/>
    </row>
    <row r="3101" spans="9:9" s="11" customFormat="1" x14ac:dyDescent="0.2">
      <c r="I3101" s="36"/>
    </row>
    <row r="3102" spans="9:9" s="11" customFormat="1" x14ac:dyDescent="0.2">
      <c r="I3102" s="36"/>
    </row>
    <row r="3103" spans="9:9" s="11" customFormat="1" x14ac:dyDescent="0.2">
      <c r="I3103" s="36"/>
    </row>
    <row r="3104" spans="9:9" s="11" customFormat="1" x14ac:dyDescent="0.2">
      <c r="I3104" s="36"/>
    </row>
    <row r="3105" spans="9:9" s="11" customFormat="1" x14ac:dyDescent="0.2">
      <c r="I3105" s="36"/>
    </row>
    <row r="3106" spans="9:9" s="11" customFormat="1" x14ac:dyDescent="0.2">
      <c r="I3106" s="36"/>
    </row>
    <row r="3107" spans="9:9" s="11" customFormat="1" x14ac:dyDescent="0.2">
      <c r="I3107" s="36"/>
    </row>
    <row r="3108" spans="9:9" s="11" customFormat="1" x14ac:dyDescent="0.2">
      <c r="I3108" s="36"/>
    </row>
    <row r="3109" spans="9:9" s="11" customFormat="1" x14ac:dyDescent="0.2">
      <c r="I3109" s="36"/>
    </row>
    <row r="3110" spans="9:9" s="11" customFormat="1" x14ac:dyDescent="0.2">
      <c r="I3110" s="36"/>
    </row>
    <row r="3111" spans="9:9" s="11" customFormat="1" x14ac:dyDescent="0.2">
      <c r="I3111" s="36"/>
    </row>
    <row r="3112" spans="9:9" s="11" customFormat="1" x14ac:dyDescent="0.2">
      <c r="I3112" s="36"/>
    </row>
    <row r="3113" spans="9:9" s="11" customFormat="1" x14ac:dyDescent="0.2">
      <c r="I3113" s="36"/>
    </row>
    <row r="3114" spans="9:9" s="11" customFormat="1" x14ac:dyDescent="0.2">
      <c r="I3114" s="36"/>
    </row>
    <row r="3115" spans="9:9" s="11" customFormat="1" x14ac:dyDescent="0.2">
      <c r="I3115" s="36"/>
    </row>
    <row r="3116" spans="9:9" s="11" customFormat="1" x14ac:dyDescent="0.2">
      <c r="I3116" s="36"/>
    </row>
    <row r="3117" spans="9:9" s="11" customFormat="1" x14ac:dyDescent="0.2">
      <c r="I3117" s="36"/>
    </row>
    <row r="3118" spans="9:9" s="11" customFormat="1" x14ac:dyDescent="0.2">
      <c r="I3118" s="36"/>
    </row>
    <row r="3119" spans="9:9" s="11" customFormat="1" x14ac:dyDescent="0.2">
      <c r="I3119" s="36"/>
    </row>
    <row r="3120" spans="9:9" s="11" customFormat="1" x14ac:dyDescent="0.2">
      <c r="I3120" s="36"/>
    </row>
    <row r="3121" spans="9:9" s="11" customFormat="1" x14ac:dyDescent="0.2">
      <c r="I3121" s="36"/>
    </row>
    <row r="3122" spans="9:9" s="11" customFormat="1" x14ac:dyDescent="0.2">
      <c r="I3122" s="36"/>
    </row>
    <row r="3123" spans="9:9" s="11" customFormat="1" x14ac:dyDescent="0.2">
      <c r="I3123" s="36"/>
    </row>
    <row r="3124" spans="9:9" s="11" customFormat="1" x14ac:dyDescent="0.2">
      <c r="I3124" s="36"/>
    </row>
    <row r="3125" spans="9:9" s="11" customFormat="1" x14ac:dyDescent="0.2">
      <c r="I3125" s="36"/>
    </row>
    <row r="3126" spans="9:9" s="11" customFormat="1" x14ac:dyDescent="0.2">
      <c r="I3126" s="36"/>
    </row>
    <row r="3127" spans="9:9" s="11" customFormat="1" x14ac:dyDescent="0.2">
      <c r="I3127" s="36"/>
    </row>
    <row r="3128" spans="9:9" s="11" customFormat="1" x14ac:dyDescent="0.2">
      <c r="I3128" s="36"/>
    </row>
    <row r="3129" spans="9:9" s="11" customFormat="1" x14ac:dyDescent="0.2">
      <c r="I3129" s="36"/>
    </row>
    <row r="3130" spans="9:9" s="11" customFormat="1" x14ac:dyDescent="0.2">
      <c r="I3130" s="36"/>
    </row>
    <row r="3131" spans="9:9" s="11" customFormat="1" x14ac:dyDescent="0.2">
      <c r="I3131" s="36"/>
    </row>
    <row r="3132" spans="9:9" s="11" customFormat="1" x14ac:dyDescent="0.2">
      <c r="I3132" s="36"/>
    </row>
    <row r="3133" spans="9:9" s="11" customFormat="1" x14ac:dyDescent="0.2">
      <c r="I3133" s="36"/>
    </row>
    <row r="3134" spans="9:9" s="11" customFormat="1" x14ac:dyDescent="0.2">
      <c r="I3134" s="36"/>
    </row>
    <row r="3135" spans="9:9" s="11" customFormat="1" x14ac:dyDescent="0.2">
      <c r="I3135" s="36"/>
    </row>
    <row r="3136" spans="9:9" s="11" customFormat="1" x14ac:dyDescent="0.2">
      <c r="I3136" s="36"/>
    </row>
    <row r="3137" spans="9:9" s="11" customFormat="1" x14ac:dyDescent="0.2">
      <c r="I3137" s="36"/>
    </row>
    <row r="3138" spans="9:9" s="11" customFormat="1" x14ac:dyDescent="0.2">
      <c r="I3138" s="36"/>
    </row>
    <row r="3139" spans="9:9" s="11" customFormat="1" x14ac:dyDescent="0.2">
      <c r="I3139" s="36"/>
    </row>
    <row r="3140" spans="9:9" s="11" customFormat="1" x14ac:dyDescent="0.2">
      <c r="I3140" s="36"/>
    </row>
    <row r="3141" spans="9:9" s="11" customFormat="1" x14ac:dyDescent="0.2">
      <c r="I3141" s="36"/>
    </row>
    <row r="3142" spans="9:9" s="11" customFormat="1" x14ac:dyDescent="0.2">
      <c r="I3142" s="36"/>
    </row>
    <row r="3143" spans="9:9" s="11" customFormat="1" x14ac:dyDescent="0.2">
      <c r="I3143" s="36"/>
    </row>
    <row r="3144" spans="9:9" s="11" customFormat="1" x14ac:dyDescent="0.2">
      <c r="I3144" s="36"/>
    </row>
    <row r="3145" spans="9:9" s="11" customFormat="1" x14ac:dyDescent="0.2">
      <c r="I3145" s="36"/>
    </row>
    <row r="3146" spans="9:9" s="11" customFormat="1" x14ac:dyDescent="0.2">
      <c r="I3146" s="36"/>
    </row>
    <row r="3147" spans="9:9" s="11" customFormat="1" x14ac:dyDescent="0.2">
      <c r="I3147" s="36"/>
    </row>
    <row r="3148" spans="9:9" s="11" customFormat="1" x14ac:dyDescent="0.2">
      <c r="I3148" s="36"/>
    </row>
    <row r="3149" spans="9:9" s="11" customFormat="1" x14ac:dyDescent="0.2">
      <c r="I3149" s="36"/>
    </row>
    <row r="3150" spans="9:9" s="11" customFormat="1" x14ac:dyDescent="0.2">
      <c r="I3150" s="36"/>
    </row>
    <row r="3151" spans="9:9" s="11" customFormat="1" x14ac:dyDescent="0.2">
      <c r="I3151" s="36"/>
    </row>
    <row r="3152" spans="9:9" s="11" customFormat="1" x14ac:dyDescent="0.2">
      <c r="I3152" s="36"/>
    </row>
    <row r="3153" spans="9:9" s="11" customFormat="1" x14ac:dyDescent="0.2">
      <c r="I3153" s="36"/>
    </row>
    <row r="3154" spans="9:9" s="11" customFormat="1" x14ac:dyDescent="0.2">
      <c r="I3154" s="36"/>
    </row>
    <row r="3155" spans="9:9" s="11" customFormat="1" x14ac:dyDescent="0.2">
      <c r="I3155" s="36"/>
    </row>
    <row r="3156" spans="9:9" s="11" customFormat="1" x14ac:dyDescent="0.2">
      <c r="I3156" s="36"/>
    </row>
    <row r="3157" spans="9:9" s="11" customFormat="1" x14ac:dyDescent="0.2">
      <c r="I3157" s="36"/>
    </row>
    <row r="3158" spans="9:9" s="11" customFormat="1" x14ac:dyDescent="0.2">
      <c r="I3158" s="36"/>
    </row>
    <row r="3159" spans="9:9" s="11" customFormat="1" x14ac:dyDescent="0.2">
      <c r="I3159" s="36"/>
    </row>
    <row r="3160" spans="9:9" s="11" customFormat="1" x14ac:dyDescent="0.2">
      <c r="I3160" s="36"/>
    </row>
    <row r="3161" spans="9:9" s="11" customFormat="1" x14ac:dyDescent="0.2">
      <c r="I3161" s="36"/>
    </row>
    <row r="3162" spans="9:9" s="11" customFormat="1" x14ac:dyDescent="0.2">
      <c r="I3162" s="36"/>
    </row>
    <row r="3163" spans="9:9" s="11" customFormat="1" x14ac:dyDescent="0.2">
      <c r="I3163" s="36"/>
    </row>
    <row r="3164" spans="9:9" s="11" customFormat="1" x14ac:dyDescent="0.2">
      <c r="I3164" s="36"/>
    </row>
    <row r="3165" spans="9:9" s="11" customFormat="1" x14ac:dyDescent="0.2">
      <c r="I3165" s="36"/>
    </row>
    <row r="3166" spans="9:9" s="11" customFormat="1" x14ac:dyDescent="0.2">
      <c r="I3166" s="36"/>
    </row>
    <row r="3167" spans="9:9" s="11" customFormat="1" x14ac:dyDescent="0.2">
      <c r="I3167" s="36"/>
    </row>
    <row r="3168" spans="9:9" s="11" customFormat="1" x14ac:dyDescent="0.2">
      <c r="I3168" s="36"/>
    </row>
    <row r="3169" spans="9:9" s="11" customFormat="1" x14ac:dyDescent="0.2">
      <c r="I3169" s="36"/>
    </row>
    <row r="3170" spans="9:9" s="11" customFormat="1" x14ac:dyDescent="0.2">
      <c r="I3170" s="36"/>
    </row>
    <row r="3171" spans="9:9" s="11" customFormat="1" x14ac:dyDescent="0.2">
      <c r="I3171" s="36"/>
    </row>
    <row r="3172" spans="9:9" s="11" customFormat="1" x14ac:dyDescent="0.2">
      <c r="I3172" s="36"/>
    </row>
    <row r="3173" spans="9:9" s="11" customFormat="1" x14ac:dyDescent="0.2">
      <c r="I3173" s="36"/>
    </row>
    <row r="3174" spans="9:9" s="11" customFormat="1" x14ac:dyDescent="0.2">
      <c r="I3174" s="36"/>
    </row>
    <row r="3175" spans="9:9" s="11" customFormat="1" x14ac:dyDescent="0.2">
      <c r="I3175" s="36"/>
    </row>
    <row r="3176" spans="9:9" s="11" customFormat="1" x14ac:dyDescent="0.2">
      <c r="I3176" s="36"/>
    </row>
    <row r="3177" spans="9:9" s="11" customFormat="1" x14ac:dyDescent="0.2">
      <c r="I3177" s="36"/>
    </row>
    <row r="3178" spans="9:9" s="11" customFormat="1" x14ac:dyDescent="0.2">
      <c r="I3178" s="36"/>
    </row>
    <row r="3179" spans="9:9" s="11" customFormat="1" x14ac:dyDescent="0.2">
      <c r="I3179" s="36"/>
    </row>
    <row r="3180" spans="9:9" s="11" customFormat="1" x14ac:dyDescent="0.2">
      <c r="I3180" s="36"/>
    </row>
    <row r="3181" spans="9:9" s="11" customFormat="1" x14ac:dyDescent="0.2">
      <c r="I3181" s="36"/>
    </row>
    <row r="3182" spans="9:9" s="11" customFormat="1" x14ac:dyDescent="0.2">
      <c r="I3182" s="36"/>
    </row>
    <row r="3183" spans="9:9" s="11" customFormat="1" x14ac:dyDescent="0.2">
      <c r="I3183" s="36"/>
    </row>
    <row r="3184" spans="9:9" s="11" customFormat="1" x14ac:dyDescent="0.2">
      <c r="I3184" s="36"/>
    </row>
    <row r="3185" spans="9:9" s="11" customFormat="1" x14ac:dyDescent="0.2">
      <c r="I3185" s="36"/>
    </row>
    <row r="3186" spans="9:9" s="11" customFormat="1" x14ac:dyDescent="0.2">
      <c r="I3186" s="36"/>
    </row>
    <row r="3187" spans="9:9" s="11" customFormat="1" x14ac:dyDescent="0.2">
      <c r="I3187" s="36"/>
    </row>
    <row r="3188" spans="9:9" s="11" customFormat="1" x14ac:dyDescent="0.2">
      <c r="I3188" s="36"/>
    </row>
    <row r="3189" spans="9:9" s="11" customFormat="1" x14ac:dyDescent="0.2">
      <c r="I3189" s="36"/>
    </row>
    <row r="3190" spans="9:9" s="11" customFormat="1" x14ac:dyDescent="0.2">
      <c r="I3190" s="36"/>
    </row>
    <row r="3191" spans="9:9" s="11" customFormat="1" x14ac:dyDescent="0.2">
      <c r="I3191" s="36"/>
    </row>
    <row r="3192" spans="9:9" s="11" customFormat="1" x14ac:dyDescent="0.2">
      <c r="I3192" s="36"/>
    </row>
    <row r="3193" spans="9:9" s="11" customFormat="1" x14ac:dyDescent="0.2">
      <c r="I3193" s="36"/>
    </row>
    <row r="3194" spans="9:9" s="11" customFormat="1" x14ac:dyDescent="0.2">
      <c r="I3194" s="36"/>
    </row>
    <row r="3195" spans="9:9" s="11" customFormat="1" x14ac:dyDescent="0.2">
      <c r="I3195" s="36"/>
    </row>
    <row r="3196" spans="9:9" s="11" customFormat="1" x14ac:dyDescent="0.2">
      <c r="I3196" s="36"/>
    </row>
    <row r="3197" spans="9:9" s="11" customFormat="1" x14ac:dyDescent="0.2">
      <c r="I3197" s="36"/>
    </row>
    <row r="3198" spans="9:9" s="11" customFormat="1" x14ac:dyDescent="0.2">
      <c r="I3198" s="36"/>
    </row>
    <row r="3199" spans="9:9" s="11" customFormat="1" x14ac:dyDescent="0.2">
      <c r="I3199" s="36"/>
    </row>
    <row r="3200" spans="9:9" s="11" customFormat="1" x14ac:dyDescent="0.2">
      <c r="I3200" s="36"/>
    </row>
    <row r="3201" spans="9:9" s="11" customFormat="1" x14ac:dyDescent="0.2">
      <c r="I3201" s="36"/>
    </row>
    <row r="3202" spans="9:9" s="11" customFormat="1" x14ac:dyDescent="0.2">
      <c r="I3202" s="36"/>
    </row>
    <row r="3203" spans="9:9" s="11" customFormat="1" x14ac:dyDescent="0.2">
      <c r="I3203" s="36"/>
    </row>
    <row r="3204" spans="9:9" s="11" customFormat="1" x14ac:dyDescent="0.2">
      <c r="I3204" s="36"/>
    </row>
    <row r="3205" spans="9:9" s="11" customFormat="1" x14ac:dyDescent="0.2">
      <c r="I3205" s="36"/>
    </row>
    <row r="3206" spans="9:9" s="11" customFormat="1" x14ac:dyDescent="0.2">
      <c r="I3206" s="36"/>
    </row>
    <row r="3207" spans="9:9" s="11" customFormat="1" x14ac:dyDescent="0.2">
      <c r="I3207" s="36"/>
    </row>
    <row r="3208" spans="9:9" s="11" customFormat="1" x14ac:dyDescent="0.2">
      <c r="I3208" s="36"/>
    </row>
    <row r="3209" spans="9:9" s="11" customFormat="1" x14ac:dyDescent="0.2">
      <c r="I3209" s="36"/>
    </row>
    <row r="3210" spans="9:9" s="11" customFormat="1" x14ac:dyDescent="0.2">
      <c r="I3210" s="36"/>
    </row>
    <row r="3211" spans="9:9" s="11" customFormat="1" x14ac:dyDescent="0.2">
      <c r="I3211" s="36"/>
    </row>
    <row r="3212" spans="9:9" s="11" customFormat="1" x14ac:dyDescent="0.2">
      <c r="I3212" s="36"/>
    </row>
    <row r="3213" spans="9:9" s="11" customFormat="1" x14ac:dyDescent="0.2">
      <c r="I3213" s="36"/>
    </row>
    <row r="3214" spans="9:9" s="11" customFormat="1" x14ac:dyDescent="0.2">
      <c r="I3214" s="36"/>
    </row>
    <row r="3215" spans="9:9" s="11" customFormat="1" x14ac:dyDescent="0.2">
      <c r="I3215" s="36"/>
    </row>
    <row r="3216" spans="9:9" s="11" customFormat="1" x14ac:dyDescent="0.2">
      <c r="I3216" s="36"/>
    </row>
    <row r="3217" spans="9:9" s="11" customFormat="1" x14ac:dyDescent="0.2">
      <c r="I3217" s="36"/>
    </row>
    <row r="3218" spans="9:9" s="11" customFormat="1" x14ac:dyDescent="0.2">
      <c r="I3218" s="36"/>
    </row>
    <row r="3219" spans="9:9" s="11" customFormat="1" x14ac:dyDescent="0.2">
      <c r="I3219" s="36"/>
    </row>
    <row r="3220" spans="9:9" s="11" customFormat="1" x14ac:dyDescent="0.2">
      <c r="I3220" s="36"/>
    </row>
    <row r="3221" spans="9:9" s="11" customFormat="1" x14ac:dyDescent="0.2">
      <c r="I3221" s="36"/>
    </row>
    <row r="3222" spans="9:9" s="11" customFormat="1" x14ac:dyDescent="0.2">
      <c r="I3222" s="36"/>
    </row>
    <row r="3223" spans="9:9" s="11" customFormat="1" x14ac:dyDescent="0.2">
      <c r="I3223" s="36"/>
    </row>
    <row r="3224" spans="9:9" s="11" customFormat="1" x14ac:dyDescent="0.2">
      <c r="I3224" s="36"/>
    </row>
    <row r="3225" spans="9:9" s="11" customFormat="1" x14ac:dyDescent="0.2">
      <c r="I3225" s="36"/>
    </row>
    <row r="3226" spans="9:9" s="11" customFormat="1" x14ac:dyDescent="0.2">
      <c r="I3226" s="36"/>
    </row>
    <row r="3227" spans="9:9" s="11" customFormat="1" x14ac:dyDescent="0.2">
      <c r="I3227" s="36"/>
    </row>
    <row r="3228" spans="9:9" s="11" customFormat="1" x14ac:dyDescent="0.2">
      <c r="I3228" s="36"/>
    </row>
    <row r="3229" spans="9:9" s="11" customFormat="1" x14ac:dyDescent="0.2">
      <c r="I3229" s="36"/>
    </row>
    <row r="3230" spans="9:9" s="11" customFormat="1" x14ac:dyDescent="0.2">
      <c r="I3230" s="36"/>
    </row>
    <row r="3231" spans="9:9" s="11" customFormat="1" x14ac:dyDescent="0.2">
      <c r="I3231" s="36"/>
    </row>
    <row r="3232" spans="9:9" s="11" customFormat="1" x14ac:dyDescent="0.2">
      <c r="I3232" s="36"/>
    </row>
    <row r="3233" spans="9:9" s="11" customFormat="1" x14ac:dyDescent="0.2">
      <c r="I3233" s="36"/>
    </row>
    <row r="3234" spans="9:9" s="11" customFormat="1" x14ac:dyDescent="0.2">
      <c r="I3234" s="36"/>
    </row>
    <row r="3235" spans="9:9" s="11" customFormat="1" x14ac:dyDescent="0.2">
      <c r="I3235" s="36"/>
    </row>
    <row r="3236" spans="9:9" s="11" customFormat="1" x14ac:dyDescent="0.2">
      <c r="I3236" s="36"/>
    </row>
    <row r="3237" spans="9:9" s="11" customFormat="1" x14ac:dyDescent="0.2">
      <c r="I3237" s="36"/>
    </row>
    <row r="3238" spans="9:9" s="11" customFormat="1" x14ac:dyDescent="0.2">
      <c r="I3238" s="36"/>
    </row>
    <row r="3239" spans="9:9" s="11" customFormat="1" x14ac:dyDescent="0.2">
      <c r="I3239" s="36"/>
    </row>
    <row r="3240" spans="9:9" s="11" customFormat="1" x14ac:dyDescent="0.2">
      <c r="I3240" s="36"/>
    </row>
    <row r="3241" spans="9:9" s="11" customFormat="1" x14ac:dyDescent="0.2">
      <c r="I3241" s="36"/>
    </row>
    <row r="3242" spans="9:9" s="11" customFormat="1" x14ac:dyDescent="0.2">
      <c r="I3242" s="36"/>
    </row>
    <row r="3243" spans="9:9" s="11" customFormat="1" x14ac:dyDescent="0.2">
      <c r="I3243" s="36"/>
    </row>
    <row r="3244" spans="9:9" s="11" customFormat="1" x14ac:dyDescent="0.2">
      <c r="I3244" s="36"/>
    </row>
    <row r="3245" spans="9:9" s="11" customFormat="1" x14ac:dyDescent="0.2">
      <c r="I3245" s="36"/>
    </row>
    <row r="3246" spans="9:9" s="11" customFormat="1" x14ac:dyDescent="0.2">
      <c r="I3246" s="36"/>
    </row>
    <row r="3247" spans="9:9" s="11" customFormat="1" x14ac:dyDescent="0.2">
      <c r="I3247" s="36"/>
    </row>
    <row r="3248" spans="9:9" s="11" customFormat="1" x14ac:dyDescent="0.2">
      <c r="I3248" s="36"/>
    </row>
    <row r="3249" spans="9:9" s="11" customFormat="1" x14ac:dyDescent="0.2">
      <c r="I3249" s="36"/>
    </row>
    <row r="3250" spans="9:9" s="11" customFormat="1" x14ac:dyDescent="0.2">
      <c r="I3250" s="36"/>
    </row>
    <row r="3251" spans="9:9" s="11" customFormat="1" x14ac:dyDescent="0.2">
      <c r="I3251" s="36"/>
    </row>
    <row r="3252" spans="9:9" s="11" customFormat="1" x14ac:dyDescent="0.2">
      <c r="I3252" s="36"/>
    </row>
    <row r="3253" spans="9:9" s="11" customFormat="1" x14ac:dyDescent="0.2">
      <c r="I3253" s="36"/>
    </row>
    <row r="3254" spans="9:9" s="11" customFormat="1" x14ac:dyDescent="0.2">
      <c r="I3254" s="36"/>
    </row>
    <row r="3255" spans="9:9" s="11" customFormat="1" x14ac:dyDescent="0.2">
      <c r="I3255" s="36"/>
    </row>
    <row r="3256" spans="9:9" s="11" customFormat="1" x14ac:dyDescent="0.2">
      <c r="I3256" s="36"/>
    </row>
    <row r="3257" spans="9:9" s="11" customFormat="1" x14ac:dyDescent="0.2">
      <c r="I3257" s="36"/>
    </row>
    <row r="3258" spans="9:9" s="11" customFormat="1" x14ac:dyDescent="0.2">
      <c r="I3258" s="36"/>
    </row>
    <row r="3259" spans="9:9" s="11" customFormat="1" x14ac:dyDescent="0.2">
      <c r="I3259" s="36"/>
    </row>
    <row r="3260" spans="9:9" s="11" customFormat="1" x14ac:dyDescent="0.2">
      <c r="I3260" s="36"/>
    </row>
    <row r="3261" spans="9:9" s="11" customFormat="1" x14ac:dyDescent="0.2">
      <c r="I3261" s="36"/>
    </row>
    <row r="3262" spans="9:9" s="11" customFormat="1" x14ac:dyDescent="0.2">
      <c r="I3262" s="36"/>
    </row>
    <row r="3263" spans="9:9" s="11" customFormat="1" x14ac:dyDescent="0.2">
      <c r="I3263" s="36"/>
    </row>
    <row r="3264" spans="9:9" s="11" customFormat="1" x14ac:dyDescent="0.2">
      <c r="I3264" s="36"/>
    </row>
    <row r="3265" spans="9:9" s="11" customFormat="1" x14ac:dyDescent="0.2">
      <c r="I3265" s="36"/>
    </row>
    <row r="3266" spans="9:9" s="11" customFormat="1" x14ac:dyDescent="0.2">
      <c r="I3266" s="36"/>
    </row>
    <row r="3267" spans="9:9" s="11" customFormat="1" x14ac:dyDescent="0.2">
      <c r="I3267" s="36"/>
    </row>
    <row r="3268" spans="9:9" s="11" customFormat="1" x14ac:dyDescent="0.2">
      <c r="I3268" s="36"/>
    </row>
    <row r="3269" spans="9:9" s="11" customFormat="1" x14ac:dyDescent="0.2">
      <c r="I3269" s="36"/>
    </row>
    <row r="3270" spans="9:9" s="11" customFormat="1" x14ac:dyDescent="0.2">
      <c r="I3270" s="36"/>
    </row>
    <row r="3271" spans="9:9" s="11" customFormat="1" x14ac:dyDescent="0.2">
      <c r="I3271" s="36"/>
    </row>
    <row r="3272" spans="9:9" s="11" customFormat="1" x14ac:dyDescent="0.2">
      <c r="I3272" s="36"/>
    </row>
    <row r="3273" spans="9:9" s="11" customFormat="1" x14ac:dyDescent="0.2">
      <c r="I3273" s="36"/>
    </row>
    <row r="3274" spans="9:9" s="11" customFormat="1" x14ac:dyDescent="0.2">
      <c r="I3274" s="36"/>
    </row>
    <row r="3275" spans="9:9" s="11" customFormat="1" x14ac:dyDescent="0.2">
      <c r="I3275" s="36"/>
    </row>
    <row r="3276" spans="9:9" s="11" customFormat="1" x14ac:dyDescent="0.2">
      <c r="I3276" s="36"/>
    </row>
    <row r="3277" spans="9:9" s="11" customFormat="1" x14ac:dyDescent="0.2">
      <c r="I3277" s="36"/>
    </row>
    <row r="3278" spans="9:9" s="11" customFormat="1" x14ac:dyDescent="0.2">
      <c r="I3278" s="36"/>
    </row>
    <row r="3279" spans="9:9" s="11" customFormat="1" x14ac:dyDescent="0.2">
      <c r="I3279" s="36"/>
    </row>
    <row r="3280" spans="9:9" s="11" customFormat="1" x14ac:dyDescent="0.2">
      <c r="I3280" s="36"/>
    </row>
    <row r="3281" spans="9:9" s="11" customFormat="1" x14ac:dyDescent="0.2">
      <c r="I3281" s="36"/>
    </row>
    <row r="3282" spans="9:9" s="11" customFormat="1" x14ac:dyDescent="0.2">
      <c r="I3282" s="36"/>
    </row>
    <row r="3283" spans="9:9" s="11" customFormat="1" x14ac:dyDescent="0.2">
      <c r="I3283" s="36"/>
    </row>
    <row r="3284" spans="9:9" s="11" customFormat="1" x14ac:dyDescent="0.2">
      <c r="I3284" s="36"/>
    </row>
    <row r="3285" spans="9:9" s="11" customFormat="1" x14ac:dyDescent="0.2">
      <c r="I3285" s="36"/>
    </row>
    <row r="3286" spans="9:9" s="11" customFormat="1" x14ac:dyDescent="0.2">
      <c r="I3286" s="36"/>
    </row>
    <row r="3287" spans="9:9" s="11" customFormat="1" x14ac:dyDescent="0.2">
      <c r="I3287" s="36"/>
    </row>
    <row r="3288" spans="9:9" s="11" customFormat="1" x14ac:dyDescent="0.2">
      <c r="I3288" s="36"/>
    </row>
    <row r="3289" spans="9:9" s="11" customFormat="1" x14ac:dyDescent="0.2">
      <c r="I3289" s="36"/>
    </row>
    <row r="3290" spans="9:9" s="11" customFormat="1" x14ac:dyDescent="0.2">
      <c r="I3290" s="36"/>
    </row>
    <row r="3291" spans="9:9" s="11" customFormat="1" x14ac:dyDescent="0.2">
      <c r="I3291" s="36"/>
    </row>
    <row r="3292" spans="9:9" s="11" customFormat="1" x14ac:dyDescent="0.2">
      <c r="I3292" s="36"/>
    </row>
    <row r="3293" spans="9:9" s="11" customFormat="1" x14ac:dyDescent="0.2">
      <c r="I3293" s="36"/>
    </row>
    <row r="3294" spans="9:9" s="11" customFormat="1" x14ac:dyDescent="0.2">
      <c r="I3294" s="36"/>
    </row>
    <row r="3295" spans="9:9" s="11" customFormat="1" x14ac:dyDescent="0.2">
      <c r="I3295" s="36"/>
    </row>
    <row r="3296" spans="9:9" s="11" customFormat="1" x14ac:dyDescent="0.2">
      <c r="I3296" s="36"/>
    </row>
    <row r="3297" spans="9:9" s="11" customFormat="1" x14ac:dyDescent="0.2">
      <c r="I3297" s="36"/>
    </row>
    <row r="3298" spans="9:9" s="11" customFormat="1" x14ac:dyDescent="0.2">
      <c r="I3298" s="36"/>
    </row>
    <row r="3299" spans="9:9" s="11" customFormat="1" x14ac:dyDescent="0.2">
      <c r="I3299" s="36"/>
    </row>
    <row r="3300" spans="9:9" s="11" customFormat="1" x14ac:dyDescent="0.2">
      <c r="I3300" s="36"/>
    </row>
    <row r="3301" spans="9:9" s="11" customFormat="1" x14ac:dyDescent="0.2">
      <c r="I3301" s="36"/>
    </row>
    <row r="3302" spans="9:9" s="11" customFormat="1" x14ac:dyDescent="0.2">
      <c r="I3302" s="36"/>
    </row>
    <row r="3303" spans="9:9" s="11" customFormat="1" x14ac:dyDescent="0.2">
      <c r="I3303" s="36"/>
    </row>
    <row r="3304" spans="9:9" s="11" customFormat="1" x14ac:dyDescent="0.2">
      <c r="I3304" s="36"/>
    </row>
    <row r="3305" spans="9:9" s="11" customFormat="1" x14ac:dyDescent="0.2">
      <c r="I3305" s="36"/>
    </row>
    <row r="3306" spans="9:9" s="11" customFormat="1" x14ac:dyDescent="0.2">
      <c r="I3306" s="36"/>
    </row>
    <row r="3307" spans="9:9" s="11" customFormat="1" x14ac:dyDescent="0.2">
      <c r="I3307" s="36"/>
    </row>
    <row r="3308" spans="9:9" s="11" customFormat="1" x14ac:dyDescent="0.2">
      <c r="I3308" s="36"/>
    </row>
    <row r="3309" spans="9:9" s="11" customFormat="1" x14ac:dyDescent="0.2">
      <c r="I3309" s="36"/>
    </row>
    <row r="3310" spans="9:9" s="11" customFormat="1" x14ac:dyDescent="0.2">
      <c r="I3310" s="36"/>
    </row>
    <row r="3311" spans="9:9" s="11" customFormat="1" x14ac:dyDescent="0.2">
      <c r="I3311" s="36"/>
    </row>
    <row r="3312" spans="9:9" s="11" customFormat="1" x14ac:dyDescent="0.2">
      <c r="I3312" s="36"/>
    </row>
    <row r="3313" spans="9:9" s="11" customFormat="1" x14ac:dyDescent="0.2">
      <c r="I3313" s="36"/>
    </row>
    <row r="3314" spans="9:9" s="11" customFormat="1" x14ac:dyDescent="0.2">
      <c r="I3314" s="36"/>
    </row>
    <row r="3315" spans="9:9" s="11" customFormat="1" x14ac:dyDescent="0.2">
      <c r="I3315" s="36"/>
    </row>
    <row r="3316" spans="9:9" s="11" customFormat="1" x14ac:dyDescent="0.2">
      <c r="I3316" s="36"/>
    </row>
    <row r="3317" spans="9:9" s="11" customFormat="1" x14ac:dyDescent="0.2">
      <c r="I3317" s="36"/>
    </row>
    <row r="3318" spans="9:9" s="11" customFormat="1" x14ac:dyDescent="0.2">
      <c r="I3318" s="36"/>
    </row>
    <row r="3319" spans="9:9" s="11" customFormat="1" x14ac:dyDescent="0.2">
      <c r="I3319" s="36"/>
    </row>
    <row r="3320" spans="9:9" s="11" customFormat="1" x14ac:dyDescent="0.2">
      <c r="I3320" s="36"/>
    </row>
    <row r="3321" spans="9:9" s="11" customFormat="1" x14ac:dyDescent="0.2">
      <c r="I3321" s="36"/>
    </row>
    <row r="3322" spans="9:9" s="11" customFormat="1" x14ac:dyDescent="0.2">
      <c r="I3322" s="36"/>
    </row>
    <row r="3323" spans="9:9" s="11" customFormat="1" x14ac:dyDescent="0.2">
      <c r="I3323" s="36"/>
    </row>
    <row r="3324" spans="9:9" s="11" customFormat="1" x14ac:dyDescent="0.2">
      <c r="I3324" s="36"/>
    </row>
    <row r="3325" spans="9:9" s="11" customFormat="1" x14ac:dyDescent="0.2">
      <c r="I3325" s="36"/>
    </row>
    <row r="3326" spans="9:9" s="11" customFormat="1" x14ac:dyDescent="0.2">
      <c r="I3326" s="36"/>
    </row>
    <row r="3327" spans="9:9" s="11" customFormat="1" x14ac:dyDescent="0.2">
      <c r="I3327" s="36"/>
    </row>
    <row r="3328" spans="9:9" s="11" customFormat="1" x14ac:dyDescent="0.2">
      <c r="I3328" s="36"/>
    </row>
    <row r="3329" spans="9:9" s="11" customFormat="1" x14ac:dyDescent="0.2">
      <c r="I3329" s="36"/>
    </row>
    <row r="3330" spans="9:9" s="11" customFormat="1" x14ac:dyDescent="0.2">
      <c r="I3330" s="36"/>
    </row>
    <row r="3331" spans="9:9" s="11" customFormat="1" x14ac:dyDescent="0.2">
      <c r="I3331" s="36"/>
    </row>
    <row r="3332" spans="9:9" s="11" customFormat="1" x14ac:dyDescent="0.2">
      <c r="I3332" s="36"/>
    </row>
    <row r="3333" spans="9:9" s="11" customFormat="1" x14ac:dyDescent="0.2">
      <c r="I3333" s="36"/>
    </row>
    <row r="3334" spans="9:9" s="11" customFormat="1" x14ac:dyDescent="0.2">
      <c r="I3334" s="36"/>
    </row>
    <row r="3335" spans="9:9" s="11" customFormat="1" x14ac:dyDescent="0.2">
      <c r="I3335" s="36"/>
    </row>
    <row r="3336" spans="9:9" s="11" customFormat="1" x14ac:dyDescent="0.2">
      <c r="I3336" s="36"/>
    </row>
    <row r="3337" spans="9:9" s="11" customFormat="1" x14ac:dyDescent="0.2">
      <c r="I3337" s="36"/>
    </row>
    <row r="3338" spans="9:9" s="11" customFormat="1" x14ac:dyDescent="0.2">
      <c r="I3338" s="36"/>
    </row>
    <row r="3339" spans="9:9" s="11" customFormat="1" x14ac:dyDescent="0.2">
      <c r="I3339" s="36"/>
    </row>
    <row r="3340" spans="9:9" s="11" customFormat="1" x14ac:dyDescent="0.2">
      <c r="I3340" s="36"/>
    </row>
    <row r="3341" spans="9:9" s="11" customFormat="1" x14ac:dyDescent="0.2">
      <c r="I3341" s="36"/>
    </row>
    <row r="3342" spans="9:9" s="11" customFormat="1" x14ac:dyDescent="0.2">
      <c r="I3342" s="36"/>
    </row>
    <row r="3343" spans="9:9" s="11" customFormat="1" x14ac:dyDescent="0.2">
      <c r="I3343" s="36"/>
    </row>
    <row r="3344" spans="9:9" s="11" customFormat="1" x14ac:dyDescent="0.2">
      <c r="I3344" s="36"/>
    </row>
    <row r="3345" spans="9:9" s="11" customFormat="1" x14ac:dyDescent="0.2">
      <c r="I3345" s="36"/>
    </row>
    <row r="3346" spans="9:9" s="11" customFormat="1" x14ac:dyDescent="0.2">
      <c r="I3346" s="36"/>
    </row>
    <row r="3347" spans="9:9" s="11" customFormat="1" x14ac:dyDescent="0.2">
      <c r="I3347" s="36"/>
    </row>
    <row r="3348" spans="9:9" s="11" customFormat="1" x14ac:dyDescent="0.2">
      <c r="I3348" s="36"/>
    </row>
    <row r="3349" spans="9:9" s="11" customFormat="1" x14ac:dyDescent="0.2">
      <c r="I3349" s="36"/>
    </row>
    <row r="3350" spans="9:9" s="11" customFormat="1" x14ac:dyDescent="0.2">
      <c r="I3350" s="36"/>
    </row>
    <row r="3351" spans="9:9" s="11" customFormat="1" x14ac:dyDescent="0.2">
      <c r="I3351" s="36"/>
    </row>
    <row r="3352" spans="9:9" s="11" customFormat="1" x14ac:dyDescent="0.2">
      <c r="I3352" s="36"/>
    </row>
    <row r="3353" spans="9:9" s="11" customFormat="1" x14ac:dyDescent="0.2">
      <c r="I3353" s="36"/>
    </row>
    <row r="3354" spans="9:9" s="11" customFormat="1" x14ac:dyDescent="0.2">
      <c r="I3354" s="36"/>
    </row>
    <row r="3355" spans="9:9" s="11" customFormat="1" x14ac:dyDescent="0.2">
      <c r="I3355" s="36"/>
    </row>
    <row r="3356" spans="9:9" s="11" customFormat="1" x14ac:dyDescent="0.2">
      <c r="I3356" s="36"/>
    </row>
    <row r="3357" spans="9:9" s="11" customFormat="1" x14ac:dyDescent="0.2">
      <c r="I3357" s="36"/>
    </row>
    <row r="3358" spans="9:9" s="11" customFormat="1" x14ac:dyDescent="0.2">
      <c r="I3358" s="36"/>
    </row>
    <row r="3359" spans="9:9" s="11" customFormat="1" x14ac:dyDescent="0.2">
      <c r="I3359" s="36"/>
    </row>
    <row r="3360" spans="9:9" s="11" customFormat="1" x14ac:dyDescent="0.2">
      <c r="I3360" s="36"/>
    </row>
    <row r="3361" spans="9:9" s="11" customFormat="1" x14ac:dyDescent="0.2">
      <c r="I3361" s="36"/>
    </row>
    <row r="3362" spans="9:9" s="11" customFormat="1" x14ac:dyDescent="0.2">
      <c r="I3362" s="36"/>
    </row>
    <row r="3363" spans="9:9" s="11" customFormat="1" x14ac:dyDescent="0.2">
      <c r="I3363" s="36"/>
    </row>
    <row r="3364" spans="9:9" s="11" customFormat="1" x14ac:dyDescent="0.2">
      <c r="I3364" s="36"/>
    </row>
    <row r="3365" spans="9:9" s="11" customFormat="1" x14ac:dyDescent="0.2">
      <c r="I3365" s="36"/>
    </row>
    <row r="3366" spans="9:9" s="11" customFormat="1" x14ac:dyDescent="0.2">
      <c r="I3366" s="36"/>
    </row>
    <row r="3367" spans="9:9" s="11" customFormat="1" x14ac:dyDescent="0.2">
      <c r="I3367" s="36"/>
    </row>
    <row r="3368" spans="9:9" s="11" customFormat="1" x14ac:dyDescent="0.2">
      <c r="I3368" s="36"/>
    </row>
    <row r="3369" spans="9:9" s="11" customFormat="1" x14ac:dyDescent="0.2">
      <c r="I3369" s="36"/>
    </row>
    <row r="3370" spans="9:9" s="11" customFormat="1" x14ac:dyDescent="0.2">
      <c r="I3370" s="36"/>
    </row>
    <row r="3371" spans="9:9" s="11" customFormat="1" x14ac:dyDescent="0.2">
      <c r="I3371" s="36"/>
    </row>
    <row r="3372" spans="9:9" s="11" customFormat="1" x14ac:dyDescent="0.2">
      <c r="I3372" s="36"/>
    </row>
    <row r="3373" spans="9:9" s="11" customFormat="1" x14ac:dyDescent="0.2">
      <c r="I3373" s="36"/>
    </row>
    <row r="3374" spans="9:9" s="11" customFormat="1" x14ac:dyDescent="0.2">
      <c r="I3374" s="36"/>
    </row>
    <row r="3375" spans="9:9" s="11" customFormat="1" x14ac:dyDescent="0.2">
      <c r="I3375" s="36"/>
    </row>
    <row r="3376" spans="9:9" s="11" customFormat="1" x14ac:dyDescent="0.2">
      <c r="I3376" s="36"/>
    </row>
    <row r="3377" spans="9:9" s="11" customFormat="1" x14ac:dyDescent="0.2">
      <c r="I3377" s="36"/>
    </row>
    <row r="3378" spans="9:9" s="11" customFormat="1" x14ac:dyDescent="0.2">
      <c r="I3378" s="36"/>
    </row>
    <row r="3379" spans="9:9" s="11" customFormat="1" x14ac:dyDescent="0.2">
      <c r="I3379" s="36"/>
    </row>
    <row r="3380" spans="9:9" s="11" customFormat="1" x14ac:dyDescent="0.2">
      <c r="I3380" s="36"/>
    </row>
    <row r="3381" spans="9:9" s="11" customFormat="1" x14ac:dyDescent="0.2">
      <c r="I3381" s="36"/>
    </row>
    <row r="3382" spans="9:9" s="11" customFormat="1" x14ac:dyDescent="0.2">
      <c r="I3382" s="36"/>
    </row>
    <row r="3383" spans="9:9" s="11" customFormat="1" x14ac:dyDescent="0.2">
      <c r="I3383" s="36"/>
    </row>
    <row r="3384" spans="9:9" s="11" customFormat="1" x14ac:dyDescent="0.2">
      <c r="I3384" s="36"/>
    </row>
    <row r="3385" spans="9:9" s="11" customFormat="1" x14ac:dyDescent="0.2">
      <c r="I3385" s="36"/>
    </row>
    <row r="3386" spans="9:9" s="11" customFormat="1" x14ac:dyDescent="0.2">
      <c r="I3386" s="36"/>
    </row>
    <row r="3387" spans="9:9" s="11" customFormat="1" x14ac:dyDescent="0.2">
      <c r="I3387" s="36"/>
    </row>
    <row r="3388" spans="9:9" s="11" customFormat="1" x14ac:dyDescent="0.2">
      <c r="I3388" s="36"/>
    </row>
    <row r="3389" spans="9:9" s="11" customFormat="1" x14ac:dyDescent="0.2">
      <c r="I3389" s="36"/>
    </row>
    <row r="3390" spans="9:9" s="11" customFormat="1" x14ac:dyDescent="0.2">
      <c r="I3390" s="36"/>
    </row>
    <row r="3391" spans="9:9" s="11" customFormat="1" x14ac:dyDescent="0.2">
      <c r="I3391" s="36"/>
    </row>
    <row r="3392" spans="9:9" s="11" customFormat="1" x14ac:dyDescent="0.2">
      <c r="I3392" s="36"/>
    </row>
    <row r="3393" spans="9:9" s="11" customFormat="1" x14ac:dyDescent="0.2">
      <c r="I3393" s="36"/>
    </row>
    <row r="3394" spans="9:9" s="11" customFormat="1" x14ac:dyDescent="0.2">
      <c r="I3394" s="36"/>
    </row>
    <row r="3395" spans="9:9" s="11" customFormat="1" x14ac:dyDescent="0.2">
      <c r="I3395" s="36"/>
    </row>
    <row r="3396" spans="9:9" s="11" customFormat="1" x14ac:dyDescent="0.2">
      <c r="I3396" s="36"/>
    </row>
    <row r="3397" spans="9:9" s="11" customFormat="1" x14ac:dyDescent="0.2">
      <c r="I3397" s="36"/>
    </row>
    <row r="3398" spans="9:9" s="11" customFormat="1" x14ac:dyDescent="0.2">
      <c r="I3398" s="36"/>
    </row>
    <row r="3399" spans="9:9" s="11" customFormat="1" x14ac:dyDescent="0.2">
      <c r="I3399" s="36"/>
    </row>
    <row r="3400" spans="9:9" s="11" customFormat="1" x14ac:dyDescent="0.2">
      <c r="I3400" s="36"/>
    </row>
    <row r="3401" spans="9:9" s="11" customFormat="1" x14ac:dyDescent="0.2">
      <c r="I3401" s="36"/>
    </row>
    <row r="3402" spans="9:9" s="11" customFormat="1" x14ac:dyDescent="0.2">
      <c r="I3402" s="36"/>
    </row>
    <row r="3403" spans="9:9" s="11" customFormat="1" x14ac:dyDescent="0.2">
      <c r="I3403" s="36"/>
    </row>
    <row r="3404" spans="9:9" s="11" customFormat="1" x14ac:dyDescent="0.2">
      <c r="I3404" s="36"/>
    </row>
    <row r="3405" spans="9:9" s="11" customFormat="1" x14ac:dyDescent="0.2">
      <c r="I3405" s="36"/>
    </row>
    <row r="3406" spans="9:9" s="11" customFormat="1" x14ac:dyDescent="0.2">
      <c r="I3406" s="36"/>
    </row>
    <row r="3407" spans="9:9" s="11" customFormat="1" x14ac:dyDescent="0.2">
      <c r="I3407" s="36"/>
    </row>
    <row r="3408" spans="9:9" s="11" customFormat="1" x14ac:dyDescent="0.2">
      <c r="I3408" s="36"/>
    </row>
    <row r="3409" spans="9:9" s="11" customFormat="1" x14ac:dyDescent="0.2">
      <c r="I3409" s="36"/>
    </row>
    <row r="3410" spans="9:9" s="11" customFormat="1" x14ac:dyDescent="0.2">
      <c r="I3410" s="36"/>
    </row>
    <row r="3411" spans="9:9" s="11" customFormat="1" x14ac:dyDescent="0.2">
      <c r="I3411" s="36"/>
    </row>
    <row r="3412" spans="9:9" s="11" customFormat="1" x14ac:dyDescent="0.2">
      <c r="I3412" s="36"/>
    </row>
    <row r="3413" spans="9:9" s="11" customFormat="1" x14ac:dyDescent="0.2">
      <c r="I3413" s="36"/>
    </row>
    <row r="3414" spans="9:9" s="11" customFormat="1" x14ac:dyDescent="0.2">
      <c r="I3414" s="36"/>
    </row>
    <row r="3415" spans="9:9" s="11" customFormat="1" x14ac:dyDescent="0.2">
      <c r="I3415" s="36"/>
    </row>
    <row r="3416" spans="9:9" s="11" customFormat="1" x14ac:dyDescent="0.2">
      <c r="I3416" s="36"/>
    </row>
    <row r="3417" spans="9:9" s="11" customFormat="1" x14ac:dyDescent="0.2">
      <c r="I3417" s="36"/>
    </row>
    <row r="3418" spans="9:9" s="11" customFormat="1" x14ac:dyDescent="0.2">
      <c r="I3418" s="36"/>
    </row>
    <row r="3419" spans="9:9" s="11" customFormat="1" x14ac:dyDescent="0.2">
      <c r="I3419" s="36"/>
    </row>
    <row r="3420" spans="9:9" s="11" customFormat="1" x14ac:dyDescent="0.2">
      <c r="I3420" s="36"/>
    </row>
    <row r="3421" spans="9:9" s="11" customFormat="1" x14ac:dyDescent="0.2">
      <c r="I3421" s="36"/>
    </row>
    <row r="3422" spans="9:9" s="11" customFormat="1" x14ac:dyDescent="0.2">
      <c r="I3422" s="36"/>
    </row>
    <row r="3423" spans="9:9" s="11" customFormat="1" x14ac:dyDescent="0.2">
      <c r="I3423" s="36"/>
    </row>
    <row r="3424" spans="9:9" s="11" customFormat="1" x14ac:dyDescent="0.2">
      <c r="I3424" s="36"/>
    </row>
    <row r="3425" spans="9:9" s="11" customFormat="1" x14ac:dyDescent="0.2">
      <c r="I3425" s="36"/>
    </row>
    <row r="3426" spans="9:9" s="11" customFormat="1" x14ac:dyDescent="0.2">
      <c r="I3426" s="36"/>
    </row>
    <row r="3427" spans="9:9" s="11" customFormat="1" x14ac:dyDescent="0.2">
      <c r="I3427" s="36"/>
    </row>
    <row r="3428" spans="9:9" s="11" customFormat="1" x14ac:dyDescent="0.2">
      <c r="I3428" s="36"/>
    </row>
    <row r="3429" spans="9:9" s="11" customFormat="1" x14ac:dyDescent="0.2">
      <c r="I3429" s="36"/>
    </row>
    <row r="3430" spans="9:9" s="11" customFormat="1" x14ac:dyDescent="0.2">
      <c r="I3430" s="36"/>
    </row>
    <row r="3431" spans="9:9" s="11" customFormat="1" x14ac:dyDescent="0.2">
      <c r="I3431" s="36"/>
    </row>
    <row r="3432" spans="9:9" s="11" customFormat="1" x14ac:dyDescent="0.2">
      <c r="I3432" s="36"/>
    </row>
    <row r="3433" spans="9:9" s="11" customFormat="1" x14ac:dyDescent="0.2">
      <c r="I3433" s="36"/>
    </row>
    <row r="3434" spans="9:9" s="11" customFormat="1" x14ac:dyDescent="0.2">
      <c r="I3434" s="36"/>
    </row>
    <row r="3435" spans="9:9" s="11" customFormat="1" x14ac:dyDescent="0.2">
      <c r="I3435" s="36"/>
    </row>
    <row r="3436" spans="9:9" s="11" customFormat="1" x14ac:dyDescent="0.2">
      <c r="I3436" s="36"/>
    </row>
    <row r="3437" spans="9:9" s="11" customFormat="1" x14ac:dyDescent="0.2">
      <c r="I3437" s="36"/>
    </row>
    <row r="3438" spans="9:9" s="11" customFormat="1" x14ac:dyDescent="0.2">
      <c r="I3438" s="36"/>
    </row>
    <row r="3439" spans="9:9" s="11" customFormat="1" x14ac:dyDescent="0.2">
      <c r="I3439" s="36"/>
    </row>
    <row r="3440" spans="9:9" s="11" customFormat="1" x14ac:dyDescent="0.2">
      <c r="I3440" s="36"/>
    </row>
    <row r="3441" spans="9:9" s="11" customFormat="1" x14ac:dyDescent="0.2">
      <c r="I3441" s="36"/>
    </row>
    <row r="3442" spans="9:9" s="11" customFormat="1" x14ac:dyDescent="0.2">
      <c r="I3442" s="36"/>
    </row>
    <row r="3443" spans="9:9" s="11" customFormat="1" x14ac:dyDescent="0.2">
      <c r="I3443" s="36"/>
    </row>
    <row r="3444" spans="9:9" s="11" customFormat="1" x14ac:dyDescent="0.2">
      <c r="I3444" s="36"/>
    </row>
    <row r="3445" spans="9:9" s="11" customFormat="1" x14ac:dyDescent="0.2">
      <c r="I3445" s="36"/>
    </row>
    <row r="3446" spans="9:9" s="11" customFormat="1" x14ac:dyDescent="0.2">
      <c r="I3446" s="36"/>
    </row>
    <row r="3447" spans="9:9" s="11" customFormat="1" x14ac:dyDescent="0.2">
      <c r="I3447" s="36"/>
    </row>
    <row r="3448" spans="9:9" s="11" customFormat="1" x14ac:dyDescent="0.2">
      <c r="I3448" s="36"/>
    </row>
    <row r="3449" spans="9:9" s="11" customFormat="1" x14ac:dyDescent="0.2">
      <c r="I3449" s="36"/>
    </row>
    <row r="3450" spans="9:9" s="11" customFormat="1" x14ac:dyDescent="0.2">
      <c r="I3450" s="36"/>
    </row>
    <row r="3451" spans="9:9" s="11" customFormat="1" x14ac:dyDescent="0.2">
      <c r="I3451" s="36"/>
    </row>
    <row r="3452" spans="9:9" s="11" customFormat="1" x14ac:dyDescent="0.2">
      <c r="I3452" s="36"/>
    </row>
    <row r="3453" spans="9:9" s="11" customFormat="1" x14ac:dyDescent="0.2">
      <c r="I3453" s="36"/>
    </row>
    <row r="3454" spans="9:9" s="11" customFormat="1" x14ac:dyDescent="0.2">
      <c r="I3454" s="36"/>
    </row>
    <row r="3455" spans="9:9" s="11" customFormat="1" x14ac:dyDescent="0.2">
      <c r="I3455" s="36"/>
    </row>
    <row r="3456" spans="9:9" s="11" customFormat="1" x14ac:dyDescent="0.2">
      <c r="I3456" s="36"/>
    </row>
    <row r="3457" spans="9:9" s="11" customFormat="1" x14ac:dyDescent="0.2">
      <c r="I3457" s="36"/>
    </row>
    <row r="3458" spans="9:9" s="11" customFormat="1" x14ac:dyDescent="0.2">
      <c r="I3458" s="36"/>
    </row>
    <row r="3459" spans="9:9" s="11" customFormat="1" x14ac:dyDescent="0.2">
      <c r="I3459" s="36"/>
    </row>
    <row r="3460" spans="9:9" s="11" customFormat="1" x14ac:dyDescent="0.2">
      <c r="I3460" s="36"/>
    </row>
    <row r="3461" spans="9:9" s="11" customFormat="1" x14ac:dyDescent="0.2">
      <c r="I3461" s="36"/>
    </row>
    <row r="3462" spans="9:9" s="11" customFormat="1" x14ac:dyDescent="0.2">
      <c r="I3462" s="36"/>
    </row>
    <row r="3463" spans="9:9" s="11" customFormat="1" x14ac:dyDescent="0.2">
      <c r="I3463" s="36"/>
    </row>
    <row r="3464" spans="9:9" s="11" customFormat="1" x14ac:dyDescent="0.2">
      <c r="I3464" s="36"/>
    </row>
    <row r="3465" spans="9:9" s="11" customFormat="1" x14ac:dyDescent="0.2">
      <c r="I3465" s="36"/>
    </row>
    <row r="3466" spans="9:9" s="11" customFormat="1" x14ac:dyDescent="0.2">
      <c r="I3466" s="36"/>
    </row>
    <row r="3467" spans="9:9" s="11" customFormat="1" x14ac:dyDescent="0.2">
      <c r="I3467" s="36"/>
    </row>
    <row r="3468" spans="9:9" s="11" customFormat="1" x14ac:dyDescent="0.2">
      <c r="I3468" s="36"/>
    </row>
    <row r="3469" spans="9:9" s="11" customFormat="1" x14ac:dyDescent="0.2">
      <c r="I3469" s="36"/>
    </row>
    <row r="3470" spans="9:9" s="11" customFormat="1" x14ac:dyDescent="0.2">
      <c r="I3470" s="36"/>
    </row>
    <row r="3471" spans="9:9" s="11" customFormat="1" x14ac:dyDescent="0.2">
      <c r="I3471" s="36"/>
    </row>
    <row r="3472" spans="9:9" s="11" customFormat="1" x14ac:dyDescent="0.2">
      <c r="I3472" s="36"/>
    </row>
    <row r="3473" spans="9:9" s="11" customFormat="1" x14ac:dyDescent="0.2">
      <c r="I3473" s="36"/>
    </row>
    <row r="3474" spans="9:9" s="11" customFormat="1" x14ac:dyDescent="0.2">
      <c r="I3474" s="36"/>
    </row>
    <row r="3475" spans="9:9" s="11" customFormat="1" x14ac:dyDescent="0.2">
      <c r="I3475" s="36"/>
    </row>
    <row r="3476" spans="9:9" s="11" customFormat="1" x14ac:dyDescent="0.2">
      <c r="I3476" s="36"/>
    </row>
    <row r="3477" spans="9:9" s="11" customFormat="1" x14ac:dyDescent="0.2">
      <c r="I3477" s="36"/>
    </row>
    <row r="3478" spans="9:9" s="11" customFormat="1" x14ac:dyDescent="0.2">
      <c r="I3478" s="36"/>
    </row>
    <row r="3479" spans="9:9" s="11" customFormat="1" x14ac:dyDescent="0.2">
      <c r="I3479" s="36"/>
    </row>
    <row r="3480" spans="9:9" s="11" customFormat="1" x14ac:dyDescent="0.2">
      <c r="I3480" s="36"/>
    </row>
    <row r="3481" spans="9:9" s="11" customFormat="1" x14ac:dyDescent="0.2">
      <c r="I3481" s="36"/>
    </row>
    <row r="3482" spans="9:9" s="11" customFormat="1" x14ac:dyDescent="0.2">
      <c r="I3482" s="36"/>
    </row>
    <row r="3483" spans="9:9" s="11" customFormat="1" x14ac:dyDescent="0.2">
      <c r="I3483" s="36"/>
    </row>
    <row r="3484" spans="9:9" s="11" customFormat="1" x14ac:dyDescent="0.2">
      <c r="I3484" s="36"/>
    </row>
    <row r="3485" spans="9:9" s="11" customFormat="1" x14ac:dyDescent="0.2">
      <c r="I3485" s="36"/>
    </row>
    <row r="3486" spans="9:9" s="11" customFormat="1" x14ac:dyDescent="0.2">
      <c r="I3486" s="36"/>
    </row>
    <row r="3487" spans="9:9" s="11" customFormat="1" x14ac:dyDescent="0.2">
      <c r="I3487" s="36"/>
    </row>
    <row r="3488" spans="9:9" s="11" customFormat="1" x14ac:dyDescent="0.2">
      <c r="I3488" s="36"/>
    </row>
    <row r="3489" spans="9:9" s="11" customFormat="1" x14ac:dyDescent="0.2">
      <c r="I3489" s="36"/>
    </row>
    <row r="3490" spans="9:9" s="11" customFormat="1" x14ac:dyDescent="0.2">
      <c r="I3490" s="36"/>
    </row>
    <row r="3491" spans="9:9" s="11" customFormat="1" x14ac:dyDescent="0.2">
      <c r="I3491" s="36"/>
    </row>
    <row r="3492" spans="9:9" s="11" customFormat="1" x14ac:dyDescent="0.2">
      <c r="I3492" s="36"/>
    </row>
    <row r="3493" spans="9:9" s="11" customFormat="1" x14ac:dyDescent="0.2">
      <c r="I3493" s="36"/>
    </row>
    <row r="3494" spans="9:9" s="11" customFormat="1" x14ac:dyDescent="0.2">
      <c r="I3494" s="36"/>
    </row>
    <row r="3495" spans="9:9" s="11" customFormat="1" x14ac:dyDescent="0.2">
      <c r="I3495" s="36"/>
    </row>
    <row r="3496" spans="9:9" s="11" customFormat="1" x14ac:dyDescent="0.2">
      <c r="I3496" s="36"/>
    </row>
    <row r="3497" spans="9:9" s="11" customFormat="1" x14ac:dyDescent="0.2">
      <c r="I3497" s="36"/>
    </row>
    <row r="3498" spans="9:9" s="11" customFormat="1" x14ac:dyDescent="0.2">
      <c r="I3498" s="36"/>
    </row>
    <row r="3499" spans="9:9" s="11" customFormat="1" x14ac:dyDescent="0.2">
      <c r="I3499" s="36"/>
    </row>
    <row r="3500" spans="9:9" s="11" customFormat="1" x14ac:dyDescent="0.2">
      <c r="I3500" s="36"/>
    </row>
    <row r="3501" spans="9:9" s="11" customFormat="1" x14ac:dyDescent="0.2">
      <c r="I3501" s="36"/>
    </row>
    <row r="3502" spans="9:9" s="11" customFormat="1" x14ac:dyDescent="0.2">
      <c r="I3502" s="36"/>
    </row>
    <row r="3503" spans="9:9" s="11" customFormat="1" x14ac:dyDescent="0.2">
      <c r="I3503" s="36"/>
    </row>
    <row r="3504" spans="9:9" s="11" customFormat="1" x14ac:dyDescent="0.2">
      <c r="I3504" s="36"/>
    </row>
    <row r="3505" spans="9:9" s="11" customFormat="1" x14ac:dyDescent="0.2">
      <c r="I3505" s="36"/>
    </row>
    <row r="3506" spans="9:9" s="11" customFormat="1" x14ac:dyDescent="0.2">
      <c r="I3506" s="36"/>
    </row>
    <row r="3507" spans="9:9" s="11" customFormat="1" x14ac:dyDescent="0.2">
      <c r="I3507" s="36"/>
    </row>
    <row r="3508" spans="9:9" s="11" customFormat="1" x14ac:dyDescent="0.2">
      <c r="I3508" s="36"/>
    </row>
    <row r="3509" spans="9:9" s="11" customFormat="1" x14ac:dyDescent="0.2">
      <c r="I3509" s="36"/>
    </row>
    <row r="3510" spans="9:9" s="11" customFormat="1" x14ac:dyDescent="0.2">
      <c r="I3510" s="36"/>
    </row>
    <row r="3511" spans="9:9" s="11" customFormat="1" x14ac:dyDescent="0.2">
      <c r="I3511" s="36"/>
    </row>
    <row r="3512" spans="9:9" s="11" customFormat="1" x14ac:dyDescent="0.2">
      <c r="I3512" s="36"/>
    </row>
    <row r="3513" spans="9:9" s="11" customFormat="1" x14ac:dyDescent="0.2">
      <c r="I3513" s="36"/>
    </row>
    <row r="3514" spans="9:9" s="11" customFormat="1" x14ac:dyDescent="0.2">
      <c r="I3514" s="36"/>
    </row>
    <row r="3515" spans="9:9" s="11" customFormat="1" x14ac:dyDescent="0.2">
      <c r="I3515" s="36"/>
    </row>
    <row r="3516" spans="9:9" s="11" customFormat="1" x14ac:dyDescent="0.2">
      <c r="I3516" s="36"/>
    </row>
    <row r="3517" spans="9:9" s="11" customFormat="1" x14ac:dyDescent="0.2">
      <c r="I3517" s="36"/>
    </row>
    <row r="3518" spans="9:9" s="11" customFormat="1" x14ac:dyDescent="0.2">
      <c r="I3518" s="36"/>
    </row>
    <row r="3519" spans="9:9" s="11" customFormat="1" x14ac:dyDescent="0.2">
      <c r="I3519" s="36"/>
    </row>
    <row r="3520" spans="9:9" s="11" customFormat="1" x14ac:dyDescent="0.2">
      <c r="I3520" s="36"/>
    </row>
    <row r="3521" spans="9:9" s="11" customFormat="1" x14ac:dyDescent="0.2">
      <c r="I3521" s="36"/>
    </row>
    <row r="3522" spans="9:9" s="11" customFormat="1" x14ac:dyDescent="0.2">
      <c r="I3522" s="36"/>
    </row>
    <row r="3523" spans="9:9" s="11" customFormat="1" x14ac:dyDescent="0.2">
      <c r="I3523" s="36"/>
    </row>
    <row r="3524" spans="9:9" s="11" customFormat="1" x14ac:dyDescent="0.2">
      <c r="I3524" s="36"/>
    </row>
    <row r="3525" spans="9:9" s="11" customFormat="1" x14ac:dyDescent="0.2">
      <c r="I3525" s="36"/>
    </row>
    <row r="3526" spans="9:9" s="11" customFormat="1" x14ac:dyDescent="0.2">
      <c r="I3526" s="36"/>
    </row>
    <row r="3527" spans="9:9" s="11" customFormat="1" x14ac:dyDescent="0.2">
      <c r="I3527" s="36"/>
    </row>
    <row r="3528" spans="9:9" s="11" customFormat="1" x14ac:dyDescent="0.2">
      <c r="I3528" s="36"/>
    </row>
    <row r="3529" spans="9:9" s="11" customFormat="1" x14ac:dyDescent="0.2">
      <c r="I3529" s="36"/>
    </row>
    <row r="3530" spans="9:9" s="11" customFormat="1" x14ac:dyDescent="0.2">
      <c r="I3530" s="36"/>
    </row>
    <row r="3531" spans="9:9" s="11" customFormat="1" x14ac:dyDescent="0.2">
      <c r="I3531" s="36"/>
    </row>
    <row r="3532" spans="9:9" s="11" customFormat="1" x14ac:dyDescent="0.2">
      <c r="I3532" s="36"/>
    </row>
    <row r="3533" spans="9:9" s="11" customFormat="1" x14ac:dyDescent="0.2">
      <c r="I3533" s="36"/>
    </row>
    <row r="3534" spans="9:9" s="11" customFormat="1" x14ac:dyDescent="0.2">
      <c r="I3534" s="36"/>
    </row>
    <row r="3535" spans="9:9" s="11" customFormat="1" x14ac:dyDescent="0.2">
      <c r="I3535" s="36"/>
    </row>
    <row r="3536" spans="9:9" s="11" customFormat="1" x14ac:dyDescent="0.2">
      <c r="I3536" s="36"/>
    </row>
    <row r="3537" spans="9:9" s="11" customFormat="1" x14ac:dyDescent="0.2">
      <c r="I3537" s="36"/>
    </row>
    <row r="3538" spans="9:9" s="11" customFormat="1" x14ac:dyDescent="0.2">
      <c r="I3538" s="36"/>
    </row>
    <row r="3539" spans="9:9" s="11" customFormat="1" x14ac:dyDescent="0.2">
      <c r="I3539" s="36"/>
    </row>
    <row r="3540" spans="9:9" s="11" customFormat="1" x14ac:dyDescent="0.2">
      <c r="I3540" s="36"/>
    </row>
    <row r="3541" spans="9:9" s="11" customFormat="1" x14ac:dyDescent="0.2">
      <c r="I3541" s="36"/>
    </row>
    <row r="3542" spans="9:9" s="11" customFormat="1" x14ac:dyDescent="0.2">
      <c r="I3542" s="36"/>
    </row>
    <row r="3543" spans="9:9" s="11" customFormat="1" x14ac:dyDescent="0.2">
      <c r="I3543" s="36"/>
    </row>
    <row r="3544" spans="9:9" s="11" customFormat="1" x14ac:dyDescent="0.2">
      <c r="I3544" s="36"/>
    </row>
    <row r="3545" spans="9:9" s="11" customFormat="1" x14ac:dyDescent="0.2">
      <c r="I3545" s="36"/>
    </row>
    <row r="3546" spans="9:9" s="11" customFormat="1" x14ac:dyDescent="0.2">
      <c r="I3546" s="36"/>
    </row>
    <row r="3547" spans="9:9" s="11" customFormat="1" x14ac:dyDescent="0.2">
      <c r="I3547" s="36"/>
    </row>
    <row r="3548" spans="9:9" s="11" customFormat="1" x14ac:dyDescent="0.2">
      <c r="I3548" s="36"/>
    </row>
    <row r="3549" spans="9:9" s="11" customFormat="1" x14ac:dyDescent="0.2">
      <c r="I3549" s="36"/>
    </row>
    <row r="3550" spans="9:9" s="11" customFormat="1" x14ac:dyDescent="0.2">
      <c r="I3550" s="36"/>
    </row>
    <row r="3551" spans="9:9" s="11" customFormat="1" x14ac:dyDescent="0.2">
      <c r="I3551" s="36"/>
    </row>
    <row r="3552" spans="9:9" s="11" customFormat="1" x14ac:dyDescent="0.2">
      <c r="I3552" s="36"/>
    </row>
    <row r="3553" spans="9:9" s="11" customFormat="1" x14ac:dyDescent="0.2">
      <c r="I3553" s="36"/>
    </row>
    <row r="3554" spans="9:9" s="11" customFormat="1" x14ac:dyDescent="0.2">
      <c r="I3554" s="36"/>
    </row>
    <row r="3555" spans="9:9" s="11" customFormat="1" x14ac:dyDescent="0.2">
      <c r="I3555" s="36"/>
    </row>
    <row r="3556" spans="9:9" s="11" customFormat="1" x14ac:dyDescent="0.2">
      <c r="I3556" s="36"/>
    </row>
    <row r="3557" spans="9:9" s="11" customFormat="1" x14ac:dyDescent="0.2">
      <c r="I3557" s="36"/>
    </row>
    <row r="3558" spans="9:9" s="11" customFormat="1" x14ac:dyDescent="0.2">
      <c r="I3558" s="36"/>
    </row>
    <row r="3559" spans="9:9" s="11" customFormat="1" x14ac:dyDescent="0.2">
      <c r="I3559" s="36"/>
    </row>
    <row r="3560" spans="9:9" s="11" customFormat="1" x14ac:dyDescent="0.2">
      <c r="I3560" s="36"/>
    </row>
    <row r="3561" spans="9:9" s="11" customFormat="1" x14ac:dyDescent="0.2">
      <c r="I3561" s="36"/>
    </row>
    <row r="3562" spans="9:9" s="11" customFormat="1" x14ac:dyDescent="0.2">
      <c r="I3562" s="36"/>
    </row>
    <row r="3563" spans="9:9" s="11" customFormat="1" x14ac:dyDescent="0.2">
      <c r="I3563" s="36"/>
    </row>
    <row r="3564" spans="9:9" s="11" customFormat="1" x14ac:dyDescent="0.2">
      <c r="I3564" s="36"/>
    </row>
    <row r="3565" spans="9:9" s="11" customFormat="1" x14ac:dyDescent="0.2">
      <c r="I3565" s="36"/>
    </row>
    <row r="3566" spans="9:9" s="11" customFormat="1" x14ac:dyDescent="0.2">
      <c r="I3566" s="36"/>
    </row>
    <row r="3567" spans="9:9" s="11" customFormat="1" x14ac:dyDescent="0.2">
      <c r="I3567" s="36"/>
    </row>
    <row r="3568" spans="9:9" s="11" customFormat="1" x14ac:dyDescent="0.2">
      <c r="I3568" s="36"/>
    </row>
    <row r="3569" spans="9:9" s="11" customFormat="1" x14ac:dyDescent="0.2">
      <c r="I3569" s="36"/>
    </row>
    <row r="3570" spans="9:9" s="11" customFormat="1" x14ac:dyDescent="0.2">
      <c r="I3570" s="36"/>
    </row>
    <row r="3571" spans="9:9" s="11" customFormat="1" x14ac:dyDescent="0.2">
      <c r="I3571" s="36"/>
    </row>
    <row r="3572" spans="9:9" s="11" customFormat="1" x14ac:dyDescent="0.2">
      <c r="I3572" s="36"/>
    </row>
    <row r="3573" spans="9:9" s="11" customFormat="1" x14ac:dyDescent="0.2">
      <c r="I3573" s="36"/>
    </row>
    <row r="3574" spans="9:9" s="11" customFormat="1" x14ac:dyDescent="0.2">
      <c r="I3574" s="36"/>
    </row>
    <row r="3575" spans="9:9" s="11" customFormat="1" x14ac:dyDescent="0.2">
      <c r="I3575" s="36"/>
    </row>
    <row r="3576" spans="9:9" s="11" customFormat="1" x14ac:dyDescent="0.2">
      <c r="I3576" s="36"/>
    </row>
    <row r="3577" spans="9:9" s="11" customFormat="1" x14ac:dyDescent="0.2">
      <c r="I3577" s="36"/>
    </row>
    <row r="3578" spans="9:9" s="11" customFormat="1" x14ac:dyDescent="0.2">
      <c r="I3578" s="36"/>
    </row>
    <row r="3579" spans="9:9" s="11" customFormat="1" x14ac:dyDescent="0.2">
      <c r="I3579" s="36"/>
    </row>
    <row r="3580" spans="9:9" s="11" customFormat="1" x14ac:dyDescent="0.2">
      <c r="I3580" s="36"/>
    </row>
    <row r="3581" spans="9:9" s="11" customFormat="1" x14ac:dyDescent="0.2">
      <c r="I3581" s="36"/>
    </row>
    <row r="3582" spans="9:9" s="11" customFormat="1" x14ac:dyDescent="0.2">
      <c r="I3582" s="36"/>
    </row>
    <row r="3583" spans="9:9" s="11" customFormat="1" x14ac:dyDescent="0.2">
      <c r="I3583" s="36"/>
    </row>
    <row r="3584" spans="9:9" s="11" customFormat="1" x14ac:dyDescent="0.2">
      <c r="I3584" s="36"/>
    </row>
    <row r="3585" spans="9:9" s="11" customFormat="1" x14ac:dyDescent="0.2">
      <c r="I3585" s="36"/>
    </row>
    <row r="3586" spans="9:9" s="11" customFormat="1" x14ac:dyDescent="0.2">
      <c r="I3586" s="36"/>
    </row>
    <row r="3587" spans="9:9" s="11" customFormat="1" x14ac:dyDescent="0.2">
      <c r="I3587" s="36"/>
    </row>
    <row r="3588" spans="9:9" s="11" customFormat="1" x14ac:dyDescent="0.2">
      <c r="I3588" s="36"/>
    </row>
    <row r="3589" spans="9:9" s="11" customFormat="1" x14ac:dyDescent="0.2">
      <c r="I3589" s="36"/>
    </row>
    <row r="3590" spans="9:9" s="11" customFormat="1" x14ac:dyDescent="0.2">
      <c r="I3590" s="36"/>
    </row>
    <row r="3591" spans="9:9" s="11" customFormat="1" x14ac:dyDescent="0.2">
      <c r="I3591" s="36"/>
    </row>
    <row r="3592" spans="9:9" s="11" customFormat="1" x14ac:dyDescent="0.2">
      <c r="I3592" s="36"/>
    </row>
    <row r="3593" spans="9:9" s="11" customFormat="1" x14ac:dyDescent="0.2">
      <c r="I3593" s="36"/>
    </row>
    <row r="3594" spans="9:9" s="11" customFormat="1" x14ac:dyDescent="0.2">
      <c r="I3594" s="36"/>
    </row>
    <row r="3595" spans="9:9" s="11" customFormat="1" x14ac:dyDescent="0.2">
      <c r="I3595" s="36"/>
    </row>
    <row r="3596" spans="9:9" s="11" customFormat="1" x14ac:dyDescent="0.2">
      <c r="I3596" s="36"/>
    </row>
    <row r="3597" spans="9:9" s="11" customFormat="1" x14ac:dyDescent="0.2">
      <c r="I3597" s="36"/>
    </row>
    <row r="3598" spans="9:9" s="11" customFormat="1" x14ac:dyDescent="0.2">
      <c r="I3598" s="36"/>
    </row>
    <row r="3599" spans="9:9" s="11" customFormat="1" x14ac:dyDescent="0.2">
      <c r="I3599" s="36"/>
    </row>
    <row r="3600" spans="9:9" s="11" customFormat="1" x14ac:dyDescent="0.2">
      <c r="I3600" s="36"/>
    </row>
    <row r="3601" spans="9:9" s="11" customFormat="1" x14ac:dyDescent="0.2">
      <c r="I3601" s="36"/>
    </row>
    <row r="3602" spans="9:9" s="11" customFormat="1" x14ac:dyDescent="0.2">
      <c r="I3602" s="36"/>
    </row>
    <row r="3603" spans="9:9" s="11" customFormat="1" x14ac:dyDescent="0.2">
      <c r="I3603" s="36"/>
    </row>
    <row r="3604" spans="9:9" s="11" customFormat="1" x14ac:dyDescent="0.2">
      <c r="I3604" s="36"/>
    </row>
    <row r="3605" spans="9:9" s="11" customFormat="1" x14ac:dyDescent="0.2">
      <c r="I3605" s="36"/>
    </row>
    <row r="3606" spans="9:9" s="11" customFormat="1" x14ac:dyDescent="0.2">
      <c r="I3606" s="36"/>
    </row>
    <row r="3607" spans="9:9" s="11" customFormat="1" x14ac:dyDescent="0.2">
      <c r="I3607" s="36"/>
    </row>
    <row r="3608" spans="9:9" s="11" customFormat="1" x14ac:dyDescent="0.2">
      <c r="I3608" s="36"/>
    </row>
    <row r="3609" spans="9:9" s="11" customFormat="1" x14ac:dyDescent="0.2">
      <c r="I3609" s="36"/>
    </row>
    <row r="3610" spans="9:9" s="11" customFormat="1" x14ac:dyDescent="0.2">
      <c r="I3610" s="36"/>
    </row>
    <row r="3611" spans="9:9" s="11" customFormat="1" x14ac:dyDescent="0.2">
      <c r="I3611" s="36"/>
    </row>
    <row r="3612" spans="9:9" s="11" customFormat="1" x14ac:dyDescent="0.2">
      <c r="I3612" s="36"/>
    </row>
    <row r="3613" spans="9:9" s="11" customFormat="1" x14ac:dyDescent="0.2">
      <c r="I3613" s="36"/>
    </row>
    <row r="3614" spans="9:9" s="11" customFormat="1" x14ac:dyDescent="0.2">
      <c r="I3614" s="36"/>
    </row>
    <row r="3615" spans="9:9" s="11" customFormat="1" x14ac:dyDescent="0.2">
      <c r="I3615" s="36"/>
    </row>
    <row r="3616" spans="9:9" s="11" customFormat="1" x14ac:dyDescent="0.2">
      <c r="I3616" s="36"/>
    </row>
    <row r="3617" spans="9:9" s="11" customFormat="1" x14ac:dyDescent="0.2">
      <c r="I3617" s="36"/>
    </row>
    <row r="3618" spans="9:9" s="11" customFormat="1" x14ac:dyDescent="0.2">
      <c r="I3618" s="36"/>
    </row>
    <row r="3619" spans="9:9" s="11" customFormat="1" x14ac:dyDescent="0.2">
      <c r="I3619" s="36"/>
    </row>
    <row r="3620" spans="9:9" s="11" customFormat="1" x14ac:dyDescent="0.2">
      <c r="I3620" s="36"/>
    </row>
    <row r="3621" spans="9:9" s="11" customFormat="1" x14ac:dyDescent="0.2">
      <c r="I3621" s="36"/>
    </row>
    <row r="3622" spans="9:9" s="11" customFormat="1" x14ac:dyDescent="0.2">
      <c r="I3622" s="36"/>
    </row>
    <row r="3623" spans="9:9" s="11" customFormat="1" x14ac:dyDescent="0.2">
      <c r="I3623" s="36"/>
    </row>
    <row r="3624" spans="9:9" s="11" customFormat="1" x14ac:dyDescent="0.2">
      <c r="I3624" s="36"/>
    </row>
    <row r="3625" spans="9:9" s="11" customFormat="1" x14ac:dyDescent="0.2">
      <c r="I3625" s="36"/>
    </row>
    <row r="3626" spans="9:9" s="11" customFormat="1" x14ac:dyDescent="0.2">
      <c r="I3626" s="36"/>
    </row>
    <row r="3627" spans="9:9" s="11" customFormat="1" x14ac:dyDescent="0.2">
      <c r="I3627" s="36"/>
    </row>
    <row r="3628" spans="9:9" s="11" customFormat="1" x14ac:dyDescent="0.2">
      <c r="I3628" s="36"/>
    </row>
    <row r="3629" spans="9:9" s="11" customFormat="1" x14ac:dyDescent="0.2">
      <c r="I3629" s="36"/>
    </row>
    <row r="3630" spans="9:9" s="11" customFormat="1" x14ac:dyDescent="0.2">
      <c r="I3630" s="36"/>
    </row>
    <row r="3631" spans="9:9" s="11" customFormat="1" x14ac:dyDescent="0.2">
      <c r="I3631" s="36"/>
    </row>
    <row r="3632" spans="9:9" s="11" customFormat="1" x14ac:dyDescent="0.2">
      <c r="I3632" s="36"/>
    </row>
    <row r="3633" spans="9:9" s="11" customFormat="1" x14ac:dyDescent="0.2">
      <c r="I3633" s="36"/>
    </row>
    <row r="3634" spans="9:9" s="11" customFormat="1" x14ac:dyDescent="0.2">
      <c r="I3634" s="36"/>
    </row>
    <row r="3635" spans="9:9" s="11" customFormat="1" x14ac:dyDescent="0.2">
      <c r="I3635" s="36"/>
    </row>
    <row r="3636" spans="9:9" s="11" customFormat="1" x14ac:dyDescent="0.2">
      <c r="I3636" s="36"/>
    </row>
    <row r="3637" spans="9:9" s="11" customFormat="1" x14ac:dyDescent="0.2">
      <c r="I3637" s="36"/>
    </row>
    <row r="3638" spans="9:9" s="11" customFormat="1" x14ac:dyDescent="0.2">
      <c r="I3638" s="36"/>
    </row>
    <row r="3639" spans="9:9" s="11" customFormat="1" x14ac:dyDescent="0.2">
      <c r="I3639" s="36"/>
    </row>
    <row r="3640" spans="9:9" s="11" customFormat="1" x14ac:dyDescent="0.2">
      <c r="I3640" s="36"/>
    </row>
    <row r="3641" spans="9:9" s="11" customFormat="1" x14ac:dyDescent="0.2">
      <c r="I3641" s="36"/>
    </row>
    <row r="3642" spans="9:9" s="11" customFormat="1" x14ac:dyDescent="0.2">
      <c r="I3642" s="36"/>
    </row>
    <row r="3643" spans="9:9" s="11" customFormat="1" x14ac:dyDescent="0.2">
      <c r="I3643" s="36"/>
    </row>
    <row r="3644" spans="9:9" s="11" customFormat="1" x14ac:dyDescent="0.2">
      <c r="I3644" s="36"/>
    </row>
    <row r="3645" spans="9:9" s="11" customFormat="1" x14ac:dyDescent="0.2">
      <c r="I3645" s="36"/>
    </row>
    <row r="3646" spans="9:9" s="11" customFormat="1" x14ac:dyDescent="0.2">
      <c r="I3646" s="36"/>
    </row>
    <row r="3647" spans="9:9" s="11" customFormat="1" x14ac:dyDescent="0.2">
      <c r="I3647" s="36"/>
    </row>
    <row r="3648" spans="9:9" s="11" customFormat="1" x14ac:dyDescent="0.2">
      <c r="I3648" s="36"/>
    </row>
    <row r="3649" spans="9:9" s="11" customFormat="1" x14ac:dyDescent="0.2">
      <c r="I3649" s="36"/>
    </row>
    <row r="3650" spans="9:9" s="11" customFormat="1" x14ac:dyDescent="0.2">
      <c r="I3650" s="36"/>
    </row>
    <row r="3651" spans="9:9" s="11" customFormat="1" x14ac:dyDescent="0.2">
      <c r="I3651" s="36"/>
    </row>
    <row r="3652" spans="9:9" s="11" customFormat="1" x14ac:dyDescent="0.2">
      <c r="I3652" s="36"/>
    </row>
    <row r="3653" spans="9:9" s="11" customFormat="1" x14ac:dyDescent="0.2">
      <c r="I3653" s="36"/>
    </row>
    <row r="3654" spans="9:9" s="11" customFormat="1" x14ac:dyDescent="0.2">
      <c r="I3654" s="36"/>
    </row>
    <row r="3655" spans="9:9" s="11" customFormat="1" x14ac:dyDescent="0.2">
      <c r="I3655" s="36"/>
    </row>
    <row r="3656" spans="9:9" s="11" customFormat="1" x14ac:dyDescent="0.2">
      <c r="I3656" s="36"/>
    </row>
    <row r="3657" spans="9:9" s="11" customFormat="1" x14ac:dyDescent="0.2">
      <c r="I3657" s="36"/>
    </row>
    <row r="3658" spans="9:9" s="11" customFormat="1" x14ac:dyDescent="0.2">
      <c r="I3658" s="36"/>
    </row>
    <row r="3659" spans="9:9" s="11" customFormat="1" x14ac:dyDescent="0.2">
      <c r="I3659" s="36"/>
    </row>
    <row r="3660" spans="9:9" s="11" customFormat="1" x14ac:dyDescent="0.2">
      <c r="I3660" s="36"/>
    </row>
    <row r="3661" spans="9:9" s="11" customFormat="1" x14ac:dyDescent="0.2">
      <c r="I3661" s="36"/>
    </row>
    <row r="3662" spans="9:9" s="11" customFormat="1" x14ac:dyDescent="0.2">
      <c r="I3662" s="36"/>
    </row>
    <row r="3663" spans="9:9" s="11" customFormat="1" x14ac:dyDescent="0.2">
      <c r="I3663" s="36"/>
    </row>
    <row r="3664" spans="9:9" s="11" customFormat="1" x14ac:dyDescent="0.2">
      <c r="I3664" s="36"/>
    </row>
    <row r="3665" spans="9:9" s="11" customFormat="1" x14ac:dyDescent="0.2">
      <c r="I3665" s="36"/>
    </row>
    <row r="3666" spans="9:9" s="11" customFormat="1" x14ac:dyDescent="0.2">
      <c r="I3666" s="36"/>
    </row>
    <row r="3667" spans="9:9" s="11" customFormat="1" x14ac:dyDescent="0.2">
      <c r="I3667" s="36"/>
    </row>
    <row r="3668" spans="9:9" s="11" customFormat="1" x14ac:dyDescent="0.2">
      <c r="I3668" s="36"/>
    </row>
    <row r="3669" spans="9:9" s="11" customFormat="1" x14ac:dyDescent="0.2">
      <c r="I3669" s="36"/>
    </row>
    <row r="3670" spans="9:9" s="11" customFormat="1" x14ac:dyDescent="0.2">
      <c r="I3670" s="36"/>
    </row>
    <row r="3671" spans="9:9" s="11" customFormat="1" x14ac:dyDescent="0.2">
      <c r="I3671" s="36"/>
    </row>
    <row r="3672" spans="9:9" s="11" customFormat="1" x14ac:dyDescent="0.2">
      <c r="I3672" s="36"/>
    </row>
    <row r="3673" spans="9:9" s="11" customFormat="1" x14ac:dyDescent="0.2">
      <c r="I3673" s="36"/>
    </row>
    <row r="3674" spans="9:9" s="11" customFormat="1" x14ac:dyDescent="0.2">
      <c r="I3674" s="36"/>
    </row>
    <row r="3675" spans="9:9" s="11" customFormat="1" x14ac:dyDescent="0.2">
      <c r="I3675" s="36"/>
    </row>
    <row r="3676" spans="9:9" s="11" customFormat="1" x14ac:dyDescent="0.2">
      <c r="I3676" s="36"/>
    </row>
    <row r="3677" spans="9:9" s="11" customFormat="1" x14ac:dyDescent="0.2">
      <c r="I3677" s="36"/>
    </row>
    <row r="3678" spans="9:9" s="11" customFormat="1" x14ac:dyDescent="0.2">
      <c r="I3678" s="36"/>
    </row>
    <row r="3679" spans="9:9" s="11" customFormat="1" x14ac:dyDescent="0.2">
      <c r="I3679" s="36"/>
    </row>
    <row r="3680" spans="9:9" s="11" customFormat="1" x14ac:dyDescent="0.2">
      <c r="I3680" s="36"/>
    </row>
    <row r="3681" spans="9:9" s="11" customFormat="1" x14ac:dyDescent="0.2">
      <c r="I3681" s="36"/>
    </row>
    <row r="3682" spans="9:9" s="11" customFormat="1" x14ac:dyDescent="0.2">
      <c r="I3682" s="36"/>
    </row>
    <row r="3683" spans="9:9" s="11" customFormat="1" x14ac:dyDescent="0.2">
      <c r="I3683" s="36"/>
    </row>
    <row r="3684" spans="9:9" s="11" customFormat="1" x14ac:dyDescent="0.2">
      <c r="I3684" s="36"/>
    </row>
    <row r="3685" spans="9:9" s="11" customFormat="1" x14ac:dyDescent="0.2">
      <c r="I3685" s="36"/>
    </row>
    <row r="3686" spans="9:9" s="11" customFormat="1" x14ac:dyDescent="0.2">
      <c r="I3686" s="36"/>
    </row>
    <row r="3687" spans="9:9" s="11" customFormat="1" x14ac:dyDescent="0.2">
      <c r="I3687" s="36"/>
    </row>
    <row r="3688" spans="9:9" s="11" customFormat="1" x14ac:dyDescent="0.2">
      <c r="I3688" s="36"/>
    </row>
    <row r="3689" spans="9:9" s="11" customFormat="1" x14ac:dyDescent="0.2">
      <c r="I3689" s="36"/>
    </row>
    <row r="3690" spans="9:9" s="11" customFormat="1" x14ac:dyDescent="0.2">
      <c r="I3690" s="36"/>
    </row>
    <row r="3691" spans="9:9" s="11" customFormat="1" x14ac:dyDescent="0.2">
      <c r="I3691" s="36"/>
    </row>
    <row r="3692" spans="9:9" s="11" customFormat="1" x14ac:dyDescent="0.2">
      <c r="I3692" s="36"/>
    </row>
    <row r="3693" spans="9:9" s="11" customFormat="1" x14ac:dyDescent="0.2">
      <c r="I3693" s="36"/>
    </row>
    <row r="3694" spans="9:9" s="11" customFormat="1" x14ac:dyDescent="0.2">
      <c r="I3694" s="36"/>
    </row>
    <row r="3695" spans="9:9" s="11" customFormat="1" x14ac:dyDescent="0.2">
      <c r="I3695" s="36"/>
    </row>
    <row r="3696" spans="9:9" s="11" customFormat="1" x14ac:dyDescent="0.2">
      <c r="I3696" s="36"/>
    </row>
    <row r="3697" spans="9:9" s="11" customFormat="1" x14ac:dyDescent="0.2">
      <c r="I3697" s="36"/>
    </row>
    <row r="3698" spans="9:9" s="11" customFormat="1" x14ac:dyDescent="0.2">
      <c r="I3698" s="36"/>
    </row>
    <row r="3699" spans="9:9" s="11" customFormat="1" x14ac:dyDescent="0.2">
      <c r="I3699" s="36"/>
    </row>
    <row r="3700" spans="9:9" s="11" customFormat="1" x14ac:dyDescent="0.2">
      <c r="I3700" s="36"/>
    </row>
    <row r="3701" spans="9:9" s="11" customFormat="1" x14ac:dyDescent="0.2">
      <c r="I3701" s="36"/>
    </row>
    <row r="3702" spans="9:9" s="11" customFormat="1" x14ac:dyDescent="0.2">
      <c r="I3702" s="36"/>
    </row>
    <row r="3703" spans="9:9" s="11" customFormat="1" x14ac:dyDescent="0.2">
      <c r="I3703" s="36"/>
    </row>
    <row r="3704" spans="9:9" s="11" customFormat="1" x14ac:dyDescent="0.2">
      <c r="I3704" s="36"/>
    </row>
    <row r="3705" spans="9:9" s="11" customFormat="1" x14ac:dyDescent="0.2">
      <c r="I3705" s="36"/>
    </row>
    <row r="3706" spans="9:9" s="11" customFormat="1" x14ac:dyDescent="0.2">
      <c r="I3706" s="36"/>
    </row>
    <row r="3707" spans="9:9" s="11" customFormat="1" x14ac:dyDescent="0.2">
      <c r="I3707" s="36"/>
    </row>
    <row r="3708" spans="9:9" s="11" customFormat="1" x14ac:dyDescent="0.2">
      <c r="I3708" s="36"/>
    </row>
    <row r="3709" spans="9:9" s="11" customFormat="1" x14ac:dyDescent="0.2">
      <c r="I3709" s="36"/>
    </row>
    <row r="3710" spans="9:9" s="11" customFormat="1" x14ac:dyDescent="0.2">
      <c r="I3710" s="36"/>
    </row>
    <row r="3711" spans="9:9" s="11" customFormat="1" x14ac:dyDescent="0.2">
      <c r="I3711" s="36"/>
    </row>
    <row r="3712" spans="9:9" s="11" customFormat="1" x14ac:dyDescent="0.2">
      <c r="I3712" s="36"/>
    </row>
    <row r="3713" spans="9:9" s="11" customFormat="1" x14ac:dyDescent="0.2">
      <c r="I3713" s="36"/>
    </row>
    <row r="3714" spans="9:9" s="11" customFormat="1" x14ac:dyDescent="0.2">
      <c r="I3714" s="36"/>
    </row>
    <row r="3715" spans="9:9" s="11" customFormat="1" x14ac:dyDescent="0.2">
      <c r="I3715" s="36"/>
    </row>
    <row r="3716" spans="9:9" s="11" customFormat="1" x14ac:dyDescent="0.2">
      <c r="I3716" s="36"/>
    </row>
    <row r="3717" spans="9:9" s="11" customFormat="1" x14ac:dyDescent="0.2">
      <c r="I3717" s="36"/>
    </row>
    <row r="3718" spans="9:9" s="11" customFormat="1" x14ac:dyDescent="0.2">
      <c r="I3718" s="36"/>
    </row>
    <row r="3719" spans="9:9" s="11" customFormat="1" x14ac:dyDescent="0.2">
      <c r="I3719" s="36"/>
    </row>
    <row r="3720" spans="9:9" s="11" customFormat="1" x14ac:dyDescent="0.2">
      <c r="I3720" s="36"/>
    </row>
    <row r="3721" spans="9:9" s="11" customFormat="1" x14ac:dyDescent="0.2">
      <c r="I3721" s="36"/>
    </row>
    <row r="3722" spans="9:9" s="11" customFormat="1" x14ac:dyDescent="0.2">
      <c r="I3722" s="36"/>
    </row>
    <row r="3723" spans="9:9" s="11" customFormat="1" x14ac:dyDescent="0.2">
      <c r="I3723" s="36"/>
    </row>
    <row r="3724" spans="9:9" s="11" customFormat="1" x14ac:dyDescent="0.2">
      <c r="I3724" s="36"/>
    </row>
    <row r="3725" spans="9:9" s="11" customFormat="1" x14ac:dyDescent="0.2">
      <c r="I3725" s="36"/>
    </row>
    <row r="3726" spans="9:9" s="11" customFormat="1" x14ac:dyDescent="0.2">
      <c r="I3726" s="36"/>
    </row>
    <row r="3727" spans="9:9" s="11" customFormat="1" x14ac:dyDescent="0.2">
      <c r="I3727" s="36"/>
    </row>
    <row r="3728" spans="9:9" s="11" customFormat="1" x14ac:dyDescent="0.2">
      <c r="I3728" s="36"/>
    </row>
    <row r="3729" spans="9:9" s="11" customFormat="1" x14ac:dyDescent="0.2">
      <c r="I3729" s="36"/>
    </row>
    <row r="3730" spans="9:9" s="11" customFormat="1" x14ac:dyDescent="0.2">
      <c r="I3730" s="36"/>
    </row>
    <row r="3731" spans="9:9" s="11" customFormat="1" x14ac:dyDescent="0.2">
      <c r="I3731" s="36"/>
    </row>
    <row r="3732" spans="9:9" s="11" customFormat="1" x14ac:dyDescent="0.2">
      <c r="I3732" s="36"/>
    </row>
    <row r="3733" spans="9:9" s="11" customFormat="1" x14ac:dyDescent="0.2">
      <c r="I3733" s="36"/>
    </row>
    <row r="3734" spans="9:9" s="11" customFormat="1" x14ac:dyDescent="0.2">
      <c r="I3734" s="36"/>
    </row>
    <row r="3735" spans="9:9" s="11" customFormat="1" x14ac:dyDescent="0.2">
      <c r="I3735" s="36"/>
    </row>
    <row r="3736" spans="9:9" s="11" customFormat="1" x14ac:dyDescent="0.2">
      <c r="I3736" s="36"/>
    </row>
    <row r="3737" spans="9:9" s="11" customFormat="1" x14ac:dyDescent="0.2">
      <c r="I3737" s="36"/>
    </row>
    <row r="3738" spans="9:9" s="11" customFormat="1" x14ac:dyDescent="0.2">
      <c r="I3738" s="36"/>
    </row>
    <row r="3739" spans="9:9" s="11" customFormat="1" x14ac:dyDescent="0.2">
      <c r="I3739" s="36"/>
    </row>
    <row r="3740" spans="9:9" s="11" customFormat="1" x14ac:dyDescent="0.2">
      <c r="I3740" s="36"/>
    </row>
    <row r="3741" spans="9:9" s="11" customFormat="1" x14ac:dyDescent="0.2">
      <c r="I3741" s="36"/>
    </row>
    <row r="3742" spans="9:9" s="11" customFormat="1" x14ac:dyDescent="0.2">
      <c r="I3742" s="36"/>
    </row>
    <row r="3743" spans="9:9" s="11" customFormat="1" x14ac:dyDescent="0.2">
      <c r="I3743" s="36"/>
    </row>
    <row r="3744" spans="9:9" s="11" customFormat="1" x14ac:dyDescent="0.2">
      <c r="I3744" s="36"/>
    </row>
    <row r="3745" spans="9:9" s="11" customFormat="1" x14ac:dyDescent="0.2">
      <c r="I3745" s="36"/>
    </row>
    <row r="3746" spans="9:9" s="11" customFormat="1" x14ac:dyDescent="0.2">
      <c r="I3746" s="36"/>
    </row>
    <row r="3747" spans="9:9" s="11" customFormat="1" x14ac:dyDescent="0.2">
      <c r="I3747" s="36"/>
    </row>
    <row r="3748" spans="9:9" s="11" customFormat="1" x14ac:dyDescent="0.2">
      <c r="I3748" s="36"/>
    </row>
    <row r="3749" spans="9:9" s="11" customFormat="1" x14ac:dyDescent="0.2">
      <c r="I3749" s="36"/>
    </row>
    <row r="3750" spans="9:9" s="11" customFormat="1" x14ac:dyDescent="0.2">
      <c r="I3750" s="36"/>
    </row>
    <row r="3751" spans="9:9" s="11" customFormat="1" x14ac:dyDescent="0.2">
      <c r="I3751" s="36"/>
    </row>
    <row r="3752" spans="9:9" s="11" customFormat="1" x14ac:dyDescent="0.2">
      <c r="I3752" s="36"/>
    </row>
    <row r="3753" spans="9:9" s="11" customFormat="1" x14ac:dyDescent="0.2">
      <c r="I3753" s="36"/>
    </row>
    <row r="3754" spans="9:9" s="11" customFormat="1" x14ac:dyDescent="0.2">
      <c r="I3754" s="36"/>
    </row>
    <row r="3755" spans="9:9" s="11" customFormat="1" x14ac:dyDescent="0.2">
      <c r="I3755" s="36"/>
    </row>
    <row r="3756" spans="9:9" s="11" customFormat="1" x14ac:dyDescent="0.2">
      <c r="I3756" s="36"/>
    </row>
    <row r="3757" spans="9:9" s="11" customFormat="1" x14ac:dyDescent="0.2">
      <c r="I3757" s="36"/>
    </row>
    <row r="3758" spans="9:9" s="11" customFormat="1" x14ac:dyDescent="0.2">
      <c r="I3758" s="36"/>
    </row>
    <row r="3759" spans="9:9" s="11" customFormat="1" x14ac:dyDescent="0.2">
      <c r="I3759" s="36"/>
    </row>
    <row r="3760" spans="9:9" s="11" customFormat="1" x14ac:dyDescent="0.2">
      <c r="I3760" s="36"/>
    </row>
    <row r="3761" spans="9:9" s="11" customFormat="1" x14ac:dyDescent="0.2">
      <c r="I3761" s="36"/>
    </row>
    <row r="3762" spans="9:9" s="11" customFormat="1" x14ac:dyDescent="0.2">
      <c r="I3762" s="36"/>
    </row>
    <row r="3763" spans="9:9" s="11" customFormat="1" x14ac:dyDescent="0.2">
      <c r="I3763" s="36"/>
    </row>
    <row r="3764" spans="9:9" s="11" customFormat="1" x14ac:dyDescent="0.2">
      <c r="I3764" s="36"/>
    </row>
    <row r="3765" spans="9:9" s="11" customFormat="1" x14ac:dyDescent="0.2">
      <c r="I3765" s="36"/>
    </row>
    <row r="3766" spans="9:9" s="11" customFormat="1" x14ac:dyDescent="0.2">
      <c r="I3766" s="36"/>
    </row>
    <row r="3767" spans="9:9" s="11" customFormat="1" x14ac:dyDescent="0.2">
      <c r="I3767" s="36"/>
    </row>
    <row r="3768" spans="9:9" s="11" customFormat="1" x14ac:dyDescent="0.2">
      <c r="I3768" s="36"/>
    </row>
    <row r="3769" spans="9:9" s="11" customFormat="1" x14ac:dyDescent="0.2">
      <c r="I3769" s="36"/>
    </row>
    <row r="3770" spans="9:9" s="11" customFormat="1" x14ac:dyDescent="0.2">
      <c r="I3770" s="36"/>
    </row>
    <row r="3771" spans="9:9" s="11" customFormat="1" x14ac:dyDescent="0.2">
      <c r="I3771" s="36"/>
    </row>
    <row r="3772" spans="9:9" s="11" customFormat="1" x14ac:dyDescent="0.2">
      <c r="I3772" s="36"/>
    </row>
    <row r="3773" spans="9:9" s="11" customFormat="1" x14ac:dyDescent="0.2">
      <c r="I3773" s="36"/>
    </row>
    <row r="3774" spans="9:9" s="11" customFormat="1" x14ac:dyDescent="0.2">
      <c r="I3774" s="36"/>
    </row>
    <row r="3775" spans="9:9" s="11" customFormat="1" x14ac:dyDescent="0.2">
      <c r="I3775" s="36"/>
    </row>
    <row r="3776" spans="9:9" s="11" customFormat="1" x14ac:dyDescent="0.2">
      <c r="I3776" s="36"/>
    </row>
    <row r="3777" spans="9:9" s="11" customFormat="1" x14ac:dyDescent="0.2">
      <c r="I3777" s="36"/>
    </row>
    <row r="3778" spans="9:9" s="11" customFormat="1" x14ac:dyDescent="0.2">
      <c r="I3778" s="36"/>
    </row>
    <row r="3779" spans="9:9" s="11" customFormat="1" x14ac:dyDescent="0.2">
      <c r="I3779" s="36"/>
    </row>
    <row r="3780" spans="9:9" s="11" customFormat="1" x14ac:dyDescent="0.2">
      <c r="I3780" s="36"/>
    </row>
    <row r="3781" spans="9:9" s="11" customFormat="1" x14ac:dyDescent="0.2">
      <c r="I3781" s="36"/>
    </row>
    <row r="3782" spans="9:9" s="11" customFormat="1" x14ac:dyDescent="0.2">
      <c r="I3782" s="36"/>
    </row>
    <row r="3783" spans="9:9" s="11" customFormat="1" x14ac:dyDescent="0.2">
      <c r="I3783" s="36"/>
    </row>
    <row r="3784" spans="9:9" s="11" customFormat="1" x14ac:dyDescent="0.2">
      <c r="I3784" s="36"/>
    </row>
    <row r="3785" spans="9:9" s="11" customFormat="1" x14ac:dyDescent="0.2">
      <c r="I3785" s="36"/>
    </row>
    <row r="3786" spans="9:9" s="11" customFormat="1" x14ac:dyDescent="0.2">
      <c r="I3786" s="36"/>
    </row>
    <row r="3787" spans="9:9" s="11" customFormat="1" x14ac:dyDescent="0.2">
      <c r="I3787" s="36"/>
    </row>
    <row r="3788" spans="9:9" s="11" customFormat="1" x14ac:dyDescent="0.2">
      <c r="I3788" s="36"/>
    </row>
    <row r="3789" spans="9:9" s="11" customFormat="1" x14ac:dyDescent="0.2">
      <c r="I3789" s="36"/>
    </row>
    <row r="3790" spans="9:9" s="11" customFormat="1" x14ac:dyDescent="0.2">
      <c r="I3790" s="36"/>
    </row>
    <row r="3791" spans="9:9" s="11" customFormat="1" x14ac:dyDescent="0.2">
      <c r="I3791" s="36"/>
    </row>
    <row r="3792" spans="9:9" s="11" customFormat="1" x14ac:dyDescent="0.2">
      <c r="I3792" s="36"/>
    </row>
    <row r="3793" spans="9:9" s="11" customFormat="1" x14ac:dyDescent="0.2">
      <c r="I3793" s="36"/>
    </row>
    <row r="3794" spans="9:9" s="11" customFormat="1" x14ac:dyDescent="0.2">
      <c r="I3794" s="36"/>
    </row>
    <row r="3795" spans="9:9" s="11" customFormat="1" x14ac:dyDescent="0.2">
      <c r="I3795" s="36"/>
    </row>
    <row r="3796" spans="9:9" s="11" customFormat="1" x14ac:dyDescent="0.2">
      <c r="I3796" s="36"/>
    </row>
    <row r="3797" spans="9:9" s="11" customFormat="1" x14ac:dyDescent="0.2">
      <c r="I3797" s="36"/>
    </row>
    <row r="3798" spans="9:9" s="11" customFormat="1" x14ac:dyDescent="0.2">
      <c r="I3798" s="36"/>
    </row>
    <row r="3799" spans="9:9" s="11" customFormat="1" x14ac:dyDescent="0.2">
      <c r="I3799" s="36"/>
    </row>
    <row r="3800" spans="9:9" s="11" customFormat="1" x14ac:dyDescent="0.2">
      <c r="I3800" s="36"/>
    </row>
    <row r="3801" spans="9:9" s="11" customFormat="1" x14ac:dyDescent="0.2">
      <c r="I3801" s="36"/>
    </row>
    <row r="3802" spans="9:9" s="11" customFormat="1" x14ac:dyDescent="0.2">
      <c r="I3802" s="36"/>
    </row>
    <row r="3803" spans="9:9" s="11" customFormat="1" x14ac:dyDescent="0.2">
      <c r="I3803" s="36"/>
    </row>
    <row r="3804" spans="9:9" s="11" customFormat="1" x14ac:dyDescent="0.2">
      <c r="I3804" s="36"/>
    </row>
    <row r="3805" spans="9:9" s="11" customFormat="1" x14ac:dyDescent="0.2">
      <c r="I3805" s="36"/>
    </row>
    <row r="3806" spans="9:9" s="11" customFormat="1" x14ac:dyDescent="0.2">
      <c r="I3806" s="36"/>
    </row>
    <row r="3807" spans="9:9" s="11" customFormat="1" x14ac:dyDescent="0.2">
      <c r="I3807" s="36"/>
    </row>
    <row r="3808" spans="9:9" s="11" customFormat="1" x14ac:dyDescent="0.2">
      <c r="I3808" s="36"/>
    </row>
    <row r="3809" spans="9:9" s="11" customFormat="1" x14ac:dyDescent="0.2">
      <c r="I3809" s="36"/>
    </row>
    <row r="3810" spans="9:9" s="11" customFormat="1" x14ac:dyDescent="0.2">
      <c r="I3810" s="36"/>
    </row>
    <row r="3811" spans="9:9" s="11" customFormat="1" x14ac:dyDescent="0.2">
      <c r="I3811" s="36"/>
    </row>
    <row r="3812" spans="9:9" s="11" customFormat="1" x14ac:dyDescent="0.2">
      <c r="I3812" s="36"/>
    </row>
    <row r="3813" spans="9:9" s="11" customFormat="1" x14ac:dyDescent="0.2">
      <c r="I3813" s="36"/>
    </row>
    <row r="3814" spans="9:9" s="11" customFormat="1" x14ac:dyDescent="0.2">
      <c r="I3814" s="36"/>
    </row>
    <row r="3815" spans="9:9" s="11" customFormat="1" x14ac:dyDescent="0.2">
      <c r="I3815" s="36"/>
    </row>
    <row r="3816" spans="9:9" s="11" customFormat="1" x14ac:dyDescent="0.2">
      <c r="I3816" s="36"/>
    </row>
    <row r="3817" spans="9:9" s="11" customFormat="1" x14ac:dyDescent="0.2">
      <c r="I3817" s="36"/>
    </row>
    <row r="3818" spans="9:9" s="11" customFormat="1" x14ac:dyDescent="0.2">
      <c r="I3818" s="36"/>
    </row>
    <row r="3819" spans="9:9" s="11" customFormat="1" x14ac:dyDescent="0.2">
      <c r="I3819" s="36"/>
    </row>
    <row r="3820" spans="9:9" s="11" customFormat="1" x14ac:dyDescent="0.2">
      <c r="I3820" s="36"/>
    </row>
    <row r="3821" spans="9:9" s="11" customFormat="1" x14ac:dyDescent="0.2">
      <c r="I3821" s="36"/>
    </row>
    <row r="3822" spans="9:9" s="11" customFormat="1" x14ac:dyDescent="0.2">
      <c r="I3822" s="36"/>
    </row>
    <row r="3823" spans="9:9" s="11" customFormat="1" x14ac:dyDescent="0.2">
      <c r="I3823" s="36"/>
    </row>
    <row r="3824" spans="9:9" s="11" customFormat="1" x14ac:dyDescent="0.2">
      <c r="I3824" s="36"/>
    </row>
    <row r="3825" spans="9:14" s="11" customFormat="1" x14ac:dyDescent="0.2">
      <c r="I3825" s="36"/>
    </row>
    <row r="3826" spans="9:14" s="11" customFormat="1" x14ac:dyDescent="0.2">
      <c r="I3826" s="36"/>
    </row>
    <row r="3827" spans="9:14" s="11" customFormat="1" x14ac:dyDescent="0.2">
      <c r="I3827" s="36"/>
    </row>
    <row r="3828" spans="9:14" s="11" customFormat="1" x14ac:dyDescent="0.2">
      <c r="I3828" s="36"/>
    </row>
    <row r="3829" spans="9:14" s="11" customFormat="1" x14ac:dyDescent="0.2">
      <c r="I3829" s="36"/>
    </row>
    <row r="3830" spans="9:14" s="11" customFormat="1" x14ac:dyDescent="0.2">
      <c r="I3830" s="36"/>
    </row>
    <row r="3831" spans="9:14" s="11" customFormat="1" x14ac:dyDescent="0.2">
      <c r="I3831" s="36"/>
    </row>
    <row r="3832" spans="9:14" s="11" customFormat="1" x14ac:dyDescent="0.2">
      <c r="I3832" s="36"/>
    </row>
    <row r="3833" spans="9:14" s="11" customFormat="1" x14ac:dyDescent="0.2">
      <c r="I3833" s="36"/>
    </row>
    <row r="3834" spans="9:14" s="11" customFormat="1" x14ac:dyDescent="0.2">
      <c r="I3834" s="36"/>
    </row>
    <row r="3835" spans="9:14" s="11" customFormat="1" x14ac:dyDescent="0.2">
      <c r="I3835" s="36"/>
    </row>
    <row r="3836" spans="9:14" s="11" customFormat="1" x14ac:dyDescent="0.2">
      <c r="I3836" s="36"/>
    </row>
    <row r="3837" spans="9:14" s="11" customFormat="1" x14ac:dyDescent="0.2">
      <c r="I3837" s="36"/>
      <c r="N3837" s="13"/>
    </row>
    <row r="3838" spans="9:14" s="11" customFormat="1" x14ac:dyDescent="0.2">
      <c r="I3838" s="36"/>
      <c r="N3838" s="13"/>
    </row>
    <row r="3839" spans="9:14" s="11" customFormat="1" x14ac:dyDescent="0.2">
      <c r="I3839" s="36"/>
      <c r="N3839" s="13"/>
    </row>
    <row r="3840" spans="9:14" s="11" customFormat="1" x14ac:dyDescent="0.2">
      <c r="I3840" s="36"/>
      <c r="N3840" s="13"/>
    </row>
    <row r="3841" spans="9:14" s="11" customFormat="1" x14ac:dyDescent="0.2">
      <c r="I3841" s="36"/>
      <c r="N3841" s="13"/>
    </row>
    <row r="3842" spans="9:14" s="11" customFormat="1" x14ac:dyDescent="0.2">
      <c r="I3842" s="36"/>
      <c r="N3842" s="13"/>
    </row>
    <row r="3843" spans="9:14" s="11" customFormat="1" x14ac:dyDescent="0.2">
      <c r="I3843" s="36"/>
      <c r="N3843" s="13"/>
    </row>
    <row r="3844" spans="9:14" s="11" customFormat="1" x14ac:dyDescent="0.2">
      <c r="I3844" s="36"/>
      <c r="N3844" s="13"/>
    </row>
    <row r="3845" spans="9:14" s="11" customFormat="1" x14ac:dyDescent="0.2">
      <c r="I3845" s="36"/>
      <c r="N3845" s="13"/>
    </row>
    <row r="3846" spans="9:14" s="11" customFormat="1" x14ac:dyDescent="0.2">
      <c r="I3846" s="36"/>
      <c r="N3846" s="13"/>
    </row>
    <row r="3847" spans="9:14" s="11" customFormat="1" x14ac:dyDescent="0.2">
      <c r="I3847" s="36"/>
      <c r="N3847" s="13"/>
    </row>
    <row r="3848" spans="9:14" s="11" customFormat="1" x14ac:dyDescent="0.2">
      <c r="I3848" s="36"/>
      <c r="N3848" s="13"/>
    </row>
    <row r="3849" spans="9:14" s="11" customFormat="1" x14ac:dyDescent="0.2">
      <c r="I3849" s="36"/>
      <c r="N3849" s="13"/>
    </row>
    <row r="3850" spans="9:14" s="11" customFormat="1" x14ac:dyDescent="0.2">
      <c r="I3850" s="36"/>
      <c r="N3850" s="13"/>
    </row>
    <row r="3851" spans="9:14" s="11" customFormat="1" x14ac:dyDescent="0.2">
      <c r="I3851" s="36"/>
      <c r="N3851" s="13"/>
    </row>
    <row r="3852" spans="9:14" s="11" customFormat="1" x14ac:dyDescent="0.2">
      <c r="I3852" s="36"/>
      <c r="N3852" s="13"/>
    </row>
    <row r="3853" spans="9:14" s="11" customFormat="1" x14ac:dyDescent="0.2">
      <c r="I3853" s="36"/>
      <c r="N3853" s="13"/>
    </row>
    <row r="3854" spans="9:14" s="11" customFormat="1" x14ac:dyDescent="0.2">
      <c r="I3854" s="36"/>
      <c r="N3854" s="13"/>
    </row>
    <row r="3855" spans="9:14" s="11" customFormat="1" x14ac:dyDescent="0.2">
      <c r="I3855" s="36"/>
      <c r="N3855" s="13"/>
    </row>
    <row r="3856" spans="9:14" s="11" customFormat="1" x14ac:dyDescent="0.2">
      <c r="I3856" s="36"/>
      <c r="N3856" s="13"/>
    </row>
    <row r="3857" spans="9:14" s="11" customFormat="1" x14ac:dyDescent="0.2">
      <c r="I3857" s="36"/>
      <c r="N3857" s="13"/>
    </row>
    <row r="3858" spans="9:14" s="11" customFormat="1" x14ac:dyDescent="0.2">
      <c r="I3858" s="36"/>
      <c r="N3858" s="13"/>
    </row>
    <row r="3859" spans="9:14" s="11" customFormat="1" x14ac:dyDescent="0.2">
      <c r="I3859" s="36"/>
      <c r="N3859" s="13"/>
    </row>
    <row r="3860" spans="9:14" s="11" customFormat="1" x14ac:dyDescent="0.2">
      <c r="I3860" s="36"/>
      <c r="N3860" s="13"/>
    </row>
    <row r="3861" spans="9:14" s="11" customFormat="1" x14ac:dyDescent="0.2">
      <c r="I3861" s="36"/>
      <c r="N3861" s="13"/>
    </row>
    <row r="3862" spans="9:14" s="11" customFormat="1" x14ac:dyDescent="0.2">
      <c r="I3862" s="36"/>
      <c r="N3862" s="13"/>
    </row>
    <row r="3863" spans="9:14" s="11" customFormat="1" x14ac:dyDescent="0.2">
      <c r="I3863" s="36"/>
      <c r="N3863" s="13"/>
    </row>
    <row r="3864" spans="9:14" s="11" customFormat="1" x14ac:dyDescent="0.2">
      <c r="I3864" s="36"/>
      <c r="N3864" s="13"/>
    </row>
    <row r="3865" spans="9:14" s="11" customFormat="1" x14ac:dyDescent="0.2">
      <c r="I3865" s="36"/>
      <c r="N3865" s="13"/>
    </row>
    <row r="3866" spans="9:14" s="11" customFormat="1" x14ac:dyDescent="0.2">
      <c r="I3866" s="36"/>
      <c r="N3866" s="13"/>
    </row>
    <row r="3867" spans="9:14" s="11" customFormat="1" x14ac:dyDescent="0.2">
      <c r="I3867" s="36"/>
      <c r="N3867" s="13"/>
    </row>
    <row r="3868" spans="9:14" s="11" customFormat="1" x14ac:dyDescent="0.2">
      <c r="I3868" s="36"/>
      <c r="N3868" s="13"/>
    </row>
    <row r="3869" spans="9:14" s="11" customFormat="1" x14ac:dyDescent="0.2">
      <c r="I3869" s="36"/>
      <c r="N3869" s="13"/>
    </row>
    <row r="3870" spans="9:14" s="11" customFormat="1" x14ac:dyDescent="0.2">
      <c r="I3870" s="36"/>
      <c r="N3870" s="13"/>
    </row>
    <row r="3871" spans="9:14" s="11" customFormat="1" x14ac:dyDescent="0.2">
      <c r="I3871" s="36"/>
      <c r="N3871" s="13"/>
    </row>
    <row r="3872" spans="9:14" s="11" customFormat="1" x14ac:dyDescent="0.2">
      <c r="I3872" s="36"/>
      <c r="N3872" s="13"/>
    </row>
    <row r="3873" spans="9:14" s="11" customFormat="1" x14ac:dyDescent="0.2">
      <c r="I3873" s="36"/>
      <c r="N3873" s="13"/>
    </row>
    <row r="3874" spans="9:14" s="11" customFormat="1" x14ac:dyDescent="0.2">
      <c r="I3874" s="36"/>
      <c r="N3874" s="13"/>
    </row>
    <row r="3875" spans="9:14" s="11" customFormat="1" x14ac:dyDescent="0.2">
      <c r="I3875" s="36"/>
      <c r="N3875" s="13"/>
    </row>
    <row r="3876" spans="9:14" s="11" customFormat="1" x14ac:dyDescent="0.2">
      <c r="I3876" s="36"/>
      <c r="N3876" s="13"/>
    </row>
    <row r="3877" spans="9:14" s="11" customFormat="1" x14ac:dyDescent="0.2">
      <c r="I3877" s="36"/>
      <c r="N3877" s="13"/>
    </row>
    <row r="3878" spans="9:14" s="11" customFormat="1" x14ac:dyDescent="0.2">
      <c r="I3878" s="36"/>
      <c r="N3878" s="13"/>
    </row>
    <row r="3879" spans="9:14" s="11" customFormat="1" x14ac:dyDescent="0.2">
      <c r="I3879" s="36"/>
      <c r="N3879" s="13"/>
    </row>
    <row r="3880" spans="9:14" s="11" customFormat="1" x14ac:dyDescent="0.2">
      <c r="I3880" s="36"/>
      <c r="N3880" s="13"/>
    </row>
    <row r="3881" spans="9:14" s="11" customFormat="1" x14ac:dyDescent="0.2">
      <c r="I3881" s="36"/>
      <c r="N3881" s="13"/>
    </row>
    <row r="3882" spans="9:14" s="11" customFormat="1" x14ac:dyDescent="0.2">
      <c r="I3882" s="36"/>
      <c r="N3882" s="13"/>
    </row>
    <row r="3883" spans="9:14" s="11" customFormat="1" x14ac:dyDescent="0.2">
      <c r="I3883" s="36"/>
      <c r="N3883" s="13"/>
    </row>
    <row r="3884" spans="9:14" s="11" customFormat="1" x14ac:dyDescent="0.2">
      <c r="I3884" s="36"/>
      <c r="N3884" s="13"/>
    </row>
    <row r="3885" spans="9:14" s="11" customFormat="1" x14ac:dyDescent="0.2">
      <c r="I3885" s="36"/>
      <c r="N3885" s="13"/>
    </row>
    <row r="3886" spans="9:14" s="11" customFormat="1" x14ac:dyDescent="0.2">
      <c r="I3886" s="36"/>
      <c r="N3886" s="13"/>
    </row>
    <row r="3887" spans="9:14" s="11" customFormat="1" x14ac:dyDescent="0.2">
      <c r="I3887" s="36"/>
      <c r="N3887" s="13"/>
    </row>
    <row r="3888" spans="9:14" s="11" customFormat="1" x14ac:dyDescent="0.2">
      <c r="I3888" s="36"/>
      <c r="N3888" s="13"/>
    </row>
    <row r="3889" spans="9:14" s="11" customFormat="1" x14ac:dyDescent="0.2">
      <c r="I3889" s="36"/>
      <c r="N3889" s="13"/>
    </row>
    <row r="3890" spans="9:14" s="11" customFormat="1" x14ac:dyDescent="0.2">
      <c r="I3890" s="36"/>
      <c r="N3890" s="13"/>
    </row>
    <row r="3891" spans="9:14" s="11" customFormat="1" x14ac:dyDescent="0.2">
      <c r="I3891" s="36"/>
      <c r="N3891" s="13"/>
    </row>
    <row r="3892" spans="9:14" s="11" customFormat="1" x14ac:dyDescent="0.2">
      <c r="I3892" s="36"/>
      <c r="N3892" s="13"/>
    </row>
    <row r="3893" spans="9:14" s="11" customFormat="1" x14ac:dyDescent="0.2">
      <c r="I3893" s="36"/>
      <c r="N3893" s="13"/>
    </row>
    <row r="3894" spans="9:14" s="11" customFormat="1" x14ac:dyDescent="0.2">
      <c r="I3894" s="36"/>
      <c r="N3894" s="13"/>
    </row>
    <row r="3895" spans="9:14" s="11" customFormat="1" x14ac:dyDescent="0.2">
      <c r="I3895" s="36"/>
      <c r="N3895" s="13"/>
    </row>
    <row r="3896" spans="9:14" s="11" customFormat="1" x14ac:dyDescent="0.2">
      <c r="I3896" s="36"/>
      <c r="N3896" s="13"/>
    </row>
    <row r="3897" spans="9:14" s="11" customFormat="1" x14ac:dyDescent="0.2">
      <c r="I3897" s="36"/>
      <c r="N3897" s="13"/>
    </row>
    <row r="3898" spans="9:14" s="11" customFormat="1" x14ac:dyDescent="0.2">
      <c r="I3898" s="36"/>
      <c r="N3898" s="13"/>
    </row>
  </sheetData>
  <mergeCells count="9">
    <mergeCell ref="A1:M1"/>
    <mergeCell ref="A45:M45"/>
    <mergeCell ref="A3:M3"/>
    <mergeCell ref="A4:M4"/>
    <mergeCell ref="A2:M2"/>
    <mergeCell ref="A6:M6"/>
    <mergeCell ref="A19:M19"/>
    <mergeCell ref="A32:M32"/>
    <mergeCell ref="A5:M5"/>
  </mergeCells>
  <phoneticPr fontId="0" type="noConversion"/>
  <printOptions horizontalCentered="1" verticalCentered="1"/>
  <pageMargins left="0.25" right="0.25" top="0.25" bottom="0.25" header="0.25" footer="0.25"/>
  <pageSetup scale="80" fitToHeight="2" orientation="landscape" r:id="rId1"/>
  <headerFooter alignWithMargins="0"/>
  <rowBreaks count="1" manualBreakCount="1">
    <brk id="30" max="16383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69"/>
  <sheetViews>
    <sheetView tabSelected="1" zoomScaleNormal="100" workbookViewId="0">
      <selection activeCell="D32" sqref="D32"/>
    </sheetView>
  </sheetViews>
  <sheetFormatPr defaultColWidth="9.140625" defaultRowHeight="12.75" x14ac:dyDescent="0.2"/>
  <cols>
    <col min="1" max="1" width="14" style="11" bestFit="1" customWidth="1"/>
    <col min="2" max="2" width="8.85546875" style="12" bestFit="1" customWidth="1"/>
    <col min="3" max="3" width="9.42578125" style="11" bestFit="1" customWidth="1"/>
    <col min="4" max="4" width="12.28515625" style="11" bestFit="1" customWidth="1"/>
    <col min="5" max="5" width="13.7109375" style="11" bestFit="1" customWidth="1"/>
    <col min="6" max="6" width="12.5703125" style="13" bestFit="1" customWidth="1"/>
    <col min="7" max="7" width="1.5703125" style="17" customWidth="1"/>
    <col min="8" max="8" width="9.42578125" style="11" bestFit="1" customWidth="1"/>
    <col min="9" max="9" width="12.28515625" style="11" bestFit="1" customWidth="1"/>
    <col min="10" max="10" width="13.7109375" style="11" bestFit="1" customWidth="1"/>
    <col min="11" max="11" width="12.5703125" style="11" bestFit="1" customWidth="1"/>
    <col min="12" max="12" width="10.28515625" style="11" customWidth="1"/>
    <col min="13" max="13" width="11.5703125" style="12" customWidth="1"/>
    <col min="14" max="14" width="12.85546875" style="36" customWidth="1"/>
    <col min="15" max="15" width="12.85546875" style="11" customWidth="1"/>
    <col min="16" max="16" width="1.7109375" style="11" customWidth="1"/>
    <col min="17" max="18" width="10.7109375" style="11" customWidth="1"/>
    <col min="19" max="19" width="10.28515625" style="13" customWidth="1"/>
    <col min="20" max="20" width="12.85546875" style="13" customWidth="1"/>
    <col min="21" max="21" width="11.140625" style="11" customWidth="1"/>
    <col min="22" max="22" width="9.7109375" style="11" customWidth="1"/>
    <col min="23" max="23" width="12.5703125" style="11" customWidth="1"/>
    <col min="24" max="16384" width="9.140625" style="11"/>
  </cols>
  <sheetData>
    <row r="1" spans="1:23" x14ac:dyDescent="0.2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5"/>
      <c r="L1" s="10"/>
      <c r="M1" s="41"/>
      <c r="N1" s="18"/>
      <c r="O1" s="10"/>
      <c r="P1" s="14"/>
      <c r="Q1" s="14"/>
      <c r="R1" s="14"/>
      <c r="S1" s="14"/>
      <c r="T1" s="14"/>
      <c r="U1" s="15"/>
      <c r="V1" s="15"/>
      <c r="W1" s="15"/>
    </row>
    <row r="2" spans="1:23" x14ac:dyDescent="0.2">
      <c r="A2" s="336" t="s">
        <v>138</v>
      </c>
      <c r="B2" s="301"/>
      <c r="C2" s="301"/>
      <c r="D2" s="301"/>
      <c r="E2" s="301"/>
      <c r="F2" s="301"/>
      <c r="G2" s="301"/>
      <c r="H2" s="301"/>
      <c r="I2" s="301"/>
      <c r="J2" s="301"/>
      <c r="K2" s="337"/>
      <c r="L2" s="10"/>
      <c r="M2" s="159"/>
      <c r="N2" s="160"/>
      <c r="O2" s="16"/>
      <c r="P2" s="16"/>
      <c r="Q2" s="16"/>
      <c r="R2" s="14"/>
      <c r="S2" s="14"/>
      <c r="T2" s="16"/>
      <c r="U2" s="16"/>
      <c r="V2" s="16"/>
    </row>
    <row r="3" spans="1:23" x14ac:dyDescent="0.2">
      <c r="A3" s="345"/>
      <c r="B3" s="343"/>
      <c r="C3" s="343"/>
      <c r="D3" s="343"/>
      <c r="E3" s="343"/>
      <c r="F3" s="343"/>
      <c r="G3" s="343"/>
      <c r="H3" s="343"/>
      <c r="I3" s="343"/>
      <c r="J3" s="343"/>
      <c r="K3" s="346"/>
      <c r="L3" s="13"/>
      <c r="R3" s="13"/>
      <c r="T3" s="11"/>
    </row>
    <row r="4" spans="1:23" x14ac:dyDescent="0.2">
      <c r="A4" s="338" t="str">
        <f>Summary!A4</f>
        <v>Through Jan 2, 2021</v>
      </c>
      <c r="B4" s="307"/>
      <c r="C4" s="307"/>
      <c r="D4" s="307"/>
      <c r="E4" s="307"/>
      <c r="F4" s="307"/>
      <c r="G4" s="339"/>
      <c r="H4" s="339"/>
      <c r="I4" s="339"/>
      <c r="J4" s="339"/>
      <c r="K4" s="340"/>
      <c r="S4" s="11"/>
      <c r="T4" s="11"/>
    </row>
    <row r="5" spans="1:23" x14ac:dyDescent="0.2">
      <c r="A5" s="341"/>
      <c r="B5" s="342"/>
      <c r="C5" s="342"/>
      <c r="D5" s="342"/>
      <c r="E5" s="342"/>
      <c r="F5" s="342"/>
      <c r="G5" s="343"/>
      <c r="H5" s="342"/>
      <c r="I5" s="342"/>
      <c r="J5" s="342"/>
      <c r="K5" s="344"/>
      <c r="S5" s="11"/>
      <c r="T5" s="11"/>
    </row>
    <row r="6" spans="1:23" x14ac:dyDescent="0.2">
      <c r="A6" s="332" t="s">
        <v>19</v>
      </c>
      <c r="B6" s="294"/>
      <c r="C6" s="294"/>
      <c r="D6" s="294"/>
      <c r="E6" s="294"/>
      <c r="F6" s="296"/>
      <c r="G6" s="54"/>
      <c r="H6" s="327" t="s">
        <v>20</v>
      </c>
      <c r="I6" s="327"/>
      <c r="J6" s="327"/>
      <c r="K6" s="328"/>
      <c r="L6" s="27"/>
      <c r="S6" s="11"/>
      <c r="T6" s="11"/>
    </row>
    <row r="7" spans="1:23" x14ac:dyDescent="0.2">
      <c r="A7" s="215"/>
      <c r="B7" s="127" t="s">
        <v>9</v>
      </c>
      <c r="C7" s="128" t="s">
        <v>23</v>
      </c>
      <c r="D7" s="128" t="s">
        <v>125</v>
      </c>
      <c r="E7" s="129" t="s">
        <v>126</v>
      </c>
      <c r="F7" s="130" t="s">
        <v>18</v>
      </c>
      <c r="G7" s="21"/>
      <c r="H7" s="128" t="s">
        <v>23</v>
      </c>
      <c r="I7" s="128" t="s">
        <v>125</v>
      </c>
      <c r="J7" s="129" t="s">
        <v>125</v>
      </c>
      <c r="K7" s="216" t="s">
        <v>18</v>
      </c>
      <c r="S7" s="11"/>
      <c r="T7" s="11"/>
    </row>
    <row r="8" spans="1:23" x14ac:dyDescent="0.2">
      <c r="A8" s="217" t="s">
        <v>48</v>
      </c>
      <c r="B8" s="53" t="s">
        <v>1</v>
      </c>
      <c r="C8" s="43" t="s">
        <v>10</v>
      </c>
      <c r="D8" s="43" t="s">
        <v>0</v>
      </c>
      <c r="E8" s="44" t="s">
        <v>25</v>
      </c>
      <c r="F8" s="44" t="s">
        <v>49</v>
      </c>
      <c r="G8" s="21"/>
      <c r="H8" s="43" t="s">
        <v>10</v>
      </c>
      <c r="I8" s="43" t="s">
        <v>0</v>
      </c>
      <c r="J8" s="44" t="s">
        <v>25</v>
      </c>
      <c r="K8" s="218" t="s">
        <v>49</v>
      </c>
      <c r="S8" s="11"/>
      <c r="T8" s="11"/>
    </row>
    <row r="9" spans="1:23" x14ac:dyDescent="0.2">
      <c r="A9" s="215"/>
      <c r="B9" s="175">
        <f>B20</f>
        <v>2554.7999999999997</v>
      </c>
      <c r="C9" s="175">
        <f>C20</f>
        <v>630</v>
      </c>
      <c r="D9" s="175">
        <f>D20</f>
        <v>602</v>
      </c>
      <c r="E9" s="175">
        <f>E20</f>
        <v>630</v>
      </c>
      <c r="F9" s="175">
        <f>F20</f>
        <v>-28</v>
      </c>
      <c r="G9" s="113"/>
      <c r="H9" s="173">
        <f>H20</f>
        <v>527</v>
      </c>
      <c r="I9" s="173">
        <f>I20</f>
        <v>307</v>
      </c>
      <c r="J9" s="173">
        <f>J20</f>
        <v>527</v>
      </c>
      <c r="K9" s="219">
        <f>I9-J9</f>
        <v>-220</v>
      </c>
      <c r="S9" s="11"/>
      <c r="T9" s="11"/>
    </row>
    <row r="10" spans="1:23" x14ac:dyDescent="0.2">
      <c r="A10" s="217" t="s">
        <v>150</v>
      </c>
      <c r="B10" s="49"/>
      <c r="C10" s="50"/>
      <c r="D10" s="50"/>
      <c r="E10" s="51"/>
      <c r="F10" s="52" t="s">
        <v>4</v>
      </c>
      <c r="G10" s="115"/>
      <c r="H10" s="47"/>
      <c r="I10" s="47"/>
      <c r="J10" s="48"/>
      <c r="K10" s="220"/>
      <c r="S10" s="11"/>
      <c r="T10" s="11"/>
    </row>
    <row r="11" spans="1:23" x14ac:dyDescent="0.2">
      <c r="A11" s="221" t="s">
        <v>145</v>
      </c>
      <c r="B11" s="210">
        <v>156</v>
      </c>
      <c r="C11" s="206">
        <v>19</v>
      </c>
      <c r="D11" s="251">
        <v>19</v>
      </c>
      <c r="E11" s="213">
        <f>(C11/52) *(Summary!$B$35)</f>
        <v>19</v>
      </c>
      <c r="F11" s="52">
        <f>D11-E11</f>
        <v>0</v>
      </c>
      <c r="G11" s="115"/>
      <c r="H11" s="250">
        <v>0</v>
      </c>
      <c r="I11" s="254">
        <v>0</v>
      </c>
      <c r="J11" s="213">
        <f>(H11/52) *(Summary!$B$35)</f>
        <v>0</v>
      </c>
      <c r="K11" s="222">
        <f>I11-J11</f>
        <v>0</v>
      </c>
      <c r="S11" s="11"/>
      <c r="T11" s="11"/>
    </row>
    <row r="12" spans="1:23" x14ac:dyDescent="0.2">
      <c r="A12" s="221" t="s">
        <v>132</v>
      </c>
      <c r="B12" s="210">
        <v>699.4</v>
      </c>
      <c r="C12" s="206">
        <v>199</v>
      </c>
      <c r="D12" s="251">
        <v>199</v>
      </c>
      <c r="E12" s="213">
        <f>(C12/52) *(Summary!$B$35)</f>
        <v>199</v>
      </c>
      <c r="F12" s="52">
        <f>D12-E12</f>
        <v>0</v>
      </c>
      <c r="G12" s="80"/>
      <c r="H12" s="250">
        <v>135</v>
      </c>
      <c r="I12" s="171">
        <v>27</v>
      </c>
      <c r="J12" s="213">
        <f>(H12/52) *(Summary!$B$35)</f>
        <v>135</v>
      </c>
      <c r="K12" s="222">
        <f>I12-J12</f>
        <v>-108</v>
      </c>
      <c r="S12" s="11"/>
      <c r="T12" s="11"/>
    </row>
    <row r="13" spans="1:23" x14ac:dyDescent="0.2">
      <c r="A13" s="221" t="s">
        <v>106</v>
      </c>
      <c r="B13" s="210">
        <v>1412.7</v>
      </c>
      <c r="C13" s="206">
        <v>338</v>
      </c>
      <c r="D13" s="251">
        <v>311</v>
      </c>
      <c r="E13" s="213">
        <f>(C13/52) *(Summary!$B$35)</f>
        <v>338</v>
      </c>
      <c r="F13" s="52">
        <f>D13-E13</f>
        <v>-27</v>
      </c>
      <c r="G13" s="80"/>
      <c r="H13" s="250">
        <v>330</v>
      </c>
      <c r="I13" s="254">
        <v>280</v>
      </c>
      <c r="J13" s="213">
        <f>(H13/52) *(Summary!$B$35)</f>
        <v>330</v>
      </c>
      <c r="K13" s="222">
        <f>I13-J13</f>
        <v>-50</v>
      </c>
      <c r="S13" s="11"/>
      <c r="T13" s="11"/>
    </row>
    <row r="14" spans="1:23" ht="12.75" customHeight="1" x14ac:dyDescent="0.2">
      <c r="A14" s="223" t="s">
        <v>5</v>
      </c>
      <c r="B14" s="49">
        <f>SUM(B11:B13)</f>
        <v>2268.1</v>
      </c>
      <c r="C14" s="105">
        <f>SUM(C11:C13)</f>
        <v>556</v>
      </c>
      <c r="D14" s="49">
        <f>SUM(D11:D13)</f>
        <v>529</v>
      </c>
      <c r="E14" s="51">
        <f>(C14/52) *(Summary!$B$35)</f>
        <v>556</v>
      </c>
      <c r="F14" s="52">
        <f>SUM(F11:F13)</f>
        <v>-27</v>
      </c>
      <c r="G14" s="114"/>
      <c r="H14" s="49">
        <f>SUM(H11:H13)</f>
        <v>465</v>
      </c>
      <c r="I14" s="204">
        <f>SUM(I11:I13)</f>
        <v>307</v>
      </c>
      <c r="J14" s="205">
        <f>(H14/52) *(Summary!$B$35)</f>
        <v>464.99999999999994</v>
      </c>
      <c r="K14" s="224">
        <f>SUM(K11:K13)</f>
        <v>-158</v>
      </c>
      <c r="S14" s="11"/>
      <c r="T14" s="11"/>
    </row>
    <row r="15" spans="1:23" x14ac:dyDescent="0.2">
      <c r="A15" s="329"/>
      <c r="B15" s="330"/>
      <c r="C15" s="330"/>
      <c r="D15" s="330"/>
      <c r="E15" s="330"/>
      <c r="F15" s="331"/>
      <c r="G15" s="80"/>
      <c r="H15" s="296"/>
      <c r="I15" s="325"/>
      <c r="J15" s="325"/>
      <c r="K15" s="326"/>
      <c r="S15" s="11"/>
      <c r="T15" s="11"/>
    </row>
    <row r="16" spans="1:23" ht="12.75" customHeight="1" x14ac:dyDescent="0.2">
      <c r="A16" s="217" t="s">
        <v>149</v>
      </c>
      <c r="B16" s="49"/>
      <c r="C16" s="49"/>
      <c r="D16" s="49"/>
      <c r="E16" s="51"/>
      <c r="F16" s="52"/>
      <c r="G16" s="80"/>
      <c r="H16" s="49"/>
      <c r="I16" s="49"/>
      <c r="J16" s="49"/>
      <c r="K16" s="224"/>
      <c r="S16" s="11"/>
      <c r="T16" s="11"/>
    </row>
    <row r="17" spans="1:20" x14ac:dyDescent="0.2">
      <c r="A17" s="215" t="s">
        <v>50</v>
      </c>
      <c r="B17" s="210">
        <v>286.7</v>
      </c>
      <c r="C17" s="206">
        <v>74</v>
      </c>
      <c r="D17" s="251">
        <v>73</v>
      </c>
      <c r="E17" s="213">
        <f>(C17/52) *(Summary!$B$35)</f>
        <v>74</v>
      </c>
      <c r="F17" s="52">
        <f>D17-E17</f>
        <v>-1</v>
      </c>
      <c r="G17" s="80"/>
      <c r="H17" s="207">
        <v>62</v>
      </c>
      <c r="I17" s="252"/>
      <c r="J17" s="213">
        <f>(H17/52) *(Summary!$B$35)</f>
        <v>62</v>
      </c>
      <c r="K17" s="222">
        <f>I17-J17</f>
        <v>-62</v>
      </c>
      <c r="S17" s="11"/>
      <c r="T17" s="11"/>
    </row>
    <row r="18" spans="1:20" x14ac:dyDescent="0.2">
      <c r="A18" s="223" t="s">
        <v>5</v>
      </c>
      <c r="B18" s="49">
        <f>SUM(B17)</f>
        <v>286.7</v>
      </c>
      <c r="C18" s="49">
        <f>SUM(C17)</f>
        <v>74</v>
      </c>
      <c r="D18" s="49">
        <f>SUM(D17)</f>
        <v>73</v>
      </c>
      <c r="E18" s="49">
        <f>(C18/52) *(Summary!$B$35)</f>
        <v>74</v>
      </c>
      <c r="F18" s="49">
        <f>SUM(F17)</f>
        <v>-1</v>
      </c>
      <c r="G18" s="80"/>
      <c r="H18" s="49">
        <f>SUM(H17)</f>
        <v>62</v>
      </c>
      <c r="I18" s="49">
        <f>SUM(I17)</f>
        <v>0</v>
      </c>
      <c r="J18" s="49">
        <f>(H18/52) *(Summary!$B$35)</f>
        <v>62</v>
      </c>
      <c r="K18" s="224">
        <f>SUM(K17)</f>
        <v>-62</v>
      </c>
      <c r="S18" s="11"/>
      <c r="T18" s="11"/>
    </row>
    <row r="19" spans="1:20" x14ac:dyDescent="0.2">
      <c r="A19" s="329"/>
      <c r="B19" s="330"/>
      <c r="C19" s="330"/>
      <c r="D19" s="330"/>
      <c r="E19" s="330"/>
      <c r="F19" s="331"/>
      <c r="G19" s="115"/>
      <c r="H19" s="296"/>
      <c r="I19" s="325"/>
      <c r="J19" s="325"/>
      <c r="K19" s="326"/>
      <c r="S19" s="11"/>
      <c r="T19" s="11"/>
    </row>
    <row r="20" spans="1:20" ht="13.5" thickBot="1" x14ac:dyDescent="0.25">
      <c r="A20" s="225" t="s">
        <v>48</v>
      </c>
      <c r="B20" s="226">
        <f>B14+B18</f>
        <v>2554.7999999999997</v>
      </c>
      <c r="C20" s="226">
        <f>C14+C18</f>
        <v>630</v>
      </c>
      <c r="D20" s="226">
        <f>D14+D18</f>
        <v>602</v>
      </c>
      <c r="E20" s="226">
        <f>(C20/52) *(Summary!$B$35)</f>
        <v>630</v>
      </c>
      <c r="F20" s="227">
        <f>D20-E20</f>
        <v>-28</v>
      </c>
      <c r="G20" s="228"/>
      <c r="H20" s="226">
        <f>H14+H18</f>
        <v>527</v>
      </c>
      <c r="I20" s="226">
        <f>I14+I18</f>
        <v>307</v>
      </c>
      <c r="J20" s="226">
        <f>(H20/52) *(Summary!$B$35)</f>
        <v>527</v>
      </c>
      <c r="K20" s="229">
        <f>I20-J20</f>
        <v>-220</v>
      </c>
      <c r="S20" s="11"/>
      <c r="T20" s="11"/>
    </row>
    <row r="21" spans="1:20" x14ac:dyDescent="0.2">
      <c r="L21" s="36"/>
      <c r="R21" s="13"/>
      <c r="T21" s="11"/>
    </row>
    <row r="22" spans="1:20" x14ac:dyDescent="0.2">
      <c r="A22" s="37"/>
      <c r="B22" s="13"/>
      <c r="L22" s="13"/>
      <c r="R22" s="13"/>
      <c r="T22" s="11"/>
    </row>
    <row r="23" spans="1:20" x14ac:dyDescent="0.2">
      <c r="A23" s="19"/>
      <c r="B23" s="13"/>
      <c r="L23" s="13"/>
      <c r="R23" s="13"/>
      <c r="T23" s="11"/>
    </row>
    <row r="24" spans="1:20" x14ac:dyDescent="0.2">
      <c r="A24" s="38"/>
      <c r="B24" s="39"/>
      <c r="C24" s="40"/>
      <c r="L24" s="13"/>
      <c r="R24" s="13"/>
      <c r="T24" s="11"/>
    </row>
    <row r="25" spans="1:20" x14ac:dyDescent="0.2">
      <c r="A25" s="19"/>
      <c r="B25" s="13"/>
      <c r="L25" s="13"/>
      <c r="R25" s="13"/>
      <c r="T25" s="11"/>
    </row>
    <row r="26" spans="1:20" x14ac:dyDescent="0.2">
      <c r="A26" s="19"/>
      <c r="B26" s="13"/>
      <c r="L26" s="13"/>
      <c r="R26" s="13"/>
      <c r="T26" s="11"/>
    </row>
    <row r="27" spans="1:20" x14ac:dyDescent="0.2">
      <c r="L27" s="13"/>
      <c r="R27" s="13"/>
      <c r="T27" s="11"/>
    </row>
    <row r="28" spans="1:20" x14ac:dyDescent="0.2">
      <c r="A28" s="19"/>
      <c r="B28" s="41"/>
      <c r="L28" s="13"/>
      <c r="R28" s="13"/>
      <c r="T28" s="11"/>
    </row>
    <row r="29" spans="1:20" x14ac:dyDescent="0.2">
      <c r="A29" s="19"/>
      <c r="B29" s="41"/>
      <c r="L29" s="13"/>
      <c r="R29" s="13"/>
      <c r="T29" s="11"/>
    </row>
    <row r="30" spans="1:20" x14ac:dyDescent="0.2">
      <c r="A30" s="19"/>
      <c r="B30" s="41"/>
      <c r="L30" s="13"/>
      <c r="R30" s="13"/>
      <c r="T30" s="11"/>
    </row>
    <row r="31" spans="1:20" x14ac:dyDescent="0.2">
      <c r="A31" s="19"/>
      <c r="B31" s="41"/>
      <c r="L31" s="13"/>
      <c r="R31" s="13"/>
      <c r="T31" s="11"/>
    </row>
    <row r="32" spans="1:20" x14ac:dyDescent="0.2">
      <c r="A32" s="19"/>
      <c r="B32" s="41"/>
      <c r="L32" s="13"/>
      <c r="R32" s="13"/>
      <c r="T32" s="11"/>
    </row>
    <row r="33" spans="1:20" x14ac:dyDescent="0.2">
      <c r="L33" s="13"/>
      <c r="R33" s="13"/>
      <c r="T33" s="11"/>
    </row>
    <row r="34" spans="1:20" x14ac:dyDescent="0.2">
      <c r="L34" s="13"/>
      <c r="R34" s="13"/>
      <c r="T34" s="11"/>
    </row>
    <row r="35" spans="1:20" x14ac:dyDescent="0.2">
      <c r="L35" s="13"/>
      <c r="R35" s="13"/>
      <c r="T35" s="11"/>
    </row>
    <row r="36" spans="1:20" x14ac:dyDescent="0.2">
      <c r="L36" s="13"/>
      <c r="R36" s="13"/>
      <c r="T36" s="11"/>
    </row>
    <row r="37" spans="1:20" x14ac:dyDescent="0.2">
      <c r="L37" s="13"/>
      <c r="R37" s="13"/>
      <c r="T37" s="11"/>
    </row>
    <row r="38" spans="1:20" x14ac:dyDescent="0.2">
      <c r="L38" s="13"/>
      <c r="R38" s="13"/>
      <c r="T38" s="11"/>
    </row>
    <row r="39" spans="1:20" x14ac:dyDescent="0.2">
      <c r="L39" s="13"/>
      <c r="R39" s="13"/>
      <c r="T39" s="11"/>
    </row>
    <row r="40" spans="1:20" x14ac:dyDescent="0.2">
      <c r="L40" s="13"/>
      <c r="R40" s="13"/>
      <c r="T40" s="11"/>
    </row>
    <row r="41" spans="1:20" x14ac:dyDescent="0.2">
      <c r="L41" s="13"/>
      <c r="R41" s="13"/>
      <c r="T41" s="11"/>
    </row>
    <row r="42" spans="1:20" x14ac:dyDescent="0.2">
      <c r="L42" s="13"/>
      <c r="R42" s="13"/>
      <c r="T42" s="11"/>
    </row>
    <row r="43" spans="1:20" x14ac:dyDescent="0.2">
      <c r="L43" s="13"/>
      <c r="R43" s="13"/>
      <c r="T43" s="11"/>
    </row>
    <row r="44" spans="1:20" x14ac:dyDescent="0.2">
      <c r="L44" s="13"/>
      <c r="R44" s="13"/>
      <c r="T44" s="11"/>
    </row>
    <row r="45" spans="1:20" x14ac:dyDescent="0.2">
      <c r="A45" s="13"/>
      <c r="B45" s="11"/>
      <c r="F45" s="11"/>
      <c r="G45" s="11"/>
      <c r="M45" s="11"/>
      <c r="N45" s="11"/>
      <c r="S45" s="11"/>
      <c r="T45" s="11"/>
    </row>
    <row r="46" spans="1:20" x14ac:dyDescent="0.2">
      <c r="A46" s="13"/>
      <c r="B46" s="11"/>
      <c r="F46" s="11"/>
      <c r="G46" s="11"/>
      <c r="M46" s="11"/>
      <c r="N46" s="11"/>
      <c r="S46" s="11"/>
      <c r="T46" s="11"/>
    </row>
    <row r="47" spans="1:20" x14ac:dyDescent="0.2">
      <c r="A47" s="13"/>
      <c r="B47" s="11"/>
      <c r="F47" s="11"/>
      <c r="G47" s="11"/>
      <c r="M47" s="11"/>
      <c r="N47" s="11"/>
      <c r="S47" s="11"/>
      <c r="T47" s="11"/>
    </row>
    <row r="48" spans="1:20" x14ac:dyDescent="0.2">
      <c r="A48" s="13"/>
      <c r="B48" s="11"/>
      <c r="F48" s="11"/>
      <c r="G48" s="11"/>
      <c r="M48" s="11"/>
      <c r="N48" s="11"/>
      <c r="S48" s="11"/>
      <c r="T48" s="11"/>
    </row>
    <row r="49" spans="1:20" x14ac:dyDescent="0.2">
      <c r="A49" s="13"/>
      <c r="B49" s="11"/>
      <c r="F49" s="11"/>
      <c r="G49" s="11"/>
      <c r="M49" s="11"/>
      <c r="N49" s="11"/>
      <c r="S49" s="11"/>
      <c r="T49" s="11"/>
    </row>
    <row r="50" spans="1:20" s="21" customFormat="1" x14ac:dyDescent="0.2"/>
    <row r="51" spans="1:20" x14ac:dyDescent="0.2">
      <c r="A51" s="13"/>
      <c r="B51" s="11"/>
      <c r="F51" s="11"/>
      <c r="G51" s="11"/>
      <c r="M51" s="11"/>
      <c r="N51" s="11"/>
      <c r="S51" s="11"/>
      <c r="T51" s="11"/>
    </row>
    <row r="52" spans="1:20" x14ac:dyDescent="0.2">
      <c r="L52" s="13"/>
      <c r="R52" s="13"/>
      <c r="T52" s="11"/>
    </row>
    <row r="53" spans="1:20" x14ac:dyDescent="0.2">
      <c r="L53" s="13"/>
      <c r="R53" s="13"/>
      <c r="T53" s="11"/>
    </row>
    <row r="54" spans="1:20" x14ac:dyDescent="0.2">
      <c r="L54" s="13"/>
      <c r="R54" s="13"/>
      <c r="T54" s="11"/>
    </row>
    <row r="55" spans="1:20" x14ac:dyDescent="0.2">
      <c r="L55" s="13"/>
      <c r="R55" s="13"/>
      <c r="T55" s="11"/>
    </row>
    <row r="56" spans="1:20" x14ac:dyDescent="0.2">
      <c r="L56" s="13"/>
      <c r="R56" s="13"/>
      <c r="T56" s="11"/>
    </row>
    <row r="57" spans="1:20" x14ac:dyDescent="0.2">
      <c r="L57" s="13"/>
      <c r="R57" s="13"/>
      <c r="T57" s="11"/>
    </row>
    <row r="58" spans="1:20" x14ac:dyDescent="0.2">
      <c r="L58" s="13"/>
      <c r="R58" s="13"/>
      <c r="T58" s="11"/>
    </row>
    <row r="59" spans="1:20" x14ac:dyDescent="0.2">
      <c r="L59" s="13"/>
      <c r="R59" s="13"/>
      <c r="T59" s="11"/>
    </row>
    <row r="60" spans="1:20" x14ac:dyDescent="0.2">
      <c r="L60" s="13"/>
      <c r="R60" s="13"/>
      <c r="T60" s="11"/>
    </row>
    <row r="61" spans="1:20" x14ac:dyDescent="0.2">
      <c r="L61" s="13"/>
      <c r="R61" s="13"/>
      <c r="T61" s="11"/>
    </row>
    <row r="62" spans="1:20" x14ac:dyDescent="0.2">
      <c r="L62" s="13"/>
      <c r="R62" s="13"/>
      <c r="T62" s="11"/>
    </row>
    <row r="63" spans="1:20" x14ac:dyDescent="0.2">
      <c r="L63" s="13"/>
      <c r="R63" s="13"/>
      <c r="T63" s="11"/>
    </row>
    <row r="64" spans="1:20" x14ac:dyDescent="0.2">
      <c r="L64" s="13"/>
      <c r="R64" s="13"/>
      <c r="T64" s="11"/>
    </row>
    <row r="65" spans="12:20" x14ac:dyDescent="0.2">
      <c r="L65" s="13"/>
      <c r="R65" s="13"/>
      <c r="T65" s="11"/>
    </row>
    <row r="66" spans="12:20" x14ac:dyDescent="0.2">
      <c r="L66" s="13"/>
      <c r="R66" s="13"/>
      <c r="T66" s="11"/>
    </row>
    <row r="67" spans="12:20" x14ac:dyDescent="0.2">
      <c r="L67" s="13"/>
      <c r="R67" s="13"/>
      <c r="T67" s="11"/>
    </row>
    <row r="68" spans="12:20" x14ac:dyDescent="0.2">
      <c r="L68" s="13"/>
      <c r="R68" s="13"/>
      <c r="T68" s="11"/>
    </row>
    <row r="69" spans="12:20" x14ac:dyDescent="0.2">
      <c r="L69" s="13"/>
      <c r="R69" s="13"/>
      <c r="T69" s="11"/>
    </row>
  </sheetData>
  <mergeCells count="11">
    <mergeCell ref="A1:K1"/>
    <mergeCell ref="A15:F15"/>
    <mergeCell ref="A2:K2"/>
    <mergeCell ref="A4:K4"/>
    <mergeCell ref="A5:K5"/>
    <mergeCell ref="A3:K3"/>
    <mergeCell ref="H19:K19"/>
    <mergeCell ref="H15:K15"/>
    <mergeCell ref="H6:K6"/>
    <mergeCell ref="A19:F19"/>
    <mergeCell ref="A6:F6"/>
  </mergeCells>
  <phoneticPr fontId="0" type="noConversion"/>
  <printOptions horizontalCentered="1" verticalCentered="1"/>
  <pageMargins left="0.75" right="0.75" top="0.5" bottom="0.75" header="0.5" footer="0.5"/>
  <pageSetup orientation="landscape" r:id="rId1"/>
  <headerFooter alignWithMargins="0"/>
  <customProperties>
    <customPr name="_pios_id" r:id="rId2"/>
  </customProperties>
  <ignoredErrors>
    <ignoredError sqref="E14 E18 J14 J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8"/>
  <sheetViews>
    <sheetView zoomScaleNormal="100" workbookViewId="0">
      <selection activeCell="D10" sqref="D10:D13"/>
    </sheetView>
  </sheetViews>
  <sheetFormatPr defaultColWidth="9.140625" defaultRowHeight="12.75" x14ac:dyDescent="0.2"/>
  <cols>
    <col min="1" max="1" width="16.28515625" style="11" bestFit="1" customWidth="1"/>
    <col min="2" max="2" width="8.85546875" style="12" bestFit="1" customWidth="1"/>
    <col min="3" max="3" width="9.42578125" style="11" bestFit="1" customWidth="1"/>
    <col min="4" max="4" width="12.28515625" style="11" bestFit="1" customWidth="1"/>
    <col min="5" max="5" width="13.7109375" style="11" bestFit="1" customWidth="1"/>
    <col min="6" max="6" width="12.5703125" style="13" bestFit="1" customWidth="1"/>
    <col min="7" max="7" width="10.28515625" style="11" customWidth="1"/>
    <col min="8" max="8" width="11.5703125" style="13" customWidth="1"/>
    <col min="9" max="9" width="12.85546875" style="13" customWidth="1"/>
    <col min="10" max="10" width="12.85546875" style="11" customWidth="1"/>
    <col min="11" max="11" width="1.7109375" style="11" customWidth="1"/>
    <col min="12" max="13" width="10.7109375" style="11" customWidth="1"/>
    <col min="14" max="14" width="10.28515625" style="13" customWidth="1"/>
    <col min="15" max="15" width="12.85546875" style="13" customWidth="1"/>
    <col min="16" max="16" width="11.140625" style="11" customWidth="1"/>
    <col min="17" max="17" width="9.7109375" style="11" customWidth="1"/>
    <col min="18" max="18" width="12.5703125" style="11" customWidth="1"/>
    <col min="19" max="16384" width="9.140625" style="11"/>
  </cols>
  <sheetData>
    <row r="1" spans="1:18" x14ac:dyDescent="0.2">
      <c r="A1" s="333"/>
      <c r="B1" s="347"/>
      <c r="C1" s="347"/>
      <c r="D1" s="347"/>
      <c r="E1" s="347"/>
      <c r="F1" s="348"/>
      <c r="G1" s="10"/>
      <c r="H1" s="10"/>
      <c r="I1" s="10"/>
      <c r="J1" s="10"/>
      <c r="K1" s="14"/>
      <c r="L1" s="14"/>
      <c r="M1" s="14"/>
      <c r="N1" s="14"/>
      <c r="O1" s="14"/>
      <c r="P1" s="15"/>
      <c r="Q1" s="15"/>
      <c r="R1" s="15"/>
    </row>
    <row r="2" spans="1:18" x14ac:dyDescent="0.2">
      <c r="A2" s="336" t="s">
        <v>139</v>
      </c>
      <c r="B2" s="327"/>
      <c r="C2" s="327"/>
      <c r="D2" s="327"/>
      <c r="E2" s="327"/>
      <c r="F2" s="328"/>
      <c r="G2" s="10"/>
      <c r="H2" s="14"/>
      <c r="I2" s="16"/>
      <c r="J2" s="16"/>
      <c r="K2" s="16"/>
      <c r="L2" s="16"/>
      <c r="M2" s="14"/>
      <c r="N2" s="14"/>
      <c r="O2" s="16"/>
      <c r="P2" s="16"/>
      <c r="Q2" s="16"/>
    </row>
    <row r="3" spans="1:18" x14ac:dyDescent="0.2">
      <c r="A3" s="349"/>
      <c r="B3" s="350"/>
      <c r="C3" s="350"/>
      <c r="D3" s="350"/>
      <c r="E3" s="350"/>
      <c r="F3" s="351"/>
      <c r="G3" s="13"/>
      <c r="I3" s="11"/>
      <c r="M3" s="13"/>
      <c r="O3" s="11"/>
    </row>
    <row r="4" spans="1:18" x14ac:dyDescent="0.2">
      <c r="A4" s="338" t="str">
        <f>Summary!A4</f>
        <v>Through Jan 2, 2021</v>
      </c>
      <c r="B4" s="354"/>
      <c r="C4" s="354"/>
      <c r="D4" s="354"/>
      <c r="E4" s="354"/>
      <c r="F4" s="355"/>
      <c r="H4" s="11"/>
      <c r="I4" s="11"/>
      <c r="N4" s="11"/>
      <c r="O4" s="11"/>
    </row>
    <row r="5" spans="1:18" x14ac:dyDescent="0.2">
      <c r="A5" s="341"/>
      <c r="B5" s="352"/>
      <c r="C5" s="352"/>
      <c r="D5" s="352"/>
      <c r="E5" s="352"/>
      <c r="F5" s="353"/>
      <c r="H5" s="11"/>
      <c r="I5" s="11"/>
      <c r="N5" s="11"/>
      <c r="O5" s="11"/>
    </row>
    <row r="6" spans="1:18" x14ac:dyDescent="0.2">
      <c r="A6" s="336" t="s">
        <v>19</v>
      </c>
      <c r="B6" s="327"/>
      <c r="C6" s="327"/>
      <c r="D6" s="327"/>
      <c r="E6" s="327"/>
      <c r="F6" s="328"/>
      <c r="G6" s="27"/>
      <c r="H6" s="11"/>
      <c r="I6" s="11"/>
      <c r="N6" s="11"/>
      <c r="O6" s="11"/>
    </row>
    <row r="7" spans="1:18" x14ac:dyDescent="0.2">
      <c r="A7" s="291" t="s">
        <v>151</v>
      </c>
      <c r="B7" s="127" t="s">
        <v>9</v>
      </c>
      <c r="C7" s="128" t="s">
        <v>23</v>
      </c>
      <c r="D7" s="128" t="s">
        <v>125</v>
      </c>
      <c r="E7" s="129" t="s">
        <v>126</v>
      </c>
      <c r="F7" s="230" t="s">
        <v>18</v>
      </c>
      <c r="H7" s="11"/>
      <c r="I7" s="11"/>
      <c r="N7" s="11"/>
      <c r="O7" s="11"/>
    </row>
    <row r="8" spans="1:18" x14ac:dyDescent="0.2">
      <c r="A8" s="217" t="s">
        <v>51</v>
      </c>
      <c r="B8" s="53" t="s">
        <v>1</v>
      </c>
      <c r="C8" s="43" t="s">
        <v>10</v>
      </c>
      <c r="D8" s="43" t="s">
        <v>0</v>
      </c>
      <c r="E8" s="44" t="s">
        <v>25</v>
      </c>
      <c r="F8" s="218" t="s">
        <v>49</v>
      </c>
      <c r="H8" s="11"/>
      <c r="I8" s="11"/>
      <c r="N8" s="11"/>
      <c r="O8" s="11"/>
    </row>
    <row r="9" spans="1:18" x14ac:dyDescent="0.2">
      <c r="A9" s="286"/>
      <c r="B9" s="173">
        <f>B14</f>
        <v>4433.2</v>
      </c>
      <c r="C9" s="173">
        <f>C14</f>
        <v>1466</v>
      </c>
      <c r="D9" s="173">
        <f>D14</f>
        <v>1466.3</v>
      </c>
      <c r="E9" s="173">
        <f>(C9/52) *(Summary!$B$35)</f>
        <v>1466</v>
      </c>
      <c r="F9" s="219">
        <f t="shared" ref="F9:F14" si="0">D9-E9</f>
        <v>0.29999999999995453</v>
      </c>
      <c r="H9" s="11"/>
      <c r="I9" s="11"/>
      <c r="N9" s="11"/>
      <c r="O9" s="11"/>
    </row>
    <row r="10" spans="1:18" x14ac:dyDescent="0.2">
      <c r="A10" s="231" t="s">
        <v>53</v>
      </c>
      <c r="B10" s="210">
        <v>854.4</v>
      </c>
      <c r="C10" s="207">
        <v>164</v>
      </c>
      <c r="D10" s="256">
        <v>164.3</v>
      </c>
      <c r="E10" s="214">
        <f>(C10/52) *(Summary!$B$35)</f>
        <v>164</v>
      </c>
      <c r="F10" s="222">
        <f t="shared" si="0"/>
        <v>0.30000000000001137</v>
      </c>
      <c r="H10" s="11"/>
      <c r="I10" s="11"/>
      <c r="N10" s="11"/>
      <c r="O10" s="11"/>
    </row>
    <row r="11" spans="1:18" x14ac:dyDescent="0.2">
      <c r="A11" s="231" t="s">
        <v>54</v>
      </c>
      <c r="B11" s="210">
        <v>740.5</v>
      </c>
      <c r="C11" s="207">
        <v>121</v>
      </c>
      <c r="D11" s="256">
        <v>121</v>
      </c>
      <c r="E11" s="214">
        <f>(C11/52) *(Summary!$B$35)</f>
        <v>121.00000000000001</v>
      </c>
      <c r="F11" s="222">
        <f t="shared" si="0"/>
        <v>0</v>
      </c>
      <c r="H11" s="11"/>
      <c r="I11" s="11"/>
      <c r="N11" s="11"/>
      <c r="O11" s="11"/>
    </row>
    <row r="12" spans="1:18" x14ac:dyDescent="0.2">
      <c r="A12" s="231" t="s">
        <v>124</v>
      </c>
      <c r="B12" s="210">
        <v>1927.1</v>
      </c>
      <c r="C12" s="207">
        <v>693</v>
      </c>
      <c r="D12" s="256">
        <v>693</v>
      </c>
      <c r="E12" s="214">
        <f>(C12/52) *(Summary!$B$35)</f>
        <v>693</v>
      </c>
      <c r="F12" s="222">
        <f t="shared" si="0"/>
        <v>0</v>
      </c>
      <c r="H12" s="11"/>
      <c r="I12" s="11"/>
      <c r="N12" s="11"/>
      <c r="O12" s="11"/>
    </row>
    <row r="13" spans="1:18" x14ac:dyDescent="0.2">
      <c r="A13" s="231" t="s">
        <v>55</v>
      </c>
      <c r="B13" s="210">
        <v>911.2</v>
      </c>
      <c r="C13" s="207">
        <v>488</v>
      </c>
      <c r="D13" s="257">
        <v>488</v>
      </c>
      <c r="E13" s="214">
        <f>(C13/52) *(Summary!$B$35)</f>
        <v>488</v>
      </c>
      <c r="F13" s="222">
        <f t="shared" si="0"/>
        <v>0</v>
      </c>
      <c r="H13" s="11"/>
      <c r="I13" s="11"/>
      <c r="N13" s="11"/>
      <c r="O13" s="11"/>
    </row>
    <row r="14" spans="1:18" ht="13.5" thickBot="1" x14ac:dyDescent="0.25">
      <c r="A14" s="225" t="s">
        <v>51</v>
      </c>
      <c r="B14" s="232">
        <f>SUM(B10:B13)</f>
        <v>4433.2</v>
      </c>
      <c r="C14" s="232">
        <f>SUM(C10:C13)</f>
        <v>1466</v>
      </c>
      <c r="D14" s="232">
        <f>SUM(D10:D13)</f>
        <v>1466.3</v>
      </c>
      <c r="E14" s="232">
        <f>(C14/52) *(Summary!$B$35)</f>
        <v>1466</v>
      </c>
      <c r="F14" s="233">
        <f t="shared" si="0"/>
        <v>0.29999999999995453</v>
      </c>
      <c r="H14" s="11"/>
      <c r="I14" s="11"/>
      <c r="N14" s="11"/>
      <c r="O14" s="11"/>
    </row>
    <row r="15" spans="1:18" x14ac:dyDescent="0.2">
      <c r="G15" s="36"/>
      <c r="I15" s="11"/>
      <c r="M15" s="13"/>
      <c r="O15" s="11"/>
    </row>
    <row r="16" spans="1:18" x14ac:dyDescent="0.2">
      <c r="A16" s="21"/>
      <c r="B16" s="32"/>
      <c r="D16" s="68"/>
      <c r="F16" s="36"/>
      <c r="G16" s="13"/>
      <c r="I16" s="11"/>
      <c r="M16" s="13"/>
      <c r="O16" s="11"/>
    </row>
    <row r="17" spans="1:15" x14ac:dyDescent="0.2">
      <c r="A17" s="63"/>
      <c r="B17" s="32"/>
      <c r="F17" s="36"/>
      <c r="G17" s="13"/>
      <c r="I17" s="11"/>
      <c r="M17" s="13"/>
      <c r="O17" s="11"/>
    </row>
    <row r="18" spans="1:15" x14ac:dyDescent="0.2">
      <c r="A18" s="19"/>
      <c r="B18" s="41"/>
      <c r="G18" s="13"/>
      <c r="I18" s="11"/>
      <c r="M18" s="13"/>
      <c r="O18" s="11"/>
    </row>
    <row r="19" spans="1:15" x14ac:dyDescent="0.2">
      <c r="G19" s="13"/>
      <c r="I19" s="11"/>
      <c r="M19" s="13"/>
      <c r="O19" s="11"/>
    </row>
    <row r="20" spans="1:15" x14ac:dyDescent="0.2">
      <c r="G20" s="13"/>
      <c r="I20" s="11"/>
      <c r="M20" s="13"/>
      <c r="O20" s="11"/>
    </row>
    <row r="21" spans="1:15" x14ac:dyDescent="0.2">
      <c r="G21" s="13"/>
      <c r="I21" s="11"/>
      <c r="M21" s="13"/>
      <c r="O21" s="11"/>
    </row>
    <row r="22" spans="1:15" x14ac:dyDescent="0.2">
      <c r="G22" s="13"/>
      <c r="I22" s="11"/>
      <c r="M22" s="13"/>
      <c r="O22" s="11"/>
    </row>
    <row r="23" spans="1:15" x14ac:dyDescent="0.2">
      <c r="F23" s="13" t="s">
        <v>131</v>
      </c>
      <c r="G23" s="13"/>
      <c r="I23" s="11"/>
      <c r="M23" s="13"/>
      <c r="O23" s="11"/>
    </row>
    <row r="24" spans="1:15" x14ac:dyDescent="0.2">
      <c r="G24" s="13"/>
      <c r="I24" s="11"/>
      <c r="M24" s="13"/>
      <c r="O24" s="11"/>
    </row>
    <row r="25" spans="1:15" x14ac:dyDescent="0.2">
      <c r="G25" s="13"/>
      <c r="I25" s="11"/>
      <c r="M25" s="13"/>
      <c r="O25" s="11"/>
    </row>
    <row r="26" spans="1:15" x14ac:dyDescent="0.2">
      <c r="G26" s="13"/>
      <c r="I26" s="11"/>
      <c r="M26" s="13"/>
      <c r="O26" s="11"/>
    </row>
    <row r="27" spans="1:15" x14ac:dyDescent="0.2">
      <c r="G27" s="13"/>
      <c r="I27" s="11"/>
      <c r="M27" s="13"/>
      <c r="O27" s="11"/>
    </row>
    <row r="28" spans="1:15" x14ac:dyDescent="0.2">
      <c r="G28" s="13"/>
      <c r="I28" s="11"/>
      <c r="M28" s="13"/>
      <c r="O28" s="11"/>
    </row>
    <row r="29" spans="1:15" x14ac:dyDescent="0.2">
      <c r="G29" s="13"/>
      <c r="I29" s="11"/>
      <c r="M29" s="13"/>
      <c r="O29" s="11"/>
    </row>
    <row r="30" spans="1:15" x14ac:dyDescent="0.2">
      <c r="G30" s="13"/>
      <c r="I30" s="11"/>
      <c r="M30" s="13"/>
      <c r="O30" s="11"/>
    </row>
    <row r="31" spans="1:15" x14ac:dyDescent="0.2">
      <c r="G31" s="13"/>
      <c r="I31" s="11"/>
      <c r="M31" s="13"/>
      <c r="O31" s="11"/>
    </row>
    <row r="32" spans="1:15" x14ac:dyDescent="0.2">
      <c r="G32" s="13"/>
      <c r="I32" s="11"/>
      <c r="M32" s="13"/>
      <c r="O32" s="11"/>
    </row>
    <row r="33" spans="1:18" x14ac:dyDescent="0.2">
      <c r="A33" s="21"/>
      <c r="B33" s="20"/>
      <c r="C33" s="21"/>
      <c r="D33" s="21"/>
      <c r="E33" s="21"/>
      <c r="F33" s="22"/>
      <c r="G33" s="22"/>
      <c r="H33" s="22"/>
      <c r="I33" s="21"/>
      <c r="J33" s="21"/>
      <c r="K33" s="21"/>
      <c r="L33" s="21"/>
      <c r="M33" s="22"/>
      <c r="N33" s="22"/>
      <c r="O33" s="21"/>
      <c r="P33" s="21"/>
      <c r="Q33" s="21"/>
      <c r="R33" s="21"/>
    </row>
    <row r="34" spans="1:18" x14ac:dyDescent="0.2">
      <c r="A34" s="21"/>
      <c r="B34" s="20"/>
      <c r="C34" s="21"/>
      <c r="D34" s="21"/>
      <c r="E34" s="21"/>
      <c r="F34" s="22"/>
      <c r="G34" s="22"/>
      <c r="H34" s="22"/>
      <c r="I34" s="21"/>
      <c r="J34" s="21"/>
      <c r="K34" s="21"/>
      <c r="L34" s="21"/>
      <c r="M34" s="22"/>
      <c r="N34" s="22"/>
      <c r="O34" s="21"/>
      <c r="P34" s="21"/>
      <c r="Q34" s="21"/>
      <c r="R34" s="21"/>
    </row>
    <row r="35" spans="1:18" x14ac:dyDescent="0.2">
      <c r="A35" s="21"/>
      <c r="B35" s="20"/>
      <c r="C35" s="21"/>
      <c r="D35" s="21"/>
      <c r="E35" s="21"/>
      <c r="F35" s="22"/>
      <c r="G35" s="22"/>
      <c r="H35" s="22"/>
      <c r="I35" s="21"/>
      <c r="J35" s="21"/>
      <c r="K35" s="21"/>
      <c r="L35" s="21"/>
      <c r="M35" s="22"/>
      <c r="N35" s="22"/>
      <c r="O35" s="21"/>
      <c r="P35" s="21"/>
      <c r="Q35" s="21"/>
      <c r="R35" s="21"/>
    </row>
    <row r="36" spans="1:18" x14ac:dyDescent="0.2">
      <c r="A36" s="21"/>
      <c r="B36" s="20"/>
      <c r="C36" s="21"/>
      <c r="D36" s="21"/>
      <c r="E36" s="21"/>
      <c r="F36" s="22"/>
      <c r="G36" s="22"/>
      <c r="H36" s="22"/>
      <c r="I36" s="21"/>
      <c r="J36" s="21"/>
      <c r="K36" s="21"/>
      <c r="L36" s="21"/>
      <c r="M36" s="22"/>
      <c r="N36" s="22"/>
      <c r="O36" s="21"/>
      <c r="P36" s="21"/>
      <c r="Q36" s="21"/>
      <c r="R36" s="21"/>
    </row>
    <row r="37" spans="1:18" x14ac:dyDescent="0.2">
      <c r="A37" s="97"/>
      <c r="B37" s="20"/>
      <c r="C37" s="98"/>
      <c r="D37" s="99"/>
      <c r="E37" s="33"/>
      <c r="F37" s="100"/>
      <c r="G37" s="22"/>
      <c r="H37" s="22"/>
      <c r="I37" s="21"/>
      <c r="J37" s="21"/>
      <c r="K37" s="21"/>
      <c r="L37" s="21"/>
      <c r="M37" s="22"/>
      <c r="N37" s="22"/>
      <c r="O37" s="21"/>
      <c r="P37" s="21"/>
      <c r="Q37" s="21"/>
      <c r="R37" s="21"/>
    </row>
    <row r="38" spans="1:18" x14ac:dyDescent="0.2">
      <c r="A38" s="21"/>
      <c r="B38" s="20"/>
      <c r="C38" s="21"/>
      <c r="D38" s="21"/>
      <c r="E38" s="21"/>
      <c r="F38" s="22"/>
      <c r="G38" s="22"/>
      <c r="H38" s="22"/>
      <c r="I38" s="21"/>
      <c r="J38" s="21"/>
      <c r="K38" s="21"/>
      <c r="L38" s="21"/>
      <c r="M38" s="22"/>
      <c r="N38" s="22"/>
      <c r="O38" s="21"/>
      <c r="P38" s="21"/>
      <c r="Q38" s="21"/>
      <c r="R38" s="21"/>
    </row>
    <row r="39" spans="1:18" s="21" customFormat="1" x14ac:dyDescent="0.2">
      <c r="B39" s="20"/>
      <c r="F39" s="22"/>
      <c r="G39" s="100"/>
      <c r="H39" s="100"/>
      <c r="I39" s="100"/>
      <c r="J39" s="95"/>
      <c r="K39" s="95"/>
      <c r="L39" s="79"/>
    </row>
    <row r="40" spans="1:18" x14ac:dyDescent="0.2">
      <c r="A40" s="21"/>
      <c r="B40" s="20"/>
      <c r="C40" s="21"/>
      <c r="D40" s="21"/>
      <c r="E40" s="21"/>
      <c r="F40" s="22"/>
      <c r="G40" s="22"/>
      <c r="H40" s="22"/>
      <c r="I40" s="21"/>
      <c r="J40" s="21"/>
      <c r="K40" s="21"/>
      <c r="L40" s="21"/>
      <c r="M40" s="22"/>
      <c r="N40" s="22"/>
      <c r="O40" s="21"/>
      <c r="P40" s="21"/>
      <c r="Q40" s="21"/>
      <c r="R40" s="21"/>
    </row>
    <row r="41" spans="1:18" x14ac:dyDescent="0.2">
      <c r="A41" s="21"/>
      <c r="B41" s="20"/>
      <c r="C41" s="21"/>
      <c r="D41" s="21"/>
      <c r="E41" s="21"/>
      <c r="F41" s="22"/>
      <c r="G41" s="22"/>
      <c r="H41" s="22"/>
      <c r="I41" s="21"/>
      <c r="J41" s="21"/>
      <c r="K41" s="21"/>
      <c r="L41" s="21"/>
      <c r="M41" s="22"/>
      <c r="N41" s="22"/>
      <c r="O41" s="21"/>
      <c r="P41" s="21"/>
      <c r="Q41" s="21"/>
      <c r="R41" s="21"/>
    </row>
    <row r="42" spans="1:18" x14ac:dyDescent="0.2">
      <c r="A42" s="21"/>
      <c r="B42" s="20"/>
      <c r="C42" s="21"/>
      <c r="D42" s="21"/>
      <c r="E42" s="21"/>
      <c r="F42" s="22"/>
      <c r="G42" s="22"/>
      <c r="H42" s="22"/>
      <c r="I42" s="21"/>
      <c r="J42" s="21"/>
      <c r="K42" s="21"/>
      <c r="L42" s="21"/>
      <c r="M42" s="22"/>
      <c r="N42" s="22"/>
      <c r="O42" s="21"/>
      <c r="P42" s="21"/>
      <c r="Q42" s="21"/>
      <c r="R42" s="21"/>
    </row>
    <row r="43" spans="1:18" x14ac:dyDescent="0.2">
      <c r="A43" s="21"/>
      <c r="B43" s="20"/>
      <c r="C43" s="21"/>
      <c r="D43" s="21"/>
      <c r="E43" s="21"/>
      <c r="F43" s="22"/>
      <c r="G43" s="22"/>
      <c r="H43" s="22"/>
      <c r="I43" s="21"/>
      <c r="J43" s="21"/>
      <c r="K43" s="21"/>
      <c r="L43" s="21"/>
      <c r="M43" s="22"/>
      <c r="N43" s="22"/>
      <c r="O43" s="21"/>
      <c r="P43" s="21"/>
      <c r="Q43" s="21"/>
      <c r="R43" s="21"/>
    </row>
    <row r="44" spans="1:18" x14ac:dyDescent="0.2">
      <c r="A44" s="21"/>
      <c r="B44" s="20"/>
      <c r="C44" s="21"/>
      <c r="D44" s="21"/>
      <c r="E44" s="21"/>
      <c r="F44" s="22"/>
      <c r="G44" s="22"/>
      <c r="H44" s="22"/>
      <c r="I44" s="21"/>
      <c r="J44" s="21"/>
      <c r="K44" s="21"/>
      <c r="L44" s="21"/>
      <c r="M44" s="22"/>
      <c r="N44" s="22"/>
      <c r="O44" s="21"/>
      <c r="P44" s="21"/>
      <c r="Q44" s="21"/>
      <c r="R44" s="21"/>
    </row>
    <row r="45" spans="1:18" x14ac:dyDescent="0.2">
      <c r="A45" s="21"/>
      <c r="B45" s="20"/>
      <c r="C45" s="21"/>
      <c r="D45" s="21"/>
      <c r="E45" s="21"/>
      <c r="F45" s="22"/>
      <c r="G45" s="22"/>
      <c r="H45" s="22"/>
      <c r="I45" s="21"/>
      <c r="J45" s="21"/>
      <c r="K45" s="21"/>
      <c r="L45" s="21"/>
      <c r="M45" s="22"/>
      <c r="N45" s="22"/>
      <c r="O45" s="21"/>
      <c r="P45" s="21"/>
      <c r="Q45" s="21"/>
      <c r="R45" s="21"/>
    </row>
    <row r="46" spans="1:18" x14ac:dyDescent="0.2">
      <c r="G46" s="13"/>
      <c r="I46" s="11"/>
      <c r="M46" s="13"/>
      <c r="O46" s="11"/>
    </row>
    <row r="47" spans="1:18" x14ac:dyDescent="0.2">
      <c r="G47" s="13"/>
      <c r="I47" s="11"/>
      <c r="M47" s="13"/>
      <c r="O47" s="11"/>
    </row>
    <row r="48" spans="1:18" x14ac:dyDescent="0.2">
      <c r="G48" s="13"/>
      <c r="I48" s="11"/>
      <c r="M48" s="13"/>
      <c r="O48" s="11"/>
    </row>
    <row r="49" spans="7:15" x14ac:dyDescent="0.2">
      <c r="G49" s="13"/>
      <c r="I49" s="11"/>
      <c r="M49" s="13"/>
      <c r="O49" s="11"/>
    </row>
    <row r="50" spans="7:15" x14ac:dyDescent="0.2">
      <c r="G50" s="13"/>
      <c r="I50" s="11"/>
      <c r="M50" s="13"/>
      <c r="O50" s="11"/>
    </row>
    <row r="51" spans="7:15" x14ac:dyDescent="0.2">
      <c r="G51" s="13"/>
      <c r="I51" s="11"/>
      <c r="M51" s="13"/>
      <c r="O51" s="11"/>
    </row>
    <row r="52" spans="7:15" x14ac:dyDescent="0.2">
      <c r="G52" s="13"/>
      <c r="I52" s="11"/>
      <c r="M52" s="13"/>
      <c r="O52" s="11"/>
    </row>
    <row r="53" spans="7:15" x14ac:dyDescent="0.2">
      <c r="G53" s="13"/>
      <c r="I53" s="11"/>
      <c r="M53" s="13"/>
      <c r="O53" s="11"/>
    </row>
    <row r="54" spans="7:15" x14ac:dyDescent="0.2">
      <c r="G54" s="13"/>
      <c r="I54" s="11"/>
      <c r="M54" s="13"/>
      <c r="O54" s="11"/>
    </row>
    <row r="55" spans="7:15" x14ac:dyDescent="0.2">
      <c r="G55" s="13"/>
      <c r="I55" s="11"/>
      <c r="M55" s="13"/>
      <c r="O55" s="11"/>
    </row>
    <row r="56" spans="7:15" x14ac:dyDescent="0.2">
      <c r="G56" s="13"/>
      <c r="I56" s="11"/>
      <c r="M56" s="13"/>
      <c r="O56" s="11"/>
    </row>
    <row r="57" spans="7:15" x14ac:dyDescent="0.2">
      <c r="G57" s="13"/>
      <c r="I57" s="11"/>
      <c r="M57" s="13"/>
      <c r="O57" s="11"/>
    </row>
    <row r="58" spans="7:15" x14ac:dyDescent="0.2">
      <c r="G58" s="13"/>
      <c r="I58" s="11"/>
      <c r="M58" s="13"/>
      <c r="O58" s="11"/>
    </row>
  </sheetData>
  <mergeCells count="6">
    <mergeCell ref="A1:F1"/>
    <mergeCell ref="A3:F3"/>
    <mergeCell ref="A5:F5"/>
    <mergeCell ref="A6:F6"/>
    <mergeCell ref="A2:F2"/>
    <mergeCell ref="A4:F4"/>
  </mergeCells>
  <phoneticPr fontId="0" type="noConversion"/>
  <printOptions horizontalCentered="1" verticalCentered="1"/>
  <pageMargins left="0" right="0" top="0.25" bottom="0.75" header="0" footer="0.5"/>
  <pageSetup scale="85" orientation="landscape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7"/>
  <sheetViews>
    <sheetView zoomScaleNormal="100" workbookViewId="0">
      <selection activeCell="I11" sqref="I11:I19"/>
    </sheetView>
  </sheetViews>
  <sheetFormatPr defaultColWidth="9.140625" defaultRowHeight="12.75" x14ac:dyDescent="0.2"/>
  <cols>
    <col min="1" max="1" width="17.7109375" style="11" bestFit="1" customWidth="1"/>
    <col min="2" max="2" width="8.85546875" style="11" bestFit="1" customWidth="1"/>
    <col min="3" max="3" width="9.42578125" style="11" bestFit="1" customWidth="1"/>
    <col min="4" max="5" width="13.7109375" style="11" bestFit="1" customWidth="1"/>
    <col min="6" max="6" width="12.5703125" style="17" bestFit="1" customWidth="1"/>
    <col min="7" max="7" width="1" style="11" customWidth="1"/>
    <col min="8" max="8" width="9.42578125" style="11" bestFit="1" customWidth="1"/>
    <col min="9" max="9" width="12.28515625" style="11" bestFit="1" customWidth="1"/>
    <col min="10" max="10" width="13.7109375" style="11" bestFit="1" customWidth="1"/>
    <col min="11" max="11" width="12.5703125" style="11" bestFit="1" customWidth="1"/>
    <col min="12" max="12" width="10.7109375" style="72" customWidth="1"/>
    <col min="13" max="13" width="12.85546875" style="161" customWidth="1"/>
    <col min="14" max="14" width="12.85546875" style="12" customWidth="1"/>
    <col min="15" max="15" width="1.7109375" style="11" customWidth="1"/>
    <col min="16" max="17" width="10.7109375" style="11" customWidth="1"/>
    <col min="18" max="18" width="10.28515625" style="13" customWidth="1"/>
    <col min="19" max="19" width="12.85546875" style="13" customWidth="1"/>
    <col min="20" max="20" width="11.140625" style="11" customWidth="1"/>
    <col min="21" max="21" width="9.7109375" style="11" customWidth="1"/>
    <col min="22" max="22" width="12.5703125" style="11" customWidth="1"/>
    <col min="23" max="16384" width="9.140625" style="11"/>
  </cols>
  <sheetData>
    <row r="1" spans="1:22" x14ac:dyDescent="0.2">
      <c r="A1" s="364"/>
      <c r="B1" s="330"/>
      <c r="C1" s="330"/>
      <c r="D1" s="330"/>
      <c r="E1" s="330"/>
      <c r="F1" s="330"/>
      <c r="G1" s="330"/>
      <c r="H1" s="330"/>
      <c r="I1" s="330"/>
      <c r="J1" s="330"/>
      <c r="K1" s="331"/>
    </row>
    <row r="2" spans="1:22" x14ac:dyDescent="0.2">
      <c r="A2" s="356" t="s">
        <v>140</v>
      </c>
      <c r="B2" s="301"/>
      <c r="C2" s="301"/>
      <c r="D2" s="301"/>
      <c r="E2" s="301"/>
      <c r="F2" s="301"/>
      <c r="G2" s="301"/>
      <c r="H2" s="301"/>
      <c r="I2" s="301"/>
      <c r="J2" s="301"/>
      <c r="K2" s="302"/>
      <c r="L2" s="70"/>
      <c r="M2" s="162"/>
      <c r="N2" s="41"/>
      <c r="O2" s="14"/>
      <c r="P2" s="14"/>
      <c r="Q2" s="14"/>
      <c r="R2" s="14"/>
      <c r="S2" s="14"/>
      <c r="T2" s="15"/>
      <c r="U2" s="15"/>
      <c r="V2" s="15"/>
    </row>
    <row r="3" spans="1:22" x14ac:dyDescent="0.2">
      <c r="A3" s="362"/>
      <c r="B3" s="343"/>
      <c r="C3" s="343"/>
      <c r="D3" s="343"/>
      <c r="E3" s="343"/>
      <c r="F3" s="343"/>
      <c r="G3" s="343"/>
      <c r="H3" s="343"/>
      <c r="I3" s="343"/>
      <c r="J3" s="343"/>
      <c r="K3" s="363"/>
      <c r="L3" s="70"/>
      <c r="M3" s="162"/>
      <c r="N3" s="41"/>
      <c r="O3" s="14"/>
      <c r="P3" s="14"/>
      <c r="Q3" s="14"/>
      <c r="R3" s="14"/>
      <c r="S3" s="14"/>
      <c r="T3" s="15"/>
      <c r="U3" s="15"/>
      <c r="V3" s="15"/>
    </row>
    <row r="4" spans="1:22" x14ac:dyDescent="0.2">
      <c r="A4" s="357" t="str">
        <f>Summary!A4</f>
        <v>Through Jan 2, 2021</v>
      </c>
      <c r="B4" s="358"/>
      <c r="C4" s="358"/>
      <c r="D4" s="358"/>
      <c r="E4" s="358"/>
      <c r="F4" s="358"/>
      <c r="G4" s="358"/>
      <c r="H4" s="358"/>
      <c r="I4" s="358"/>
      <c r="J4" s="358"/>
      <c r="K4" s="359"/>
      <c r="L4" s="71"/>
      <c r="M4" s="163"/>
      <c r="O4" s="13"/>
      <c r="R4" s="11"/>
      <c r="S4" s="11"/>
    </row>
    <row r="5" spans="1:22" x14ac:dyDescent="0.2">
      <c r="A5" s="360"/>
      <c r="B5" s="342"/>
      <c r="C5" s="342"/>
      <c r="D5" s="342"/>
      <c r="E5" s="342"/>
      <c r="F5" s="342"/>
      <c r="G5" s="342"/>
      <c r="H5" s="342"/>
      <c r="I5" s="342"/>
      <c r="J5" s="342"/>
      <c r="K5" s="361"/>
      <c r="L5" s="71"/>
      <c r="M5" s="163"/>
      <c r="O5" s="13"/>
      <c r="R5" s="11"/>
      <c r="S5" s="11"/>
    </row>
    <row r="6" spans="1:22" x14ac:dyDescent="0.2">
      <c r="A6" s="295" t="s">
        <v>19</v>
      </c>
      <c r="B6" s="294"/>
      <c r="C6" s="294"/>
      <c r="D6" s="294"/>
      <c r="E6" s="294"/>
      <c r="F6" s="296"/>
      <c r="G6" s="191"/>
      <c r="H6" s="312" t="s">
        <v>20</v>
      </c>
      <c r="I6" s="294"/>
      <c r="J6" s="294"/>
      <c r="K6" s="294"/>
      <c r="L6" s="27"/>
      <c r="M6" s="12"/>
      <c r="R6" s="11"/>
      <c r="S6" s="11"/>
    </row>
    <row r="7" spans="1:22" x14ac:dyDescent="0.2">
      <c r="A7" s="126"/>
      <c r="B7" s="127" t="s">
        <v>9</v>
      </c>
      <c r="C7" s="128" t="s">
        <v>23</v>
      </c>
      <c r="D7" s="128" t="s">
        <v>125</v>
      </c>
      <c r="E7" s="129" t="s">
        <v>126</v>
      </c>
      <c r="F7" s="130" t="s">
        <v>18</v>
      </c>
      <c r="G7" s="21"/>
      <c r="H7" s="128" t="s">
        <v>23</v>
      </c>
      <c r="I7" s="128" t="s">
        <v>125</v>
      </c>
      <c r="J7" s="129" t="s">
        <v>125</v>
      </c>
      <c r="K7" s="128" t="s">
        <v>18</v>
      </c>
      <c r="R7" s="11"/>
      <c r="S7" s="11"/>
    </row>
    <row r="8" spans="1:22" x14ac:dyDescent="0.2">
      <c r="A8" s="58" t="s">
        <v>52</v>
      </c>
      <c r="B8" s="53" t="s">
        <v>1</v>
      </c>
      <c r="C8" s="43" t="s">
        <v>10</v>
      </c>
      <c r="D8" s="43" t="s">
        <v>0</v>
      </c>
      <c r="E8" s="44" t="s">
        <v>25</v>
      </c>
      <c r="F8" s="44" t="s">
        <v>49</v>
      </c>
      <c r="G8" s="21"/>
      <c r="H8" s="43" t="s">
        <v>10</v>
      </c>
      <c r="I8" s="43" t="s">
        <v>0</v>
      </c>
      <c r="J8" s="44" t="s">
        <v>25</v>
      </c>
      <c r="K8" s="44" t="s">
        <v>49</v>
      </c>
      <c r="R8" s="11"/>
      <c r="S8" s="11"/>
    </row>
    <row r="9" spans="1:22" x14ac:dyDescent="0.2">
      <c r="A9" s="58"/>
      <c r="B9" s="173">
        <f>B46</f>
        <v>13940.07</v>
      </c>
      <c r="C9" s="173">
        <f>C46</f>
        <v>3884.11</v>
      </c>
      <c r="D9" s="173">
        <f>D46</f>
        <v>2808</v>
      </c>
      <c r="E9" s="173">
        <f>E46</f>
        <v>3884.1099999999997</v>
      </c>
      <c r="F9" s="174">
        <f>D9-E9</f>
        <v>-1076.1099999999997</v>
      </c>
      <c r="G9" s="21"/>
      <c r="H9" s="173">
        <f>H46</f>
        <v>3420.86</v>
      </c>
      <c r="I9" s="173">
        <f>I46</f>
        <v>1532</v>
      </c>
      <c r="J9" s="173">
        <f>J46</f>
        <v>3420.86</v>
      </c>
      <c r="K9" s="174">
        <f>I9-J9</f>
        <v>-1888.8600000000001</v>
      </c>
      <c r="L9" s="71"/>
      <c r="M9" s="163"/>
      <c r="N9" s="20"/>
      <c r="O9" s="21"/>
      <c r="P9" s="21"/>
      <c r="R9" s="11"/>
      <c r="S9" s="11"/>
    </row>
    <row r="10" spans="1:22" x14ac:dyDescent="0.2">
      <c r="A10" s="286" t="s">
        <v>146</v>
      </c>
      <c r="B10" s="59"/>
      <c r="C10" s="47"/>
      <c r="D10" s="109"/>
      <c r="E10" s="48"/>
      <c r="F10" s="108" t="s">
        <v>4</v>
      </c>
      <c r="G10" s="21"/>
      <c r="H10" s="47"/>
      <c r="I10" s="47"/>
      <c r="J10" s="48"/>
      <c r="K10" s="48" t="s">
        <v>4</v>
      </c>
      <c r="R10" s="11"/>
      <c r="S10" s="11"/>
    </row>
    <row r="11" spans="1:22" x14ac:dyDescent="0.2">
      <c r="A11" s="47" t="s">
        <v>56</v>
      </c>
      <c r="B11" s="210">
        <v>537.1</v>
      </c>
      <c r="C11" s="206">
        <v>323.8</v>
      </c>
      <c r="D11" s="260">
        <v>324</v>
      </c>
      <c r="E11" s="234">
        <f>(C11/52) *(Summary!$B$35)</f>
        <v>323.8</v>
      </c>
      <c r="F11" s="52">
        <f>D11-E11</f>
        <v>0.19999999999998863</v>
      </c>
      <c r="G11" s="21"/>
      <c r="H11" s="206">
        <v>213.33</v>
      </c>
      <c r="I11" s="261">
        <v>85</v>
      </c>
      <c r="J11" s="172">
        <f>(H11/52) *(Summary!$B$35)</f>
        <v>213.33</v>
      </c>
      <c r="K11" s="52">
        <f>I11-J11</f>
        <v>-128.33000000000001</v>
      </c>
      <c r="R11" s="11"/>
      <c r="S11" s="11"/>
    </row>
    <row r="12" spans="1:22" ht="55.15" customHeight="1" x14ac:dyDescent="0.2">
      <c r="A12" s="202" t="s">
        <v>123</v>
      </c>
      <c r="B12" s="210">
        <v>1345.3</v>
      </c>
      <c r="C12" s="250">
        <v>475</v>
      </c>
      <c r="D12" s="262">
        <v>360</v>
      </c>
      <c r="E12" s="234">
        <f>(C12/52) *(Summary!$B$35)</f>
        <v>475</v>
      </c>
      <c r="F12" s="52">
        <f>D12-E12</f>
        <v>-115</v>
      </c>
      <c r="G12" s="21"/>
      <c r="H12" s="206">
        <v>433.18</v>
      </c>
      <c r="I12" s="264">
        <v>182</v>
      </c>
      <c r="J12" s="172">
        <f>(H12/52) *(Summary!$B$35)</f>
        <v>433.17999999999995</v>
      </c>
      <c r="K12" s="52">
        <f>I12-J12</f>
        <v>-251.17999999999995</v>
      </c>
      <c r="R12" s="11"/>
      <c r="S12" s="11"/>
    </row>
    <row r="13" spans="1:22" s="40" customFormat="1" x14ac:dyDescent="0.2">
      <c r="A13" s="109" t="s">
        <v>58</v>
      </c>
      <c r="B13" s="210">
        <v>304.7</v>
      </c>
      <c r="C13" s="206">
        <v>0</v>
      </c>
      <c r="D13" s="260"/>
      <c r="E13" s="234">
        <f>(C13/52) *(Summary!$B$35)</f>
        <v>0</v>
      </c>
      <c r="F13" s="52">
        <f t="shared" ref="F13:F18" si="0">D13-E13</f>
        <v>0</v>
      </c>
      <c r="G13" s="80"/>
      <c r="H13" s="206">
        <v>0</v>
      </c>
      <c r="I13" s="261"/>
      <c r="J13" s="172">
        <f>(H13/52) *(Summary!$B$35)</f>
        <v>0</v>
      </c>
      <c r="K13" s="52">
        <f t="shared" ref="K13:K18" si="1">I13-J13</f>
        <v>0</v>
      </c>
      <c r="L13" s="75"/>
      <c r="M13" s="164"/>
      <c r="N13" s="12"/>
    </row>
    <row r="14" spans="1:22" s="40" customFormat="1" x14ac:dyDescent="0.2">
      <c r="A14" s="109" t="s">
        <v>59</v>
      </c>
      <c r="B14" s="210">
        <v>52.3</v>
      </c>
      <c r="C14" s="206">
        <v>0</v>
      </c>
      <c r="D14" s="260"/>
      <c r="E14" s="234">
        <f>(C14/52) *(Summary!$B$35)</f>
        <v>0</v>
      </c>
      <c r="F14" s="52">
        <f t="shared" si="0"/>
        <v>0</v>
      </c>
      <c r="G14" s="80"/>
      <c r="H14" s="206">
        <v>52.17</v>
      </c>
      <c r="I14" s="261">
        <v>52</v>
      </c>
      <c r="J14" s="172">
        <f>(H14/52) *(Summary!$B$35)</f>
        <v>52.17</v>
      </c>
      <c r="K14" s="52">
        <f t="shared" si="1"/>
        <v>-0.17000000000000171</v>
      </c>
      <c r="L14" s="75"/>
      <c r="M14" s="164"/>
      <c r="N14" s="12"/>
    </row>
    <row r="15" spans="1:22" s="40" customFormat="1" x14ac:dyDescent="0.2">
      <c r="A15" s="109" t="s">
        <v>60</v>
      </c>
      <c r="B15" s="210">
        <v>409.3</v>
      </c>
      <c r="C15" s="206">
        <v>0</v>
      </c>
      <c r="D15" s="260"/>
      <c r="E15" s="234">
        <f>(C15/52) *(Summary!$B$35)</f>
        <v>0</v>
      </c>
      <c r="F15" s="52">
        <f t="shared" si="0"/>
        <v>0</v>
      </c>
      <c r="G15" s="80"/>
      <c r="H15" s="206">
        <v>0</v>
      </c>
      <c r="I15" s="261"/>
      <c r="J15" s="172">
        <f>(H15/52) *(Summary!$B$35)</f>
        <v>0</v>
      </c>
      <c r="K15" s="52">
        <f t="shared" si="1"/>
        <v>0</v>
      </c>
      <c r="L15" s="75"/>
      <c r="M15" s="164"/>
      <c r="N15" s="12"/>
    </row>
    <row r="16" spans="1:22" s="40" customFormat="1" x14ac:dyDescent="0.2">
      <c r="A16" s="109" t="s">
        <v>61</v>
      </c>
      <c r="B16" s="210">
        <v>154.69999999999999</v>
      </c>
      <c r="C16" s="206">
        <v>0</v>
      </c>
      <c r="D16" s="260"/>
      <c r="E16" s="234">
        <f>(C16/52) *(Summary!$B$35)</f>
        <v>0</v>
      </c>
      <c r="F16" s="52">
        <f t="shared" si="0"/>
        <v>0</v>
      </c>
      <c r="G16" s="80"/>
      <c r="H16" s="206">
        <v>155.07</v>
      </c>
      <c r="I16" s="261">
        <v>134</v>
      </c>
      <c r="J16" s="172">
        <f>(H16/52) *(Summary!$B$35)</f>
        <v>155.07</v>
      </c>
      <c r="K16" s="52">
        <f t="shared" si="1"/>
        <v>-21.069999999999993</v>
      </c>
      <c r="L16" s="75"/>
      <c r="M16" s="164"/>
      <c r="N16" s="12"/>
    </row>
    <row r="17" spans="1:19" s="40" customFormat="1" x14ac:dyDescent="0.2">
      <c r="A17" s="109" t="s">
        <v>62</v>
      </c>
      <c r="B17" s="210">
        <v>695.22</v>
      </c>
      <c r="C17" s="206">
        <v>0</v>
      </c>
      <c r="D17" s="260"/>
      <c r="E17" s="234">
        <f>(C17/52) *(Summary!$B$35)</f>
        <v>0</v>
      </c>
      <c r="F17" s="52">
        <f t="shared" si="0"/>
        <v>0</v>
      </c>
      <c r="G17" s="80"/>
      <c r="H17" s="206">
        <v>128.28</v>
      </c>
      <c r="I17" s="261">
        <v>128</v>
      </c>
      <c r="J17" s="172">
        <f>(H17/52) *(Summary!$B$35)</f>
        <v>128.28</v>
      </c>
      <c r="K17" s="52">
        <f t="shared" si="1"/>
        <v>-0.28000000000000114</v>
      </c>
      <c r="L17" s="75"/>
      <c r="M17" s="164"/>
      <c r="N17" s="12"/>
    </row>
    <row r="18" spans="1:19" s="40" customFormat="1" x14ac:dyDescent="0.2">
      <c r="A18" s="109" t="s">
        <v>63</v>
      </c>
      <c r="B18" s="210">
        <v>163.63999999999999</v>
      </c>
      <c r="C18" s="206">
        <v>0</v>
      </c>
      <c r="D18" s="260"/>
      <c r="E18" s="234">
        <f>(C18/52) *(Summary!$B$35)</f>
        <v>0</v>
      </c>
      <c r="F18" s="52">
        <f t="shared" si="0"/>
        <v>0</v>
      </c>
      <c r="G18" s="80"/>
      <c r="H18" s="206">
        <v>80.819999999999993</v>
      </c>
      <c r="I18" s="261">
        <v>81</v>
      </c>
      <c r="J18" s="172">
        <f>(H18/52) *(Summary!$B$35)</f>
        <v>80.819999999999993</v>
      </c>
      <c r="K18" s="52">
        <f t="shared" si="1"/>
        <v>0.18000000000000682</v>
      </c>
      <c r="L18" s="75"/>
      <c r="M18" s="164"/>
      <c r="N18" s="12"/>
    </row>
    <row r="19" spans="1:19" s="40" customFormat="1" x14ac:dyDescent="0.2">
      <c r="A19" s="109" t="s">
        <v>65</v>
      </c>
      <c r="B19" s="210">
        <v>444.61</v>
      </c>
      <c r="C19" s="206">
        <v>388.6</v>
      </c>
      <c r="D19" s="261">
        <v>150</v>
      </c>
      <c r="E19" s="234">
        <f>(C19/52) *(Summary!$B$35)</f>
        <v>388.6</v>
      </c>
      <c r="F19" s="52">
        <f>D19-E19</f>
        <v>-238.60000000000002</v>
      </c>
      <c r="G19" s="80"/>
      <c r="H19" s="206">
        <v>55.9</v>
      </c>
      <c r="I19" s="261">
        <v>56</v>
      </c>
      <c r="J19" s="172">
        <f>(H19/52) *(Summary!$B$35)</f>
        <v>55.9</v>
      </c>
      <c r="K19" s="52">
        <f>I19-J19</f>
        <v>0.10000000000000142</v>
      </c>
      <c r="L19" s="75"/>
      <c r="M19" s="164"/>
      <c r="N19" s="12"/>
    </row>
    <row r="20" spans="1:19" x14ac:dyDescent="0.2">
      <c r="A20" s="107" t="s">
        <v>5</v>
      </c>
      <c r="B20" s="49">
        <f>SUM(B11:B19)</f>
        <v>4106.87</v>
      </c>
      <c r="C20" s="49">
        <f>SUM(C11:C19)</f>
        <v>1187.4000000000001</v>
      </c>
      <c r="D20" s="105">
        <f>SUM(D11:D19)</f>
        <v>834</v>
      </c>
      <c r="E20" s="49">
        <f>(C20/52) *(Summary!$B$35)</f>
        <v>1187.4000000000001</v>
      </c>
      <c r="F20" s="52">
        <f>SUM(F11:F19)</f>
        <v>-353.40000000000003</v>
      </c>
      <c r="G20" s="21"/>
      <c r="H20" s="49">
        <f>SUM(H11:H19)</f>
        <v>1118.75</v>
      </c>
      <c r="I20" s="105">
        <f>SUM(I11:I19)</f>
        <v>718</v>
      </c>
      <c r="J20" s="49">
        <f>(H20/52) *(Summary!$B$35)</f>
        <v>1118.75</v>
      </c>
      <c r="K20" s="49">
        <f>SUM(K11:K19)</f>
        <v>-400.74999999999994</v>
      </c>
      <c r="M20" s="163"/>
      <c r="R20" s="11"/>
      <c r="S20" s="11"/>
    </row>
    <row r="21" spans="1:19" x14ac:dyDescent="0.2">
      <c r="A21" s="367"/>
      <c r="B21" s="330"/>
      <c r="C21" s="330"/>
      <c r="D21" s="330"/>
      <c r="E21" s="330"/>
      <c r="F21" s="331"/>
      <c r="G21" s="21"/>
      <c r="H21" s="296"/>
      <c r="I21" s="325"/>
      <c r="J21" s="325"/>
      <c r="K21" s="368"/>
      <c r="M21" s="163"/>
      <c r="R21" s="11"/>
      <c r="S21" s="11"/>
    </row>
    <row r="22" spans="1:19" x14ac:dyDescent="0.2">
      <c r="A22" s="286" t="s">
        <v>149</v>
      </c>
      <c r="B22" s="59"/>
      <c r="C22" s="50"/>
      <c r="D22" s="59"/>
      <c r="E22" s="48"/>
      <c r="F22" s="48"/>
      <c r="G22" s="21"/>
      <c r="H22" s="50"/>
      <c r="I22" s="59"/>
      <c r="J22" s="48"/>
      <c r="K22" s="48"/>
      <c r="R22" s="11"/>
      <c r="S22" s="11"/>
    </row>
    <row r="23" spans="1:19" s="40" customFormat="1" x14ac:dyDescent="0.2">
      <c r="A23" s="109" t="s">
        <v>57</v>
      </c>
      <c r="B23" s="210">
        <v>644.4</v>
      </c>
      <c r="C23" s="206">
        <v>185</v>
      </c>
      <c r="D23" s="260">
        <v>185</v>
      </c>
      <c r="E23" s="234">
        <f>(C23/52) *(Summary!$B$35)</f>
        <v>185</v>
      </c>
      <c r="F23" s="52">
        <f>D23-E23</f>
        <v>0</v>
      </c>
      <c r="G23" s="80"/>
      <c r="H23" s="206">
        <v>171</v>
      </c>
      <c r="I23" s="261">
        <v>61</v>
      </c>
      <c r="J23" s="172">
        <f>(H23/52) *(Summary!$B$35)</f>
        <v>171</v>
      </c>
      <c r="K23" s="52">
        <f>I23-J23</f>
        <v>-110</v>
      </c>
      <c r="L23" s="75"/>
      <c r="M23" s="164"/>
      <c r="N23" s="12"/>
    </row>
    <row r="24" spans="1:19" x14ac:dyDescent="0.2">
      <c r="A24" s="110" t="s">
        <v>66</v>
      </c>
      <c r="B24" s="210">
        <v>1635.7</v>
      </c>
      <c r="C24" s="250">
        <v>401</v>
      </c>
      <c r="D24" s="262">
        <v>293</v>
      </c>
      <c r="E24" s="234">
        <f>(C24/52) *(Summary!$B$35)</f>
        <v>401</v>
      </c>
      <c r="F24" s="52">
        <f>D24-E24</f>
        <v>-108</v>
      </c>
      <c r="G24" s="21"/>
      <c r="H24" s="207">
        <v>422</v>
      </c>
      <c r="I24" s="262">
        <v>141</v>
      </c>
      <c r="J24" s="172">
        <f>(H24/52) *(Summary!$B$35)</f>
        <v>422</v>
      </c>
      <c r="K24" s="52">
        <f>I24-J24</f>
        <v>-281</v>
      </c>
      <c r="R24" s="11"/>
      <c r="S24" s="11"/>
    </row>
    <row r="25" spans="1:19" x14ac:dyDescent="0.2">
      <c r="A25" s="110" t="s">
        <v>144</v>
      </c>
      <c r="B25" s="210">
        <v>893</v>
      </c>
      <c r="C25" s="250">
        <v>240</v>
      </c>
      <c r="D25" s="262">
        <v>225</v>
      </c>
      <c r="E25" s="234">
        <f>(C25/52) *(Summary!$B$35)</f>
        <v>239.99999999999997</v>
      </c>
      <c r="F25" s="52">
        <f>D25-E25</f>
        <v>-14.999999999999972</v>
      </c>
      <c r="G25" s="21"/>
      <c r="H25" s="250">
        <v>297</v>
      </c>
      <c r="I25" s="262">
        <v>68</v>
      </c>
      <c r="J25" s="172">
        <f>(H25/52) *(Summary!$B$35)</f>
        <v>297</v>
      </c>
      <c r="K25" s="52">
        <f>I25-J25</f>
        <v>-229</v>
      </c>
      <c r="R25" s="11"/>
      <c r="S25" s="11"/>
    </row>
    <row r="26" spans="1:19" s="40" customFormat="1" x14ac:dyDescent="0.2">
      <c r="A26" s="109" t="s">
        <v>64</v>
      </c>
      <c r="B26" s="210">
        <v>1192.5999999999999</v>
      </c>
      <c r="C26" s="206">
        <v>379</v>
      </c>
      <c r="D26" s="254">
        <v>242</v>
      </c>
      <c r="E26" s="234">
        <f>(C26/52) *(Summary!$B$35)</f>
        <v>379</v>
      </c>
      <c r="F26" s="52">
        <f>D26-E26</f>
        <v>-137</v>
      </c>
      <c r="G26" s="80"/>
      <c r="H26" s="206">
        <v>230</v>
      </c>
      <c r="I26" s="261">
        <v>118</v>
      </c>
      <c r="J26" s="172">
        <f>(H26/52) *(Summary!$B$35)</f>
        <v>230</v>
      </c>
      <c r="K26" s="52">
        <f>I26-J26</f>
        <v>-112</v>
      </c>
      <c r="L26" s="75"/>
      <c r="M26" s="164"/>
      <c r="N26" s="12"/>
    </row>
    <row r="27" spans="1:19" x14ac:dyDescent="0.2">
      <c r="A27" s="107" t="s">
        <v>5</v>
      </c>
      <c r="B27" s="49">
        <f>SUM(B23:B26)</f>
        <v>4365.7</v>
      </c>
      <c r="C27" s="49">
        <f>SUM(C23:C26)</f>
        <v>1205</v>
      </c>
      <c r="D27" s="105">
        <f>SUM(D23:D26)</f>
        <v>945</v>
      </c>
      <c r="E27" s="49">
        <f>(C27/52) *(Summary!$B$35)</f>
        <v>1205</v>
      </c>
      <c r="F27" s="49">
        <f>SUM(F23:F26)</f>
        <v>-260</v>
      </c>
      <c r="G27" s="21"/>
      <c r="H27" s="49">
        <f>SUM(H23:H26)</f>
        <v>1120</v>
      </c>
      <c r="I27" s="105">
        <f>SUM(I23:I26)</f>
        <v>388</v>
      </c>
      <c r="J27" s="49">
        <f>(H27/52) *(Summary!$B$35)</f>
        <v>1120</v>
      </c>
      <c r="K27" s="49">
        <f>SUM(K23:K26)</f>
        <v>-732</v>
      </c>
      <c r="R27" s="11"/>
      <c r="S27" s="11"/>
    </row>
    <row r="28" spans="1:19" x14ac:dyDescent="0.2">
      <c r="A28" s="367"/>
      <c r="B28" s="330"/>
      <c r="C28" s="330"/>
      <c r="D28" s="330"/>
      <c r="E28" s="330"/>
      <c r="F28" s="331"/>
      <c r="G28" s="21"/>
      <c r="H28" s="296"/>
      <c r="I28" s="325"/>
      <c r="J28" s="325"/>
      <c r="K28" s="368"/>
      <c r="R28" s="11"/>
      <c r="S28" s="11"/>
    </row>
    <row r="29" spans="1:19" x14ac:dyDescent="0.2">
      <c r="A29" s="286" t="s">
        <v>150</v>
      </c>
      <c r="B29" s="59"/>
      <c r="C29" s="50"/>
      <c r="D29" s="59"/>
      <c r="E29" s="48"/>
      <c r="F29" s="48"/>
      <c r="G29" s="21"/>
      <c r="H29" s="50"/>
      <c r="I29" s="59"/>
      <c r="J29" s="48"/>
      <c r="K29" s="48"/>
      <c r="R29" s="11"/>
      <c r="S29" s="11"/>
    </row>
    <row r="30" spans="1:19" ht="12" customHeight="1" x14ac:dyDescent="0.2">
      <c r="A30" s="201" t="s">
        <v>67</v>
      </c>
      <c r="B30" s="210">
        <v>1843.5</v>
      </c>
      <c r="C30" s="250">
        <v>513</v>
      </c>
      <c r="D30" s="260">
        <v>339</v>
      </c>
      <c r="E30" s="234">
        <f>(C30/52) *(Summary!$B$35)</f>
        <v>513</v>
      </c>
      <c r="F30" s="52">
        <f>D30-E30</f>
        <v>-174</v>
      </c>
      <c r="G30" s="21"/>
      <c r="H30" s="250">
        <v>409</v>
      </c>
      <c r="I30" s="261">
        <v>64</v>
      </c>
      <c r="J30" s="172">
        <f>(H30/52) *(Summary!$B$35)</f>
        <v>409</v>
      </c>
      <c r="K30" s="52">
        <f>I30-J30</f>
        <v>-345</v>
      </c>
      <c r="R30" s="11"/>
      <c r="S30" s="11"/>
    </row>
    <row r="31" spans="1:19" ht="12" customHeight="1" x14ac:dyDescent="0.2">
      <c r="A31" s="201" t="s">
        <v>122</v>
      </c>
      <c r="B31" s="210">
        <v>35.4</v>
      </c>
      <c r="C31" s="250">
        <v>0</v>
      </c>
      <c r="D31" s="262"/>
      <c r="E31" s="234">
        <f>(C31/52) *(Summary!$B$35)</f>
        <v>0</v>
      </c>
      <c r="F31" s="52">
        <f>D31-E31</f>
        <v>0</v>
      </c>
      <c r="G31" s="21"/>
      <c r="H31" s="250">
        <v>0</v>
      </c>
      <c r="I31" s="262"/>
      <c r="J31" s="172">
        <f>(H31/52) *(Summary!$B$35)</f>
        <v>0</v>
      </c>
      <c r="K31" s="52">
        <f>I31-J31</f>
        <v>0</v>
      </c>
      <c r="R31" s="11"/>
      <c r="S31" s="11"/>
    </row>
    <row r="32" spans="1:19" x14ac:dyDescent="0.2">
      <c r="A32" s="200" t="s">
        <v>68</v>
      </c>
      <c r="B32" s="210">
        <v>1009</v>
      </c>
      <c r="C32" s="250">
        <v>224</v>
      </c>
      <c r="D32" s="254">
        <v>192</v>
      </c>
      <c r="E32" s="234">
        <f>(C32/52) *(Summary!$B$35)</f>
        <v>224</v>
      </c>
      <c r="F32" s="52">
        <f>D32-E32</f>
        <v>-32</v>
      </c>
      <c r="G32" s="21"/>
      <c r="H32" s="250">
        <v>155</v>
      </c>
      <c r="I32" s="261">
        <v>85</v>
      </c>
      <c r="J32" s="172">
        <f>(H32/52) *(Summary!$B$35)</f>
        <v>155</v>
      </c>
      <c r="K32" s="52">
        <f>I32-J32</f>
        <v>-70</v>
      </c>
      <c r="R32" s="11"/>
      <c r="S32" s="11"/>
    </row>
    <row r="33" spans="1:19" x14ac:dyDescent="0.2">
      <c r="A33" s="107" t="s">
        <v>5</v>
      </c>
      <c r="B33" s="61">
        <f>SUM(B30:B32)</f>
        <v>2887.9</v>
      </c>
      <c r="C33" s="49">
        <f>SUM(C30:C32)</f>
        <v>737</v>
      </c>
      <c r="D33" s="168">
        <f>SUM(D30:D32)</f>
        <v>531</v>
      </c>
      <c r="E33" s="61">
        <f>(C33/52) *(Summary!$B$35)</f>
        <v>737</v>
      </c>
      <c r="F33" s="51">
        <f>SUM(F30:F32)</f>
        <v>-206</v>
      </c>
      <c r="G33" s="21"/>
      <c r="H33" s="49">
        <f>SUM(H30:H32)</f>
        <v>564</v>
      </c>
      <c r="I33" s="169">
        <f>SUM(I30:I32)</f>
        <v>149</v>
      </c>
      <c r="J33" s="49">
        <f>(H33/52) *(Summary!$B$35)</f>
        <v>564</v>
      </c>
      <c r="K33" s="52">
        <f>SUM(K30:K32)</f>
        <v>-415</v>
      </c>
      <c r="M33" s="163"/>
      <c r="R33" s="11"/>
      <c r="S33" s="11"/>
    </row>
    <row r="34" spans="1:19" x14ac:dyDescent="0.2">
      <c r="A34" s="367"/>
      <c r="B34" s="330"/>
      <c r="C34" s="330"/>
      <c r="D34" s="330"/>
      <c r="E34" s="330"/>
      <c r="F34" s="331"/>
      <c r="G34" s="21"/>
      <c r="H34" s="296"/>
      <c r="I34" s="325"/>
      <c r="J34" s="325"/>
      <c r="K34" s="368"/>
      <c r="R34" s="11"/>
      <c r="S34" s="11"/>
    </row>
    <row r="35" spans="1:19" x14ac:dyDescent="0.2">
      <c r="A35" s="286" t="s">
        <v>152</v>
      </c>
      <c r="B35" s="59"/>
      <c r="C35" s="50"/>
      <c r="D35" s="59"/>
      <c r="E35" s="48"/>
      <c r="F35" s="48"/>
      <c r="G35" s="23"/>
      <c r="H35" s="50"/>
      <c r="I35" s="59"/>
      <c r="J35" s="48"/>
      <c r="K35" s="48"/>
      <c r="R35" s="11"/>
      <c r="S35" s="11"/>
    </row>
    <row r="36" spans="1:19" x14ac:dyDescent="0.2">
      <c r="A36" s="202" t="s">
        <v>69</v>
      </c>
      <c r="B36" s="210">
        <v>374.4</v>
      </c>
      <c r="C36" s="250">
        <v>79.540000000000006</v>
      </c>
      <c r="D36" s="262">
        <v>55</v>
      </c>
      <c r="E36" s="234">
        <f>(C36/52) *(Summary!$B$35)</f>
        <v>79.540000000000006</v>
      </c>
      <c r="F36" s="52">
        <f>D36-E36</f>
        <v>-24.540000000000006</v>
      </c>
      <c r="G36" s="79"/>
      <c r="H36" s="249"/>
      <c r="I36" s="264">
        <v>11</v>
      </c>
      <c r="J36" s="172">
        <f>(H36/52) *(Summary!$B$35)</f>
        <v>0</v>
      </c>
      <c r="K36" s="52">
        <f>I36-J36</f>
        <v>11</v>
      </c>
      <c r="R36" s="11"/>
      <c r="S36" s="11"/>
    </row>
    <row r="37" spans="1:19" x14ac:dyDescent="0.2">
      <c r="A37" s="202" t="s">
        <v>70</v>
      </c>
      <c r="B37" s="210">
        <v>433</v>
      </c>
      <c r="C37" s="250">
        <v>76.17</v>
      </c>
      <c r="D37" s="262">
        <v>65</v>
      </c>
      <c r="E37" s="234">
        <f>(C37/52) *(Summary!$B$35)</f>
        <v>76.17</v>
      </c>
      <c r="F37" s="52">
        <f t="shared" ref="F37:F42" si="2">D37-E37</f>
        <v>-11.170000000000002</v>
      </c>
      <c r="G37" s="79"/>
      <c r="H37" s="249">
        <v>116.05</v>
      </c>
      <c r="I37" s="264"/>
      <c r="J37" s="172">
        <f>(H37/52) *(Summary!$B$35)</f>
        <v>116.05</v>
      </c>
      <c r="K37" s="52">
        <f t="shared" ref="K37:K42" si="3">I37-J37</f>
        <v>-116.05</v>
      </c>
      <c r="R37" s="11"/>
      <c r="S37" s="11"/>
    </row>
    <row r="38" spans="1:19" x14ac:dyDescent="0.2">
      <c r="A38" s="202" t="s">
        <v>71</v>
      </c>
      <c r="B38" s="210">
        <v>253.9</v>
      </c>
      <c r="C38" s="250">
        <v>57.88</v>
      </c>
      <c r="D38" s="262">
        <v>58</v>
      </c>
      <c r="E38" s="234">
        <f>(C38/52) *(Summary!$B$35)</f>
        <v>57.88</v>
      </c>
      <c r="F38" s="52">
        <f t="shared" si="2"/>
        <v>0.11999999999999744</v>
      </c>
      <c r="G38" s="79"/>
      <c r="H38" s="249">
        <v>126.86</v>
      </c>
      <c r="I38" s="264">
        <v>26</v>
      </c>
      <c r="J38" s="172">
        <f>(H38/52) *(Summary!$B$35)</f>
        <v>126.86000000000001</v>
      </c>
      <c r="K38" s="52">
        <f t="shared" si="3"/>
        <v>-100.86000000000001</v>
      </c>
      <c r="R38" s="11"/>
      <c r="S38" s="11"/>
    </row>
    <row r="39" spans="1:19" x14ac:dyDescent="0.2">
      <c r="A39" s="202" t="s">
        <v>72</v>
      </c>
      <c r="B39" s="210">
        <v>306.10000000000002</v>
      </c>
      <c r="C39" s="250">
        <v>83.91</v>
      </c>
      <c r="D39" s="262">
        <v>61</v>
      </c>
      <c r="E39" s="234">
        <f>(C39/52) *(Summary!$B$35)</f>
        <v>83.91</v>
      </c>
      <c r="F39" s="52">
        <f t="shared" si="2"/>
        <v>-22.909999999999997</v>
      </c>
      <c r="G39" s="79"/>
      <c r="H39" s="249">
        <v>129.68</v>
      </c>
      <c r="I39" s="264">
        <v>123</v>
      </c>
      <c r="J39" s="172">
        <f>(H39/52) *(Summary!$B$35)</f>
        <v>129.68</v>
      </c>
      <c r="K39" s="52">
        <f t="shared" si="3"/>
        <v>-6.6800000000000068</v>
      </c>
      <c r="R39" s="11"/>
      <c r="S39" s="11"/>
    </row>
    <row r="40" spans="1:19" ht="13.15" customHeight="1" x14ac:dyDescent="0.2">
      <c r="A40" s="202" t="s">
        <v>120</v>
      </c>
      <c r="B40" s="210">
        <v>154.5</v>
      </c>
      <c r="C40" s="250">
        <v>82.96</v>
      </c>
      <c r="D40" s="262">
        <v>83</v>
      </c>
      <c r="E40" s="234">
        <f>(C40/52) *(Summary!$B$35)</f>
        <v>82.96</v>
      </c>
      <c r="F40" s="52">
        <f t="shared" si="2"/>
        <v>4.0000000000006253E-2</v>
      </c>
      <c r="G40" s="79"/>
      <c r="H40" s="249">
        <v>41.28</v>
      </c>
      <c r="I40" s="264">
        <v>41</v>
      </c>
      <c r="J40" s="172">
        <f>(H40/52) *(Summary!$B$35)</f>
        <v>41.28</v>
      </c>
      <c r="K40" s="52">
        <f t="shared" si="3"/>
        <v>-0.28000000000000114</v>
      </c>
      <c r="R40" s="11"/>
      <c r="S40" s="11"/>
    </row>
    <row r="41" spans="1:19" x14ac:dyDescent="0.2">
      <c r="A41" s="203" t="s">
        <v>73</v>
      </c>
      <c r="B41" s="212">
        <v>610.79999999999995</v>
      </c>
      <c r="C41" s="208">
        <v>178.58</v>
      </c>
      <c r="D41" s="262">
        <v>17</v>
      </c>
      <c r="E41" s="234">
        <f>(C41/52) *(Summary!$B$35)</f>
        <v>178.58</v>
      </c>
      <c r="F41" s="142">
        <f t="shared" si="2"/>
        <v>-161.58000000000001</v>
      </c>
      <c r="G41" s="79"/>
      <c r="H41" s="249">
        <v>204.24</v>
      </c>
      <c r="I41" s="264">
        <v>76</v>
      </c>
      <c r="J41" s="172">
        <f>(H41/52) *(Summary!$B$35)</f>
        <v>204.24</v>
      </c>
      <c r="K41" s="142">
        <f t="shared" si="3"/>
        <v>-128.24</v>
      </c>
      <c r="R41" s="11"/>
      <c r="S41" s="11"/>
    </row>
    <row r="42" spans="1:19" x14ac:dyDescent="0.2">
      <c r="A42" s="202" t="s">
        <v>74</v>
      </c>
      <c r="B42" s="210">
        <v>446.9</v>
      </c>
      <c r="C42" s="208">
        <v>195.67</v>
      </c>
      <c r="D42" s="262">
        <v>159</v>
      </c>
      <c r="E42" s="234">
        <f>(C42/52) *(Summary!$B$35)</f>
        <v>195.67</v>
      </c>
      <c r="F42" s="52">
        <f t="shared" si="2"/>
        <v>-36.669999999999987</v>
      </c>
      <c r="G42" s="47"/>
      <c r="H42" s="249">
        <v>0</v>
      </c>
      <c r="I42" s="264"/>
      <c r="J42" s="172">
        <f>(H42/52) *(Summary!$B$35)</f>
        <v>0</v>
      </c>
      <c r="K42" s="52">
        <f t="shared" si="3"/>
        <v>0</v>
      </c>
      <c r="R42" s="11"/>
      <c r="S42" s="11"/>
    </row>
    <row r="43" spans="1:19" s="21" customFormat="1" x14ac:dyDescent="0.2">
      <c r="A43" s="107" t="s">
        <v>5</v>
      </c>
      <c r="B43" s="49">
        <f>SUM(B36:B42)</f>
        <v>2579.6</v>
      </c>
      <c r="C43" s="49">
        <f t="shared" ref="C43:K43" si="4">SUM(C36:C42)</f>
        <v>754.70999999999992</v>
      </c>
      <c r="D43" s="49">
        <f t="shared" si="4"/>
        <v>498</v>
      </c>
      <c r="E43" s="49">
        <f t="shared" si="4"/>
        <v>754.70999999999992</v>
      </c>
      <c r="F43" s="49">
        <f t="shared" si="4"/>
        <v>-256.71000000000004</v>
      </c>
      <c r="G43" s="49">
        <f t="shared" si="4"/>
        <v>0</v>
      </c>
      <c r="H43" s="49">
        <f t="shared" si="4"/>
        <v>618.11</v>
      </c>
      <c r="I43" s="49">
        <f t="shared" si="4"/>
        <v>277</v>
      </c>
      <c r="J43" s="49">
        <f t="shared" si="4"/>
        <v>618.11</v>
      </c>
      <c r="K43" s="49">
        <f t="shared" si="4"/>
        <v>-341.11</v>
      </c>
      <c r="L43" s="71"/>
      <c r="M43" s="163"/>
      <c r="N43" s="12"/>
    </row>
    <row r="44" spans="1:19" hidden="1" x14ac:dyDescent="0.2">
      <c r="A44" s="58" t="s">
        <v>6</v>
      </c>
      <c r="B44" s="47"/>
      <c r="C44" s="47"/>
      <c r="D44" s="47"/>
      <c r="E44" s="47"/>
      <c r="F44" s="111"/>
      <c r="G44" s="47"/>
      <c r="H44" s="47"/>
      <c r="I44" s="60" t="e">
        <f>#REF!+E33+#REF!</f>
        <v>#REF!</v>
      </c>
      <c r="J44" s="60" t="e">
        <f>I44/(1937+6972+5581)</f>
        <v>#REF!</v>
      </c>
      <c r="K44" s="112"/>
      <c r="L44" s="78"/>
      <c r="O44" s="13" t="e">
        <f>#REF!+#REF!+#REF!</f>
        <v>#REF!</v>
      </c>
      <c r="P44" s="13" t="e">
        <f>O44/(1937+6972+5581)</f>
        <v>#REF!</v>
      </c>
      <c r="Q44" s="17" t="e">
        <f>#REF!</f>
        <v>#REF!</v>
      </c>
      <c r="R44" s="79" t="e">
        <f>P44-Q44</f>
        <v>#REF!</v>
      </c>
      <c r="S44" s="11"/>
    </row>
    <row r="45" spans="1:19" x14ac:dyDescent="0.2">
      <c r="A45" s="365"/>
      <c r="B45" s="366"/>
      <c r="C45" s="366"/>
      <c r="D45" s="366"/>
      <c r="E45" s="366"/>
      <c r="F45" s="366"/>
      <c r="G45" s="47"/>
      <c r="H45" s="294"/>
      <c r="I45" s="294"/>
      <c r="J45" s="294"/>
      <c r="K45" s="294"/>
      <c r="P45" s="13"/>
      <c r="Q45" s="13"/>
      <c r="R45" s="11"/>
      <c r="S45" s="11"/>
    </row>
    <row r="46" spans="1:19" x14ac:dyDescent="0.2">
      <c r="A46" s="107" t="s">
        <v>52</v>
      </c>
      <c r="B46" s="177">
        <f>B20+B27+B33+B43</f>
        <v>13940.07</v>
      </c>
      <c r="C46" s="177">
        <f>C20+C27+C33+C43</f>
        <v>3884.11</v>
      </c>
      <c r="D46" s="177">
        <f>D20+D27+D33+D43</f>
        <v>2808</v>
      </c>
      <c r="E46" s="177">
        <f>(C46/52) *(Summary!$B$35)</f>
        <v>3884.1099999999997</v>
      </c>
      <c r="F46" s="178">
        <f>D46-E46</f>
        <v>-1076.1099999999997</v>
      </c>
      <c r="G46" s="47"/>
      <c r="H46" s="177">
        <f>H20+H27+H33+H43</f>
        <v>3420.86</v>
      </c>
      <c r="I46" s="177">
        <f>I20+I27+I33+I43</f>
        <v>1532</v>
      </c>
      <c r="J46" s="177">
        <f>(H46/52) *(Summary!$B$35)</f>
        <v>3420.86</v>
      </c>
      <c r="K46" s="178">
        <f>I46-J46</f>
        <v>-1888.8600000000001</v>
      </c>
      <c r="O46" s="13"/>
      <c r="P46" s="13"/>
      <c r="R46" s="11"/>
      <c r="S46" s="11"/>
    </row>
    <row r="47" spans="1:19" x14ac:dyDescent="0.2">
      <c r="A47" s="21"/>
      <c r="B47" s="21"/>
      <c r="C47" s="21"/>
      <c r="D47" s="21"/>
      <c r="E47" s="21"/>
      <c r="F47" s="23"/>
      <c r="G47" s="21"/>
      <c r="H47" s="20"/>
      <c r="I47" s="71"/>
      <c r="J47" s="21"/>
      <c r="K47" s="22"/>
      <c r="M47" s="163"/>
      <c r="Q47" s="13"/>
      <c r="S47" s="11"/>
    </row>
    <row r="48" spans="1:19" x14ac:dyDescent="0.2">
      <c r="A48" s="339" t="s">
        <v>75</v>
      </c>
      <c r="B48" s="343"/>
      <c r="C48" s="343"/>
      <c r="D48" s="343"/>
      <c r="E48" s="343"/>
      <c r="F48" s="23"/>
      <c r="G48" s="21"/>
      <c r="H48" s="21"/>
      <c r="I48" s="21"/>
      <c r="J48" s="21"/>
      <c r="K48" s="22"/>
      <c r="L48" s="13"/>
      <c r="M48" s="12"/>
      <c r="Q48" s="13"/>
      <c r="S48" s="11"/>
    </row>
    <row r="49" spans="1:19" x14ac:dyDescent="0.2">
      <c r="A49" s="19"/>
      <c r="B49" s="13"/>
      <c r="E49" s="13"/>
      <c r="K49" s="13"/>
      <c r="L49" s="13"/>
      <c r="M49" s="12"/>
      <c r="Q49" s="13"/>
      <c r="S49" s="11"/>
    </row>
    <row r="50" spans="1:19" x14ac:dyDescent="0.2">
      <c r="A50" s="37"/>
      <c r="B50" s="74"/>
      <c r="C50" s="12"/>
      <c r="I50" s="12"/>
      <c r="K50" s="13"/>
      <c r="Q50" s="13"/>
      <c r="S50" s="11"/>
    </row>
    <row r="51" spans="1:19" x14ac:dyDescent="0.2">
      <c r="A51" s="76"/>
      <c r="B51" s="41"/>
      <c r="C51" s="12"/>
      <c r="I51" s="72"/>
      <c r="K51" s="13"/>
      <c r="Q51" s="13"/>
      <c r="S51" s="11"/>
    </row>
    <row r="52" spans="1:19" x14ac:dyDescent="0.2">
      <c r="A52" s="76"/>
      <c r="B52" s="41"/>
      <c r="C52" s="12"/>
      <c r="K52" s="13"/>
      <c r="Q52" s="13"/>
      <c r="S52" s="11"/>
    </row>
    <row r="53" spans="1:19" x14ac:dyDescent="0.2">
      <c r="A53" s="38"/>
      <c r="B53" s="74"/>
      <c r="C53" s="12"/>
      <c r="K53" s="13"/>
      <c r="Q53" s="13"/>
      <c r="S53" s="11"/>
    </row>
    <row r="54" spans="1:19" x14ac:dyDescent="0.2">
      <c r="A54" s="38"/>
      <c r="B54" s="74"/>
      <c r="C54" s="12"/>
      <c r="K54" s="13"/>
      <c r="Q54" s="13"/>
      <c r="S54" s="11"/>
    </row>
    <row r="55" spans="1:19" x14ac:dyDescent="0.2">
      <c r="A55" s="38"/>
      <c r="B55" s="74"/>
      <c r="C55" s="12"/>
      <c r="K55" s="13"/>
      <c r="Q55" s="13"/>
      <c r="S55" s="11"/>
    </row>
    <row r="56" spans="1:19" x14ac:dyDescent="0.2">
      <c r="A56" s="38"/>
      <c r="B56" s="74"/>
      <c r="C56" s="12"/>
      <c r="I56" s="20"/>
      <c r="K56" s="13"/>
      <c r="Q56" s="13"/>
      <c r="S56" s="11"/>
    </row>
    <row r="57" spans="1:19" x14ac:dyDescent="0.2">
      <c r="A57" s="38"/>
      <c r="B57" s="74"/>
      <c r="C57" s="12"/>
      <c r="K57" s="13"/>
      <c r="Q57" s="13"/>
      <c r="S57" s="11"/>
    </row>
    <row r="58" spans="1:19" x14ac:dyDescent="0.2">
      <c r="A58" s="76"/>
      <c r="B58" s="41"/>
      <c r="C58" s="12"/>
      <c r="K58" s="13"/>
      <c r="Q58" s="13"/>
      <c r="S58" s="11"/>
    </row>
    <row r="59" spans="1:19" x14ac:dyDescent="0.2">
      <c r="A59" s="76"/>
      <c r="B59" s="41"/>
      <c r="C59" s="12"/>
      <c r="K59" s="13"/>
      <c r="Q59" s="13"/>
      <c r="S59" s="11"/>
    </row>
    <row r="60" spans="1:19" x14ac:dyDescent="0.2">
      <c r="A60" s="76"/>
      <c r="B60" s="67"/>
      <c r="C60" s="12"/>
      <c r="K60" s="13"/>
      <c r="Q60" s="13"/>
      <c r="S60" s="11"/>
    </row>
    <row r="61" spans="1:19" x14ac:dyDescent="0.2">
      <c r="A61" s="76"/>
      <c r="B61" s="67"/>
      <c r="C61" s="12"/>
      <c r="K61" s="13"/>
      <c r="Q61" s="13"/>
      <c r="S61" s="11"/>
    </row>
    <row r="62" spans="1:19" x14ac:dyDescent="0.2">
      <c r="A62" s="76"/>
      <c r="B62" s="41"/>
      <c r="C62" s="12"/>
      <c r="K62" s="13"/>
      <c r="Q62" s="13"/>
      <c r="S62" s="11"/>
    </row>
    <row r="63" spans="1:19" x14ac:dyDescent="0.2">
      <c r="A63" s="76"/>
      <c r="B63" s="41"/>
      <c r="C63" s="12"/>
      <c r="K63" s="13"/>
      <c r="Q63" s="13"/>
      <c r="S63" s="11"/>
    </row>
    <row r="64" spans="1:19" x14ac:dyDescent="0.2">
      <c r="A64" s="76"/>
      <c r="B64" s="41"/>
      <c r="C64" s="12"/>
      <c r="K64" s="13"/>
      <c r="Q64" s="13"/>
      <c r="S64" s="11"/>
    </row>
    <row r="65" spans="1:19" x14ac:dyDescent="0.2">
      <c r="A65" s="76"/>
      <c r="B65" s="41"/>
      <c r="C65" s="12"/>
      <c r="K65" s="13"/>
      <c r="Q65" s="13"/>
      <c r="S65" s="11"/>
    </row>
    <row r="66" spans="1:19" x14ac:dyDescent="0.2">
      <c r="A66" s="19"/>
      <c r="B66" s="41"/>
      <c r="C66" s="12"/>
      <c r="K66" s="13"/>
      <c r="Q66" s="13"/>
      <c r="S66" s="11"/>
    </row>
    <row r="67" spans="1:19" x14ac:dyDescent="0.2">
      <c r="A67" s="76"/>
      <c r="B67" s="41"/>
      <c r="C67" s="12"/>
      <c r="K67" s="13"/>
      <c r="Q67" s="13"/>
      <c r="S67" s="11"/>
    </row>
    <row r="68" spans="1:19" x14ac:dyDescent="0.2">
      <c r="A68" s="19"/>
      <c r="B68" s="41"/>
      <c r="C68" s="12"/>
      <c r="K68" s="13"/>
      <c r="Q68" s="13"/>
      <c r="S68" s="11"/>
    </row>
    <row r="69" spans="1:19" x14ac:dyDescent="0.2">
      <c r="A69" s="76"/>
      <c r="B69" s="41"/>
      <c r="C69" s="12"/>
      <c r="K69" s="13"/>
      <c r="Q69" s="13"/>
      <c r="S69" s="11"/>
    </row>
    <row r="70" spans="1:19" x14ac:dyDescent="0.2">
      <c r="A70" s="38"/>
      <c r="B70" s="74"/>
      <c r="C70" s="12"/>
      <c r="K70" s="13"/>
      <c r="Q70" s="13"/>
      <c r="S70" s="11"/>
    </row>
    <row r="71" spans="1:19" x14ac:dyDescent="0.2">
      <c r="A71" s="38"/>
      <c r="B71" s="74"/>
      <c r="C71" s="12"/>
      <c r="K71" s="13"/>
      <c r="Q71" s="13"/>
      <c r="S71" s="11"/>
    </row>
    <row r="72" spans="1:19" x14ac:dyDescent="0.2">
      <c r="A72" s="38"/>
      <c r="B72" s="74"/>
      <c r="C72" s="12"/>
      <c r="K72" s="13"/>
      <c r="Q72" s="13"/>
      <c r="S72" s="11"/>
    </row>
    <row r="73" spans="1:19" x14ac:dyDescent="0.2">
      <c r="A73" s="80"/>
      <c r="B73" s="74"/>
      <c r="C73" s="12"/>
      <c r="K73" s="13"/>
      <c r="Q73" s="13"/>
      <c r="S73" s="11"/>
    </row>
    <row r="74" spans="1:19" x14ac:dyDescent="0.2">
      <c r="B74" s="12"/>
      <c r="C74" s="12"/>
      <c r="K74" s="13"/>
      <c r="Q74" s="13"/>
      <c r="S74" s="11"/>
    </row>
    <row r="75" spans="1:19" x14ac:dyDescent="0.2">
      <c r="K75" s="13"/>
      <c r="Q75" s="13"/>
      <c r="S75" s="11"/>
    </row>
    <row r="76" spans="1:19" x14ac:dyDescent="0.2">
      <c r="K76" s="13"/>
      <c r="Q76" s="13"/>
      <c r="S76" s="11"/>
    </row>
    <row r="77" spans="1:19" x14ac:dyDescent="0.2">
      <c r="K77" s="13"/>
      <c r="Q77" s="13"/>
      <c r="S77" s="11"/>
    </row>
    <row r="78" spans="1:19" x14ac:dyDescent="0.2">
      <c r="K78" s="13"/>
      <c r="Q78" s="13"/>
      <c r="S78" s="11"/>
    </row>
    <row r="79" spans="1:19" x14ac:dyDescent="0.2">
      <c r="K79" s="13"/>
      <c r="Q79" s="13"/>
      <c r="S79" s="11"/>
    </row>
    <row r="80" spans="1:19" x14ac:dyDescent="0.2">
      <c r="K80" s="13"/>
      <c r="Q80" s="13"/>
      <c r="S80" s="11"/>
    </row>
    <row r="81" spans="11:19" x14ac:dyDescent="0.2">
      <c r="K81" s="13"/>
      <c r="Q81" s="13"/>
      <c r="S81" s="11"/>
    </row>
    <row r="82" spans="11:19" x14ac:dyDescent="0.2">
      <c r="K82" s="13"/>
      <c r="Q82" s="13"/>
      <c r="S82" s="11"/>
    </row>
    <row r="83" spans="11:19" x14ac:dyDescent="0.2">
      <c r="K83" s="13"/>
      <c r="Q83" s="13"/>
      <c r="S83" s="11"/>
    </row>
    <row r="84" spans="11:19" x14ac:dyDescent="0.2">
      <c r="K84" s="13"/>
      <c r="Q84" s="13"/>
      <c r="S84" s="11"/>
    </row>
    <row r="85" spans="11:19" x14ac:dyDescent="0.2">
      <c r="K85" s="13"/>
      <c r="Q85" s="13"/>
      <c r="S85" s="11"/>
    </row>
    <row r="86" spans="11:19" x14ac:dyDescent="0.2">
      <c r="K86" s="13"/>
      <c r="Q86" s="13"/>
      <c r="S86" s="11"/>
    </row>
    <row r="87" spans="11:19" x14ac:dyDescent="0.2">
      <c r="K87" s="13"/>
      <c r="Q87" s="13"/>
      <c r="S87" s="11"/>
    </row>
    <row r="88" spans="11:19" x14ac:dyDescent="0.2">
      <c r="K88" s="13"/>
      <c r="Q88" s="13"/>
      <c r="S88" s="11"/>
    </row>
    <row r="89" spans="11:19" x14ac:dyDescent="0.2">
      <c r="K89" s="13"/>
      <c r="Q89" s="13"/>
      <c r="S89" s="11"/>
    </row>
    <row r="90" spans="11:19" x14ac:dyDescent="0.2">
      <c r="K90" s="13"/>
      <c r="Q90" s="13"/>
      <c r="S90" s="11"/>
    </row>
    <row r="91" spans="11:19" x14ac:dyDescent="0.2">
      <c r="K91" s="13"/>
      <c r="Q91" s="13"/>
      <c r="S91" s="11"/>
    </row>
    <row r="92" spans="11:19" x14ac:dyDescent="0.2">
      <c r="K92" s="13"/>
      <c r="Q92" s="13"/>
      <c r="S92" s="11"/>
    </row>
    <row r="93" spans="11:19" x14ac:dyDescent="0.2">
      <c r="K93" s="13"/>
      <c r="Q93" s="13"/>
      <c r="S93" s="11"/>
    </row>
    <row r="94" spans="11:19" x14ac:dyDescent="0.2">
      <c r="K94" s="13"/>
      <c r="Q94" s="13"/>
      <c r="S94" s="11"/>
    </row>
    <row r="95" spans="11:19" x14ac:dyDescent="0.2">
      <c r="K95" s="13"/>
      <c r="Q95" s="13"/>
      <c r="S95" s="11"/>
    </row>
    <row r="96" spans="11:19" x14ac:dyDescent="0.2">
      <c r="K96" s="13"/>
      <c r="Q96" s="13"/>
      <c r="S96" s="11"/>
    </row>
    <row r="97" spans="11:19" x14ac:dyDescent="0.2">
      <c r="K97" s="13"/>
      <c r="Q97" s="13"/>
      <c r="S97" s="11"/>
    </row>
    <row r="98" spans="11:19" x14ac:dyDescent="0.2">
      <c r="K98" s="13"/>
      <c r="Q98" s="13"/>
      <c r="S98" s="11"/>
    </row>
    <row r="99" spans="11:19" x14ac:dyDescent="0.2">
      <c r="K99" s="13"/>
      <c r="Q99" s="13"/>
      <c r="S99" s="11"/>
    </row>
    <row r="100" spans="11:19" x14ac:dyDescent="0.2">
      <c r="K100" s="13"/>
      <c r="Q100" s="13"/>
      <c r="S100" s="11"/>
    </row>
    <row r="101" spans="11:19" x14ac:dyDescent="0.2">
      <c r="K101" s="13"/>
      <c r="Q101" s="13"/>
      <c r="S101" s="11"/>
    </row>
    <row r="102" spans="11:19" x14ac:dyDescent="0.2">
      <c r="K102" s="13"/>
      <c r="Q102" s="13"/>
      <c r="S102" s="11"/>
    </row>
    <row r="103" spans="11:19" x14ac:dyDescent="0.2">
      <c r="K103" s="13"/>
      <c r="Q103" s="13"/>
      <c r="S103" s="11"/>
    </row>
    <row r="104" spans="11:19" x14ac:dyDescent="0.2">
      <c r="K104" s="13"/>
      <c r="Q104" s="13"/>
      <c r="S104" s="11"/>
    </row>
    <row r="105" spans="11:19" x14ac:dyDescent="0.2">
      <c r="K105" s="13"/>
      <c r="Q105" s="13"/>
      <c r="S105" s="11"/>
    </row>
    <row r="106" spans="11:19" x14ac:dyDescent="0.2">
      <c r="K106" s="13"/>
      <c r="Q106" s="13"/>
      <c r="S106" s="11"/>
    </row>
    <row r="107" spans="11:19" x14ac:dyDescent="0.2">
      <c r="K107" s="13"/>
      <c r="Q107" s="13"/>
      <c r="S107" s="11"/>
    </row>
  </sheetData>
  <mergeCells count="16">
    <mergeCell ref="A1:K1"/>
    <mergeCell ref="A45:F45"/>
    <mergeCell ref="A34:F34"/>
    <mergeCell ref="A28:F28"/>
    <mergeCell ref="A21:F21"/>
    <mergeCell ref="H21:K21"/>
    <mergeCell ref="H28:K28"/>
    <mergeCell ref="H34:K34"/>
    <mergeCell ref="H45:K45"/>
    <mergeCell ref="A48:E48"/>
    <mergeCell ref="A6:F6"/>
    <mergeCell ref="A2:K2"/>
    <mergeCell ref="H6:K6"/>
    <mergeCell ref="A4:K4"/>
    <mergeCell ref="A5:K5"/>
    <mergeCell ref="A3:K3"/>
  </mergeCells>
  <phoneticPr fontId="0" type="noConversion"/>
  <printOptions horizontalCentered="1" verticalCentered="1"/>
  <pageMargins left="0.25" right="0.25" top="0.5" bottom="0.75" header="0.5" footer="0.5"/>
  <pageSetup scale="85" orientation="landscape" r:id="rId1"/>
  <headerFooter alignWithMargins="0"/>
  <customProperties>
    <customPr name="_pios_id" r:id="rId2"/>
  </customProperties>
  <ignoredErrors>
    <ignoredError sqref="J33 J27 J20 E27 E33 E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197"/>
  <sheetViews>
    <sheetView zoomScaleNormal="100" workbookViewId="0">
      <selection activeCell="C16" sqref="C16"/>
    </sheetView>
  </sheetViews>
  <sheetFormatPr defaultColWidth="9.140625" defaultRowHeight="12.75" x14ac:dyDescent="0.2"/>
  <cols>
    <col min="1" max="1" width="26.140625" style="83" bestFit="1" customWidth="1"/>
    <col min="2" max="2" width="8.85546875" style="92" bestFit="1" customWidth="1"/>
    <col min="3" max="3" width="9.42578125" style="83" bestFit="1" customWidth="1"/>
    <col min="4" max="4" width="12.28515625" style="83" bestFit="1" customWidth="1"/>
    <col min="5" max="5" width="13.7109375" style="83" bestFit="1" customWidth="1"/>
    <col min="6" max="6" width="12.5703125" style="83" bestFit="1" customWidth="1"/>
    <col min="7" max="7" width="10.7109375" style="83" customWidth="1"/>
    <col min="8" max="8" width="13.28515625" style="92" customWidth="1"/>
    <col min="9" max="9" width="12.85546875" style="88" customWidth="1"/>
    <col min="10" max="10" width="12.85546875" style="83" customWidth="1"/>
    <col min="11" max="11" width="1.7109375" style="83" customWidth="1"/>
    <col min="12" max="13" width="10.7109375" style="83" customWidth="1"/>
    <col min="14" max="14" width="10.28515625" style="88" customWidth="1"/>
    <col min="15" max="15" width="12.85546875" style="88" customWidth="1"/>
    <col min="16" max="16" width="11.140625" style="83" customWidth="1"/>
    <col min="17" max="17" width="9.7109375" style="83" customWidth="1"/>
    <col min="18" max="18" width="12.5703125" style="83" customWidth="1"/>
    <col min="19" max="16384" width="9.140625" style="83"/>
  </cols>
  <sheetData>
    <row r="1" spans="1:15" x14ac:dyDescent="0.2">
      <c r="A1" s="297"/>
      <c r="B1" s="370"/>
      <c r="C1" s="370"/>
      <c r="D1" s="370"/>
      <c r="E1" s="370"/>
      <c r="F1" s="370"/>
    </row>
    <row r="2" spans="1:15" x14ac:dyDescent="0.2">
      <c r="A2" s="372" t="s">
        <v>141</v>
      </c>
      <c r="B2" s="373"/>
      <c r="C2" s="373"/>
      <c r="D2" s="373"/>
      <c r="E2" s="373"/>
      <c r="F2" s="373"/>
      <c r="G2" s="84"/>
      <c r="H2" s="165"/>
      <c r="I2" s="85"/>
      <c r="J2" s="85"/>
      <c r="K2" s="85"/>
      <c r="N2" s="83"/>
      <c r="O2" s="83"/>
    </row>
    <row r="3" spans="1:15" ht="13.5" thickBot="1" x14ac:dyDescent="0.25">
      <c r="A3" s="371"/>
      <c r="B3" s="343"/>
      <c r="C3" s="343"/>
      <c r="D3" s="343"/>
      <c r="E3" s="343"/>
      <c r="F3" s="343"/>
      <c r="G3" s="88"/>
      <c r="I3" s="83"/>
      <c r="N3" s="83"/>
      <c r="O3" s="83"/>
    </row>
    <row r="4" spans="1:15" x14ac:dyDescent="0.2">
      <c r="A4" s="374" t="str">
        <f>Summary!A4</f>
        <v>Through Jan 2, 2021</v>
      </c>
      <c r="B4" s="375"/>
      <c r="C4" s="375"/>
      <c r="D4" s="375"/>
      <c r="E4" s="375"/>
      <c r="F4" s="376"/>
      <c r="I4" s="83"/>
      <c r="N4" s="83"/>
      <c r="O4" s="83"/>
    </row>
    <row r="5" spans="1:15" x14ac:dyDescent="0.2">
      <c r="A5" s="345"/>
      <c r="B5" s="343"/>
      <c r="C5" s="343"/>
      <c r="D5" s="343"/>
      <c r="E5" s="343"/>
      <c r="F5" s="346"/>
      <c r="I5" s="83"/>
      <c r="N5" s="83"/>
      <c r="O5" s="83"/>
    </row>
    <row r="6" spans="1:15" s="11" customFormat="1" x14ac:dyDescent="0.2">
      <c r="A6" s="336" t="s">
        <v>19</v>
      </c>
      <c r="B6" s="325"/>
      <c r="C6" s="325"/>
      <c r="D6" s="325"/>
      <c r="E6" s="325"/>
      <c r="F6" s="326"/>
      <c r="G6" s="27"/>
      <c r="H6" s="12"/>
    </row>
    <row r="7" spans="1:15" x14ac:dyDescent="0.2">
      <c r="A7" s="235"/>
      <c r="B7" s="127" t="s">
        <v>9</v>
      </c>
      <c r="C7" s="128" t="s">
        <v>23</v>
      </c>
      <c r="D7" s="128" t="s">
        <v>125</v>
      </c>
      <c r="E7" s="129" t="s">
        <v>126</v>
      </c>
      <c r="F7" s="230" t="s">
        <v>18</v>
      </c>
      <c r="I7" s="83"/>
      <c r="J7" s="92"/>
      <c r="N7" s="83"/>
      <c r="O7" s="83"/>
    </row>
    <row r="8" spans="1:15" x14ac:dyDescent="0.2">
      <c r="A8" s="236" t="s">
        <v>76</v>
      </c>
      <c r="B8" s="53" t="s">
        <v>1</v>
      </c>
      <c r="C8" s="43" t="s">
        <v>10</v>
      </c>
      <c r="D8" s="43" t="s">
        <v>0</v>
      </c>
      <c r="E8" s="44" t="s">
        <v>25</v>
      </c>
      <c r="F8" s="218" t="s">
        <v>49</v>
      </c>
      <c r="I8" s="83"/>
      <c r="N8" s="83"/>
      <c r="O8" s="83"/>
    </row>
    <row r="9" spans="1:15" x14ac:dyDescent="0.2">
      <c r="A9" s="236"/>
      <c r="B9" s="176">
        <f>B33</f>
        <v>10840.1</v>
      </c>
      <c r="C9" s="176">
        <f>C33</f>
        <v>3871.4199999999996</v>
      </c>
      <c r="D9" s="176">
        <f>D33</f>
        <v>3836.2</v>
      </c>
      <c r="E9" s="176">
        <f>E33</f>
        <v>3871.4199999999996</v>
      </c>
      <c r="F9" s="237">
        <f>D9-E9</f>
        <v>-35.2199999999998</v>
      </c>
      <c r="I9" s="146"/>
      <c r="J9" s="149"/>
      <c r="L9" s="147"/>
      <c r="M9" s="147"/>
      <c r="N9" s="83"/>
      <c r="O9" s="83"/>
    </row>
    <row r="10" spans="1:15" x14ac:dyDescent="0.2">
      <c r="A10" s="288" t="s">
        <v>147</v>
      </c>
      <c r="B10" s="116"/>
      <c r="C10" s="117"/>
      <c r="D10" s="117"/>
      <c r="E10" s="118"/>
      <c r="F10" s="238"/>
      <c r="H10" s="166"/>
      <c r="I10" s="146"/>
      <c r="J10" s="150"/>
      <c r="L10" s="147"/>
      <c r="M10" s="147"/>
      <c r="N10" s="83"/>
      <c r="O10" s="83"/>
    </row>
    <row r="11" spans="1:15" x14ac:dyDescent="0.2">
      <c r="A11" s="239" t="s">
        <v>111</v>
      </c>
      <c r="B11" s="211">
        <v>942.3</v>
      </c>
      <c r="C11" s="209">
        <v>174.7</v>
      </c>
      <c r="D11" s="255">
        <v>154.18</v>
      </c>
      <c r="E11" s="247">
        <f>(C11/52) *(Summary!$B$35)</f>
        <v>174.7</v>
      </c>
      <c r="F11" s="222">
        <f t="shared" ref="F11:F17" si="0">D11-E11</f>
        <v>-20.519999999999982</v>
      </c>
      <c r="I11" s="146"/>
      <c r="J11" s="148"/>
      <c r="L11" s="147"/>
      <c r="M11" s="147"/>
      <c r="N11" s="83"/>
      <c r="O11" s="83"/>
    </row>
    <row r="12" spans="1:15" ht="13.5" customHeight="1" x14ac:dyDescent="0.2">
      <c r="A12" s="239" t="s">
        <v>112</v>
      </c>
      <c r="B12" s="211">
        <v>1378.6</v>
      </c>
      <c r="C12" s="209">
        <v>684.16</v>
      </c>
      <c r="D12" s="255">
        <v>684.16</v>
      </c>
      <c r="E12" s="247">
        <f>(C12/52) *(Summary!$B$35)</f>
        <v>684.16</v>
      </c>
      <c r="F12" s="222">
        <f t="shared" si="0"/>
        <v>0</v>
      </c>
      <c r="I12" s="146"/>
      <c r="J12" s="150"/>
      <c r="N12" s="83"/>
      <c r="O12" s="83"/>
    </row>
    <row r="13" spans="1:15" x14ac:dyDescent="0.2">
      <c r="A13" s="239" t="s">
        <v>113</v>
      </c>
      <c r="B13" s="211">
        <v>625</v>
      </c>
      <c r="C13" s="209">
        <v>165.91</v>
      </c>
      <c r="D13" s="255">
        <v>165.9</v>
      </c>
      <c r="E13" s="247">
        <f>(C13/52) *(Summary!$B$35)</f>
        <v>165.91</v>
      </c>
      <c r="F13" s="222">
        <f t="shared" si="0"/>
        <v>-9.9999999999909051E-3</v>
      </c>
      <c r="I13" s="146"/>
      <c r="L13" s="147"/>
      <c r="N13" s="83"/>
      <c r="O13" s="83"/>
    </row>
    <row r="14" spans="1:15" x14ac:dyDescent="0.2">
      <c r="A14" s="239" t="s">
        <v>130</v>
      </c>
      <c r="B14" s="211">
        <v>546.4</v>
      </c>
      <c r="C14" s="209">
        <v>216.89</v>
      </c>
      <c r="D14" s="255">
        <v>217</v>
      </c>
      <c r="E14" s="247">
        <f>(C14/52) *(Summary!$B$35)</f>
        <v>216.89000000000001</v>
      </c>
      <c r="F14" s="222">
        <f t="shared" si="0"/>
        <v>0.10999999999998522</v>
      </c>
      <c r="I14" s="146"/>
      <c r="L14" s="147"/>
      <c r="N14" s="83"/>
      <c r="O14" s="83"/>
    </row>
    <row r="15" spans="1:15" x14ac:dyDescent="0.2">
      <c r="A15" s="239" t="s">
        <v>115</v>
      </c>
      <c r="B15" s="211">
        <v>594.5</v>
      </c>
      <c r="C15" s="209">
        <v>318.06</v>
      </c>
      <c r="D15" s="255">
        <v>318</v>
      </c>
      <c r="E15" s="247">
        <f>(C15/52) *(Summary!$B$35)</f>
        <v>318.06</v>
      </c>
      <c r="F15" s="222">
        <f t="shared" si="0"/>
        <v>-6.0000000000002274E-2</v>
      </c>
      <c r="I15" s="146"/>
      <c r="J15" s="150"/>
      <c r="N15" s="83"/>
      <c r="O15" s="83"/>
    </row>
    <row r="16" spans="1:15" x14ac:dyDescent="0.2">
      <c r="A16" s="239" t="s">
        <v>116</v>
      </c>
      <c r="B16" s="211">
        <v>1243.4000000000001</v>
      </c>
      <c r="C16" s="209">
        <v>158</v>
      </c>
      <c r="D16" s="255">
        <v>158</v>
      </c>
      <c r="E16" s="247">
        <f>(C16/52) *(Summary!$B$35)</f>
        <v>158</v>
      </c>
      <c r="F16" s="222">
        <f t="shared" si="0"/>
        <v>0</v>
      </c>
      <c r="I16" s="146"/>
      <c r="L16" s="147"/>
      <c r="M16" s="147"/>
      <c r="N16" s="83"/>
      <c r="O16" s="83"/>
    </row>
    <row r="17" spans="1:15" x14ac:dyDescent="0.2">
      <c r="A17" s="239" t="s">
        <v>114</v>
      </c>
      <c r="B17" s="211">
        <v>255.2</v>
      </c>
      <c r="C17" s="209">
        <v>86.56</v>
      </c>
      <c r="D17" s="255">
        <v>86.56</v>
      </c>
      <c r="E17" s="247">
        <f>(C17/52) *(Summary!$B$35)</f>
        <v>86.56</v>
      </c>
      <c r="F17" s="222">
        <f t="shared" si="0"/>
        <v>0</v>
      </c>
      <c r="I17" s="146"/>
      <c r="J17" s="152"/>
      <c r="N17" s="83"/>
      <c r="O17" s="83"/>
    </row>
    <row r="18" spans="1:15" x14ac:dyDescent="0.2">
      <c r="A18" s="242" t="s">
        <v>86</v>
      </c>
      <c r="B18" s="211">
        <v>494.3</v>
      </c>
      <c r="C18" s="209">
        <v>94.24</v>
      </c>
      <c r="D18" s="253">
        <v>80</v>
      </c>
      <c r="E18" s="247">
        <f>(C18/52) *(Summary!$B$35)</f>
        <v>94.24</v>
      </c>
      <c r="F18" s="222">
        <f>D18-E18</f>
        <v>-14.239999999999995</v>
      </c>
      <c r="I18" s="146"/>
      <c r="L18" s="147"/>
      <c r="N18" s="83"/>
      <c r="O18" s="83"/>
    </row>
    <row r="19" spans="1:15" x14ac:dyDescent="0.2">
      <c r="A19" s="240" t="s">
        <v>5</v>
      </c>
      <c r="B19" s="120">
        <f>SUM(B11:B18)</f>
        <v>6079.7</v>
      </c>
      <c r="C19" s="121">
        <f t="shared" ref="C19:F19" si="1">SUM(C11:C18)</f>
        <v>1898.5199999999998</v>
      </c>
      <c r="D19" s="157">
        <f t="shared" si="1"/>
        <v>1863.7999999999997</v>
      </c>
      <c r="E19" s="121">
        <f t="shared" si="1"/>
        <v>1898.52</v>
      </c>
      <c r="F19" s="222">
        <f t="shared" si="1"/>
        <v>-34.719999999999985</v>
      </c>
      <c r="I19" s="146"/>
      <c r="J19" s="149"/>
      <c r="N19" s="83"/>
      <c r="O19" s="83"/>
    </row>
    <row r="20" spans="1:15" x14ac:dyDescent="0.2">
      <c r="A20" s="329"/>
      <c r="B20" s="330"/>
      <c r="C20" s="330"/>
      <c r="D20" s="330"/>
      <c r="E20" s="330"/>
      <c r="F20" s="369"/>
      <c r="I20" s="146"/>
      <c r="L20" s="147"/>
      <c r="N20" s="83"/>
      <c r="O20" s="83"/>
    </row>
    <row r="21" spans="1:15" x14ac:dyDescent="0.2">
      <c r="A21" s="289" t="s">
        <v>148</v>
      </c>
      <c r="B21" s="119"/>
      <c r="C21" s="121"/>
      <c r="D21" s="121"/>
      <c r="E21" s="122"/>
      <c r="F21" s="241"/>
      <c r="I21" s="146"/>
      <c r="L21" s="147"/>
      <c r="M21" s="147"/>
      <c r="N21" s="83"/>
      <c r="O21" s="83"/>
    </row>
    <row r="22" spans="1:15" x14ac:dyDescent="0.2">
      <c r="A22" s="242" t="s">
        <v>84</v>
      </c>
      <c r="B22" s="211">
        <v>802.4</v>
      </c>
      <c r="C22" s="209">
        <v>515.5</v>
      </c>
      <c r="D22" s="253">
        <v>516</v>
      </c>
      <c r="E22" s="247">
        <f>(C22/52) *(Summary!$B$35)</f>
        <v>515.5</v>
      </c>
      <c r="F22" s="222">
        <f>D22-E22</f>
        <v>0.5</v>
      </c>
      <c r="I22" s="146"/>
      <c r="L22" s="147"/>
      <c r="M22" s="147"/>
      <c r="N22" s="83"/>
      <c r="O22" s="83"/>
    </row>
    <row r="23" spans="1:15" x14ac:dyDescent="0.2">
      <c r="A23" s="242" t="s">
        <v>85</v>
      </c>
      <c r="B23" s="211">
        <v>1260.5999999999999</v>
      </c>
      <c r="C23" s="209">
        <v>336.4</v>
      </c>
      <c r="D23" s="253">
        <v>336</v>
      </c>
      <c r="E23" s="247">
        <f>(C23/52) *(Summary!$B$35)</f>
        <v>336.4</v>
      </c>
      <c r="F23" s="222">
        <f>D23-E23</f>
        <v>-0.39999999999997726</v>
      </c>
      <c r="I23" s="146"/>
      <c r="J23" s="148"/>
      <c r="N23" s="83"/>
      <c r="O23" s="83"/>
    </row>
    <row r="24" spans="1:15" x14ac:dyDescent="0.2">
      <c r="A24" s="240" t="s">
        <v>5</v>
      </c>
      <c r="B24" s="120">
        <f>SUM(B22:B23)</f>
        <v>2063</v>
      </c>
      <c r="C24" s="119">
        <f>SUM(C22:C23)</f>
        <v>851.9</v>
      </c>
      <c r="D24" s="158">
        <f>SUM(D22:D23)</f>
        <v>852</v>
      </c>
      <c r="E24" s="119">
        <f>SUM(E22:E23)</f>
        <v>851.9</v>
      </c>
      <c r="F24" s="243">
        <f>SUM(F22:F23)</f>
        <v>0.10000000000002274</v>
      </c>
      <c r="I24" s="151"/>
      <c r="J24" s="152"/>
      <c r="L24" s="147"/>
      <c r="N24" s="83"/>
      <c r="O24" s="83"/>
    </row>
    <row r="25" spans="1:15" x14ac:dyDescent="0.2">
      <c r="A25" s="329"/>
      <c r="B25" s="330"/>
      <c r="C25" s="330"/>
      <c r="D25" s="330"/>
      <c r="E25" s="330"/>
      <c r="F25" s="369"/>
      <c r="I25" s="146"/>
      <c r="L25" s="147"/>
      <c r="N25" s="83"/>
      <c r="O25" s="83"/>
    </row>
    <row r="26" spans="1:15" x14ac:dyDescent="0.2">
      <c r="A26" s="290" t="s">
        <v>151</v>
      </c>
      <c r="B26" s="123"/>
      <c r="C26" s="117"/>
      <c r="D26" s="117"/>
      <c r="E26" s="117"/>
      <c r="F26" s="238"/>
      <c r="I26" s="146"/>
      <c r="L26" s="147"/>
      <c r="N26" s="83"/>
      <c r="O26" s="83"/>
    </row>
    <row r="27" spans="1:15" x14ac:dyDescent="0.2">
      <c r="A27" s="239" t="s">
        <v>88</v>
      </c>
      <c r="B27" s="211">
        <v>295.60000000000002</v>
      </c>
      <c r="C27" s="209">
        <v>28</v>
      </c>
      <c r="D27" s="256">
        <v>28</v>
      </c>
      <c r="E27" s="247">
        <f>(C27/52) *(Summary!$B$35)</f>
        <v>28</v>
      </c>
      <c r="F27" s="222">
        <f>D27-E27</f>
        <v>0</v>
      </c>
      <c r="I27" s="146"/>
      <c r="L27" s="147"/>
      <c r="M27" s="147"/>
      <c r="N27" s="83"/>
      <c r="O27" s="83"/>
    </row>
    <row r="28" spans="1:15" x14ac:dyDescent="0.2">
      <c r="A28" s="239" t="s">
        <v>129</v>
      </c>
      <c r="B28" s="211">
        <v>957.6</v>
      </c>
      <c r="C28" s="209">
        <v>357</v>
      </c>
      <c r="D28" s="256">
        <v>356</v>
      </c>
      <c r="E28" s="247">
        <f>(C28/52) *(Summary!$B$35)</f>
        <v>357</v>
      </c>
      <c r="F28" s="222">
        <f>D28-E28</f>
        <v>-1</v>
      </c>
      <c r="I28" s="146"/>
      <c r="L28" s="147"/>
      <c r="M28" s="147"/>
      <c r="N28" s="83"/>
      <c r="O28" s="83"/>
    </row>
    <row r="29" spans="1:15" x14ac:dyDescent="0.2">
      <c r="A29" s="239" t="s">
        <v>118</v>
      </c>
      <c r="B29" s="211">
        <v>766.3</v>
      </c>
      <c r="C29" s="209">
        <v>276</v>
      </c>
      <c r="D29" s="256">
        <v>276.39999999999998</v>
      </c>
      <c r="E29" s="247">
        <f>(C29/52) *(Summary!$B$35)</f>
        <v>276</v>
      </c>
      <c r="F29" s="222">
        <f>D29-E29</f>
        <v>0.39999999999997726</v>
      </c>
      <c r="I29" s="146"/>
      <c r="N29" s="83"/>
      <c r="O29" s="83"/>
    </row>
    <row r="30" spans="1:15" x14ac:dyDescent="0.2">
      <c r="A30" s="239" t="s">
        <v>121</v>
      </c>
      <c r="B30" s="211">
        <v>677.9</v>
      </c>
      <c r="C30" s="209">
        <v>460</v>
      </c>
      <c r="D30" s="257">
        <v>460</v>
      </c>
      <c r="E30" s="247">
        <f>(C30/52) *(Summary!$B$35)</f>
        <v>460</v>
      </c>
      <c r="F30" s="222">
        <f>D30-E30</f>
        <v>0</v>
      </c>
      <c r="I30" s="146"/>
      <c r="N30" s="83"/>
      <c r="O30" s="83"/>
    </row>
    <row r="31" spans="1:15" x14ac:dyDescent="0.2">
      <c r="A31" s="240" t="s">
        <v>5</v>
      </c>
      <c r="B31" s="119">
        <f>SUM(B27:B30)</f>
        <v>2697.4</v>
      </c>
      <c r="C31" s="119">
        <f>SUM(C27:C30)</f>
        <v>1121</v>
      </c>
      <c r="D31" s="158">
        <f>SUM(D27:D30)</f>
        <v>1120.4000000000001</v>
      </c>
      <c r="E31" s="119">
        <f>SUM(E27:E30)</f>
        <v>1121</v>
      </c>
      <c r="F31" s="244">
        <f>SUM(F27:F30)</f>
        <v>-0.60000000000002274</v>
      </c>
      <c r="I31" s="146"/>
      <c r="N31" s="83"/>
      <c r="O31" s="83"/>
    </row>
    <row r="32" spans="1:15" x14ac:dyDescent="0.2">
      <c r="A32" s="329"/>
      <c r="B32" s="330"/>
      <c r="C32" s="330"/>
      <c r="D32" s="330"/>
      <c r="E32" s="330"/>
      <c r="F32" s="369"/>
      <c r="I32" s="83"/>
      <c r="N32" s="83"/>
      <c r="O32" s="83"/>
    </row>
    <row r="33" spans="1:15" ht="13.5" thickBot="1" x14ac:dyDescent="0.25">
      <c r="A33" s="245" t="s">
        <v>76</v>
      </c>
      <c r="B33" s="246">
        <f>B19+B31+B24</f>
        <v>10840.1</v>
      </c>
      <c r="C33" s="246">
        <f>C19+C31+C24</f>
        <v>3871.4199999999996</v>
      </c>
      <c r="D33" s="246">
        <f>D19+D31+D24</f>
        <v>3836.2</v>
      </c>
      <c r="E33" s="246">
        <f>(C33/52) *(Summary!$B$35)</f>
        <v>3871.4199999999996</v>
      </c>
      <c r="F33" s="229">
        <f>D33-E33</f>
        <v>-35.2199999999998</v>
      </c>
      <c r="I33" s="83"/>
      <c r="N33" s="83"/>
      <c r="O33" s="83"/>
    </row>
    <row r="34" spans="1:15" x14ac:dyDescent="0.2">
      <c r="A34" s="82"/>
      <c r="B34" s="87"/>
      <c r="C34" s="82"/>
      <c r="D34" s="82"/>
      <c r="E34" s="82"/>
      <c r="F34" s="82"/>
      <c r="G34" s="88"/>
      <c r="I34" s="83"/>
      <c r="N34" s="83"/>
      <c r="O34" s="83"/>
    </row>
    <row r="35" spans="1:15" x14ac:dyDescent="0.2">
      <c r="A35" s="81"/>
      <c r="B35" s="91"/>
      <c r="G35" s="89"/>
      <c r="H35" s="87"/>
      <c r="I35" s="83"/>
      <c r="M35" s="88"/>
      <c r="O35" s="83"/>
    </row>
    <row r="36" spans="1:15" x14ac:dyDescent="0.2">
      <c r="A36" s="81"/>
      <c r="B36" s="91"/>
      <c r="G36" s="89"/>
      <c r="H36" s="87"/>
      <c r="I36" s="83"/>
      <c r="M36" s="88"/>
      <c r="O36" s="83"/>
    </row>
    <row r="37" spans="1:15" x14ac:dyDescent="0.2">
      <c r="A37" s="81"/>
      <c r="B37" s="91"/>
      <c r="E37" s="92"/>
      <c r="G37" s="89"/>
      <c r="H37" s="87"/>
      <c r="I37" s="83"/>
      <c r="M37" s="88"/>
      <c r="O37" s="83"/>
    </row>
    <row r="38" spans="1:15" x14ac:dyDescent="0.2">
      <c r="A38" s="81"/>
      <c r="B38" s="91"/>
      <c r="G38" s="89"/>
      <c r="H38" s="87"/>
      <c r="I38" s="83"/>
      <c r="M38" s="88"/>
      <c r="O38" s="83"/>
    </row>
    <row r="39" spans="1:15" x14ac:dyDescent="0.2">
      <c r="A39" s="81"/>
      <c r="B39" s="91"/>
      <c r="G39" s="89"/>
      <c r="H39" s="87"/>
      <c r="I39" s="83"/>
      <c r="M39" s="88"/>
      <c r="O39" s="83"/>
    </row>
    <row r="40" spans="1:15" x14ac:dyDescent="0.2">
      <c r="A40" s="81"/>
      <c r="B40" s="91"/>
      <c r="G40" s="89"/>
      <c r="H40" s="87"/>
      <c r="I40" s="83"/>
      <c r="M40" s="88"/>
      <c r="O40" s="83"/>
    </row>
    <row r="41" spans="1:15" x14ac:dyDescent="0.2">
      <c r="A41" s="81"/>
      <c r="B41" s="91"/>
      <c r="G41" s="89"/>
      <c r="H41" s="87"/>
      <c r="I41" s="83"/>
      <c r="M41" s="88"/>
      <c r="O41" s="83"/>
    </row>
    <row r="42" spans="1:15" x14ac:dyDescent="0.2">
      <c r="A42" s="82"/>
      <c r="B42" s="91"/>
      <c r="G42" s="89"/>
      <c r="H42" s="87"/>
      <c r="I42" s="83"/>
      <c r="M42" s="88"/>
      <c r="O42" s="83"/>
    </row>
    <row r="43" spans="1:15" x14ac:dyDescent="0.2">
      <c r="A43" s="82"/>
      <c r="B43" s="91"/>
      <c r="G43" s="89"/>
      <c r="H43" s="87"/>
      <c r="I43" s="83"/>
      <c r="M43" s="88"/>
      <c r="O43" s="83"/>
    </row>
    <row r="44" spans="1:15" x14ac:dyDescent="0.2">
      <c r="A44" s="93"/>
      <c r="B44" s="91"/>
      <c r="G44" s="89"/>
      <c r="H44" s="87"/>
      <c r="I44" s="83"/>
      <c r="M44" s="88"/>
      <c r="O44" s="83"/>
    </row>
    <row r="45" spans="1:15" x14ac:dyDescent="0.2">
      <c r="A45" s="81"/>
      <c r="B45" s="91"/>
      <c r="G45" s="89"/>
      <c r="H45" s="87"/>
      <c r="I45" s="83"/>
      <c r="M45" s="88"/>
      <c r="O45" s="83"/>
    </row>
    <row r="46" spans="1:15" x14ac:dyDescent="0.2">
      <c r="A46" s="86"/>
      <c r="B46" s="91"/>
      <c r="G46" s="89"/>
      <c r="H46" s="87"/>
      <c r="I46" s="83"/>
      <c r="M46" s="88"/>
      <c r="O46" s="83"/>
    </row>
    <row r="47" spans="1:15" x14ac:dyDescent="0.2">
      <c r="A47" s="81"/>
      <c r="B47" s="91"/>
      <c r="G47" s="89"/>
      <c r="H47" s="87"/>
      <c r="I47" s="83"/>
      <c r="M47" s="88"/>
      <c r="O47" s="83"/>
    </row>
    <row r="48" spans="1:15" x14ac:dyDescent="0.2">
      <c r="A48" s="81"/>
      <c r="B48" s="91"/>
      <c r="G48" s="89"/>
      <c r="H48" s="87"/>
      <c r="I48" s="83"/>
      <c r="M48" s="88"/>
      <c r="O48" s="83"/>
    </row>
    <row r="49" spans="1:15" x14ac:dyDescent="0.2">
      <c r="A49" s="81"/>
      <c r="B49" s="91"/>
      <c r="G49" s="89"/>
      <c r="H49" s="87"/>
      <c r="I49" s="83"/>
      <c r="M49" s="88"/>
      <c r="O49" s="83"/>
    </row>
    <row r="50" spans="1:15" x14ac:dyDescent="0.2">
      <c r="A50" s="81"/>
      <c r="B50" s="91"/>
      <c r="G50" s="89"/>
      <c r="H50" s="87"/>
      <c r="I50" s="83"/>
      <c r="M50" s="88"/>
      <c r="O50" s="83"/>
    </row>
    <row r="51" spans="1:15" x14ac:dyDescent="0.2">
      <c r="A51" s="81"/>
      <c r="B51" s="91"/>
      <c r="G51" s="89"/>
      <c r="H51" s="87"/>
      <c r="I51" s="83"/>
      <c r="M51" s="88"/>
      <c r="O51" s="83"/>
    </row>
    <row r="52" spans="1:15" x14ac:dyDescent="0.2">
      <c r="B52" s="91"/>
      <c r="G52" s="89"/>
      <c r="H52" s="87"/>
      <c r="I52" s="83"/>
      <c r="M52" s="88"/>
      <c r="O52" s="83"/>
    </row>
    <row r="53" spans="1:15" x14ac:dyDescent="0.2">
      <c r="B53" s="91"/>
      <c r="G53" s="89"/>
      <c r="H53" s="87"/>
      <c r="I53" s="83"/>
      <c r="M53" s="88"/>
      <c r="O53" s="83"/>
    </row>
    <row r="54" spans="1:15" x14ac:dyDescent="0.2">
      <c r="A54" s="82"/>
      <c r="B54" s="90"/>
      <c r="C54" s="82"/>
      <c r="D54" s="82"/>
      <c r="E54" s="82"/>
      <c r="F54" s="82"/>
      <c r="G54" s="89"/>
      <c r="H54" s="87"/>
      <c r="I54" s="83"/>
      <c r="M54" s="88"/>
      <c r="O54" s="83"/>
    </row>
    <row r="55" spans="1:15" x14ac:dyDescent="0.2">
      <c r="B55" s="91"/>
      <c r="G55" s="89"/>
      <c r="H55" s="87"/>
      <c r="I55" s="83"/>
      <c r="M55" s="88"/>
      <c r="O55" s="83"/>
    </row>
    <row r="56" spans="1:15" x14ac:dyDescent="0.2">
      <c r="B56" s="91"/>
      <c r="G56" s="89"/>
      <c r="H56" s="87"/>
      <c r="I56" s="83"/>
      <c r="M56" s="88"/>
      <c r="O56" s="83"/>
    </row>
    <row r="57" spans="1:15" x14ac:dyDescent="0.2">
      <c r="B57" s="91"/>
      <c r="G57" s="89"/>
      <c r="H57" s="87"/>
      <c r="I57" s="83"/>
      <c r="M57" s="88"/>
      <c r="O57" s="83"/>
    </row>
    <row r="58" spans="1:15" x14ac:dyDescent="0.2">
      <c r="B58" s="91"/>
      <c r="G58" s="89"/>
      <c r="H58" s="87"/>
      <c r="I58" s="83"/>
      <c r="M58" s="88"/>
      <c r="O58" s="83"/>
    </row>
    <row r="59" spans="1:15" x14ac:dyDescent="0.2">
      <c r="B59" s="91"/>
      <c r="G59" s="89"/>
      <c r="H59" s="87"/>
      <c r="I59" s="83"/>
      <c r="M59" s="88"/>
      <c r="O59" s="83"/>
    </row>
    <row r="60" spans="1:15" x14ac:dyDescent="0.2">
      <c r="B60" s="91"/>
      <c r="G60" s="89"/>
      <c r="H60" s="87"/>
      <c r="I60" s="83"/>
      <c r="M60" s="88"/>
      <c r="O60" s="83"/>
    </row>
    <row r="61" spans="1:15" x14ac:dyDescent="0.2">
      <c r="B61" s="91"/>
      <c r="G61" s="89"/>
      <c r="H61" s="87"/>
      <c r="I61" s="83"/>
      <c r="M61" s="88"/>
      <c r="O61" s="83"/>
    </row>
    <row r="62" spans="1:15" x14ac:dyDescent="0.2">
      <c r="B62" s="91"/>
      <c r="G62" s="89"/>
      <c r="H62" s="87"/>
      <c r="I62" s="83"/>
      <c r="M62" s="88"/>
      <c r="O62" s="83"/>
    </row>
    <row r="63" spans="1:15" x14ac:dyDescent="0.2">
      <c r="B63" s="91"/>
      <c r="G63" s="89"/>
      <c r="H63" s="87"/>
      <c r="I63" s="83"/>
      <c r="M63" s="88"/>
      <c r="O63" s="83"/>
    </row>
    <row r="64" spans="1:15" x14ac:dyDescent="0.2">
      <c r="B64" s="91"/>
      <c r="G64" s="89"/>
      <c r="H64" s="87"/>
      <c r="I64" s="83"/>
      <c r="M64" s="88"/>
      <c r="O64" s="83"/>
    </row>
    <row r="65" spans="2:15" x14ac:dyDescent="0.2">
      <c r="B65" s="91"/>
      <c r="G65" s="89"/>
      <c r="H65" s="87"/>
      <c r="I65" s="83"/>
      <c r="M65" s="88"/>
      <c r="O65" s="83"/>
    </row>
    <row r="66" spans="2:15" x14ac:dyDescent="0.2">
      <c r="B66" s="91"/>
      <c r="G66" s="89"/>
      <c r="H66" s="87"/>
      <c r="I66" s="83"/>
      <c r="M66" s="88"/>
      <c r="O66" s="83"/>
    </row>
    <row r="67" spans="2:15" x14ac:dyDescent="0.2">
      <c r="B67" s="91"/>
      <c r="G67" s="89"/>
      <c r="H67" s="87"/>
      <c r="I67" s="83"/>
      <c r="M67" s="88"/>
      <c r="O67" s="83"/>
    </row>
    <row r="68" spans="2:15" x14ac:dyDescent="0.2">
      <c r="B68" s="91"/>
      <c r="G68" s="89"/>
      <c r="H68" s="87"/>
      <c r="I68" s="83"/>
      <c r="M68" s="88"/>
      <c r="O68" s="83"/>
    </row>
    <row r="69" spans="2:15" x14ac:dyDescent="0.2">
      <c r="B69" s="91"/>
      <c r="G69" s="89"/>
      <c r="H69" s="87"/>
      <c r="I69" s="83"/>
      <c r="M69" s="88"/>
      <c r="O69" s="83"/>
    </row>
    <row r="70" spans="2:15" x14ac:dyDescent="0.2">
      <c r="B70" s="91"/>
      <c r="G70" s="89"/>
      <c r="H70" s="87"/>
      <c r="I70" s="83"/>
      <c r="M70" s="88"/>
      <c r="O70" s="83"/>
    </row>
    <row r="71" spans="2:15" x14ac:dyDescent="0.2">
      <c r="B71" s="91"/>
      <c r="G71" s="89"/>
      <c r="H71" s="87"/>
      <c r="I71" s="83"/>
      <c r="M71" s="88"/>
      <c r="O71" s="83"/>
    </row>
    <row r="72" spans="2:15" x14ac:dyDescent="0.2">
      <c r="B72" s="91"/>
      <c r="G72" s="82"/>
      <c r="H72" s="87"/>
    </row>
    <row r="73" spans="2:15" x14ac:dyDescent="0.2">
      <c r="B73" s="91"/>
      <c r="G73" s="82"/>
      <c r="H73" s="87"/>
    </row>
    <row r="74" spans="2:15" x14ac:dyDescent="0.2">
      <c r="B74" s="91"/>
      <c r="G74" s="82"/>
      <c r="H74" s="87"/>
    </row>
    <row r="75" spans="2:15" x14ac:dyDescent="0.2">
      <c r="B75" s="91"/>
      <c r="G75" s="82"/>
      <c r="H75" s="87"/>
    </row>
    <row r="76" spans="2:15" x14ac:dyDescent="0.2">
      <c r="B76" s="91"/>
      <c r="G76" s="82"/>
      <c r="H76" s="87"/>
    </row>
    <row r="77" spans="2:15" x14ac:dyDescent="0.2">
      <c r="B77" s="91"/>
      <c r="G77" s="82"/>
      <c r="H77" s="87"/>
    </row>
    <row r="78" spans="2:15" x14ac:dyDescent="0.2">
      <c r="B78" s="91"/>
      <c r="G78" s="82"/>
      <c r="H78" s="87"/>
    </row>
    <row r="79" spans="2:15" x14ac:dyDescent="0.2">
      <c r="G79" s="82"/>
      <c r="H79" s="87"/>
    </row>
    <row r="80" spans="2:15" x14ac:dyDescent="0.2">
      <c r="G80" s="82"/>
      <c r="H80" s="87"/>
    </row>
    <row r="81" spans="7:8" x14ac:dyDescent="0.2">
      <c r="G81" s="82"/>
      <c r="H81" s="87"/>
    </row>
    <row r="82" spans="7:8" x14ac:dyDescent="0.2">
      <c r="G82" s="82"/>
      <c r="H82" s="87"/>
    </row>
    <row r="83" spans="7:8" x14ac:dyDescent="0.2">
      <c r="G83" s="82"/>
      <c r="H83" s="87"/>
    </row>
    <row r="84" spans="7:8" x14ac:dyDescent="0.2">
      <c r="G84" s="82"/>
      <c r="H84" s="87"/>
    </row>
    <row r="85" spans="7:8" x14ac:dyDescent="0.2">
      <c r="G85" s="82"/>
      <c r="H85" s="87"/>
    </row>
    <row r="86" spans="7:8" x14ac:dyDescent="0.2">
      <c r="G86" s="82"/>
      <c r="H86" s="87"/>
    </row>
    <row r="87" spans="7:8" x14ac:dyDescent="0.2">
      <c r="G87" s="82"/>
      <c r="H87" s="87"/>
    </row>
    <row r="88" spans="7:8" x14ac:dyDescent="0.2">
      <c r="G88" s="82"/>
      <c r="H88" s="87"/>
    </row>
    <row r="89" spans="7:8" x14ac:dyDescent="0.2">
      <c r="G89" s="82"/>
      <c r="H89" s="87"/>
    </row>
    <row r="90" spans="7:8" x14ac:dyDescent="0.2">
      <c r="G90" s="82"/>
      <c r="H90" s="87"/>
    </row>
    <row r="91" spans="7:8" x14ac:dyDescent="0.2">
      <c r="G91" s="82"/>
      <c r="H91" s="87"/>
    </row>
    <row r="92" spans="7:8" x14ac:dyDescent="0.2">
      <c r="G92" s="82"/>
      <c r="H92" s="87"/>
    </row>
    <row r="93" spans="7:8" x14ac:dyDescent="0.2">
      <c r="G93" s="82"/>
      <c r="H93" s="87"/>
    </row>
    <row r="94" spans="7:8" x14ac:dyDescent="0.2">
      <c r="G94" s="82"/>
      <c r="H94" s="87"/>
    </row>
    <row r="95" spans="7:8" x14ac:dyDescent="0.2">
      <c r="G95" s="82"/>
      <c r="H95" s="87"/>
    </row>
    <row r="96" spans="7:8" x14ac:dyDescent="0.2">
      <c r="G96" s="82"/>
      <c r="H96" s="87"/>
    </row>
    <row r="97" spans="7:8" x14ac:dyDescent="0.2">
      <c r="G97" s="82"/>
      <c r="H97" s="87"/>
    </row>
    <row r="98" spans="7:8" x14ac:dyDescent="0.2">
      <c r="G98" s="82"/>
      <c r="H98" s="87"/>
    </row>
    <row r="99" spans="7:8" x14ac:dyDescent="0.2">
      <c r="G99" s="82"/>
      <c r="H99" s="87"/>
    </row>
    <row r="100" spans="7:8" x14ac:dyDescent="0.2">
      <c r="G100" s="82"/>
      <c r="H100" s="87"/>
    </row>
    <row r="101" spans="7:8" x14ac:dyDescent="0.2">
      <c r="G101" s="82"/>
      <c r="H101" s="87"/>
    </row>
    <row r="102" spans="7:8" x14ac:dyDescent="0.2">
      <c r="G102" s="82"/>
      <c r="H102" s="87"/>
    </row>
    <row r="103" spans="7:8" x14ac:dyDescent="0.2">
      <c r="G103" s="82"/>
      <c r="H103" s="87"/>
    </row>
    <row r="104" spans="7:8" x14ac:dyDescent="0.2">
      <c r="G104" s="82"/>
      <c r="H104" s="87"/>
    </row>
    <row r="105" spans="7:8" x14ac:dyDescent="0.2">
      <c r="G105" s="82"/>
      <c r="H105" s="87"/>
    </row>
    <row r="106" spans="7:8" x14ac:dyDescent="0.2">
      <c r="G106" s="82"/>
      <c r="H106" s="87"/>
    </row>
    <row r="107" spans="7:8" x14ac:dyDescent="0.2">
      <c r="G107" s="82"/>
      <c r="H107" s="87"/>
    </row>
    <row r="108" spans="7:8" x14ac:dyDescent="0.2">
      <c r="G108" s="82"/>
      <c r="H108" s="87"/>
    </row>
    <row r="109" spans="7:8" x14ac:dyDescent="0.2">
      <c r="G109" s="82"/>
      <c r="H109" s="87"/>
    </row>
    <row r="110" spans="7:8" x14ac:dyDescent="0.2">
      <c r="G110" s="82"/>
      <c r="H110" s="87"/>
    </row>
    <row r="111" spans="7:8" x14ac:dyDescent="0.2">
      <c r="G111" s="82"/>
      <c r="H111" s="87"/>
    </row>
    <row r="112" spans="7:8" x14ac:dyDescent="0.2">
      <c r="G112" s="82"/>
      <c r="H112" s="87"/>
    </row>
    <row r="113" spans="7:8" x14ac:dyDescent="0.2">
      <c r="G113" s="82"/>
      <c r="H113" s="87"/>
    </row>
    <row r="114" spans="7:8" x14ac:dyDescent="0.2">
      <c r="G114" s="82"/>
      <c r="H114" s="87"/>
    </row>
    <row r="115" spans="7:8" x14ac:dyDescent="0.2">
      <c r="G115" s="82"/>
      <c r="H115" s="87"/>
    </row>
    <row r="116" spans="7:8" x14ac:dyDescent="0.2">
      <c r="G116" s="82"/>
      <c r="H116" s="87"/>
    </row>
    <row r="117" spans="7:8" x14ac:dyDescent="0.2">
      <c r="G117" s="82"/>
      <c r="H117" s="87"/>
    </row>
    <row r="118" spans="7:8" x14ac:dyDescent="0.2">
      <c r="G118" s="82"/>
      <c r="H118" s="87"/>
    </row>
    <row r="119" spans="7:8" x14ac:dyDescent="0.2">
      <c r="G119" s="82"/>
      <c r="H119" s="87"/>
    </row>
    <row r="120" spans="7:8" x14ac:dyDescent="0.2">
      <c r="G120" s="82"/>
      <c r="H120" s="87"/>
    </row>
    <row r="121" spans="7:8" x14ac:dyDescent="0.2">
      <c r="G121" s="82"/>
      <c r="H121" s="87"/>
    </row>
    <row r="122" spans="7:8" x14ac:dyDescent="0.2">
      <c r="G122" s="82"/>
      <c r="H122" s="87"/>
    </row>
    <row r="123" spans="7:8" x14ac:dyDescent="0.2">
      <c r="G123" s="82"/>
      <c r="H123" s="87"/>
    </row>
    <row r="124" spans="7:8" x14ac:dyDescent="0.2">
      <c r="G124" s="82"/>
      <c r="H124" s="87"/>
    </row>
    <row r="125" spans="7:8" x14ac:dyDescent="0.2">
      <c r="G125" s="82"/>
      <c r="H125" s="87"/>
    </row>
    <row r="126" spans="7:8" x14ac:dyDescent="0.2">
      <c r="G126" s="82"/>
      <c r="H126" s="87"/>
    </row>
    <row r="127" spans="7:8" x14ac:dyDescent="0.2">
      <c r="G127" s="82"/>
      <c r="H127" s="87"/>
    </row>
    <row r="128" spans="7:8" x14ac:dyDescent="0.2">
      <c r="G128" s="82"/>
      <c r="H128" s="87"/>
    </row>
    <row r="129" spans="7:8" x14ac:dyDescent="0.2">
      <c r="G129" s="82"/>
      <c r="H129" s="87"/>
    </row>
    <row r="130" spans="7:8" x14ac:dyDescent="0.2">
      <c r="G130" s="82"/>
      <c r="H130" s="87"/>
    </row>
    <row r="131" spans="7:8" x14ac:dyDescent="0.2">
      <c r="G131" s="82"/>
      <c r="H131" s="87"/>
    </row>
    <row r="132" spans="7:8" x14ac:dyDescent="0.2">
      <c r="G132" s="82"/>
      <c r="H132" s="87"/>
    </row>
    <row r="133" spans="7:8" x14ac:dyDescent="0.2">
      <c r="G133" s="82"/>
      <c r="H133" s="87"/>
    </row>
    <row r="134" spans="7:8" x14ac:dyDescent="0.2">
      <c r="G134" s="82"/>
      <c r="H134" s="87"/>
    </row>
    <row r="135" spans="7:8" x14ac:dyDescent="0.2">
      <c r="G135" s="82"/>
      <c r="H135" s="87"/>
    </row>
    <row r="136" spans="7:8" x14ac:dyDescent="0.2">
      <c r="G136" s="82"/>
      <c r="H136" s="87"/>
    </row>
    <row r="137" spans="7:8" x14ac:dyDescent="0.2">
      <c r="G137" s="82"/>
      <c r="H137" s="87"/>
    </row>
    <row r="138" spans="7:8" x14ac:dyDescent="0.2">
      <c r="G138" s="82"/>
      <c r="H138" s="87"/>
    </row>
    <row r="139" spans="7:8" x14ac:dyDescent="0.2">
      <c r="G139" s="82"/>
      <c r="H139" s="87"/>
    </row>
    <row r="140" spans="7:8" x14ac:dyDescent="0.2">
      <c r="G140" s="82"/>
      <c r="H140" s="87"/>
    </row>
    <row r="141" spans="7:8" x14ac:dyDescent="0.2">
      <c r="G141" s="82"/>
      <c r="H141" s="87"/>
    </row>
    <row r="142" spans="7:8" x14ac:dyDescent="0.2">
      <c r="G142" s="82"/>
      <c r="H142" s="87"/>
    </row>
    <row r="143" spans="7:8" x14ac:dyDescent="0.2">
      <c r="G143" s="82"/>
      <c r="H143" s="87"/>
    </row>
    <row r="144" spans="7:8" x14ac:dyDescent="0.2">
      <c r="G144" s="82"/>
      <c r="H144" s="87"/>
    </row>
    <row r="145" spans="7:8" x14ac:dyDescent="0.2">
      <c r="G145" s="82"/>
      <c r="H145" s="87"/>
    </row>
    <row r="146" spans="7:8" x14ac:dyDescent="0.2">
      <c r="G146" s="82"/>
      <c r="H146" s="87"/>
    </row>
    <row r="147" spans="7:8" x14ac:dyDescent="0.2">
      <c r="G147" s="82"/>
      <c r="H147" s="87"/>
    </row>
    <row r="148" spans="7:8" x14ac:dyDescent="0.2">
      <c r="G148" s="82"/>
      <c r="H148" s="87"/>
    </row>
    <row r="149" spans="7:8" x14ac:dyDescent="0.2">
      <c r="G149" s="82"/>
      <c r="H149" s="87"/>
    </row>
    <row r="150" spans="7:8" x14ac:dyDescent="0.2">
      <c r="G150" s="82"/>
      <c r="H150" s="87"/>
    </row>
    <row r="151" spans="7:8" x14ac:dyDescent="0.2">
      <c r="G151" s="82"/>
      <c r="H151" s="87"/>
    </row>
    <row r="152" spans="7:8" x14ac:dyDescent="0.2">
      <c r="G152" s="82"/>
      <c r="H152" s="87"/>
    </row>
    <row r="153" spans="7:8" x14ac:dyDescent="0.2">
      <c r="G153" s="82"/>
      <c r="H153" s="87"/>
    </row>
    <row r="154" spans="7:8" x14ac:dyDescent="0.2">
      <c r="G154" s="82"/>
      <c r="H154" s="87"/>
    </row>
    <row r="155" spans="7:8" x14ac:dyDescent="0.2">
      <c r="G155" s="82"/>
      <c r="H155" s="87"/>
    </row>
    <row r="156" spans="7:8" x14ac:dyDescent="0.2">
      <c r="G156" s="82"/>
      <c r="H156" s="87"/>
    </row>
    <row r="157" spans="7:8" x14ac:dyDescent="0.2">
      <c r="G157" s="82"/>
      <c r="H157" s="87"/>
    </row>
    <row r="158" spans="7:8" x14ac:dyDescent="0.2">
      <c r="G158" s="82"/>
      <c r="H158" s="87"/>
    </row>
    <row r="159" spans="7:8" x14ac:dyDescent="0.2">
      <c r="G159" s="82"/>
      <c r="H159" s="87"/>
    </row>
    <row r="160" spans="7:8" x14ac:dyDescent="0.2">
      <c r="G160" s="82"/>
      <c r="H160" s="87"/>
    </row>
    <row r="161" spans="7:8" x14ac:dyDescent="0.2">
      <c r="G161" s="82"/>
      <c r="H161" s="87"/>
    </row>
    <row r="162" spans="7:8" x14ac:dyDescent="0.2">
      <c r="G162" s="82"/>
      <c r="H162" s="87"/>
    </row>
    <row r="163" spans="7:8" x14ac:dyDescent="0.2">
      <c r="G163" s="82"/>
      <c r="H163" s="87"/>
    </row>
    <row r="164" spans="7:8" x14ac:dyDescent="0.2">
      <c r="G164" s="82"/>
      <c r="H164" s="87"/>
    </row>
    <row r="165" spans="7:8" x14ac:dyDescent="0.2">
      <c r="G165" s="82"/>
      <c r="H165" s="87"/>
    </row>
    <row r="166" spans="7:8" x14ac:dyDescent="0.2">
      <c r="G166" s="82"/>
      <c r="H166" s="87"/>
    </row>
    <row r="167" spans="7:8" x14ac:dyDescent="0.2">
      <c r="G167" s="82"/>
      <c r="H167" s="87"/>
    </row>
    <row r="168" spans="7:8" x14ac:dyDescent="0.2">
      <c r="G168" s="82"/>
      <c r="H168" s="87"/>
    </row>
    <row r="169" spans="7:8" x14ac:dyDescent="0.2">
      <c r="G169" s="82"/>
      <c r="H169" s="87"/>
    </row>
    <row r="170" spans="7:8" x14ac:dyDescent="0.2">
      <c r="G170" s="82"/>
      <c r="H170" s="87"/>
    </row>
    <row r="171" spans="7:8" x14ac:dyDescent="0.2">
      <c r="G171" s="82"/>
      <c r="H171" s="87"/>
    </row>
    <row r="172" spans="7:8" x14ac:dyDescent="0.2">
      <c r="G172" s="82"/>
      <c r="H172" s="87"/>
    </row>
    <row r="173" spans="7:8" x14ac:dyDescent="0.2">
      <c r="G173" s="82"/>
      <c r="H173" s="87"/>
    </row>
    <row r="174" spans="7:8" x14ac:dyDescent="0.2">
      <c r="G174" s="82"/>
      <c r="H174" s="87"/>
    </row>
    <row r="175" spans="7:8" x14ac:dyDescent="0.2">
      <c r="G175" s="82"/>
      <c r="H175" s="87"/>
    </row>
    <row r="176" spans="7:8" x14ac:dyDescent="0.2">
      <c r="G176" s="82"/>
      <c r="H176" s="87"/>
    </row>
    <row r="177" spans="7:8" x14ac:dyDescent="0.2">
      <c r="G177" s="82"/>
      <c r="H177" s="87"/>
    </row>
    <row r="178" spans="7:8" x14ac:dyDescent="0.2">
      <c r="G178" s="82"/>
      <c r="H178" s="87"/>
    </row>
    <row r="179" spans="7:8" x14ac:dyDescent="0.2">
      <c r="G179" s="82"/>
      <c r="H179" s="87"/>
    </row>
    <row r="180" spans="7:8" x14ac:dyDescent="0.2">
      <c r="G180" s="82"/>
      <c r="H180" s="87"/>
    </row>
    <row r="181" spans="7:8" x14ac:dyDescent="0.2">
      <c r="G181" s="82"/>
      <c r="H181" s="87"/>
    </row>
    <row r="182" spans="7:8" x14ac:dyDescent="0.2">
      <c r="G182" s="82"/>
      <c r="H182" s="87"/>
    </row>
    <row r="183" spans="7:8" x14ac:dyDescent="0.2">
      <c r="G183" s="82"/>
      <c r="H183" s="87"/>
    </row>
    <row r="184" spans="7:8" x14ac:dyDescent="0.2">
      <c r="G184" s="82"/>
      <c r="H184" s="87"/>
    </row>
    <row r="185" spans="7:8" x14ac:dyDescent="0.2">
      <c r="G185" s="82"/>
      <c r="H185" s="87"/>
    </row>
    <row r="186" spans="7:8" x14ac:dyDescent="0.2">
      <c r="G186" s="82"/>
      <c r="H186" s="87"/>
    </row>
    <row r="187" spans="7:8" x14ac:dyDescent="0.2">
      <c r="G187" s="82"/>
      <c r="H187" s="87"/>
    </row>
    <row r="188" spans="7:8" x14ac:dyDescent="0.2">
      <c r="G188" s="82"/>
      <c r="H188" s="87"/>
    </row>
    <row r="189" spans="7:8" x14ac:dyDescent="0.2">
      <c r="G189" s="82"/>
      <c r="H189" s="87"/>
    </row>
    <row r="190" spans="7:8" x14ac:dyDescent="0.2">
      <c r="G190" s="82"/>
      <c r="H190" s="87"/>
    </row>
    <row r="191" spans="7:8" x14ac:dyDescent="0.2">
      <c r="G191" s="82"/>
      <c r="H191" s="87"/>
    </row>
    <row r="192" spans="7:8" x14ac:dyDescent="0.2">
      <c r="G192" s="82"/>
      <c r="H192" s="87"/>
    </row>
    <row r="193" spans="7:8" x14ac:dyDescent="0.2">
      <c r="G193" s="82"/>
      <c r="H193" s="87"/>
    </row>
    <row r="194" spans="7:8" x14ac:dyDescent="0.2">
      <c r="G194" s="82"/>
      <c r="H194" s="87"/>
    </row>
    <row r="195" spans="7:8" x14ac:dyDescent="0.2">
      <c r="G195" s="82"/>
      <c r="H195" s="87"/>
    </row>
    <row r="196" spans="7:8" x14ac:dyDescent="0.2">
      <c r="G196" s="82"/>
      <c r="H196" s="87"/>
    </row>
    <row r="197" spans="7:8" x14ac:dyDescent="0.2">
      <c r="G197" s="82"/>
      <c r="H197" s="87"/>
    </row>
    <row r="198" spans="7:8" x14ac:dyDescent="0.2">
      <c r="G198" s="82"/>
      <c r="H198" s="87"/>
    </row>
    <row r="199" spans="7:8" x14ac:dyDescent="0.2">
      <c r="G199" s="82"/>
      <c r="H199" s="87"/>
    </row>
    <row r="200" spans="7:8" x14ac:dyDescent="0.2">
      <c r="G200" s="82"/>
      <c r="H200" s="87"/>
    </row>
    <row r="201" spans="7:8" x14ac:dyDescent="0.2">
      <c r="G201" s="82"/>
      <c r="H201" s="87"/>
    </row>
    <row r="202" spans="7:8" x14ac:dyDescent="0.2">
      <c r="G202" s="82"/>
      <c r="H202" s="87"/>
    </row>
    <row r="203" spans="7:8" x14ac:dyDescent="0.2">
      <c r="G203" s="82"/>
      <c r="H203" s="87"/>
    </row>
    <row r="204" spans="7:8" x14ac:dyDescent="0.2">
      <c r="G204" s="82"/>
      <c r="H204" s="87"/>
    </row>
    <row r="205" spans="7:8" x14ac:dyDescent="0.2">
      <c r="G205" s="82"/>
      <c r="H205" s="87"/>
    </row>
    <row r="206" spans="7:8" x14ac:dyDescent="0.2">
      <c r="G206" s="82"/>
      <c r="H206" s="87"/>
    </row>
    <row r="207" spans="7:8" x14ac:dyDescent="0.2">
      <c r="G207" s="82"/>
      <c r="H207" s="87"/>
    </row>
    <row r="208" spans="7:8" x14ac:dyDescent="0.2">
      <c r="G208" s="82"/>
      <c r="H208" s="87"/>
    </row>
    <row r="209" spans="7:8" x14ac:dyDescent="0.2">
      <c r="G209" s="82"/>
      <c r="H209" s="87"/>
    </row>
    <row r="210" spans="7:8" x14ac:dyDescent="0.2">
      <c r="G210" s="82"/>
      <c r="H210" s="87"/>
    </row>
    <row r="211" spans="7:8" x14ac:dyDescent="0.2">
      <c r="G211" s="82"/>
      <c r="H211" s="87"/>
    </row>
    <row r="212" spans="7:8" x14ac:dyDescent="0.2">
      <c r="G212" s="82"/>
      <c r="H212" s="87"/>
    </row>
    <row r="213" spans="7:8" x14ac:dyDescent="0.2">
      <c r="G213" s="82"/>
      <c r="H213" s="87"/>
    </row>
    <row r="214" spans="7:8" x14ac:dyDescent="0.2">
      <c r="G214" s="82"/>
      <c r="H214" s="87"/>
    </row>
    <row r="215" spans="7:8" x14ac:dyDescent="0.2">
      <c r="G215" s="82"/>
      <c r="H215" s="87"/>
    </row>
    <row r="216" spans="7:8" x14ac:dyDescent="0.2">
      <c r="G216" s="82"/>
      <c r="H216" s="87"/>
    </row>
    <row r="217" spans="7:8" x14ac:dyDescent="0.2">
      <c r="G217" s="82"/>
      <c r="H217" s="87"/>
    </row>
    <row r="218" spans="7:8" x14ac:dyDescent="0.2">
      <c r="G218" s="82"/>
      <c r="H218" s="87"/>
    </row>
    <row r="219" spans="7:8" x14ac:dyDescent="0.2">
      <c r="G219" s="82"/>
      <c r="H219" s="87"/>
    </row>
    <row r="220" spans="7:8" x14ac:dyDescent="0.2">
      <c r="G220" s="82"/>
      <c r="H220" s="87"/>
    </row>
    <row r="221" spans="7:8" x14ac:dyDescent="0.2">
      <c r="G221" s="82"/>
      <c r="H221" s="87"/>
    </row>
    <row r="222" spans="7:8" x14ac:dyDescent="0.2">
      <c r="G222" s="82"/>
      <c r="H222" s="87"/>
    </row>
    <row r="223" spans="7:8" x14ac:dyDescent="0.2">
      <c r="G223" s="82"/>
      <c r="H223" s="87"/>
    </row>
    <row r="224" spans="7:8" x14ac:dyDescent="0.2">
      <c r="G224" s="82"/>
      <c r="H224" s="87"/>
    </row>
    <row r="225" spans="7:8" x14ac:dyDescent="0.2">
      <c r="G225" s="82"/>
      <c r="H225" s="87"/>
    </row>
    <row r="226" spans="7:8" x14ac:dyDescent="0.2">
      <c r="G226" s="82"/>
      <c r="H226" s="87"/>
    </row>
    <row r="227" spans="7:8" x14ac:dyDescent="0.2">
      <c r="G227" s="82"/>
      <c r="H227" s="87"/>
    </row>
    <row r="228" spans="7:8" x14ac:dyDescent="0.2">
      <c r="G228" s="82"/>
      <c r="H228" s="87"/>
    </row>
    <row r="229" spans="7:8" x14ac:dyDescent="0.2">
      <c r="G229" s="82"/>
      <c r="H229" s="87"/>
    </row>
    <row r="230" spans="7:8" x14ac:dyDescent="0.2">
      <c r="G230" s="82"/>
      <c r="H230" s="87"/>
    </row>
    <row r="231" spans="7:8" x14ac:dyDescent="0.2">
      <c r="G231" s="82"/>
      <c r="H231" s="87"/>
    </row>
    <row r="232" spans="7:8" x14ac:dyDescent="0.2">
      <c r="G232" s="82"/>
      <c r="H232" s="87"/>
    </row>
    <row r="233" spans="7:8" x14ac:dyDescent="0.2">
      <c r="G233" s="82"/>
      <c r="H233" s="87"/>
    </row>
    <row r="234" spans="7:8" x14ac:dyDescent="0.2">
      <c r="G234" s="82"/>
      <c r="H234" s="87"/>
    </row>
    <row r="235" spans="7:8" x14ac:dyDescent="0.2">
      <c r="G235" s="82"/>
      <c r="H235" s="87"/>
    </row>
    <row r="236" spans="7:8" x14ac:dyDescent="0.2">
      <c r="G236" s="82"/>
      <c r="H236" s="87"/>
    </row>
    <row r="237" spans="7:8" x14ac:dyDescent="0.2">
      <c r="G237" s="82"/>
      <c r="H237" s="87"/>
    </row>
    <row r="238" spans="7:8" x14ac:dyDescent="0.2">
      <c r="G238" s="82"/>
      <c r="H238" s="87"/>
    </row>
    <row r="239" spans="7:8" x14ac:dyDescent="0.2">
      <c r="G239" s="82"/>
      <c r="H239" s="87"/>
    </row>
    <row r="240" spans="7:8" x14ac:dyDescent="0.2">
      <c r="G240" s="82"/>
      <c r="H240" s="87"/>
    </row>
    <row r="241" spans="7:8" x14ac:dyDescent="0.2">
      <c r="G241" s="82"/>
      <c r="H241" s="87"/>
    </row>
    <row r="242" spans="7:8" x14ac:dyDescent="0.2">
      <c r="G242" s="82"/>
      <c r="H242" s="87"/>
    </row>
    <row r="243" spans="7:8" x14ac:dyDescent="0.2">
      <c r="G243" s="82"/>
      <c r="H243" s="87"/>
    </row>
    <row r="244" spans="7:8" x14ac:dyDescent="0.2">
      <c r="G244" s="82"/>
      <c r="H244" s="87"/>
    </row>
    <row r="245" spans="7:8" x14ac:dyDescent="0.2">
      <c r="G245" s="82"/>
      <c r="H245" s="87"/>
    </row>
    <row r="246" spans="7:8" x14ac:dyDescent="0.2">
      <c r="G246" s="82"/>
      <c r="H246" s="87"/>
    </row>
    <row r="247" spans="7:8" x14ac:dyDescent="0.2">
      <c r="G247" s="82"/>
      <c r="H247" s="87"/>
    </row>
    <row r="248" spans="7:8" x14ac:dyDescent="0.2">
      <c r="G248" s="82"/>
      <c r="H248" s="87"/>
    </row>
    <row r="249" spans="7:8" x14ac:dyDescent="0.2">
      <c r="G249" s="82"/>
      <c r="H249" s="87"/>
    </row>
    <row r="250" spans="7:8" x14ac:dyDescent="0.2">
      <c r="G250" s="82"/>
      <c r="H250" s="87"/>
    </row>
    <row r="251" spans="7:8" x14ac:dyDescent="0.2">
      <c r="G251" s="82"/>
      <c r="H251" s="87"/>
    </row>
    <row r="252" spans="7:8" x14ac:dyDescent="0.2">
      <c r="G252" s="82"/>
      <c r="H252" s="87"/>
    </row>
    <row r="253" spans="7:8" x14ac:dyDescent="0.2">
      <c r="G253" s="82"/>
      <c r="H253" s="87"/>
    </row>
    <row r="254" spans="7:8" x14ac:dyDescent="0.2">
      <c r="G254" s="82"/>
      <c r="H254" s="87"/>
    </row>
    <row r="255" spans="7:8" x14ac:dyDescent="0.2">
      <c r="G255" s="82"/>
      <c r="H255" s="87"/>
    </row>
    <row r="256" spans="7:8" x14ac:dyDescent="0.2">
      <c r="G256" s="82"/>
      <c r="H256" s="87"/>
    </row>
    <row r="257" spans="7:8" x14ac:dyDescent="0.2">
      <c r="G257" s="82"/>
      <c r="H257" s="87"/>
    </row>
    <row r="258" spans="7:8" x14ac:dyDescent="0.2">
      <c r="G258" s="82"/>
      <c r="H258" s="87"/>
    </row>
    <row r="259" spans="7:8" x14ac:dyDescent="0.2">
      <c r="G259" s="82"/>
      <c r="H259" s="87"/>
    </row>
    <row r="260" spans="7:8" x14ac:dyDescent="0.2">
      <c r="G260" s="82"/>
      <c r="H260" s="87"/>
    </row>
    <row r="261" spans="7:8" x14ac:dyDescent="0.2">
      <c r="G261" s="82"/>
      <c r="H261" s="87"/>
    </row>
    <row r="262" spans="7:8" x14ac:dyDescent="0.2">
      <c r="G262" s="82"/>
      <c r="H262" s="87"/>
    </row>
    <row r="263" spans="7:8" x14ac:dyDescent="0.2">
      <c r="G263" s="82"/>
      <c r="H263" s="87"/>
    </row>
    <row r="264" spans="7:8" x14ac:dyDescent="0.2">
      <c r="G264" s="82"/>
      <c r="H264" s="87"/>
    </row>
    <row r="265" spans="7:8" x14ac:dyDescent="0.2">
      <c r="G265" s="82"/>
      <c r="H265" s="87"/>
    </row>
    <row r="266" spans="7:8" x14ac:dyDescent="0.2">
      <c r="G266" s="82"/>
      <c r="H266" s="87"/>
    </row>
    <row r="267" spans="7:8" x14ac:dyDescent="0.2">
      <c r="G267" s="82"/>
      <c r="H267" s="87"/>
    </row>
    <row r="268" spans="7:8" x14ac:dyDescent="0.2">
      <c r="G268" s="82"/>
      <c r="H268" s="87"/>
    </row>
    <row r="269" spans="7:8" x14ac:dyDescent="0.2">
      <c r="G269" s="82"/>
      <c r="H269" s="87"/>
    </row>
    <row r="270" spans="7:8" x14ac:dyDescent="0.2">
      <c r="G270" s="82"/>
      <c r="H270" s="87"/>
    </row>
    <row r="271" spans="7:8" x14ac:dyDescent="0.2">
      <c r="G271" s="82"/>
      <c r="H271" s="87"/>
    </row>
    <row r="272" spans="7:8" x14ac:dyDescent="0.2">
      <c r="G272" s="82"/>
      <c r="H272" s="87"/>
    </row>
    <row r="273" spans="7:8" x14ac:dyDescent="0.2">
      <c r="G273" s="82"/>
      <c r="H273" s="87"/>
    </row>
    <row r="274" spans="7:8" x14ac:dyDescent="0.2">
      <c r="G274" s="82"/>
      <c r="H274" s="87"/>
    </row>
    <row r="275" spans="7:8" x14ac:dyDescent="0.2">
      <c r="G275" s="82"/>
      <c r="H275" s="87"/>
    </row>
    <row r="276" spans="7:8" x14ac:dyDescent="0.2">
      <c r="G276" s="82"/>
      <c r="H276" s="87"/>
    </row>
    <row r="277" spans="7:8" x14ac:dyDescent="0.2">
      <c r="G277" s="82"/>
      <c r="H277" s="87"/>
    </row>
    <row r="278" spans="7:8" x14ac:dyDescent="0.2">
      <c r="G278" s="82"/>
      <c r="H278" s="87"/>
    </row>
    <row r="279" spans="7:8" x14ac:dyDescent="0.2">
      <c r="G279" s="82"/>
      <c r="H279" s="87"/>
    </row>
    <row r="280" spans="7:8" x14ac:dyDescent="0.2">
      <c r="G280" s="82"/>
      <c r="H280" s="87"/>
    </row>
    <row r="281" spans="7:8" x14ac:dyDescent="0.2">
      <c r="G281" s="82"/>
      <c r="H281" s="87"/>
    </row>
    <row r="282" spans="7:8" x14ac:dyDescent="0.2">
      <c r="G282" s="82"/>
      <c r="H282" s="87"/>
    </row>
    <row r="283" spans="7:8" x14ac:dyDescent="0.2">
      <c r="G283" s="82"/>
      <c r="H283" s="87"/>
    </row>
    <row r="284" spans="7:8" x14ac:dyDescent="0.2">
      <c r="G284" s="82"/>
      <c r="H284" s="87"/>
    </row>
    <row r="285" spans="7:8" x14ac:dyDescent="0.2">
      <c r="G285" s="82"/>
      <c r="H285" s="87"/>
    </row>
    <row r="286" spans="7:8" x14ac:dyDescent="0.2">
      <c r="G286" s="82"/>
      <c r="H286" s="87"/>
    </row>
    <row r="287" spans="7:8" x14ac:dyDescent="0.2">
      <c r="G287" s="82"/>
      <c r="H287" s="87"/>
    </row>
    <row r="288" spans="7:8" x14ac:dyDescent="0.2">
      <c r="G288" s="82"/>
      <c r="H288" s="87"/>
    </row>
    <row r="289" spans="7:8" x14ac:dyDescent="0.2">
      <c r="G289" s="82"/>
      <c r="H289" s="87"/>
    </row>
    <row r="290" spans="7:8" x14ac:dyDescent="0.2">
      <c r="G290" s="82"/>
      <c r="H290" s="87"/>
    </row>
    <row r="291" spans="7:8" x14ac:dyDescent="0.2">
      <c r="G291" s="82"/>
      <c r="H291" s="87"/>
    </row>
    <row r="292" spans="7:8" x14ac:dyDescent="0.2">
      <c r="G292" s="82"/>
      <c r="H292" s="87"/>
    </row>
    <row r="293" spans="7:8" x14ac:dyDescent="0.2">
      <c r="G293" s="82"/>
      <c r="H293" s="87"/>
    </row>
    <row r="294" spans="7:8" x14ac:dyDescent="0.2">
      <c r="G294" s="82"/>
      <c r="H294" s="87"/>
    </row>
    <row r="295" spans="7:8" x14ac:dyDescent="0.2">
      <c r="G295" s="82"/>
      <c r="H295" s="87"/>
    </row>
    <row r="296" spans="7:8" x14ac:dyDescent="0.2">
      <c r="G296" s="82"/>
      <c r="H296" s="87"/>
    </row>
    <row r="297" spans="7:8" x14ac:dyDescent="0.2">
      <c r="G297" s="82"/>
      <c r="H297" s="87"/>
    </row>
    <row r="298" spans="7:8" x14ac:dyDescent="0.2">
      <c r="G298" s="82"/>
      <c r="H298" s="87"/>
    </row>
    <row r="299" spans="7:8" x14ac:dyDescent="0.2">
      <c r="G299" s="82"/>
      <c r="H299" s="87"/>
    </row>
    <row r="300" spans="7:8" x14ac:dyDescent="0.2">
      <c r="G300" s="82"/>
      <c r="H300" s="87"/>
    </row>
    <row r="301" spans="7:8" x14ac:dyDescent="0.2">
      <c r="G301" s="82"/>
      <c r="H301" s="87"/>
    </row>
    <row r="302" spans="7:8" x14ac:dyDescent="0.2">
      <c r="G302" s="82"/>
      <c r="H302" s="87"/>
    </row>
    <row r="303" spans="7:8" x14ac:dyDescent="0.2">
      <c r="G303" s="82"/>
      <c r="H303" s="87"/>
    </row>
    <row r="304" spans="7:8" x14ac:dyDescent="0.2">
      <c r="G304" s="82"/>
      <c r="H304" s="87"/>
    </row>
    <row r="305" spans="7:8" x14ac:dyDescent="0.2">
      <c r="G305" s="82"/>
      <c r="H305" s="87"/>
    </row>
    <row r="306" spans="7:8" x14ac:dyDescent="0.2">
      <c r="G306" s="82"/>
      <c r="H306" s="87"/>
    </row>
    <row r="307" spans="7:8" x14ac:dyDescent="0.2">
      <c r="G307" s="82"/>
      <c r="H307" s="87"/>
    </row>
    <row r="308" spans="7:8" x14ac:dyDescent="0.2">
      <c r="G308" s="82"/>
      <c r="H308" s="87"/>
    </row>
    <row r="309" spans="7:8" x14ac:dyDescent="0.2">
      <c r="G309" s="82"/>
      <c r="H309" s="87"/>
    </row>
    <row r="310" spans="7:8" x14ac:dyDescent="0.2">
      <c r="G310" s="82"/>
      <c r="H310" s="87"/>
    </row>
    <row r="311" spans="7:8" x14ac:dyDescent="0.2">
      <c r="G311" s="82"/>
      <c r="H311" s="87"/>
    </row>
    <row r="312" spans="7:8" x14ac:dyDescent="0.2">
      <c r="G312" s="82"/>
      <c r="H312" s="87"/>
    </row>
    <row r="313" spans="7:8" x14ac:dyDescent="0.2">
      <c r="G313" s="82"/>
      <c r="H313" s="87"/>
    </row>
    <row r="314" spans="7:8" x14ac:dyDescent="0.2">
      <c r="G314" s="82"/>
      <c r="H314" s="87"/>
    </row>
    <row r="315" spans="7:8" x14ac:dyDescent="0.2">
      <c r="G315" s="82"/>
      <c r="H315" s="87"/>
    </row>
    <row r="316" spans="7:8" x14ac:dyDescent="0.2">
      <c r="G316" s="82"/>
      <c r="H316" s="87"/>
    </row>
    <row r="317" spans="7:8" x14ac:dyDescent="0.2">
      <c r="G317" s="82"/>
      <c r="H317" s="87"/>
    </row>
    <row r="318" spans="7:8" x14ac:dyDescent="0.2">
      <c r="G318" s="82"/>
      <c r="H318" s="87"/>
    </row>
    <row r="319" spans="7:8" x14ac:dyDescent="0.2">
      <c r="G319" s="82"/>
      <c r="H319" s="87"/>
    </row>
    <row r="320" spans="7:8" x14ac:dyDescent="0.2">
      <c r="G320" s="82"/>
      <c r="H320" s="87"/>
    </row>
    <row r="321" spans="7:8" x14ac:dyDescent="0.2">
      <c r="G321" s="82"/>
      <c r="H321" s="87"/>
    </row>
    <row r="322" spans="7:8" x14ac:dyDescent="0.2">
      <c r="G322" s="82"/>
      <c r="H322" s="87"/>
    </row>
    <row r="323" spans="7:8" x14ac:dyDescent="0.2">
      <c r="G323" s="82"/>
      <c r="H323" s="87"/>
    </row>
    <row r="324" spans="7:8" x14ac:dyDescent="0.2">
      <c r="G324" s="82"/>
      <c r="H324" s="87"/>
    </row>
    <row r="325" spans="7:8" x14ac:dyDescent="0.2">
      <c r="G325" s="82"/>
      <c r="H325" s="87"/>
    </row>
    <row r="326" spans="7:8" x14ac:dyDescent="0.2">
      <c r="G326" s="82"/>
      <c r="H326" s="87"/>
    </row>
    <row r="327" spans="7:8" x14ac:dyDescent="0.2">
      <c r="G327" s="82"/>
      <c r="H327" s="87"/>
    </row>
    <row r="328" spans="7:8" x14ac:dyDescent="0.2">
      <c r="G328" s="82"/>
      <c r="H328" s="87"/>
    </row>
    <row r="329" spans="7:8" x14ac:dyDescent="0.2">
      <c r="G329" s="82"/>
      <c r="H329" s="87"/>
    </row>
    <row r="330" spans="7:8" x14ac:dyDescent="0.2">
      <c r="G330" s="82"/>
      <c r="H330" s="87"/>
    </row>
    <row r="331" spans="7:8" x14ac:dyDescent="0.2">
      <c r="G331" s="82"/>
      <c r="H331" s="87"/>
    </row>
    <row r="332" spans="7:8" x14ac:dyDescent="0.2">
      <c r="G332" s="82"/>
      <c r="H332" s="87"/>
    </row>
    <row r="333" spans="7:8" x14ac:dyDescent="0.2">
      <c r="G333" s="82"/>
      <c r="H333" s="87"/>
    </row>
    <row r="334" spans="7:8" x14ac:dyDescent="0.2">
      <c r="G334" s="82"/>
      <c r="H334" s="87"/>
    </row>
    <row r="335" spans="7:8" x14ac:dyDescent="0.2">
      <c r="G335" s="82"/>
      <c r="H335" s="87"/>
    </row>
    <row r="336" spans="7:8" x14ac:dyDescent="0.2">
      <c r="G336" s="82"/>
      <c r="H336" s="87"/>
    </row>
    <row r="337" spans="7:8" x14ac:dyDescent="0.2">
      <c r="G337" s="82"/>
      <c r="H337" s="87"/>
    </row>
    <row r="338" spans="7:8" x14ac:dyDescent="0.2">
      <c r="G338" s="82"/>
      <c r="H338" s="87"/>
    </row>
    <row r="339" spans="7:8" x14ac:dyDescent="0.2">
      <c r="G339" s="82"/>
      <c r="H339" s="87"/>
    </row>
    <row r="340" spans="7:8" x14ac:dyDescent="0.2">
      <c r="G340" s="82"/>
      <c r="H340" s="87"/>
    </row>
    <row r="341" spans="7:8" x14ac:dyDescent="0.2">
      <c r="G341" s="82"/>
      <c r="H341" s="87"/>
    </row>
    <row r="342" spans="7:8" x14ac:dyDescent="0.2">
      <c r="G342" s="82"/>
      <c r="H342" s="87"/>
    </row>
    <row r="343" spans="7:8" x14ac:dyDescent="0.2">
      <c r="G343" s="82"/>
      <c r="H343" s="87"/>
    </row>
    <row r="344" spans="7:8" x14ac:dyDescent="0.2">
      <c r="G344" s="82"/>
      <c r="H344" s="87"/>
    </row>
    <row r="345" spans="7:8" x14ac:dyDescent="0.2">
      <c r="G345" s="82"/>
      <c r="H345" s="87"/>
    </row>
    <row r="346" spans="7:8" x14ac:dyDescent="0.2">
      <c r="G346" s="82"/>
      <c r="H346" s="87"/>
    </row>
    <row r="347" spans="7:8" x14ac:dyDescent="0.2">
      <c r="G347" s="82"/>
      <c r="H347" s="87"/>
    </row>
    <row r="348" spans="7:8" x14ac:dyDescent="0.2">
      <c r="G348" s="82"/>
      <c r="H348" s="87"/>
    </row>
    <row r="349" spans="7:8" x14ac:dyDescent="0.2">
      <c r="G349" s="82"/>
      <c r="H349" s="87"/>
    </row>
    <row r="350" spans="7:8" x14ac:dyDescent="0.2">
      <c r="G350" s="82"/>
      <c r="H350" s="87"/>
    </row>
    <row r="351" spans="7:8" x14ac:dyDescent="0.2">
      <c r="G351" s="82"/>
      <c r="H351" s="87"/>
    </row>
    <row r="352" spans="7:8" x14ac:dyDescent="0.2">
      <c r="G352" s="82"/>
      <c r="H352" s="87"/>
    </row>
    <row r="353" spans="7:8" x14ac:dyDescent="0.2">
      <c r="G353" s="82"/>
      <c r="H353" s="87"/>
    </row>
    <row r="354" spans="7:8" x14ac:dyDescent="0.2">
      <c r="G354" s="82"/>
      <c r="H354" s="87"/>
    </row>
    <row r="355" spans="7:8" x14ac:dyDescent="0.2">
      <c r="G355" s="82"/>
      <c r="H355" s="87"/>
    </row>
    <row r="356" spans="7:8" x14ac:dyDescent="0.2">
      <c r="G356" s="82"/>
      <c r="H356" s="87"/>
    </row>
    <row r="357" spans="7:8" x14ac:dyDescent="0.2">
      <c r="G357" s="82"/>
      <c r="H357" s="87"/>
    </row>
    <row r="358" spans="7:8" x14ac:dyDescent="0.2">
      <c r="G358" s="82"/>
      <c r="H358" s="87"/>
    </row>
    <row r="359" spans="7:8" x14ac:dyDescent="0.2">
      <c r="G359" s="82"/>
      <c r="H359" s="87"/>
    </row>
    <row r="360" spans="7:8" x14ac:dyDescent="0.2">
      <c r="G360" s="82"/>
      <c r="H360" s="87"/>
    </row>
    <row r="361" spans="7:8" x14ac:dyDescent="0.2">
      <c r="G361" s="82"/>
      <c r="H361" s="87"/>
    </row>
    <row r="362" spans="7:8" x14ac:dyDescent="0.2">
      <c r="G362" s="82"/>
      <c r="H362" s="87"/>
    </row>
    <row r="363" spans="7:8" x14ac:dyDescent="0.2">
      <c r="G363" s="82"/>
      <c r="H363" s="87"/>
    </row>
    <row r="364" spans="7:8" x14ac:dyDescent="0.2">
      <c r="G364" s="82"/>
      <c r="H364" s="87"/>
    </row>
    <row r="365" spans="7:8" x14ac:dyDescent="0.2">
      <c r="G365" s="82"/>
      <c r="H365" s="87"/>
    </row>
    <row r="366" spans="7:8" x14ac:dyDescent="0.2">
      <c r="G366" s="82"/>
      <c r="H366" s="87"/>
    </row>
    <row r="367" spans="7:8" x14ac:dyDescent="0.2">
      <c r="G367" s="82"/>
      <c r="H367" s="87"/>
    </row>
    <row r="368" spans="7:8" x14ac:dyDescent="0.2">
      <c r="G368" s="82"/>
      <c r="H368" s="87"/>
    </row>
    <row r="369" spans="7:8" x14ac:dyDescent="0.2">
      <c r="G369" s="82"/>
      <c r="H369" s="87"/>
    </row>
    <row r="370" spans="7:8" x14ac:dyDescent="0.2">
      <c r="G370" s="82"/>
      <c r="H370" s="87"/>
    </row>
    <row r="371" spans="7:8" x14ac:dyDescent="0.2">
      <c r="G371" s="82"/>
      <c r="H371" s="87"/>
    </row>
    <row r="372" spans="7:8" x14ac:dyDescent="0.2">
      <c r="G372" s="82"/>
      <c r="H372" s="87"/>
    </row>
    <row r="373" spans="7:8" x14ac:dyDescent="0.2">
      <c r="G373" s="82"/>
      <c r="H373" s="87"/>
    </row>
    <row r="374" spans="7:8" x14ac:dyDescent="0.2">
      <c r="G374" s="82"/>
      <c r="H374" s="87"/>
    </row>
    <row r="375" spans="7:8" x14ac:dyDescent="0.2">
      <c r="G375" s="82"/>
      <c r="H375" s="87"/>
    </row>
    <row r="376" spans="7:8" x14ac:dyDescent="0.2">
      <c r="G376" s="82"/>
      <c r="H376" s="87"/>
    </row>
    <row r="377" spans="7:8" x14ac:dyDescent="0.2">
      <c r="G377" s="82"/>
      <c r="H377" s="87"/>
    </row>
    <row r="378" spans="7:8" x14ac:dyDescent="0.2">
      <c r="G378" s="82"/>
      <c r="H378" s="87"/>
    </row>
    <row r="379" spans="7:8" x14ac:dyDescent="0.2">
      <c r="G379" s="82"/>
      <c r="H379" s="87"/>
    </row>
    <row r="380" spans="7:8" x14ac:dyDescent="0.2">
      <c r="G380" s="82"/>
      <c r="H380" s="87"/>
    </row>
    <row r="381" spans="7:8" x14ac:dyDescent="0.2">
      <c r="G381" s="82"/>
      <c r="H381" s="87"/>
    </row>
    <row r="382" spans="7:8" x14ac:dyDescent="0.2">
      <c r="G382" s="82"/>
      <c r="H382" s="87"/>
    </row>
    <row r="383" spans="7:8" x14ac:dyDescent="0.2">
      <c r="G383" s="82"/>
      <c r="H383" s="87"/>
    </row>
    <row r="384" spans="7:8" x14ac:dyDescent="0.2">
      <c r="G384" s="82"/>
      <c r="H384" s="87"/>
    </row>
    <row r="385" spans="7:8" x14ac:dyDescent="0.2">
      <c r="G385" s="82"/>
      <c r="H385" s="87"/>
    </row>
    <row r="386" spans="7:8" x14ac:dyDescent="0.2">
      <c r="G386" s="82"/>
      <c r="H386" s="87"/>
    </row>
    <row r="387" spans="7:8" x14ac:dyDescent="0.2">
      <c r="G387" s="82"/>
      <c r="H387" s="87"/>
    </row>
    <row r="388" spans="7:8" x14ac:dyDescent="0.2">
      <c r="G388" s="82"/>
      <c r="H388" s="87"/>
    </row>
    <row r="389" spans="7:8" x14ac:dyDescent="0.2">
      <c r="G389" s="82"/>
      <c r="H389" s="87"/>
    </row>
    <row r="390" spans="7:8" x14ac:dyDescent="0.2">
      <c r="G390" s="82"/>
      <c r="H390" s="87"/>
    </row>
    <row r="391" spans="7:8" x14ac:dyDescent="0.2">
      <c r="G391" s="82"/>
      <c r="H391" s="87"/>
    </row>
    <row r="392" spans="7:8" x14ac:dyDescent="0.2">
      <c r="G392" s="82"/>
      <c r="H392" s="87"/>
    </row>
    <row r="393" spans="7:8" x14ac:dyDescent="0.2">
      <c r="G393" s="82"/>
      <c r="H393" s="87"/>
    </row>
    <row r="394" spans="7:8" x14ac:dyDescent="0.2">
      <c r="G394" s="82"/>
      <c r="H394" s="87"/>
    </row>
    <row r="395" spans="7:8" x14ac:dyDescent="0.2">
      <c r="G395" s="82"/>
      <c r="H395" s="87"/>
    </row>
    <row r="396" spans="7:8" x14ac:dyDescent="0.2">
      <c r="G396" s="82"/>
      <c r="H396" s="87"/>
    </row>
    <row r="397" spans="7:8" x14ac:dyDescent="0.2">
      <c r="G397" s="82"/>
      <c r="H397" s="87"/>
    </row>
    <row r="398" spans="7:8" x14ac:dyDescent="0.2">
      <c r="G398" s="82"/>
      <c r="H398" s="87"/>
    </row>
    <row r="399" spans="7:8" x14ac:dyDescent="0.2">
      <c r="G399" s="82"/>
      <c r="H399" s="87"/>
    </row>
    <row r="400" spans="7:8" x14ac:dyDescent="0.2">
      <c r="G400" s="82"/>
      <c r="H400" s="87"/>
    </row>
    <row r="401" spans="7:8" x14ac:dyDescent="0.2">
      <c r="G401" s="82"/>
      <c r="H401" s="87"/>
    </row>
    <row r="402" spans="7:8" x14ac:dyDescent="0.2">
      <c r="G402" s="82"/>
      <c r="H402" s="87"/>
    </row>
    <row r="403" spans="7:8" x14ac:dyDescent="0.2">
      <c r="G403" s="82"/>
      <c r="H403" s="87"/>
    </row>
    <row r="404" spans="7:8" x14ac:dyDescent="0.2">
      <c r="G404" s="82"/>
      <c r="H404" s="87"/>
    </row>
    <row r="405" spans="7:8" x14ac:dyDescent="0.2">
      <c r="G405" s="82"/>
      <c r="H405" s="87"/>
    </row>
    <row r="406" spans="7:8" x14ac:dyDescent="0.2">
      <c r="G406" s="82"/>
      <c r="H406" s="87"/>
    </row>
    <row r="407" spans="7:8" x14ac:dyDescent="0.2">
      <c r="G407" s="82"/>
      <c r="H407" s="87"/>
    </row>
    <row r="408" spans="7:8" x14ac:dyDescent="0.2">
      <c r="G408" s="82"/>
      <c r="H408" s="87"/>
    </row>
    <row r="409" spans="7:8" x14ac:dyDescent="0.2">
      <c r="G409" s="82"/>
      <c r="H409" s="87"/>
    </row>
    <row r="410" spans="7:8" x14ac:dyDescent="0.2">
      <c r="G410" s="82"/>
      <c r="H410" s="87"/>
    </row>
    <row r="411" spans="7:8" x14ac:dyDescent="0.2">
      <c r="G411" s="82"/>
      <c r="H411" s="87"/>
    </row>
    <row r="412" spans="7:8" x14ac:dyDescent="0.2">
      <c r="G412" s="82"/>
      <c r="H412" s="87"/>
    </row>
    <row r="413" spans="7:8" x14ac:dyDescent="0.2">
      <c r="G413" s="82"/>
      <c r="H413" s="87"/>
    </row>
    <row r="414" spans="7:8" x14ac:dyDescent="0.2">
      <c r="G414" s="82"/>
      <c r="H414" s="87"/>
    </row>
    <row r="415" spans="7:8" x14ac:dyDescent="0.2">
      <c r="G415" s="82"/>
      <c r="H415" s="87"/>
    </row>
    <row r="416" spans="7:8" x14ac:dyDescent="0.2">
      <c r="G416" s="82"/>
      <c r="H416" s="87"/>
    </row>
    <row r="417" spans="7:8" x14ac:dyDescent="0.2">
      <c r="G417" s="82"/>
      <c r="H417" s="87"/>
    </row>
    <row r="418" spans="7:8" x14ac:dyDescent="0.2">
      <c r="G418" s="82"/>
      <c r="H418" s="87"/>
    </row>
    <row r="419" spans="7:8" x14ac:dyDescent="0.2">
      <c r="G419" s="82"/>
      <c r="H419" s="87"/>
    </row>
    <row r="420" spans="7:8" x14ac:dyDescent="0.2">
      <c r="G420" s="82"/>
      <c r="H420" s="87"/>
    </row>
    <row r="421" spans="7:8" x14ac:dyDescent="0.2">
      <c r="G421" s="82"/>
      <c r="H421" s="87"/>
    </row>
    <row r="422" spans="7:8" x14ac:dyDescent="0.2">
      <c r="G422" s="82"/>
      <c r="H422" s="87"/>
    </row>
    <row r="423" spans="7:8" x14ac:dyDescent="0.2">
      <c r="G423" s="82"/>
      <c r="H423" s="87"/>
    </row>
    <row r="424" spans="7:8" x14ac:dyDescent="0.2">
      <c r="G424" s="82"/>
      <c r="H424" s="87"/>
    </row>
    <row r="425" spans="7:8" x14ac:dyDescent="0.2">
      <c r="G425" s="82"/>
      <c r="H425" s="87"/>
    </row>
    <row r="426" spans="7:8" x14ac:dyDescent="0.2">
      <c r="G426" s="82"/>
      <c r="H426" s="87"/>
    </row>
    <row r="427" spans="7:8" x14ac:dyDescent="0.2">
      <c r="G427" s="82"/>
      <c r="H427" s="87"/>
    </row>
    <row r="428" spans="7:8" x14ac:dyDescent="0.2">
      <c r="G428" s="82"/>
      <c r="H428" s="87"/>
    </row>
    <row r="429" spans="7:8" x14ac:dyDescent="0.2">
      <c r="G429" s="82"/>
      <c r="H429" s="87"/>
    </row>
    <row r="430" spans="7:8" x14ac:dyDescent="0.2">
      <c r="G430" s="82"/>
      <c r="H430" s="87"/>
    </row>
    <row r="431" spans="7:8" x14ac:dyDescent="0.2">
      <c r="G431" s="82"/>
      <c r="H431" s="87"/>
    </row>
    <row r="432" spans="7:8" x14ac:dyDescent="0.2">
      <c r="G432" s="82"/>
      <c r="H432" s="87"/>
    </row>
    <row r="433" spans="7:8" x14ac:dyDescent="0.2">
      <c r="G433" s="82"/>
      <c r="H433" s="87"/>
    </row>
    <row r="434" spans="7:8" x14ac:dyDescent="0.2">
      <c r="G434" s="82"/>
      <c r="H434" s="87"/>
    </row>
    <row r="435" spans="7:8" x14ac:dyDescent="0.2">
      <c r="G435" s="82"/>
      <c r="H435" s="87"/>
    </row>
    <row r="436" spans="7:8" x14ac:dyDescent="0.2">
      <c r="G436" s="82"/>
      <c r="H436" s="87"/>
    </row>
    <row r="437" spans="7:8" x14ac:dyDescent="0.2">
      <c r="G437" s="82"/>
      <c r="H437" s="87"/>
    </row>
    <row r="438" spans="7:8" x14ac:dyDescent="0.2">
      <c r="G438" s="82"/>
      <c r="H438" s="87"/>
    </row>
    <row r="439" spans="7:8" x14ac:dyDescent="0.2">
      <c r="G439" s="82"/>
      <c r="H439" s="87"/>
    </row>
    <row r="440" spans="7:8" x14ac:dyDescent="0.2">
      <c r="G440" s="82"/>
      <c r="H440" s="87"/>
    </row>
    <row r="441" spans="7:8" x14ac:dyDescent="0.2">
      <c r="G441" s="82"/>
      <c r="H441" s="87"/>
    </row>
    <row r="442" spans="7:8" x14ac:dyDescent="0.2">
      <c r="G442" s="82"/>
      <c r="H442" s="87"/>
    </row>
    <row r="443" spans="7:8" x14ac:dyDescent="0.2">
      <c r="G443" s="82"/>
      <c r="H443" s="87"/>
    </row>
    <row r="444" spans="7:8" x14ac:dyDescent="0.2">
      <c r="G444" s="82"/>
      <c r="H444" s="87"/>
    </row>
    <row r="445" spans="7:8" x14ac:dyDescent="0.2">
      <c r="G445" s="82"/>
      <c r="H445" s="87"/>
    </row>
    <row r="446" spans="7:8" x14ac:dyDescent="0.2">
      <c r="G446" s="82"/>
      <c r="H446" s="87"/>
    </row>
    <row r="447" spans="7:8" x14ac:dyDescent="0.2">
      <c r="G447" s="82"/>
      <c r="H447" s="87"/>
    </row>
    <row r="448" spans="7:8" x14ac:dyDescent="0.2">
      <c r="G448" s="82"/>
      <c r="H448" s="87"/>
    </row>
    <row r="449" spans="7:8" x14ac:dyDescent="0.2">
      <c r="G449" s="82"/>
      <c r="H449" s="87"/>
    </row>
    <row r="450" spans="7:8" x14ac:dyDescent="0.2">
      <c r="G450" s="82"/>
      <c r="H450" s="87"/>
    </row>
    <row r="451" spans="7:8" x14ac:dyDescent="0.2">
      <c r="G451" s="82"/>
      <c r="H451" s="87"/>
    </row>
    <row r="452" spans="7:8" x14ac:dyDescent="0.2">
      <c r="G452" s="82"/>
      <c r="H452" s="87"/>
    </row>
    <row r="453" spans="7:8" x14ac:dyDescent="0.2">
      <c r="G453" s="82"/>
      <c r="H453" s="87"/>
    </row>
    <row r="454" spans="7:8" x14ac:dyDescent="0.2">
      <c r="G454" s="82"/>
      <c r="H454" s="87"/>
    </row>
    <row r="455" spans="7:8" x14ac:dyDescent="0.2">
      <c r="G455" s="82"/>
      <c r="H455" s="87"/>
    </row>
    <row r="456" spans="7:8" x14ac:dyDescent="0.2">
      <c r="G456" s="82"/>
      <c r="H456" s="87"/>
    </row>
    <row r="457" spans="7:8" x14ac:dyDescent="0.2">
      <c r="G457" s="82"/>
      <c r="H457" s="87"/>
    </row>
    <row r="458" spans="7:8" x14ac:dyDescent="0.2">
      <c r="G458" s="82"/>
      <c r="H458" s="87"/>
    </row>
    <row r="459" spans="7:8" x14ac:dyDescent="0.2">
      <c r="G459" s="82"/>
      <c r="H459" s="87"/>
    </row>
    <row r="460" spans="7:8" x14ac:dyDescent="0.2">
      <c r="G460" s="82"/>
      <c r="H460" s="87"/>
    </row>
    <row r="461" spans="7:8" x14ac:dyDescent="0.2">
      <c r="G461" s="82"/>
      <c r="H461" s="87"/>
    </row>
    <row r="462" spans="7:8" x14ac:dyDescent="0.2">
      <c r="G462" s="82"/>
      <c r="H462" s="87"/>
    </row>
    <row r="463" spans="7:8" x14ac:dyDescent="0.2">
      <c r="G463" s="82"/>
      <c r="H463" s="87"/>
    </row>
    <row r="464" spans="7:8" x14ac:dyDescent="0.2">
      <c r="G464" s="82"/>
      <c r="H464" s="87"/>
    </row>
    <row r="465" spans="7:8" x14ac:dyDescent="0.2">
      <c r="G465" s="82"/>
      <c r="H465" s="87"/>
    </row>
    <row r="466" spans="7:8" x14ac:dyDescent="0.2">
      <c r="G466" s="82"/>
      <c r="H466" s="87"/>
    </row>
    <row r="467" spans="7:8" x14ac:dyDescent="0.2">
      <c r="G467" s="82"/>
      <c r="H467" s="87"/>
    </row>
    <row r="468" spans="7:8" x14ac:dyDescent="0.2">
      <c r="G468" s="82"/>
      <c r="H468" s="87"/>
    </row>
    <row r="469" spans="7:8" x14ac:dyDescent="0.2">
      <c r="G469" s="82"/>
      <c r="H469" s="87"/>
    </row>
    <row r="470" spans="7:8" x14ac:dyDescent="0.2">
      <c r="G470" s="82"/>
      <c r="H470" s="87"/>
    </row>
    <row r="471" spans="7:8" x14ac:dyDescent="0.2">
      <c r="G471" s="82"/>
      <c r="H471" s="87"/>
    </row>
    <row r="472" spans="7:8" x14ac:dyDescent="0.2">
      <c r="G472" s="82"/>
      <c r="H472" s="87"/>
    </row>
    <row r="473" spans="7:8" x14ac:dyDescent="0.2">
      <c r="G473" s="82"/>
      <c r="H473" s="87"/>
    </row>
    <row r="474" spans="7:8" x14ac:dyDescent="0.2">
      <c r="G474" s="82"/>
      <c r="H474" s="87"/>
    </row>
    <row r="475" spans="7:8" x14ac:dyDescent="0.2">
      <c r="G475" s="82"/>
      <c r="H475" s="87"/>
    </row>
    <row r="476" spans="7:8" x14ac:dyDescent="0.2">
      <c r="G476" s="82"/>
      <c r="H476" s="87"/>
    </row>
    <row r="477" spans="7:8" x14ac:dyDescent="0.2">
      <c r="G477" s="82"/>
      <c r="H477" s="87"/>
    </row>
    <row r="478" spans="7:8" x14ac:dyDescent="0.2">
      <c r="G478" s="82"/>
      <c r="H478" s="87"/>
    </row>
    <row r="479" spans="7:8" x14ac:dyDescent="0.2">
      <c r="G479" s="82"/>
      <c r="H479" s="87"/>
    </row>
    <row r="480" spans="7:8" x14ac:dyDescent="0.2">
      <c r="G480" s="82"/>
      <c r="H480" s="87"/>
    </row>
    <row r="481" spans="7:8" x14ac:dyDescent="0.2">
      <c r="G481" s="82"/>
      <c r="H481" s="87"/>
    </row>
    <row r="482" spans="7:8" x14ac:dyDescent="0.2">
      <c r="G482" s="82"/>
      <c r="H482" s="87"/>
    </row>
    <row r="483" spans="7:8" x14ac:dyDescent="0.2">
      <c r="G483" s="82"/>
      <c r="H483" s="87"/>
    </row>
    <row r="484" spans="7:8" x14ac:dyDescent="0.2">
      <c r="G484" s="82"/>
      <c r="H484" s="87"/>
    </row>
    <row r="485" spans="7:8" x14ac:dyDescent="0.2">
      <c r="G485" s="82"/>
      <c r="H485" s="87"/>
    </row>
    <row r="486" spans="7:8" x14ac:dyDescent="0.2">
      <c r="G486" s="82"/>
      <c r="H486" s="87"/>
    </row>
    <row r="487" spans="7:8" x14ac:dyDescent="0.2">
      <c r="G487" s="82"/>
      <c r="H487" s="87"/>
    </row>
    <row r="488" spans="7:8" x14ac:dyDescent="0.2">
      <c r="G488" s="82"/>
      <c r="H488" s="87"/>
    </row>
    <row r="489" spans="7:8" x14ac:dyDescent="0.2">
      <c r="G489" s="82"/>
      <c r="H489" s="87"/>
    </row>
    <row r="490" spans="7:8" x14ac:dyDescent="0.2">
      <c r="G490" s="82"/>
      <c r="H490" s="87"/>
    </row>
    <row r="491" spans="7:8" x14ac:dyDescent="0.2">
      <c r="G491" s="82"/>
      <c r="H491" s="87"/>
    </row>
    <row r="492" spans="7:8" x14ac:dyDescent="0.2">
      <c r="G492" s="82"/>
      <c r="H492" s="87"/>
    </row>
    <row r="493" spans="7:8" x14ac:dyDescent="0.2">
      <c r="G493" s="82"/>
      <c r="H493" s="87"/>
    </row>
    <row r="494" spans="7:8" x14ac:dyDescent="0.2">
      <c r="G494" s="82"/>
      <c r="H494" s="87"/>
    </row>
    <row r="495" spans="7:8" x14ac:dyDescent="0.2">
      <c r="G495" s="82"/>
      <c r="H495" s="87"/>
    </row>
    <row r="496" spans="7:8" x14ac:dyDescent="0.2">
      <c r="G496" s="82"/>
      <c r="H496" s="87"/>
    </row>
    <row r="497" spans="7:8" x14ac:dyDescent="0.2">
      <c r="G497" s="82"/>
      <c r="H497" s="87"/>
    </row>
    <row r="498" spans="7:8" x14ac:dyDescent="0.2">
      <c r="G498" s="82"/>
      <c r="H498" s="87"/>
    </row>
    <row r="499" spans="7:8" x14ac:dyDescent="0.2">
      <c r="G499" s="82"/>
      <c r="H499" s="87"/>
    </row>
    <row r="500" spans="7:8" x14ac:dyDescent="0.2">
      <c r="G500" s="82"/>
      <c r="H500" s="87"/>
    </row>
    <row r="501" spans="7:8" x14ac:dyDescent="0.2">
      <c r="G501" s="82"/>
      <c r="H501" s="87"/>
    </row>
    <row r="502" spans="7:8" x14ac:dyDescent="0.2">
      <c r="G502" s="82"/>
      <c r="H502" s="87"/>
    </row>
    <row r="503" spans="7:8" x14ac:dyDescent="0.2">
      <c r="G503" s="82"/>
      <c r="H503" s="87"/>
    </row>
    <row r="504" spans="7:8" x14ac:dyDescent="0.2">
      <c r="G504" s="82"/>
      <c r="H504" s="87"/>
    </row>
    <row r="505" spans="7:8" x14ac:dyDescent="0.2">
      <c r="G505" s="82"/>
      <c r="H505" s="87"/>
    </row>
    <row r="506" spans="7:8" x14ac:dyDescent="0.2">
      <c r="G506" s="82"/>
      <c r="H506" s="87"/>
    </row>
    <row r="507" spans="7:8" x14ac:dyDescent="0.2">
      <c r="G507" s="82"/>
      <c r="H507" s="87"/>
    </row>
    <row r="508" spans="7:8" x14ac:dyDescent="0.2">
      <c r="G508" s="82"/>
      <c r="H508" s="87"/>
    </row>
    <row r="509" spans="7:8" x14ac:dyDescent="0.2">
      <c r="G509" s="82"/>
      <c r="H509" s="87"/>
    </row>
    <row r="510" spans="7:8" x14ac:dyDescent="0.2">
      <c r="G510" s="82"/>
      <c r="H510" s="87"/>
    </row>
    <row r="511" spans="7:8" x14ac:dyDescent="0.2">
      <c r="G511" s="82"/>
      <c r="H511" s="87"/>
    </row>
    <row r="512" spans="7:8" x14ac:dyDescent="0.2">
      <c r="G512" s="82"/>
      <c r="H512" s="87"/>
    </row>
    <row r="513" spans="7:8" x14ac:dyDescent="0.2">
      <c r="G513" s="82"/>
      <c r="H513" s="87"/>
    </row>
    <row r="514" spans="7:8" x14ac:dyDescent="0.2">
      <c r="G514" s="82"/>
      <c r="H514" s="87"/>
    </row>
    <row r="515" spans="7:8" x14ac:dyDescent="0.2">
      <c r="G515" s="82"/>
      <c r="H515" s="87"/>
    </row>
    <row r="516" spans="7:8" x14ac:dyDescent="0.2">
      <c r="G516" s="82"/>
      <c r="H516" s="87"/>
    </row>
    <row r="517" spans="7:8" x14ac:dyDescent="0.2">
      <c r="G517" s="82"/>
      <c r="H517" s="87"/>
    </row>
    <row r="518" spans="7:8" x14ac:dyDescent="0.2">
      <c r="G518" s="82"/>
      <c r="H518" s="87"/>
    </row>
    <row r="519" spans="7:8" x14ac:dyDescent="0.2">
      <c r="G519" s="82"/>
      <c r="H519" s="87"/>
    </row>
    <row r="520" spans="7:8" x14ac:dyDescent="0.2">
      <c r="G520" s="82"/>
      <c r="H520" s="87"/>
    </row>
    <row r="521" spans="7:8" x14ac:dyDescent="0.2">
      <c r="G521" s="82"/>
      <c r="H521" s="87"/>
    </row>
    <row r="522" spans="7:8" x14ac:dyDescent="0.2">
      <c r="G522" s="82"/>
      <c r="H522" s="87"/>
    </row>
    <row r="523" spans="7:8" x14ac:dyDescent="0.2">
      <c r="G523" s="82"/>
      <c r="H523" s="87"/>
    </row>
    <row r="524" spans="7:8" x14ac:dyDescent="0.2">
      <c r="G524" s="82"/>
      <c r="H524" s="87"/>
    </row>
    <row r="525" spans="7:8" x14ac:dyDescent="0.2">
      <c r="G525" s="82"/>
      <c r="H525" s="87"/>
    </row>
    <row r="526" spans="7:8" x14ac:dyDescent="0.2">
      <c r="G526" s="82"/>
      <c r="H526" s="87"/>
    </row>
    <row r="527" spans="7:8" x14ac:dyDescent="0.2">
      <c r="G527" s="82"/>
      <c r="H527" s="87"/>
    </row>
    <row r="528" spans="7:8" x14ac:dyDescent="0.2">
      <c r="G528" s="82"/>
      <c r="H528" s="87"/>
    </row>
    <row r="529" spans="7:8" x14ac:dyDescent="0.2">
      <c r="G529" s="82"/>
      <c r="H529" s="87"/>
    </row>
    <row r="530" spans="7:8" x14ac:dyDescent="0.2">
      <c r="G530" s="82"/>
      <c r="H530" s="87"/>
    </row>
    <row r="531" spans="7:8" x14ac:dyDescent="0.2">
      <c r="G531" s="82"/>
      <c r="H531" s="87"/>
    </row>
    <row r="532" spans="7:8" x14ac:dyDescent="0.2">
      <c r="G532" s="82"/>
      <c r="H532" s="87"/>
    </row>
    <row r="533" spans="7:8" x14ac:dyDescent="0.2">
      <c r="G533" s="82"/>
      <c r="H533" s="87"/>
    </row>
    <row r="534" spans="7:8" x14ac:dyDescent="0.2">
      <c r="G534" s="82"/>
      <c r="H534" s="87"/>
    </row>
    <row r="535" spans="7:8" x14ac:dyDescent="0.2">
      <c r="G535" s="82"/>
      <c r="H535" s="87"/>
    </row>
    <row r="536" spans="7:8" x14ac:dyDescent="0.2">
      <c r="G536" s="82"/>
      <c r="H536" s="87"/>
    </row>
    <row r="537" spans="7:8" x14ac:dyDescent="0.2">
      <c r="G537" s="82"/>
      <c r="H537" s="87"/>
    </row>
    <row r="538" spans="7:8" x14ac:dyDescent="0.2">
      <c r="G538" s="82"/>
      <c r="H538" s="87"/>
    </row>
    <row r="539" spans="7:8" x14ac:dyDescent="0.2">
      <c r="G539" s="82"/>
      <c r="H539" s="87"/>
    </row>
    <row r="540" spans="7:8" x14ac:dyDescent="0.2">
      <c r="G540" s="82"/>
      <c r="H540" s="87"/>
    </row>
    <row r="541" spans="7:8" x14ac:dyDescent="0.2">
      <c r="G541" s="82"/>
      <c r="H541" s="87"/>
    </row>
    <row r="542" spans="7:8" x14ac:dyDescent="0.2">
      <c r="G542" s="82"/>
      <c r="H542" s="87"/>
    </row>
    <row r="543" spans="7:8" x14ac:dyDescent="0.2">
      <c r="G543" s="82"/>
      <c r="H543" s="87"/>
    </row>
    <row r="544" spans="7:8" x14ac:dyDescent="0.2">
      <c r="G544" s="82"/>
      <c r="H544" s="87"/>
    </row>
    <row r="545" spans="7:8" x14ac:dyDescent="0.2">
      <c r="G545" s="82"/>
      <c r="H545" s="87"/>
    </row>
    <row r="546" spans="7:8" x14ac:dyDescent="0.2">
      <c r="G546" s="82"/>
      <c r="H546" s="87"/>
    </row>
    <row r="547" spans="7:8" x14ac:dyDescent="0.2">
      <c r="G547" s="82"/>
      <c r="H547" s="87"/>
    </row>
    <row r="548" spans="7:8" x14ac:dyDescent="0.2">
      <c r="G548" s="82"/>
      <c r="H548" s="87"/>
    </row>
    <row r="549" spans="7:8" x14ac:dyDescent="0.2">
      <c r="G549" s="82"/>
      <c r="H549" s="87"/>
    </row>
    <row r="550" spans="7:8" x14ac:dyDescent="0.2">
      <c r="G550" s="82"/>
      <c r="H550" s="87"/>
    </row>
    <row r="551" spans="7:8" x14ac:dyDescent="0.2">
      <c r="G551" s="82"/>
      <c r="H551" s="87"/>
    </row>
    <row r="552" spans="7:8" x14ac:dyDescent="0.2">
      <c r="G552" s="82"/>
      <c r="H552" s="87"/>
    </row>
    <row r="553" spans="7:8" x14ac:dyDescent="0.2">
      <c r="G553" s="82"/>
      <c r="H553" s="87"/>
    </row>
    <row r="554" spans="7:8" x14ac:dyDescent="0.2">
      <c r="G554" s="82"/>
      <c r="H554" s="87"/>
    </row>
    <row r="555" spans="7:8" x14ac:dyDescent="0.2">
      <c r="G555" s="82"/>
      <c r="H555" s="87"/>
    </row>
    <row r="556" spans="7:8" x14ac:dyDescent="0.2">
      <c r="G556" s="82"/>
      <c r="H556" s="87"/>
    </row>
    <row r="557" spans="7:8" x14ac:dyDescent="0.2">
      <c r="G557" s="82"/>
      <c r="H557" s="87"/>
    </row>
    <row r="558" spans="7:8" x14ac:dyDescent="0.2">
      <c r="G558" s="82"/>
      <c r="H558" s="87"/>
    </row>
    <row r="559" spans="7:8" x14ac:dyDescent="0.2">
      <c r="G559" s="82"/>
      <c r="H559" s="87"/>
    </row>
    <row r="560" spans="7:8" x14ac:dyDescent="0.2">
      <c r="G560" s="82"/>
      <c r="H560" s="87"/>
    </row>
    <row r="561" spans="7:8" x14ac:dyDescent="0.2">
      <c r="G561" s="82"/>
      <c r="H561" s="87"/>
    </row>
    <row r="562" spans="7:8" x14ac:dyDescent="0.2">
      <c r="G562" s="82"/>
      <c r="H562" s="87"/>
    </row>
    <row r="563" spans="7:8" x14ac:dyDescent="0.2">
      <c r="G563" s="82"/>
      <c r="H563" s="87"/>
    </row>
    <row r="564" spans="7:8" x14ac:dyDescent="0.2">
      <c r="G564" s="82"/>
      <c r="H564" s="87"/>
    </row>
    <row r="565" spans="7:8" x14ac:dyDescent="0.2">
      <c r="G565" s="82"/>
      <c r="H565" s="87"/>
    </row>
    <row r="566" spans="7:8" x14ac:dyDescent="0.2">
      <c r="G566" s="82"/>
      <c r="H566" s="87"/>
    </row>
    <row r="567" spans="7:8" x14ac:dyDescent="0.2">
      <c r="G567" s="82"/>
      <c r="H567" s="87"/>
    </row>
    <row r="568" spans="7:8" x14ac:dyDescent="0.2">
      <c r="G568" s="82"/>
      <c r="H568" s="87"/>
    </row>
    <row r="569" spans="7:8" x14ac:dyDescent="0.2">
      <c r="G569" s="82"/>
      <c r="H569" s="87"/>
    </row>
    <row r="570" spans="7:8" x14ac:dyDescent="0.2">
      <c r="G570" s="82"/>
      <c r="H570" s="87"/>
    </row>
    <row r="571" spans="7:8" x14ac:dyDescent="0.2">
      <c r="G571" s="82"/>
      <c r="H571" s="87"/>
    </row>
    <row r="572" spans="7:8" x14ac:dyDescent="0.2">
      <c r="G572" s="82"/>
      <c r="H572" s="87"/>
    </row>
    <row r="573" spans="7:8" x14ac:dyDescent="0.2">
      <c r="G573" s="82"/>
      <c r="H573" s="87"/>
    </row>
    <row r="574" spans="7:8" x14ac:dyDescent="0.2">
      <c r="G574" s="82"/>
      <c r="H574" s="87"/>
    </row>
    <row r="575" spans="7:8" x14ac:dyDescent="0.2">
      <c r="G575" s="82"/>
      <c r="H575" s="87"/>
    </row>
    <row r="576" spans="7:8" x14ac:dyDescent="0.2">
      <c r="G576" s="82"/>
      <c r="H576" s="87"/>
    </row>
    <row r="577" spans="7:8" x14ac:dyDescent="0.2">
      <c r="G577" s="82"/>
      <c r="H577" s="87"/>
    </row>
    <row r="578" spans="7:8" x14ac:dyDescent="0.2">
      <c r="G578" s="82"/>
      <c r="H578" s="87"/>
    </row>
    <row r="579" spans="7:8" x14ac:dyDescent="0.2">
      <c r="G579" s="82"/>
      <c r="H579" s="87"/>
    </row>
    <row r="580" spans="7:8" x14ac:dyDescent="0.2">
      <c r="G580" s="82"/>
      <c r="H580" s="87"/>
    </row>
    <row r="581" spans="7:8" x14ac:dyDescent="0.2">
      <c r="G581" s="82"/>
      <c r="H581" s="87"/>
    </row>
    <row r="582" spans="7:8" x14ac:dyDescent="0.2">
      <c r="G582" s="82"/>
      <c r="H582" s="87"/>
    </row>
    <row r="583" spans="7:8" x14ac:dyDescent="0.2">
      <c r="G583" s="82"/>
      <c r="H583" s="87"/>
    </row>
    <row r="584" spans="7:8" x14ac:dyDescent="0.2">
      <c r="G584" s="82"/>
      <c r="H584" s="87"/>
    </row>
    <row r="585" spans="7:8" x14ac:dyDescent="0.2">
      <c r="G585" s="82"/>
      <c r="H585" s="87"/>
    </row>
    <row r="586" spans="7:8" x14ac:dyDescent="0.2">
      <c r="G586" s="82"/>
      <c r="H586" s="87"/>
    </row>
    <row r="587" spans="7:8" x14ac:dyDescent="0.2">
      <c r="G587" s="82"/>
      <c r="H587" s="87"/>
    </row>
    <row r="588" spans="7:8" x14ac:dyDescent="0.2">
      <c r="G588" s="82"/>
      <c r="H588" s="87"/>
    </row>
    <row r="589" spans="7:8" x14ac:dyDescent="0.2">
      <c r="G589" s="82"/>
      <c r="H589" s="87"/>
    </row>
    <row r="590" spans="7:8" x14ac:dyDescent="0.2">
      <c r="G590" s="82"/>
      <c r="H590" s="87"/>
    </row>
    <row r="591" spans="7:8" x14ac:dyDescent="0.2">
      <c r="G591" s="82"/>
      <c r="H591" s="87"/>
    </row>
    <row r="592" spans="7:8" x14ac:dyDescent="0.2">
      <c r="G592" s="82"/>
      <c r="H592" s="87"/>
    </row>
    <row r="593" spans="7:8" x14ac:dyDescent="0.2">
      <c r="G593" s="82"/>
      <c r="H593" s="87"/>
    </row>
    <row r="594" spans="7:8" x14ac:dyDescent="0.2">
      <c r="G594" s="82"/>
      <c r="H594" s="87"/>
    </row>
    <row r="595" spans="7:8" x14ac:dyDescent="0.2">
      <c r="G595" s="82"/>
      <c r="H595" s="87"/>
    </row>
    <row r="596" spans="7:8" x14ac:dyDescent="0.2">
      <c r="G596" s="82"/>
      <c r="H596" s="87"/>
    </row>
    <row r="597" spans="7:8" x14ac:dyDescent="0.2">
      <c r="G597" s="82"/>
      <c r="H597" s="87"/>
    </row>
    <row r="598" spans="7:8" x14ac:dyDescent="0.2">
      <c r="G598" s="82"/>
      <c r="H598" s="87"/>
    </row>
    <row r="599" spans="7:8" x14ac:dyDescent="0.2">
      <c r="G599" s="82"/>
      <c r="H599" s="87"/>
    </row>
    <row r="600" spans="7:8" x14ac:dyDescent="0.2">
      <c r="G600" s="82"/>
      <c r="H600" s="87"/>
    </row>
    <row r="601" spans="7:8" x14ac:dyDescent="0.2">
      <c r="G601" s="82"/>
      <c r="H601" s="87"/>
    </row>
    <row r="602" spans="7:8" x14ac:dyDescent="0.2">
      <c r="G602" s="82"/>
      <c r="H602" s="87"/>
    </row>
    <row r="603" spans="7:8" x14ac:dyDescent="0.2">
      <c r="G603" s="82"/>
      <c r="H603" s="87"/>
    </row>
    <row r="604" spans="7:8" x14ac:dyDescent="0.2">
      <c r="G604" s="82"/>
      <c r="H604" s="87"/>
    </row>
    <row r="605" spans="7:8" x14ac:dyDescent="0.2">
      <c r="G605" s="82"/>
      <c r="H605" s="87"/>
    </row>
    <row r="606" spans="7:8" x14ac:dyDescent="0.2">
      <c r="G606" s="82"/>
      <c r="H606" s="87"/>
    </row>
    <row r="607" spans="7:8" x14ac:dyDescent="0.2">
      <c r="G607" s="82"/>
      <c r="H607" s="87"/>
    </row>
    <row r="608" spans="7:8" x14ac:dyDescent="0.2">
      <c r="G608" s="82"/>
      <c r="H608" s="87"/>
    </row>
    <row r="609" spans="7:8" x14ac:dyDescent="0.2">
      <c r="G609" s="82"/>
      <c r="H609" s="87"/>
    </row>
    <row r="610" spans="7:8" x14ac:dyDescent="0.2">
      <c r="G610" s="82"/>
      <c r="H610" s="87"/>
    </row>
    <row r="611" spans="7:8" x14ac:dyDescent="0.2">
      <c r="G611" s="82"/>
      <c r="H611" s="87"/>
    </row>
    <row r="612" spans="7:8" x14ac:dyDescent="0.2">
      <c r="G612" s="82"/>
      <c r="H612" s="87"/>
    </row>
    <row r="613" spans="7:8" x14ac:dyDescent="0.2">
      <c r="G613" s="82"/>
      <c r="H613" s="87"/>
    </row>
    <row r="614" spans="7:8" x14ac:dyDescent="0.2">
      <c r="G614" s="82"/>
      <c r="H614" s="87"/>
    </row>
    <row r="615" spans="7:8" x14ac:dyDescent="0.2">
      <c r="G615" s="82"/>
      <c r="H615" s="87"/>
    </row>
    <row r="616" spans="7:8" x14ac:dyDescent="0.2">
      <c r="G616" s="82"/>
      <c r="H616" s="87"/>
    </row>
    <row r="617" spans="7:8" x14ac:dyDescent="0.2">
      <c r="G617" s="82"/>
      <c r="H617" s="87"/>
    </row>
    <row r="618" spans="7:8" x14ac:dyDescent="0.2">
      <c r="G618" s="82"/>
      <c r="H618" s="87"/>
    </row>
    <row r="619" spans="7:8" x14ac:dyDescent="0.2">
      <c r="G619" s="82"/>
      <c r="H619" s="87"/>
    </row>
    <row r="620" spans="7:8" x14ac:dyDescent="0.2">
      <c r="G620" s="82"/>
      <c r="H620" s="87"/>
    </row>
    <row r="621" spans="7:8" x14ac:dyDescent="0.2">
      <c r="G621" s="82"/>
      <c r="H621" s="87"/>
    </row>
    <row r="622" spans="7:8" x14ac:dyDescent="0.2">
      <c r="G622" s="82"/>
      <c r="H622" s="87"/>
    </row>
    <row r="623" spans="7:8" x14ac:dyDescent="0.2">
      <c r="G623" s="82"/>
      <c r="H623" s="87"/>
    </row>
    <row r="624" spans="7:8" x14ac:dyDescent="0.2">
      <c r="G624" s="82"/>
      <c r="H624" s="87"/>
    </row>
    <row r="625" spans="7:8" x14ac:dyDescent="0.2">
      <c r="G625" s="82"/>
      <c r="H625" s="87"/>
    </row>
    <row r="626" spans="7:8" x14ac:dyDescent="0.2">
      <c r="G626" s="82"/>
      <c r="H626" s="87"/>
    </row>
    <row r="627" spans="7:8" x14ac:dyDescent="0.2">
      <c r="G627" s="82"/>
      <c r="H627" s="87"/>
    </row>
    <row r="628" spans="7:8" x14ac:dyDescent="0.2">
      <c r="G628" s="82"/>
      <c r="H628" s="87"/>
    </row>
    <row r="629" spans="7:8" x14ac:dyDescent="0.2">
      <c r="G629" s="82"/>
      <c r="H629" s="87"/>
    </row>
    <row r="630" spans="7:8" x14ac:dyDescent="0.2">
      <c r="G630" s="82"/>
      <c r="H630" s="87"/>
    </row>
    <row r="631" spans="7:8" x14ac:dyDescent="0.2">
      <c r="G631" s="82"/>
      <c r="H631" s="87"/>
    </row>
    <row r="632" spans="7:8" x14ac:dyDescent="0.2">
      <c r="G632" s="82"/>
      <c r="H632" s="87"/>
    </row>
    <row r="633" spans="7:8" x14ac:dyDescent="0.2">
      <c r="G633" s="82"/>
      <c r="H633" s="87"/>
    </row>
    <row r="634" spans="7:8" x14ac:dyDescent="0.2">
      <c r="G634" s="82"/>
      <c r="H634" s="87"/>
    </row>
    <row r="635" spans="7:8" x14ac:dyDescent="0.2">
      <c r="G635" s="82"/>
      <c r="H635" s="87"/>
    </row>
    <row r="636" spans="7:8" x14ac:dyDescent="0.2">
      <c r="G636" s="82"/>
      <c r="H636" s="87"/>
    </row>
    <row r="637" spans="7:8" x14ac:dyDescent="0.2">
      <c r="G637" s="82"/>
      <c r="H637" s="87"/>
    </row>
    <row r="638" spans="7:8" x14ac:dyDescent="0.2">
      <c r="G638" s="82"/>
      <c r="H638" s="87"/>
    </row>
    <row r="639" spans="7:8" x14ac:dyDescent="0.2">
      <c r="G639" s="82"/>
      <c r="H639" s="87"/>
    </row>
    <row r="640" spans="7:8" x14ac:dyDescent="0.2">
      <c r="G640" s="82"/>
      <c r="H640" s="87"/>
    </row>
    <row r="641" spans="7:8" x14ac:dyDescent="0.2">
      <c r="G641" s="82"/>
      <c r="H641" s="87"/>
    </row>
    <row r="642" spans="7:8" x14ac:dyDescent="0.2">
      <c r="G642" s="82"/>
      <c r="H642" s="87"/>
    </row>
    <row r="643" spans="7:8" x14ac:dyDescent="0.2">
      <c r="G643" s="82"/>
      <c r="H643" s="87"/>
    </row>
    <row r="644" spans="7:8" x14ac:dyDescent="0.2">
      <c r="G644" s="82"/>
      <c r="H644" s="87"/>
    </row>
    <row r="645" spans="7:8" x14ac:dyDescent="0.2">
      <c r="G645" s="82"/>
      <c r="H645" s="87"/>
    </row>
    <row r="646" spans="7:8" x14ac:dyDescent="0.2">
      <c r="G646" s="82"/>
      <c r="H646" s="87"/>
    </row>
    <row r="647" spans="7:8" x14ac:dyDescent="0.2">
      <c r="G647" s="82"/>
      <c r="H647" s="87"/>
    </row>
    <row r="648" spans="7:8" x14ac:dyDescent="0.2">
      <c r="G648" s="82"/>
      <c r="H648" s="87"/>
    </row>
    <row r="649" spans="7:8" x14ac:dyDescent="0.2">
      <c r="G649" s="82"/>
      <c r="H649" s="87"/>
    </row>
    <row r="650" spans="7:8" x14ac:dyDescent="0.2">
      <c r="G650" s="82"/>
      <c r="H650" s="87"/>
    </row>
    <row r="651" spans="7:8" x14ac:dyDescent="0.2">
      <c r="G651" s="82"/>
      <c r="H651" s="87"/>
    </row>
    <row r="652" spans="7:8" x14ac:dyDescent="0.2">
      <c r="G652" s="82"/>
      <c r="H652" s="87"/>
    </row>
    <row r="653" spans="7:8" x14ac:dyDescent="0.2">
      <c r="G653" s="82"/>
      <c r="H653" s="87"/>
    </row>
    <row r="654" spans="7:8" x14ac:dyDescent="0.2">
      <c r="G654" s="82"/>
      <c r="H654" s="87"/>
    </row>
    <row r="655" spans="7:8" x14ac:dyDescent="0.2">
      <c r="G655" s="82"/>
      <c r="H655" s="87"/>
    </row>
    <row r="656" spans="7:8" x14ac:dyDescent="0.2">
      <c r="G656" s="82"/>
      <c r="H656" s="87"/>
    </row>
    <row r="657" spans="7:8" x14ac:dyDescent="0.2">
      <c r="G657" s="82"/>
      <c r="H657" s="87"/>
    </row>
    <row r="658" spans="7:8" x14ac:dyDescent="0.2">
      <c r="G658" s="82"/>
      <c r="H658" s="87"/>
    </row>
    <row r="659" spans="7:8" x14ac:dyDescent="0.2">
      <c r="G659" s="82"/>
      <c r="H659" s="87"/>
    </row>
    <row r="660" spans="7:8" x14ac:dyDescent="0.2">
      <c r="G660" s="82"/>
      <c r="H660" s="87"/>
    </row>
    <row r="661" spans="7:8" x14ac:dyDescent="0.2">
      <c r="G661" s="82"/>
      <c r="H661" s="87"/>
    </row>
    <row r="662" spans="7:8" x14ac:dyDescent="0.2">
      <c r="G662" s="82"/>
      <c r="H662" s="87"/>
    </row>
    <row r="663" spans="7:8" x14ac:dyDescent="0.2">
      <c r="G663" s="82"/>
      <c r="H663" s="87"/>
    </row>
    <row r="664" spans="7:8" x14ac:dyDescent="0.2">
      <c r="G664" s="82"/>
      <c r="H664" s="87"/>
    </row>
    <row r="665" spans="7:8" x14ac:dyDescent="0.2">
      <c r="G665" s="82"/>
      <c r="H665" s="87"/>
    </row>
    <row r="666" spans="7:8" x14ac:dyDescent="0.2">
      <c r="G666" s="82"/>
      <c r="H666" s="87"/>
    </row>
    <row r="667" spans="7:8" x14ac:dyDescent="0.2">
      <c r="G667" s="82"/>
      <c r="H667" s="87"/>
    </row>
    <row r="668" spans="7:8" x14ac:dyDescent="0.2">
      <c r="G668" s="82"/>
      <c r="H668" s="87"/>
    </row>
    <row r="669" spans="7:8" x14ac:dyDescent="0.2">
      <c r="G669" s="82"/>
      <c r="H669" s="87"/>
    </row>
    <row r="670" spans="7:8" x14ac:dyDescent="0.2">
      <c r="G670" s="82"/>
      <c r="H670" s="87"/>
    </row>
    <row r="671" spans="7:8" x14ac:dyDescent="0.2">
      <c r="G671" s="82"/>
      <c r="H671" s="87"/>
    </row>
    <row r="672" spans="7:8" x14ac:dyDescent="0.2">
      <c r="G672" s="82"/>
      <c r="H672" s="87"/>
    </row>
    <row r="673" spans="7:8" x14ac:dyDescent="0.2">
      <c r="G673" s="82"/>
      <c r="H673" s="87"/>
    </row>
    <row r="674" spans="7:8" x14ac:dyDescent="0.2">
      <c r="G674" s="82"/>
      <c r="H674" s="87"/>
    </row>
    <row r="675" spans="7:8" x14ac:dyDescent="0.2">
      <c r="G675" s="82"/>
      <c r="H675" s="87"/>
    </row>
    <row r="676" spans="7:8" x14ac:dyDescent="0.2">
      <c r="G676" s="82"/>
      <c r="H676" s="87"/>
    </row>
    <row r="677" spans="7:8" x14ac:dyDescent="0.2">
      <c r="G677" s="82"/>
      <c r="H677" s="87"/>
    </row>
    <row r="678" spans="7:8" x14ac:dyDescent="0.2">
      <c r="G678" s="82"/>
      <c r="H678" s="87"/>
    </row>
    <row r="679" spans="7:8" x14ac:dyDescent="0.2">
      <c r="G679" s="82"/>
      <c r="H679" s="87"/>
    </row>
    <row r="680" spans="7:8" x14ac:dyDescent="0.2">
      <c r="G680" s="82"/>
      <c r="H680" s="87"/>
    </row>
    <row r="681" spans="7:8" x14ac:dyDescent="0.2">
      <c r="G681" s="82"/>
      <c r="H681" s="87"/>
    </row>
    <row r="682" spans="7:8" x14ac:dyDescent="0.2">
      <c r="G682" s="82"/>
      <c r="H682" s="87"/>
    </row>
    <row r="683" spans="7:8" x14ac:dyDescent="0.2">
      <c r="G683" s="82"/>
      <c r="H683" s="87"/>
    </row>
    <row r="684" spans="7:8" x14ac:dyDescent="0.2">
      <c r="G684" s="82"/>
      <c r="H684" s="87"/>
    </row>
    <row r="685" spans="7:8" x14ac:dyDescent="0.2">
      <c r="G685" s="82"/>
      <c r="H685" s="87"/>
    </row>
    <row r="686" spans="7:8" x14ac:dyDescent="0.2">
      <c r="G686" s="82"/>
      <c r="H686" s="87"/>
    </row>
    <row r="687" spans="7:8" x14ac:dyDescent="0.2">
      <c r="G687" s="82"/>
      <c r="H687" s="87"/>
    </row>
    <row r="688" spans="7:8" x14ac:dyDescent="0.2">
      <c r="G688" s="82"/>
      <c r="H688" s="87"/>
    </row>
    <row r="689" spans="7:8" x14ac:dyDescent="0.2">
      <c r="G689" s="82"/>
      <c r="H689" s="87"/>
    </row>
    <row r="690" spans="7:8" x14ac:dyDescent="0.2">
      <c r="G690" s="82"/>
      <c r="H690" s="87"/>
    </row>
    <row r="691" spans="7:8" x14ac:dyDescent="0.2">
      <c r="G691" s="82"/>
      <c r="H691" s="87"/>
    </row>
    <row r="692" spans="7:8" x14ac:dyDescent="0.2">
      <c r="G692" s="82"/>
      <c r="H692" s="87"/>
    </row>
    <row r="693" spans="7:8" x14ac:dyDescent="0.2">
      <c r="G693" s="82"/>
      <c r="H693" s="87"/>
    </row>
    <row r="694" spans="7:8" x14ac:dyDescent="0.2">
      <c r="G694" s="82"/>
      <c r="H694" s="87"/>
    </row>
    <row r="695" spans="7:8" x14ac:dyDescent="0.2">
      <c r="G695" s="82"/>
      <c r="H695" s="87"/>
    </row>
    <row r="696" spans="7:8" x14ac:dyDescent="0.2">
      <c r="G696" s="82"/>
      <c r="H696" s="87"/>
    </row>
    <row r="697" spans="7:8" x14ac:dyDescent="0.2">
      <c r="G697" s="82"/>
      <c r="H697" s="87"/>
    </row>
    <row r="698" spans="7:8" x14ac:dyDescent="0.2">
      <c r="G698" s="82"/>
      <c r="H698" s="87"/>
    </row>
    <row r="699" spans="7:8" x14ac:dyDescent="0.2">
      <c r="G699" s="82"/>
      <c r="H699" s="87"/>
    </row>
    <row r="700" spans="7:8" x14ac:dyDescent="0.2">
      <c r="G700" s="82"/>
      <c r="H700" s="87"/>
    </row>
    <row r="701" spans="7:8" x14ac:dyDescent="0.2">
      <c r="G701" s="82"/>
      <c r="H701" s="87"/>
    </row>
    <row r="702" spans="7:8" x14ac:dyDescent="0.2">
      <c r="G702" s="82"/>
      <c r="H702" s="87"/>
    </row>
    <row r="703" spans="7:8" x14ac:dyDescent="0.2">
      <c r="G703" s="82"/>
      <c r="H703" s="87"/>
    </row>
    <row r="704" spans="7:8" x14ac:dyDescent="0.2">
      <c r="G704" s="82"/>
      <c r="H704" s="87"/>
    </row>
    <row r="705" spans="7:8" x14ac:dyDescent="0.2">
      <c r="G705" s="82"/>
      <c r="H705" s="87"/>
    </row>
    <row r="706" spans="7:8" x14ac:dyDescent="0.2">
      <c r="G706" s="82"/>
      <c r="H706" s="87"/>
    </row>
    <row r="707" spans="7:8" x14ac:dyDescent="0.2">
      <c r="G707" s="82"/>
      <c r="H707" s="87"/>
    </row>
    <row r="708" spans="7:8" x14ac:dyDescent="0.2">
      <c r="G708" s="82"/>
      <c r="H708" s="87"/>
    </row>
    <row r="709" spans="7:8" x14ac:dyDescent="0.2">
      <c r="G709" s="82"/>
      <c r="H709" s="87"/>
    </row>
    <row r="710" spans="7:8" x14ac:dyDescent="0.2">
      <c r="G710" s="82"/>
      <c r="H710" s="87"/>
    </row>
    <row r="711" spans="7:8" x14ac:dyDescent="0.2">
      <c r="G711" s="82"/>
      <c r="H711" s="87"/>
    </row>
    <row r="712" spans="7:8" x14ac:dyDescent="0.2">
      <c r="G712" s="82"/>
      <c r="H712" s="87"/>
    </row>
    <row r="713" spans="7:8" x14ac:dyDescent="0.2">
      <c r="G713" s="82"/>
      <c r="H713" s="87"/>
    </row>
    <row r="714" spans="7:8" x14ac:dyDescent="0.2">
      <c r="G714" s="82"/>
      <c r="H714" s="87"/>
    </row>
    <row r="715" spans="7:8" x14ac:dyDescent="0.2">
      <c r="G715" s="82"/>
      <c r="H715" s="87"/>
    </row>
    <row r="716" spans="7:8" x14ac:dyDescent="0.2">
      <c r="G716" s="82"/>
      <c r="H716" s="87"/>
    </row>
    <row r="717" spans="7:8" x14ac:dyDescent="0.2">
      <c r="G717" s="82"/>
      <c r="H717" s="87"/>
    </row>
    <row r="718" spans="7:8" x14ac:dyDescent="0.2">
      <c r="G718" s="82"/>
      <c r="H718" s="87"/>
    </row>
    <row r="719" spans="7:8" x14ac:dyDescent="0.2">
      <c r="G719" s="82"/>
      <c r="H719" s="87"/>
    </row>
    <row r="720" spans="7:8" x14ac:dyDescent="0.2">
      <c r="G720" s="82"/>
      <c r="H720" s="87"/>
    </row>
    <row r="721" spans="7:8" x14ac:dyDescent="0.2">
      <c r="G721" s="82"/>
      <c r="H721" s="87"/>
    </row>
    <row r="722" spans="7:8" x14ac:dyDescent="0.2">
      <c r="G722" s="82"/>
      <c r="H722" s="87"/>
    </row>
    <row r="723" spans="7:8" x14ac:dyDescent="0.2">
      <c r="G723" s="82"/>
      <c r="H723" s="87"/>
    </row>
    <row r="724" spans="7:8" x14ac:dyDescent="0.2">
      <c r="G724" s="82"/>
      <c r="H724" s="87"/>
    </row>
    <row r="725" spans="7:8" x14ac:dyDescent="0.2">
      <c r="G725" s="82"/>
      <c r="H725" s="87"/>
    </row>
    <row r="726" spans="7:8" x14ac:dyDescent="0.2">
      <c r="G726" s="82"/>
      <c r="H726" s="87"/>
    </row>
    <row r="727" spans="7:8" x14ac:dyDescent="0.2">
      <c r="G727" s="82"/>
      <c r="H727" s="87"/>
    </row>
    <row r="728" spans="7:8" x14ac:dyDescent="0.2">
      <c r="G728" s="82"/>
      <c r="H728" s="87"/>
    </row>
    <row r="729" spans="7:8" x14ac:dyDescent="0.2">
      <c r="G729" s="82"/>
      <c r="H729" s="87"/>
    </row>
    <row r="730" spans="7:8" x14ac:dyDescent="0.2">
      <c r="G730" s="82"/>
      <c r="H730" s="87"/>
    </row>
    <row r="731" spans="7:8" x14ac:dyDescent="0.2">
      <c r="G731" s="82"/>
      <c r="H731" s="87"/>
    </row>
    <row r="732" spans="7:8" x14ac:dyDescent="0.2">
      <c r="G732" s="82"/>
      <c r="H732" s="87"/>
    </row>
    <row r="733" spans="7:8" x14ac:dyDescent="0.2">
      <c r="G733" s="82"/>
      <c r="H733" s="87"/>
    </row>
    <row r="734" spans="7:8" x14ac:dyDescent="0.2">
      <c r="G734" s="82"/>
      <c r="H734" s="87"/>
    </row>
    <row r="735" spans="7:8" x14ac:dyDescent="0.2">
      <c r="G735" s="82"/>
      <c r="H735" s="87"/>
    </row>
    <row r="736" spans="7:8" x14ac:dyDescent="0.2">
      <c r="G736" s="82"/>
      <c r="H736" s="87"/>
    </row>
    <row r="737" spans="7:8" x14ac:dyDescent="0.2">
      <c r="G737" s="82"/>
      <c r="H737" s="87"/>
    </row>
    <row r="738" spans="7:8" x14ac:dyDescent="0.2">
      <c r="G738" s="82"/>
      <c r="H738" s="87"/>
    </row>
    <row r="739" spans="7:8" x14ac:dyDescent="0.2">
      <c r="G739" s="82"/>
      <c r="H739" s="87"/>
    </row>
    <row r="740" spans="7:8" x14ac:dyDescent="0.2">
      <c r="G740" s="82"/>
      <c r="H740" s="87"/>
    </row>
    <row r="741" spans="7:8" x14ac:dyDescent="0.2">
      <c r="G741" s="82"/>
      <c r="H741" s="87"/>
    </row>
    <row r="742" spans="7:8" x14ac:dyDescent="0.2">
      <c r="G742" s="82"/>
      <c r="H742" s="87"/>
    </row>
    <row r="743" spans="7:8" x14ac:dyDescent="0.2">
      <c r="G743" s="82"/>
      <c r="H743" s="87"/>
    </row>
    <row r="744" spans="7:8" x14ac:dyDescent="0.2">
      <c r="G744" s="82"/>
      <c r="H744" s="87"/>
    </row>
    <row r="745" spans="7:8" x14ac:dyDescent="0.2">
      <c r="G745" s="82"/>
      <c r="H745" s="87"/>
    </row>
    <row r="746" spans="7:8" x14ac:dyDescent="0.2">
      <c r="G746" s="82"/>
      <c r="H746" s="87"/>
    </row>
    <row r="747" spans="7:8" x14ac:dyDescent="0.2">
      <c r="G747" s="82"/>
      <c r="H747" s="87"/>
    </row>
    <row r="748" spans="7:8" x14ac:dyDescent="0.2">
      <c r="G748" s="82"/>
      <c r="H748" s="87"/>
    </row>
    <row r="749" spans="7:8" x14ac:dyDescent="0.2">
      <c r="G749" s="82"/>
      <c r="H749" s="87"/>
    </row>
    <row r="750" spans="7:8" x14ac:dyDescent="0.2">
      <c r="G750" s="82"/>
      <c r="H750" s="87"/>
    </row>
    <row r="751" spans="7:8" x14ac:dyDescent="0.2">
      <c r="G751" s="82"/>
      <c r="H751" s="87"/>
    </row>
    <row r="752" spans="7:8" x14ac:dyDescent="0.2">
      <c r="G752" s="82"/>
      <c r="H752" s="87"/>
    </row>
    <row r="753" spans="7:8" x14ac:dyDescent="0.2">
      <c r="G753" s="82"/>
      <c r="H753" s="87"/>
    </row>
    <row r="754" spans="7:8" x14ac:dyDescent="0.2">
      <c r="G754" s="82"/>
      <c r="H754" s="87"/>
    </row>
    <row r="755" spans="7:8" x14ac:dyDescent="0.2">
      <c r="G755" s="82"/>
      <c r="H755" s="87"/>
    </row>
    <row r="756" spans="7:8" x14ac:dyDescent="0.2">
      <c r="G756" s="82"/>
      <c r="H756" s="87"/>
    </row>
    <row r="757" spans="7:8" x14ac:dyDescent="0.2">
      <c r="G757" s="82"/>
      <c r="H757" s="87"/>
    </row>
    <row r="758" spans="7:8" x14ac:dyDescent="0.2">
      <c r="G758" s="82"/>
      <c r="H758" s="87"/>
    </row>
    <row r="759" spans="7:8" x14ac:dyDescent="0.2">
      <c r="G759" s="82"/>
      <c r="H759" s="87"/>
    </row>
    <row r="760" spans="7:8" x14ac:dyDescent="0.2">
      <c r="G760" s="82"/>
      <c r="H760" s="87"/>
    </row>
    <row r="761" spans="7:8" x14ac:dyDescent="0.2">
      <c r="G761" s="82"/>
      <c r="H761" s="87"/>
    </row>
    <row r="762" spans="7:8" x14ac:dyDescent="0.2">
      <c r="G762" s="82"/>
      <c r="H762" s="87"/>
    </row>
    <row r="763" spans="7:8" x14ac:dyDescent="0.2">
      <c r="G763" s="82"/>
      <c r="H763" s="87"/>
    </row>
    <row r="764" spans="7:8" x14ac:dyDescent="0.2">
      <c r="G764" s="82"/>
      <c r="H764" s="87"/>
    </row>
    <row r="765" spans="7:8" x14ac:dyDescent="0.2">
      <c r="G765" s="82"/>
      <c r="H765" s="87"/>
    </row>
    <row r="766" spans="7:8" x14ac:dyDescent="0.2">
      <c r="G766" s="82"/>
      <c r="H766" s="87"/>
    </row>
    <row r="767" spans="7:8" x14ac:dyDescent="0.2">
      <c r="G767" s="82"/>
      <c r="H767" s="87"/>
    </row>
    <row r="768" spans="7:8" x14ac:dyDescent="0.2">
      <c r="G768" s="82"/>
      <c r="H768" s="87"/>
    </row>
    <row r="769" spans="7:8" x14ac:dyDescent="0.2">
      <c r="G769" s="82"/>
      <c r="H769" s="87"/>
    </row>
    <row r="770" spans="7:8" x14ac:dyDescent="0.2">
      <c r="G770" s="82"/>
      <c r="H770" s="87"/>
    </row>
    <row r="771" spans="7:8" x14ac:dyDescent="0.2">
      <c r="G771" s="82"/>
      <c r="H771" s="87"/>
    </row>
    <row r="772" spans="7:8" x14ac:dyDescent="0.2">
      <c r="G772" s="82"/>
      <c r="H772" s="87"/>
    </row>
    <row r="773" spans="7:8" x14ac:dyDescent="0.2">
      <c r="G773" s="82"/>
      <c r="H773" s="87"/>
    </row>
    <row r="774" spans="7:8" x14ac:dyDescent="0.2">
      <c r="G774" s="82"/>
      <c r="H774" s="87"/>
    </row>
    <row r="775" spans="7:8" x14ac:dyDescent="0.2">
      <c r="G775" s="82"/>
      <c r="H775" s="87"/>
    </row>
    <row r="776" spans="7:8" x14ac:dyDescent="0.2">
      <c r="G776" s="82"/>
      <c r="H776" s="87"/>
    </row>
    <row r="777" spans="7:8" x14ac:dyDescent="0.2">
      <c r="G777" s="82"/>
      <c r="H777" s="87"/>
    </row>
    <row r="778" spans="7:8" x14ac:dyDescent="0.2">
      <c r="G778" s="82"/>
      <c r="H778" s="87"/>
    </row>
    <row r="779" spans="7:8" x14ac:dyDescent="0.2">
      <c r="G779" s="82"/>
      <c r="H779" s="87"/>
    </row>
    <row r="780" spans="7:8" x14ac:dyDescent="0.2">
      <c r="G780" s="82"/>
      <c r="H780" s="87"/>
    </row>
    <row r="781" spans="7:8" x14ac:dyDescent="0.2">
      <c r="G781" s="82"/>
      <c r="H781" s="87"/>
    </row>
    <row r="782" spans="7:8" x14ac:dyDescent="0.2">
      <c r="G782" s="82"/>
      <c r="H782" s="87"/>
    </row>
    <row r="783" spans="7:8" x14ac:dyDescent="0.2">
      <c r="G783" s="82"/>
      <c r="H783" s="87"/>
    </row>
    <row r="784" spans="7:8" x14ac:dyDescent="0.2">
      <c r="G784" s="82"/>
      <c r="H784" s="87"/>
    </row>
    <row r="785" spans="7:8" x14ac:dyDescent="0.2">
      <c r="G785" s="82"/>
      <c r="H785" s="87"/>
    </row>
    <row r="786" spans="7:8" x14ac:dyDescent="0.2">
      <c r="G786" s="82"/>
      <c r="H786" s="87"/>
    </row>
    <row r="787" spans="7:8" x14ac:dyDescent="0.2">
      <c r="G787" s="82"/>
      <c r="H787" s="87"/>
    </row>
    <row r="788" spans="7:8" x14ac:dyDescent="0.2">
      <c r="G788" s="82"/>
      <c r="H788" s="87"/>
    </row>
    <row r="789" spans="7:8" x14ac:dyDescent="0.2">
      <c r="G789" s="82"/>
      <c r="H789" s="87"/>
    </row>
    <row r="790" spans="7:8" x14ac:dyDescent="0.2">
      <c r="G790" s="82"/>
      <c r="H790" s="87"/>
    </row>
    <row r="791" spans="7:8" x14ac:dyDescent="0.2">
      <c r="G791" s="82"/>
      <c r="H791" s="87"/>
    </row>
    <row r="792" spans="7:8" x14ac:dyDescent="0.2">
      <c r="G792" s="82"/>
      <c r="H792" s="87"/>
    </row>
    <row r="793" spans="7:8" x14ac:dyDescent="0.2">
      <c r="G793" s="82"/>
      <c r="H793" s="87"/>
    </row>
    <row r="794" spans="7:8" x14ac:dyDescent="0.2">
      <c r="G794" s="82"/>
      <c r="H794" s="87"/>
    </row>
    <row r="795" spans="7:8" x14ac:dyDescent="0.2">
      <c r="G795" s="82"/>
      <c r="H795" s="87"/>
    </row>
    <row r="796" spans="7:8" x14ac:dyDescent="0.2">
      <c r="G796" s="82"/>
      <c r="H796" s="87"/>
    </row>
    <row r="797" spans="7:8" x14ac:dyDescent="0.2">
      <c r="G797" s="82"/>
      <c r="H797" s="87"/>
    </row>
    <row r="798" spans="7:8" x14ac:dyDescent="0.2">
      <c r="G798" s="82"/>
      <c r="H798" s="87"/>
    </row>
    <row r="799" spans="7:8" x14ac:dyDescent="0.2">
      <c r="G799" s="82"/>
      <c r="H799" s="87"/>
    </row>
    <row r="800" spans="7:8" x14ac:dyDescent="0.2">
      <c r="G800" s="82"/>
      <c r="H800" s="87"/>
    </row>
    <row r="801" spans="7:8" x14ac:dyDescent="0.2">
      <c r="G801" s="82"/>
      <c r="H801" s="87"/>
    </row>
    <row r="802" spans="7:8" x14ac:dyDescent="0.2">
      <c r="G802" s="82"/>
      <c r="H802" s="87"/>
    </row>
    <row r="803" spans="7:8" x14ac:dyDescent="0.2">
      <c r="G803" s="82"/>
      <c r="H803" s="87"/>
    </row>
    <row r="804" spans="7:8" x14ac:dyDescent="0.2">
      <c r="G804" s="82"/>
      <c r="H804" s="87"/>
    </row>
    <row r="805" spans="7:8" x14ac:dyDescent="0.2">
      <c r="G805" s="82"/>
      <c r="H805" s="87"/>
    </row>
    <row r="806" spans="7:8" x14ac:dyDescent="0.2">
      <c r="G806" s="82"/>
      <c r="H806" s="87"/>
    </row>
    <row r="807" spans="7:8" x14ac:dyDescent="0.2">
      <c r="G807" s="82"/>
      <c r="H807" s="87"/>
    </row>
    <row r="808" spans="7:8" x14ac:dyDescent="0.2">
      <c r="G808" s="82"/>
      <c r="H808" s="87"/>
    </row>
    <row r="809" spans="7:8" x14ac:dyDescent="0.2">
      <c r="G809" s="82"/>
      <c r="H809" s="87"/>
    </row>
    <row r="810" spans="7:8" x14ac:dyDescent="0.2">
      <c r="G810" s="82"/>
      <c r="H810" s="87"/>
    </row>
    <row r="811" spans="7:8" x14ac:dyDescent="0.2">
      <c r="G811" s="82"/>
      <c r="H811" s="87"/>
    </row>
    <row r="812" spans="7:8" x14ac:dyDescent="0.2">
      <c r="G812" s="82"/>
      <c r="H812" s="87"/>
    </row>
    <row r="813" spans="7:8" x14ac:dyDescent="0.2">
      <c r="G813" s="82"/>
      <c r="H813" s="87"/>
    </row>
    <row r="814" spans="7:8" x14ac:dyDescent="0.2">
      <c r="G814" s="82"/>
      <c r="H814" s="87"/>
    </row>
    <row r="815" spans="7:8" x14ac:dyDescent="0.2">
      <c r="G815" s="82"/>
      <c r="H815" s="87"/>
    </row>
    <row r="816" spans="7:8" x14ac:dyDescent="0.2">
      <c r="G816" s="82"/>
      <c r="H816" s="87"/>
    </row>
    <row r="817" spans="7:8" x14ac:dyDescent="0.2">
      <c r="G817" s="82"/>
      <c r="H817" s="87"/>
    </row>
    <row r="818" spans="7:8" x14ac:dyDescent="0.2">
      <c r="G818" s="82"/>
      <c r="H818" s="87"/>
    </row>
    <row r="819" spans="7:8" x14ac:dyDescent="0.2">
      <c r="G819" s="82"/>
      <c r="H819" s="87"/>
    </row>
    <row r="820" spans="7:8" x14ac:dyDescent="0.2">
      <c r="G820" s="82"/>
      <c r="H820" s="87"/>
    </row>
    <row r="821" spans="7:8" x14ac:dyDescent="0.2">
      <c r="G821" s="82"/>
      <c r="H821" s="87"/>
    </row>
    <row r="822" spans="7:8" x14ac:dyDescent="0.2">
      <c r="G822" s="82"/>
      <c r="H822" s="87"/>
    </row>
    <row r="823" spans="7:8" x14ac:dyDescent="0.2">
      <c r="G823" s="82"/>
      <c r="H823" s="87"/>
    </row>
    <row r="824" spans="7:8" x14ac:dyDescent="0.2">
      <c r="G824" s="82"/>
      <c r="H824" s="87"/>
    </row>
    <row r="825" spans="7:8" x14ac:dyDescent="0.2">
      <c r="G825" s="82"/>
      <c r="H825" s="87"/>
    </row>
    <row r="826" spans="7:8" x14ac:dyDescent="0.2">
      <c r="G826" s="82"/>
      <c r="H826" s="87"/>
    </row>
    <row r="827" spans="7:8" x14ac:dyDescent="0.2">
      <c r="G827" s="82"/>
      <c r="H827" s="87"/>
    </row>
    <row r="828" spans="7:8" x14ac:dyDescent="0.2">
      <c r="G828" s="82"/>
      <c r="H828" s="87"/>
    </row>
    <row r="829" spans="7:8" x14ac:dyDescent="0.2">
      <c r="G829" s="82"/>
      <c r="H829" s="87"/>
    </row>
    <row r="830" spans="7:8" x14ac:dyDescent="0.2">
      <c r="G830" s="82"/>
      <c r="H830" s="87"/>
    </row>
    <row r="831" spans="7:8" x14ac:dyDescent="0.2">
      <c r="G831" s="82"/>
      <c r="H831" s="87"/>
    </row>
    <row r="832" spans="7:8" x14ac:dyDescent="0.2">
      <c r="G832" s="82"/>
      <c r="H832" s="87"/>
    </row>
    <row r="833" spans="7:8" x14ac:dyDescent="0.2">
      <c r="G833" s="82"/>
      <c r="H833" s="87"/>
    </row>
    <row r="834" spans="7:8" x14ac:dyDescent="0.2">
      <c r="G834" s="82"/>
      <c r="H834" s="87"/>
    </row>
    <row r="835" spans="7:8" x14ac:dyDescent="0.2">
      <c r="G835" s="82"/>
      <c r="H835" s="87"/>
    </row>
    <row r="836" spans="7:8" x14ac:dyDescent="0.2">
      <c r="G836" s="82"/>
      <c r="H836" s="87"/>
    </row>
    <row r="837" spans="7:8" x14ac:dyDescent="0.2">
      <c r="G837" s="82"/>
      <c r="H837" s="87"/>
    </row>
    <row r="838" spans="7:8" x14ac:dyDescent="0.2">
      <c r="G838" s="82"/>
      <c r="H838" s="87"/>
    </row>
    <row r="839" spans="7:8" x14ac:dyDescent="0.2">
      <c r="G839" s="82"/>
      <c r="H839" s="87"/>
    </row>
    <row r="840" spans="7:8" x14ac:dyDescent="0.2">
      <c r="G840" s="82"/>
      <c r="H840" s="87"/>
    </row>
    <row r="841" spans="7:8" x14ac:dyDescent="0.2">
      <c r="G841" s="82"/>
      <c r="H841" s="87"/>
    </row>
    <row r="842" spans="7:8" x14ac:dyDescent="0.2">
      <c r="G842" s="82"/>
      <c r="H842" s="87"/>
    </row>
    <row r="843" spans="7:8" x14ac:dyDescent="0.2">
      <c r="G843" s="82"/>
      <c r="H843" s="87"/>
    </row>
    <row r="844" spans="7:8" x14ac:dyDescent="0.2">
      <c r="G844" s="82"/>
      <c r="H844" s="87"/>
    </row>
    <row r="845" spans="7:8" x14ac:dyDescent="0.2">
      <c r="G845" s="82"/>
      <c r="H845" s="87"/>
    </row>
    <row r="846" spans="7:8" x14ac:dyDescent="0.2">
      <c r="G846" s="82"/>
      <c r="H846" s="87"/>
    </row>
    <row r="847" spans="7:8" x14ac:dyDescent="0.2">
      <c r="G847" s="82"/>
      <c r="H847" s="87"/>
    </row>
    <row r="848" spans="7:8" x14ac:dyDescent="0.2">
      <c r="G848" s="82"/>
      <c r="H848" s="87"/>
    </row>
    <row r="849" spans="7:8" x14ac:dyDescent="0.2">
      <c r="G849" s="82"/>
      <c r="H849" s="87"/>
    </row>
    <row r="850" spans="7:8" x14ac:dyDescent="0.2">
      <c r="G850" s="82"/>
      <c r="H850" s="87"/>
    </row>
    <row r="851" spans="7:8" x14ac:dyDescent="0.2">
      <c r="G851" s="82"/>
      <c r="H851" s="87"/>
    </row>
    <row r="852" spans="7:8" x14ac:dyDescent="0.2">
      <c r="G852" s="82"/>
      <c r="H852" s="87"/>
    </row>
    <row r="853" spans="7:8" x14ac:dyDescent="0.2">
      <c r="G853" s="82"/>
      <c r="H853" s="87"/>
    </row>
    <row r="854" spans="7:8" x14ac:dyDescent="0.2">
      <c r="G854" s="82"/>
      <c r="H854" s="87"/>
    </row>
    <row r="855" spans="7:8" x14ac:dyDescent="0.2">
      <c r="G855" s="82"/>
      <c r="H855" s="87"/>
    </row>
    <row r="856" spans="7:8" x14ac:dyDescent="0.2">
      <c r="G856" s="82"/>
      <c r="H856" s="87"/>
    </row>
    <row r="857" spans="7:8" x14ac:dyDescent="0.2">
      <c r="G857" s="82"/>
      <c r="H857" s="87"/>
    </row>
    <row r="858" spans="7:8" x14ac:dyDescent="0.2">
      <c r="G858" s="82"/>
      <c r="H858" s="87"/>
    </row>
    <row r="859" spans="7:8" x14ac:dyDescent="0.2">
      <c r="G859" s="82"/>
      <c r="H859" s="87"/>
    </row>
    <row r="860" spans="7:8" x14ac:dyDescent="0.2">
      <c r="G860" s="82"/>
      <c r="H860" s="87"/>
    </row>
    <row r="861" spans="7:8" x14ac:dyDescent="0.2">
      <c r="G861" s="82"/>
      <c r="H861" s="87"/>
    </row>
    <row r="862" spans="7:8" x14ac:dyDescent="0.2">
      <c r="G862" s="82"/>
      <c r="H862" s="87"/>
    </row>
    <row r="863" spans="7:8" x14ac:dyDescent="0.2">
      <c r="G863" s="82"/>
      <c r="H863" s="87"/>
    </row>
    <row r="864" spans="7:8" x14ac:dyDescent="0.2">
      <c r="G864" s="82"/>
      <c r="H864" s="87"/>
    </row>
    <row r="865" spans="7:8" x14ac:dyDescent="0.2">
      <c r="G865" s="82"/>
      <c r="H865" s="87"/>
    </row>
    <row r="866" spans="7:8" x14ac:dyDescent="0.2">
      <c r="G866" s="82"/>
      <c r="H866" s="87"/>
    </row>
    <row r="867" spans="7:8" x14ac:dyDescent="0.2">
      <c r="G867" s="82"/>
      <c r="H867" s="87"/>
    </row>
    <row r="868" spans="7:8" x14ac:dyDescent="0.2">
      <c r="G868" s="82"/>
      <c r="H868" s="87"/>
    </row>
    <row r="869" spans="7:8" x14ac:dyDescent="0.2">
      <c r="G869" s="82"/>
      <c r="H869" s="87"/>
    </row>
    <row r="870" spans="7:8" x14ac:dyDescent="0.2">
      <c r="G870" s="82"/>
      <c r="H870" s="87"/>
    </row>
    <row r="871" spans="7:8" x14ac:dyDescent="0.2">
      <c r="G871" s="82"/>
      <c r="H871" s="87"/>
    </row>
    <row r="872" spans="7:8" x14ac:dyDescent="0.2">
      <c r="G872" s="82"/>
      <c r="H872" s="87"/>
    </row>
    <row r="873" spans="7:8" x14ac:dyDescent="0.2">
      <c r="G873" s="82"/>
      <c r="H873" s="87"/>
    </row>
    <row r="874" spans="7:8" x14ac:dyDescent="0.2">
      <c r="G874" s="82"/>
      <c r="H874" s="87"/>
    </row>
    <row r="875" spans="7:8" x14ac:dyDescent="0.2">
      <c r="G875" s="82"/>
      <c r="H875" s="87"/>
    </row>
    <row r="876" spans="7:8" x14ac:dyDescent="0.2">
      <c r="G876" s="82"/>
      <c r="H876" s="87"/>
    </row>
    <row r="877" spans="7:8" x14ac:dyDescent="0.2">
      <c r="G877" s="82"/>
      <c r="H877" s="87"/>
    </row>
    <row r="878" spans="7:8" x14ac:dyDescent="0.2">
      <c r="G878" s="82"/>
      <c r="H878" s="87"/>
    </row>
    <row r="879" spans="7:8" x14ac:dyDescent="0.2">
      <c r="G879" s="82"/>
      <c r="H879" s="87"/>
    </row>
    <row r="880" spans="7:8" x14ac:dyDescent="0.2">
      <c r="G880" s="82"/>
      <c r="H880" s="87"/>
    </row>
    <row r="881" spans="7:8" x14ac:dyDescent="0.2">
      <c r="G881" s="82"/>
      <c r="H881" s="87"/>
    </row>
    <row r="882" spans="7:8" x14ac:dyDescent="0.2">
      <c r="G882" s="82"/>
      <c r="H882" s="87"/>
    </row>
    <row r="883" spans="7:8" x14ac:dyDescent="0.2">
      <c r="G883" s="82"/>
      <c r="H883" s="87"/>
    </row>
    <row r="884" spans="7:8" x14ac:dyDescent="0.2">
      <c r="G884" s="82"/>
      <c r="H884" s="87"/>
    </row>
    <row r="885" spans="7:8" x14ac:dyDescent="0.2">
      <c r="G885" s="82"/>
      <c r="H885" s="87"/>
    </row>
    <row r="886" spans="7:8" x14ac:dyDescent="0.2">
      <c r="G886" s="82"/>
      <c r="H886" s="87"/>
    </row>
    <row r="887" spans="7:8" x14ac:dyDescent="0.2">
      <c r="G887" s="82"/>
      <c r="H887" s="87"/>
    </row>
    <row r="888" spans="7:8" x14ac:dyDescent="0.2">
      <c r="G888" s="82"/>
      <c r="H888" s="87"/>
    </row>
    <row r="889" spans="7:8" x14ac:dyDescent="0.2">
      <c r="G889" s="82"/>
      <c r="H889" s="87"/>
    </row>
    <row r="890" spans="7:8" x14ac:dyDescent="0.2">
      <c r="G890" s="82"/>
      <c r="H890" s="87"/>
    </row>
    <row r="891" spans="7:8" x14ac:dyDescent="0.2">
      <c r="G891" s="82"/>
      <c r="H891" s="87"/>
    </row>
    <row r="892" spans="7:8" x14ac:dyDescent="0.2">
      <c r="G892" s="82"/>
      <c r="H892" s="87"/>
    </row>
    <row r="893" spans="7:8" x14ac:dyDescent="0.2">
      <c r="G893" s="82"/>
      <c r="H893" s="87"/>
    </row>
    <row r="894" spans="7:8" x14ac:dyDescent="0.2">
      <c r="G894" s="82"/>
      <c r="H894" s="87"/>
    </row>
    <row r="895" spans="7:8" x14ac:dyDescent="0.2">
      <c r="G895" s="82"/>
      <c r="H895" s="87"/>
    </row>
    <row r="896" spans="7:8" x14ac:dyDescent="0.2">
      <c r="G896" s="82"/>
      <c r="H896" s="87"/>
    </row>
    <row r="897" spans="7:8" x14ac:dyDescent="0.2">
      <c r="G897" s="82"/>
      <c r="H897" s="87"/>
    </row>
    <row r="898" spans="7:8" x14ac:dyDescent="0.2">
      <c r="G898" s="82"/>
      <c r="H898" s="87"/>
    </row>
    <row r="899" spans="7:8" x14ac:dyDescent="0.2">
      <c r="G899" s="82"/>
      <c r="H899" s="87"/>
    </row>
    <row r="900" spans="7:8" x14ac:dyDescent="0.2">
      <c r="G900" s="82"/>
      <c r="H900" s="87"/>
    </row>
    <row r="901" spans="7:8" x14ac:dyDescent="0.2">
      <c r="G901" s="82"/>
      <c r="H901" s="87"/>
    </row>
    <row r="902" spans="7:8" x14ac:dyDescent="0.2">
      <c r="G902" s="82"/>
      <c r="H902" s="87"/>
    </row>
    <row r="903" spans="7:8" x14ac:dyDescent="0.2">
      <c r="G903" s="82"/>
      <c r="H903" s="87"/>
    </row>
    <row r="904" spans="7:8" x14ac:dyDescent="0.2">
      <c r="G904" s="82"/>
      <c r="H904" s="87"/>
    </row>
    <row r="905" spans="7:8" x14ac:dyDescent="0.2">
      <c r="G905" s="82"/>
      <c r="H905" s="87"/>
    </row>
    <row r="906" spans="7:8" x14ac:dyDescent="0.2">
      <c r="G906" s="82"/>
      <c r="H906" s="87"/>
    </row>
    <row r="907" spans="7:8" x14ac:dyDescent="0.2">
      <c r="G907" s="82"/>
      <c r="H907" s="87"/>
    </row>
    <row r="908" spans="7:8" x14ac:dyDescent="0.2">
      <c r="G908" s="82"/>
      <c r="H908" s="87"/>
    </row>
    <row r="909" spans="7:8" x14ac:dyDescent="0.2">
      <c r="G909" s="82"/>
      <c r="H909" s="87"/>
    </row>
    <row r="910" spans="7:8" x14ac:dyDescent="0.2">
      <c r="G910" s="82"/>
      <c r="H910" s="87"/>
    </row>
    <row r="911" spans="7:8" x14ac:dyDescent="0.2">
      <c r="G911" s="82"/>
      <c r="H911" s="87"/>
    </row>
    <row r="912" spans="7:8" x14ac:dyDescent="0.2">
      <c r="G912" s="82"/>
      <c r="H912" s="87"/>
    </row>
    <row r="913" spans="7:8" x14ac:dyDescent="0.2">
      <c r="G913" s="82"/>
      <c r="H913" s="87"/>
    </row>
    <row r="914" spans="7:8" x14ac:dyDescent="0.2">
      <c r="G914" s="82"/>
      <c r="H914" s="87"/>
    </row>
    <row r="915" spans="7:8" x14ac:dyDescent="0.2">
      <c r="G915" s="82"/>
      <c r="H915" s="87"/>
    </row>
    <row r="916" spans="7:8" x14ac:dyDescent="0.2">
      <c r="G916" s="82"/>
      <c r="H916" s="87"/>
    </row>
    <row r="917" spans="7:8" x14ac:dyDescent="0.2">
      <c r="G917" s="82"/>
      <c r="H917" s="87"/>
    </row>
    <row r="918" spans="7:8" x14ac:dyDescent="0.2">
      <c r="G918" s="82"/>
      <c r="H918" s="87"/>
    </row>
    <row r="919" spans="7:8" x14ac:dyDescent="0.2">
      <c r="G919" s="82"/>
      <c r="H919" s="87"/>
    </row>
    <row r="920" spans="7:8" x14ac:dyDescent="0.2">
      <c r="G920" s="82"/>
      <c r="H920" s="87"/>
    </row>
    <row r="921" spans="7:8" x14ac:dyDescent="0.2">
      <c r="G921" s="82"/>
      <c r="H921" s="87"/>
    </row>
    <row r="922" spans="7:8" x14ac:dyDescent="0.2">
      <c r="G922" s="82"/>
      <c r="H922" s="87"/>
    </row>
    <row r="923" spans="7:8" x14ac:dyDescent="0.2">
      <c r="G923" s="82"/>
      <c r="H923" s="87"/>
    </row>
    <row r="924" spans="7:8" x14ac:dyDescent="0.2">
      <c r="G924" s="82"/>
      <c r="H924" s="87"/>
    </row>
    <row r="925" spans="7:8" x14ac:dyDescent="0.2">
      <c r="G925" s="82"/>
      <c r="H925" s="87"/>
    </row>
    <row r="926" spans="7:8" x14ac:dyDescent="0.2">
      <c r="G926" s="82"/>
      <c r="H926" s="87"/>
    </row>
    <row r="927" spans="7:8" x14ac:dyDescent="0.2">
      <c r="G927" s="82"/>
      <c r="H927" s="87"/>
    </row>
    <row r="928" spans="7:8" x14ac:dyDescent="0.2">
      <c r="G928" s="82"/>
      <c r="H928" s="87"/>
    </row>
    <row r="929" spans="7:8" x14ac:dyDescent="0.2">
      <c r="G929" s="82"/>
      <c r="H929" s="87"/>
    </row>
    <row r="930" spans="7:8" x14ac:dyDescent="0.2">
      <c r="G930" s="82"/>
      <c r="H930" s="87"/>
    </row>
    <row r="931" spans="7:8" x14ac:dyDescent="0.2">
      <c r="G931" s="82"/>
      <c r="H931" s="87"/>
    </row>
    <row r="932" spans="7:8" x14ac:dyDescent="0.2">
      <c r="G932" s="82"/>
      <c r="H932" s="87"/>
    </row>
    <row r="933" spans="7:8" x14ac:dyDescent="0.2">
      <c r="G933" s="82"/>
      <c r="H933" s="87"/>
    </row>
    <row r="934" spans="7:8" x14ac:dyDescent="0.2">
      <c r="G934" s="82"/>
      <c r="H934" s="87"/>
    </row>
    <row r="935" spans="7:8" x14ac:dyDescent="0.2">
      <c r="G935" s="82"/>
      <c r="H935" s="87"/>
    </row>
    <row r="936" spans="7:8" x14ac:dyDescent="0.2">
      <c r="G936" s="82"/>
      <c r="H936" s="87"/>
    </row>
    <row r="937" spans="7:8" x14ac:dyDescent="0.2">
      <c r="G937" s="82"/>
      <c r="H937" s="87"/>
    </row>
    <row r="938" spans="7:8" x14ac:dyDescent="0.2">
      <c r="G938" s="82"/>
      <c r="H938" s="87"/>
    </row>
    <row r="939" spans="7:8" x14ac:dyDescent="0.2">
      <c r="G939" s="82"/>
      <c r="H939" s="87"/>
    </row>
    <row r="940" spans="7:8" x14ac:dyDescent="0.2">
      <c r="G940" s="82"/>
      <c r="H940" s="87"/>
    </row>
    <row r="941" spans="7:8" x14ac:dyDescent="0.2">
      <c r="G941" s="82"/>
      <c r="H941" s="87"/>
    </row>
    <row r="942" spans="7:8" x14ac:dyDescent="0.2">
      <c r="G942" s="82"/>
      <c r="H942" s="87"/>
    </row>
    <row r="943" spans="7:8" x14ac:dyDescent="0.2">
      <c r="G943" s="82"/>
      <c r="H943" s="87"/>
    </row>
    <row r="944" spans="7:8" x14ac:dyDescent="0.2">
      <c r="G944" s="82"/>
      <c r="H944" s="87"/>
    </row>
    <row r="945" spans="7:8" x14ac:dyDescent="0.2">
      <c r="G945" s="82"/>
      <c r="H945" s="87"/>
    </row>
    <row r="946" spans="7:8" x14ac:dyDescent="0.2">
      <c r="G946" s="82"/>
      <c r="H946" s="87"/>
    </row>
    <row r="947" spans="7:8" x14ac:dyDescent="0.2">
      <c r="G947" s="82"/>
      <c r="H947" s="87"/>
    </row>
    <row r="948" spans="7:8" x14ac:dyDescent="0.2">
      <c r="G948" s="82"/>
      <c r="H948" s="87"/>
    </row>
    <row r="949" spans="7:8" x14ac:dyDescent="0.2">
      <c r="G949" s="82"/>
      <c r="H949" s="87"/>
    </row>
    <row r="950" spans="7:8" x14ac:dyDescent="0.2">
      <c r="G950" s="82"/>
      <c r="H950" s="87"/>
    </row>
    <row r="951" spans="7:8" x14ac:dyDescent="0.2">
      <c r="G951" s="82"/>
      <c r="H951" s="87"/>
    </row>
    <row r="952" spans="7:8" x14ac:dyDescent="0.2">
      <c r="G952" s="82"/>
      <c r="H952" s="87"/>
    </row>
    <row r="953" spans="7:8" x14ac:dyDescent="0.2">
      <c r="G953" s="82"/>
      <c r="H953" s="87"/>
    </row>
    <row r="954" spans="7:8" x14ac:dyDescent="0.2">
      <c r="G954" s="82"/>
      <c r="H954" s="87"/>
    </row>
    <row r="955" spans="7:8" x14ac:dyDescent="0.2">
      <c r="G955" s="82"/>
      <c r="H955" s="87"/>
    </row>
    <row r="956" spans="7:8" x14ac:dyDescent="0.2">
      <c r="G956" s="82"/>
      <c r="H956" s="87"/>
    </row>
    <row r="957" spans="7:8" x14ac:dyDescent="0.2">
      <c r="G957" s="82"/>
      <c r="H957" s="87"/>
    </row>
    <row r="958" spans="7:8" x14ac:dyDescent="0.2">
      <c r="G958" s="82"/>
      <c r="H958" s="87"/>
    </row>
    <row r="959" spans="7:8" x14ac:dyDescent="0.2">
      <c r="G959" s="82"/>
      <c r="H959" s="87"/>
    </row>
    <row r="960" spans="7:8" x14ac:dyDescent="0.2">
      <c r="G960" s="82"/>
      <c r="H960" s="87"/>
    </row>
    <row r="961" spans="7:8" x14ac:dyDescent="0.2">
      <c r="G961" s="82"/>
      <c r="H961" s="87"/>
    </row>
    <row r="962" spans="7:8" x14ac:dyDescent="0.2">
      <c r="G962" s="82"/>
      <c r="H962" s="87"/>
    </row>
    <row r="963" spans="7:8" x14ac:dyDescent="0.2">
      <c r="G963" s="82"/>
      <c r="H963" s="87"/>
    </row>
    <row r="964" spans="7:8" x14ac:dyDescent="0.2">
      <c r="G964" s="82"/>
      <c r="H964" s="87"/>
    </row>
    <row r="965" spans="7:8" x14ac:dyDescent="0.2">
      <c r="G965" s="82"/>
      <c r="H965" s="87"/>
    </row>
    <row r="966" spans="7:8" x14ac:dyDescent="0.2">
      <c r="G966" s="82"/>
      <c r="H966" s="87"/>
    </row>
    <row r="967" spans="7:8" x14ac:dyDescent="0.2">
      <c r="G967" s="82"/>
      <c r="H967" s="87"/>
    </row>
    <row r="968" spans="7:8" x14ac:dyDescent="0.2">
      <c r="G968" s="82"/>
      <c r="H968" s="87"/>
    </row>
    <row r="969" spans="7:8" x14ac:dyDescent="0.2">
      <c r="G969" s="82"/>
      <c r="H969" s="87"/>
    </row>
    <row r="970" spans="7:8" x14ac:dyDescent="0.2">
      <c r="G970" s="82"/>
      <c r="H970" s="87"/>
    </row>
    <row r="971" spans="7:8" x14ac:dyDescent="0.2">
      <c r="G971" s="82"/>
      <c r="H971" s="87"/>
    </row>
    <row r="972" spans="7:8" x14ac:dyDescent="0.2">
      <c r="G972" s="82"/>
      <c r="H972" s="87"/>
    </row>
    <row r="973" spans="7:8" x14ac:dyDescent="0.2">
      <c r="G973" s="82"/>
      <c r="H973" s="87"/>
    </row>
    <row r="974" spans="7:8" x14ac:dyDescent="0.2">
      <c r="G974" s="82"/>
      <c r="H974" s="87"/>
    </row>
    <row r="975" spans="7:8" x14ac:dyDescent="0.2">
      <c r="G975" s="82"/>
      <c r="H975" s="87"/>
    </row>
    <row r="976" spans="7:8" x14ac:dyDescent="0.2">
      <c r="G976" s="82"/>
      <c r="H976" s="87"/>
    </row>
    <row r="977" spans="7:8" x14ac:dyDescent="0.2">
      <c r="G977" s="82"/>
      <c r="H977" s="87"/>
    </row>
    <row r="978" spans="7:8" x14ac:dyDescent="0.2">
      <c r="G978" s="82"/>
      <c r="H978" s="87"/>
    </row>
    <row r="979" spans="7:8" x14ac:dyDescent="0.2">
      <c r="G979" s="82"/>
      <c r="H979" s="87"/>
    </row>
    <row r="980" spans="7:8" x14ac:dyDescent="0.2">
      <c r="G980" s="82"/>
      <c r="H980" s="87"/>
    </row>
    <row r="981" spans="7:8" x14ac:dyDescent="0.2">
      <c r="G981" s="82"/>
      <c r="H981" s="87"/>
    </row>
    <row r="982" spans="7:8" x14ac:dyDescent="0.2">
      <c r="G982" s="82"/>
      <c r="H982" s="87"/>
    </row>
    <row r="983" spans="7:8" x14ac:dyDescent="0.2">
      <c r="G983" s="82"/>
      <c r="H983" s="87"/>
    </row>
    <row r="984" spans="7:8" x14ac:dyDescent="0.2">
      <c r="G984" s="82"/>
      <c r="H984" s="87"/>
    </row>
    <row r="985" spans="7:8" x14ac:dyDescent="0.2">
      <c r="G985" s="82"/>
      <c r="H985" s="87"/>
    </row>
    <row r="986" spans="7:8" x14ac:dyDescent="0.2">
      <c r="G986" s="82"/>
      <c r="H986" s="87"/>
    </row>
    <row r="987" spans="7:8" x14ac:dyDescent="0.2">
      <c r="G987" s="82"/>
      <c r="H987" s="87"/>
    </row>
    <row r="988" spans="7:8" x14ac:dyDescent="0.2">
      <c r="G988" s="82"/>
      <c r="H988" s="87"/>
    </row>
    <row r="989" spans="7:8" x14ac:dyDescent="0.2">
      <c r="G989" s="82"/>
      <c r="H989" s="87"/>
    </row>
    <row r="990" spans="7:8" x14ac:dyDescent="0.2">
      <c r="G990" s="82"/>
      <c r="H990" s="87"/>
    </row>
    <row r="991" spans="7:8" x14ac:dyDescent="0.2">
      <c r="G991" s="82"/>
      <c r="H991" s="87"/>
    </row>
    <row r="992" spans="7:8" x14ac:dyDescent="0.2">
      <c r="G992" s="82"/>
      <c r="H992" s="87"/>
    </row>
    <row r="993" spans="7:8" x14ac:dyDescent="0.2">
      <c r="G993" s="82"/>
      <c r="H993" s="87"/>
    </row>
    <row r="994" spans="7:8" x14ac:dyDescent="0.2">
      <c r="G994" s="82"/>
      <c r="H994" s="87"/>
    </row>
    <row r="995" spans="7:8" x14ac:dyDescent="0.2">
      <c r="G995" s="82"/>
      <c r="H995" s="87"/>
    </row>
    <row r="996" spans="7:8" x14ac:dyDescent="0.2">
      <c r="G996" s="82"/>
      <c r="H996" s="87"/>
    </row>
    <row r="997" spans="7:8" x14ac:dyDescent="0.2">
      <c r="G997" s="82"/>
      <c r="H997" s="87"/>
    </row>
    <row r="998" spans="7:8" x14ac:dyDescent="0.2">
      <c r="G998" s="82"/>
      <c r="H998" s="87"/>
    </row>
    <row r="999" spans="7:8" x14ac:dyDescent="0.2">
      <c r="G999" s="82"/>
      <c r="H999" s="87"/>
    </row>
    <row r="1000" spans="7:8" x14ac:dyDescent="0.2">
      <c r="G1000" s="82"/>
      <c r="H1000" s="87"/>
    </row>
    <row r="1001" spans="7:8" x14ac:dyDescent="0.2">
      <c r="G1001" s="82"/>
      <c r="H1001" s="87"/>
    </row>
    <row r="1002" spans="7:8" x14ac:dyDescent="0.2">
      <c r="G1002" s="82"/>
      <c r="H1002" s="87"/>
    </row>
    <row r="1003" spans="7:8" x14ac:dyDescent="0.2">
      <c r="G1003" s="82"/>
      <c r="H1003" s="87"/>
    </row>
    <row r="1004" spans="7:8" x14ac:dyDescent="0.2">
      <c r="G1004" s="82"/>
      <c r="H1004" s="87"/>
    </row>
    <row r="1005" spans="7:8" x14ac:dyDescent="0.2">
      <c r="G1005" s="82"/>
      <c r="H1005" s="87"/>
    </row>
    <row r="1006" spans="7:8" x14ac:dyDescent="0.2">
      <c r="G1006" s="82"/>
      <c r="H1006" s="87"/>
    </row>
    <row r="1007" spans="7:8" x14ac:dyDescent="0.2">
      <c r="G1007" s="82"/>
      <c r="H1007" s="87"/>
    </row>
    <row r="1008" spans="7:8" x14ac:dyDescent="0.2">
      <c r="G1008" s="82"/>
      <c r="H1008" s="87"/>
    </row>
    <row r="1009" spans="7:8" x14ac:dyDescent="0.2">
      <c r="G1009" s="82"/>
      <c r="H1009" s="87"/>
    </row>
    <row r="1010" spans="7:8" x14ac:dyDescent="0.2">
      <c r="G1010" s="82"/>
      <c r="H1010" s="87"/>
    </row>
    <row r="1011" spans="7:8" x14ac:dyDescent="0.2">
      <c r="G1011" s="82"/>
      <c r="H1011" s="87"/>
    </row>
    <row r="1012" spans="7:8" x14ac:dyDescent="0.2">
      <c r="G1012" s="82"/>
      <c r="H1012" s="87"/>
    </row>
    <row r="1013" spans="7:8" x14ac:dyDescent="0.2">
      <c r="G1013" s="82"/>
      <c r="H1013" s="87"/>
    </row>
    <row r="1014" spans="7:8" x14ac:dyDescent="0.2">
      <c r="G1014" s="82"/>
      <c r="H1014" s="87"/>
    </row>
    <row r="1015" spans="7:8" x14ac:dyDescent="0.2">
      <c r="G1015" s="82"/>
      <c r="H1015" s="87"/>
    </row>
    <row r="1016" spans="7:8" x14ac:dyDescent="0.2">
      <c r="G1016" s="82"/>
      <c r="H1016" s="87"/>
    </row>
    <row r="1017" spans="7:8" x14ac:dyDescent="0.2">
      <c r="G1017" s="82"/>
      <c r="H1017" s="87"/>
    </row>
    <row r="1018" spans="7:8" x14ac:dyDescent="0.2">
      <c r="G1018" s="82"/>
      <c r="H1018" s="87"/>
    </row>
    <row r="1019" spans="7:8" x14ac:dyDescent="0.2">
      <c r="G1019" s="82"/>
      <c r="H1019" s="87"/>
    </row>
    <row r="1020" spans="7:8" x14ac:dyDescent="0.2">
      <c r="G1020" s="82"/>
      <c r="H1020" s="87"/>
    </row>
    <row r="1021" spans="7:8" x14ac:dyDescent="0.2">
      <c r="G1021" s="82"/>
      <c r="H1021" s="87"/>
    </row>
    <row r="1022" spans="7:8" x14ac:dyDescent="0.2">
      <c r="G1022" s="82"/>
      <c r="H1022" s="87"/>
    </row>
    <row r="1023" spans="7:8" x14ac:dyDescent="0.2">
      <c r="G1023" s="82"/>
      <c r="H1023" s="87"/>
    </row>
    <row r="1024" spans="7:8" x14ac:dyDescent="0.2">
      <c r="G1024" s="82"/>
      <c r="H1024" s="87"/>
    </row>
    <row r="1025" spans="7:8" x14ac:dyDescent="0.2">
      <c r="G1025" s="82"/>
      <c r="H1025" s="87"/>
    </row>
    <row r="1026" spans="7:8" x14ac:dyDescent="0.2">
      <c r="G1026" s="82"/>
      <c r="H1026" s="87"/>
    </row>
    <row r="1027" spans="7:8" x14ac:dyDescent="0.2">
      <c r="G1027" s="82"/>
      <c r="H1027" s="87"/>
    </row>
    <row r="1028" spans="7:8" x14ac:dyDescent="0.2">
      <c r="G1028" s="82"/>
      <c r="H1028" s="87"/>
    </row>
    <row r="1029" spans="7:8" x14ac:dyDescent="0.2">
      <c r="G1029" s="82"/>
      <c r="H1029" s="87"/>
    </row>
    <row r="1030" spans="7:8" x14ac:dyDescent="0.2">
      <c r="G1030" s="82"/>
      <c r="H1030" s="87"/>
    </row>
    <row r="1031" spans="7:8" x14ac:dyDescent="0.2">
      <c r="G1031" s="82"/>
      <c r="H1031" s="87"/>
    </row>
    <row r="1032" spans="7:8" x14ac:dyDescent="0.2">
      <c r="G1032" s="82"/>
      <c r="H1032" s="87"/>
    </row>
    <row r="1033" spans="7:8" x14ac:dyDescent="0.2">
      <c r="G1033" s="82"/>
      <c r="H1033" s="87"/>
    </row>
    <row r="1034" spans="7:8" x14ac:dyDescent="0.2">
      <c r="G1034" s="82"/>
      <c r="H1034" s="87"/>
    </row>
    <row r="1035" spans="7:8" x14ac:dyDescent="0.2">
      <c r="G1035" s="82"/>
      <c r="H1035" s="87"/>
    </row>
    <row r="1036" spans="7:8" x14ac:dyDescent="0.2">
      <c r="G1036" s="82"/>
      <c r="H1036" s="87"/>
    </row>
    <row r="1037" spans="7:8" x14ac:dyDescent="0.2">
      <c r="G1037" s="82"/>
      <c r="H1037" s="87"/>
    </row>
    <row r="1038" spans="7:8" x14ac:dyDescent="0.2">
      <c r="G1038" s="82"/>
      <c r="H1038" s="87"/>
    </row>
    <row r="1039" spans="7:8" x14ac:dyDescent="0.2">
      <c r="G1039" s="82"/>
      <c r="H1039" s="87"/>
    </row>
    <row r="1040" spans="7:8" x14ac:dyDescent="0.2">
      <c r="G1040" s="82"/>
      <c r="H1040" s="87"/>
    </row>
    <row r="1041" spans="7:8" x14ac:dyDescent="0.2">
      <c r="G1041" s="82"/>
      <c r="H1041" s="87"/>
    </row>
    <row r="1042" spans="7:8" x14ac:dyDescent="0.2">
      <c r="G1042" s="82"/>
      <c r="H1042" s="87"/>
    </row>
    <row r="1043" spans="7:8" x14ac:dyDescent="0.2">
      <c r="G1043" s="82"/>
      <c r="H1043" s="87"/>
    </row>
    <row r="1044" spans="7:8" x14ac:dyDescent="0.2">
      <c r="G1044" s="82"/>
      <c r="H1044" s="87"/>
    </row>
    <row r="1045" spans="7:8" x14ac:dyDescent="0.2">
      <c r="G1045" s="82"/>
      <c r="H1045" s="87"/>
    </row>
    <row r="1046" spans="7:8" x14ac:dyDescent="0.2">
      <c r="G1046" s="82"/>
      <c r="H1046" s="87"/>
    </row>
    <row r="1047" spans="7:8" x14ac:dyDescent="0.2">
      <c r="G1047" s="82"/>
      <c r="H1047" s="87"/>
    </row>
    <row r="1048" spans="7:8" x14ac:dyDescent="0.2">
      <c r="G1048" s="82"/>
      <c r="H1048" s="87"/>
    </row>
    <row r="1049" spans="7:8" x14ac:dyDescent="0.2">
      <c r="G1049" s="82"/>
      <c r="H1049" s="87"/>
    </row>
    <row r="1050" spans="7:8" x14ac:dyDescent="0.2">
      <c r="G1050" s="82"/>
      <c r="H1050" s="87"/>
    </row>
    <row r="1051" spans="7:8" x14ac:dyDescent="0.2">
      <c r="G1051" s="82"/>
      <c r="H1051" s="87"/>
    </row>
    <row r="1052" spans="7:8" x14ac:dyDescent="0.2">
      <c r="G1052" s="82"/>
      <c r="H1052" s="87"/>
    </row>
    <row r="1053" spans="7:8" x14ac:dyDescent="0.2">
      <c r="G1053" s="82"/>
      <c r="H1053" s="87"/>
    </row>
    <row r="1054" spans="7:8" x14ac:dyDescent="0.2">
      <c r="G1054" s="82"/>
      <c r="H1054" s="87"/>
    </row>
    <row r="1055" spans="7:8" x14ac:dyDescent="0.2">
      <c r="G1055" s="82"/>
      <c r="H1055" s="87"/>
    </row>
    <row r="1056" spans="7:8" x14ac:dyDescent="0.2">
      <c r="G1056" s="82"/>
      <c r="H1056" s="87"/>
    </row>
    <row r="1057" spans="7:8" x14ac:dyDescent="0.2">
      <c r="G1057" s="82"/>
      <c r="H1057" s="87"/>
    </row>
    <row r="1058" spans="7:8" x14ac:dyDescent="0.2">
      <c r="G1058" s="82"/>
      <c r="H1058" s="87"/>
    </row>
    <row r="1059" spans="7:8" x14ac:dyDescent="0.2">
      <c r="G1059" s="82"/>
      <c r="H1059" s="87"/>
    </row>
    <row r="1060" spans="7:8" x14ac:dyDescent="0.2">
      <c r="G1060" s="82"/>
      <c r="H1060" s="87"/>
    </row>
    <row r="1061" spans="7:8" x14ac:dyDescent="0.2">
      <c r="G1061" s="82"/>
      <c r="H1061" s="87"/>
    </row>
    <row r="1062" spans="7:8" x14ac:dyDescent="0.2">
      <c r="G1062" s="82"/>
      <c r="H1062" s="87"/>
    </row>
    <row r="1063" spans="7:8" x14ac:dyDescent="0.2">
      <c r="G1063" s="82"/>
      <c r="H1063" s="87"/>
    </row>
    <row r="1064" spans="7:8" x14ac:dyDescent="0.2">
      <c r="G1064" s="82"/>
      <c r="H1064" s="87"/>
    </row>
    <row r="1065" spans="7:8" x14ac:dyDescent="0.2">
      <c r="G1065" s="82"/>
      <c r="H1065" s="87"/>
    </row>
    <row r="1066" spans="7:8" x14ac:dyDescent="0.2">
      <c r="G1066" s="82"/>
      <c r="H1066" s="87"/>
    </row>
    <row r="1067" spans="7:8" x14ac:dyDescent="0.2">
      <c r="G1067" s="82"/>
      <c r="H1067" s="87"/>
    </row>
    <row r="1068" spans="7:8" x14ac:dyDescent="0.2">
      <c r="G1068" s="82"/>
      <c r="H1068" s="87"/>
    </row>
    <row r="1069" spans="7:8" x14ac:dyDescent="0.2">
      <c r="G1069" s="82"/>
      <c r="H1069" s="87"/>
    </row>
    <row r="1070" spans="7:8" x14ac:dyDescent="0.2">
      <c r="G1070" s="82"/>
      <c r="H1070" s="87"/>
    </row>
    <row r="1071" spans="7:8" x14ac:dyDescent="0.2">
      <c r="G1071" s="82"/>
      <c r="H1071" s="87"/>
    </row>
    <row r="1072" spans="7:8" x14ac:dyDescent="0.2">
      <c r="G1072" s="82"/>
      <c r="H1072" s="87"/>
    </row>
    <row r="1073" spans="7:8" x14ac:dyDescent="0.2">
      <c r="G1073" s="82"/>
      <c r="H1073" s="87"/>
    </row>
    <row r="1074" spans="7:8" x14ac:dyDescent="0.2">
      <c r="G1074" s="82"/>
      <c r="H1074" s="87"/>
    </row>
    <row r="1075" spans="7:8" x14ac:dyDescent="0.2">
      <c r="G1075" s="82"/>
      <c r="H1075" s="87"/>
    </row>
    <row r="1076" spans="7:8" x14ac:dyDescent="0.2">
      <c r="G1076" s="82"/>
      <c r="H1076" s="87"/>
    </row>
    <row r="1077" spans="7:8" x14ac:dyDescent="0.2">
      <c r="G1077" s="82"/>
      <c r="H1077" s="87"/>
    </row>
    <row r="1078" spans="7:8" x14ac:dyDescent="0.2">
      <c r="G1078" s="82"/>
      <c r="H1078" s="87"/>
    </row>
    <row r="1079" spans="7:8" x14ac:dyDescent="0.2">
      <c r="G1079" s="82"/>
      <c r="H1079" s="87"/>
    </row>
    <row r="1080" spans="7:8" x14ac:dyDescent="0.2">
      <c r="G1080" s="82"/>
      <c r="H1080" s="87"/>
    </row>
    <row r="1081" spans="7:8" x14ac:dyDescent="0.2">
      <c r="G1081" s="82"/>
      <c r="H1081" s="87"/>
    </row>
    <row r="1082" spans="7:8" x14ac:dyDescent="0.2">
      <c r="G1082" s="82"/>
      <c r="H1082" s="87"/>
    </row>
    <row r="1083" spans="7:8" x14ac:dyDescent="0.2">
      <c r="G1083" s="82"/>
      <c r="H1083" s="87"/>
    </row>
    <row r="1084" spans="7:8" x14ac:dyDescent="0.2">
      <c r="G1084" s="82"/>
      <c r="H1084" s="87"/>
    </row>
    <row r="1085" spans="7:8" x14ac:dyDescent="0.2">
      <c r="G1085" s="82"/>
      <c r="H1085" s="87"/>
    </row>
    <row r="1086" spans="7:8" x14ac:dyDescent="0.2">
      <c r="G1086" s="82"/>
      <c r="H1086" s="87"/>
    </row>
    <row r="1087" spans="7:8" x14ac:dyDescent="0.2">
      <c r="G1087" s="82"/>
      <c r="H1087" s="87"/>
    </row>
    <row r="1088" spans="7:8" x14ac:dyDescent="0.2">
      <c r="G1088" s="82"/>
      <c r="H1088" s="87"/>
    </row>
    <row r="1089" spans="7:8" x14ac:dyDescent="0.2">
      <c r="G1089" s="82"/>
      <c r="H1089" s="87"/>
    </row>
    <row r="1090" spans="7:8" x14ac:dyDescent="0.2">
      <c r="G1090" s="82"/>
      <c r="H1090" s="87"/>
    </row>
    <row r="1091" spans="7:8" x14ac:dyDescent="0.2">
      <c r="G1091" s="82"/>
      <c r="H1091" s="87"/>
    </row>
    <row r="1092" spans="7:8" x14ac:dyDescent="0.2">
      <c r="G1092" s="82"/>
      <c r="H1092" s="87"/>
    </row>
    <row r="1093" spans="7:8" x14ac:dyDescent="0.2">
      <c r="G1093" s="82"/>
      <c r="H1093" s="87"/>
    </row>
    <row r="1094" spans="7:8" x14ac:dyDescent="0.2">
      <c r="G1094" s="82"/>
      <c r="H1094" s="87"/>
    </row>
    <row r="1095" spans="7:8" x14ac:dyDescent="0.2">
      <c r="G1095" s="82"/>
      <c r="H1095" s="87"/>
    </row>
    <row r="1096" spans="7:8" x14ac:dyDescent="0.2">
      <c r="G1096" s="82"/>
      <c r="H1096" s="87"/>
    </row>
    <row r="1097" spans="7:8" x14ac:dyDescent="0.2">
      <c r="G1097" s="82"/>
      <c r="H1097" s="87"/>
    </row>
    <row r="1098" spans="7:8" x14ac:dyDescent="0.2">
      <c r="G1098" s="82"/>
      <c r="H1098" s="87"/>
    </row>
    <row r="1099" spans="7:8" x14ac:dyDescent="0.2">
      <c r="G1099" s="82"/>
      <c r="H1099" s="87"/>
    </row>
    <row r="1100" spans="7:8" x14ac:dyDescent="0.2">
      <c r="G1100" s="82"/>
      <c r="H1100" s="87"/>
    </row>
    <row r="1101" spans="7:8" x14ac:dyDescent="0.2">
      <c r="G1101" s="82"/>
      <c r="H1101" s="87"/>
    </row>
    <row r="1102" spans="7:8" x14ac:dyDescent="0.2">
      <c r="G1102" s="82"/>
      <c r="H1102" s="87"/>
    </row>
    <row r="1103" spans="7:8" x14ac:dyDescent="0.2">
      <c r="G1103" s="82"/>
      <c r="H1103" s="87"/>
    </row>
    <row r="1104" spans="7:8" x14ac:dyDescent="0.2">
      <c r="G1104" s="82"/>
      <c r="H1104" s="87"/>
    </row>
    <row r="1105" spans="7:8" x14ac:dyDescent="0.2">
      <c r="G1105" s="82"/>
      <c r="H1105" s="87"/>
    </row>
    <row r="1106" spans="7:8" x14ac:dyDescent="0.2">
      <c r="G1106" s="82"/>
      <c r="H1106" s="87"/>
    </row>
    <row r="1107" spans="7:8" x14ac:dyDescent="0.2">
      <c r="G1107" s="82"/>
      <c r="H1107" s="87"/>
    </row>
    <row r="1108" spans="7:8" x14ac:dyDescent="0.2">
      <c r="G1108" s="82"/>
      <c r="H1108" s="87"/>
    </row>
    <row r="1109" spans="7:8" x14ac:dyDescent="0.2">
      <c r="G1109" s="82"/>
      <c r="H1109" s="87"/>
    </row>
    <row r="1110" spans="7:8" x14ac:dyDescent="0.2">
      <c r="G1110" s="82"/>
      <c r="H1110" s="87"/>
    </row>
    <row r="1111" spans="7:8" x14ac:dyDescent="0.2">
      <c r="G1111" s="82"/>
      <c r="H1111" s="87"/>
    </row>
    <row r="1112" spans="7:8" x14ac:dyDescent="0.2">
      <c r="G1112" s="82"/>
      <c r="H1112" s="87"/>
    </row>
    <row r="1113" spans="7:8" x14ac:dyDescent="0.2">
      <c r="G1113" s="82"/>
      <c r="H1113" s="87"/>
    </row>
    <row r="1114" spans="7:8" x14ac:dyDescent="0.2">
      <c r="G1114" s="82"/>
      <c r="H1114" s="87"/>
    </row>
    <row r="1115" spans="7:8" x14ac:dyDescent="0.2">
      <c r="G1115" s="82"/>
      <c r="H1115" s="87"/>
    </row>
    <row r="1116" spans="7:8" x14ac:dyDescent="0.2">
      <c r="G1116" s="82"/>
      <c r="H1116" s="87"/>
    </row>
    <row r="1117" spans="7:8" x14ac:dyDescent="0.2">
      <c r="G1117" s="82"/>
      <c r="H1117" s="87"/>
    </row>
    <row r="1118" spans="7:8" x14ac:dyDescent="0.2">
      <c r="G1118" s="82"/>
      <c r="H1118" s="87"/>
    </row>
    <row r="1119" spans="7:8" x14ac:dyDescent="0.2">
      <c r="G1119" s="82"/>
      <c r="H1119" s="87"/>
    </row>
    <row r="1120" spans="7:8" x14ac:dyDescent="0.2">
      <c r="G1120" s="82"/>
      <c r="H1120" s="87"/>
    </row>
    <row r="1121" spans="7:8" x14ac:dyDescent="0.2">
      <c r="G1121" s="82"/>
      <c r="H1121" s="87"/>
    </row>
    <row r="1122" spans="7:8" x14ac:dyDescent="0.2">
      <c r="G1122" s="82"/>
      <c r="H1122" s="87"/>
    </row>
    <row r="1123" spans="7:8" x14ac:dyDescent="0.2">
      <c r="G1123" s="82"/>
      <c r="H1123" s="87"/>
    </row>
    <row r="1124" spans="7:8" x14ac:dyDescent="0.2">
      <c r="G1124" s="82"/>
      <c r="H1124" s="87"/>
    </row>
    <row r="1125" spans="7:8" x14ac:dyDescent="0.2">
      <c r="G1125" s="82"/>
      <c r="H1125" s="87"/>
    </row>
    <row r="1126" spans="7:8" x14ac:dyDescent="0.2">
      <c r="G1126" s="82"/>
      <c r="H1126" s="87"/>
    </row>
    <row r="1127" spans="7:8" x14ac:dyDescent="0.2">
      <c r="G1127" s="82"/>
      <c r="H1127" s="87"/>
    </row>
    <row r="1128" spans="7:8" x14ac:dyDescent="0.2">
      <c r="G1128" s="82"/>
      <c r="H1128" s="87"/>
    </row>
    <row r="1129" spans="7:8" x14ac:dyDescent="0.2">
      <c r="G1129" s="82"/>
      <c r="H1129" s="87"/>
    </row>
    <row r="1130" spans="7:8" x14ac:dyDescent="0.2">
      <c r="G1130" s="82"/>
      <c r="H1130" s="87"/>
    </row>
    <row r="1131" spans="7:8" x14ac:dyDescent="0.2">
      <c r="G1131" s="82"/>
      <c r="H1131" s="87"/>
    </row>
    <row r="1132" spans="7:8" x14ac:dyDescent="0.2">
      <c r="G1132" s="82"/>
      <c r="H1132" s="87"/>
    </row>
    <row r="1133" spans="7:8" x14ac:dyDescent="0.2">
      <c r="G1133" s="82"/>
      <c r="H1133" s="87"/>
    </row>
    <row r="1134" spans="7:8" x14ac:dyDescent="0.2">
      <c r="G1134" s="82"/>
      <c r="H1134" s="87"/>
    </row>
    <row r="1135" spans="7:8" x14ac:dyDescent="0.2">
      <c r="G1135" s="82"/>
      <c r="H1135" s="87"/>
    </row>
    <row r="1136" spans="7:8" x14ac:dyDescent="0.2">
      <c r="G1136" s="82"/>
      <c r="H1136" s="87"/>
    </row>
    <row r="1137" spans="7:8" x14ac:dyDescent="0.2">
      <c r="G1137" s="82"/>
      <c r="H1137" s="87"/>
    </row>
    <row r="1138" spans="7:8" x14ac:dyDescent="0.2">
      <c r="G1138" s="82"/>
      <c r="H1138" s="87"/>
    </row>
    <row r="1139" spans="7:8" x14ac:dyDescent="0.2">
      <c r="G1139" s="82"/>
      <c r="H1139" s="87"/>
    </row>
    <row r="1140" spans="7:8" x14ac:dyDescent="0.2">
      <c r="G1140" s="82"/>
      <c r="H1140" s="87"/>
    </row>
    <row r="1141" spans="7:8" x14ac:dyDescent="0.2">
      <c r="G1141" s="82"/>
      <c r="H1141" s="87"/>
    </row>
    <row r="1142" spans="7:8" x14ac:dyDescent="0.2">
      <c r="G1142" s="82"/>
      <c r="H1142" s="87"/>
    </row>
    <row r="1143" spans="7:8" x14ac:dyDescent="0.2">
      <c r="G1143" s="82"/>
      <c r="H1143" s="87"/>
    </row>
    <row r="1144" spans="7:8" x14ac:dyDescent="0.2">
      <c r="G1144" s="82"/>
      <c r="H1144" s="87"/>
    </row>
    <row r="1145" spans="7:8" x14ac:dyDescent="0.2">
      <c r="G1145" s="82"/>
      <c r="H1145" s="87"/>
    </row>
    <row r="1146" spans="7:8" x14ac:dyDescent="0.2">
      <c r="G1146" s="82"/>
      <c r="H1146" s="87"/>
    </row>
    <row r="1147" spans="7:8" x14ac:dyDescent="0.2">
      <c r="G1147" s="82"/>
      <c r="H1147" s="87"/>
    </row>
    <row r="1148" spans="7:8" x14ac:dyDescent="0.2">
      <c r="G1148" s="82"/>
      <c r="H1148" s="87"/>
    </row>
    <row r="1149" spans="7:8" x14ac:dyDescent="0.2">
      <c r="G1149" s="82"/>
      <c r="H1149" s="87"/>
    </row>
    <row r="1150" spans="7:8" x14ac:dyDescent="0.2">
      <c r="G1150" s="82"/>
      <c r="H1150" s="87"/>
    </row>
    <row r="1151" spans="7:8" x14ac:dyDescent="0.2">
      <c r="G1151" s="82"/>
      <c r="H1151" s="87"/>
    </row>
    <row r="1152" spans="7:8" x14ac:dyDescent="0.2">
      <c r="G1152" s="82"/>
      <c r="H1152" s="87"/>
    </row>
    <row r="1153" spans="7:8" x14ac:dyDescent="0.2">
      <c r="G1153" s="82"/>
      <c r="H1153" s="87"/>
    </row>
    <row r="1154" spans="7:8" x14ac:dyDescent="0.2">
      <c r="G1154" s="82"/>
      <c r="H1154" s="87"/>
    </row>
    <row r="1155" spans="7:8" x14ac:dyDescent="0.2">
      <c r="G1155" s="82"/>
      <c r="H1155" s="87"/>
    </row>
    <row r="1156" spans="7:8" x14ac:dyDescent="0.2">
      <c r="G1156" s="82"/>
      <c r="H1156" s="87"/>
    </row>
    <row r="1157" spans="7:8" x14ac:dyDescent="0.2">
      <c r="G1157" s="82"/>
      <c r="H1157" s="87"/>
    </row>
    <row r="1158" spans="7:8" x14ac:dyDescent="0.2">
      <c r="G1158" s="82"/>
      <c r="H1158" s="87"/>
    </row>
    <row r="1159" spans="7:8" x14ac:dyDescent="0.2">
      <c r="G1159" s="82"/>
      <c r="H1159" s="87"/>
    </row>
    <row r="1160" spans="7:8" x14ac:dyDescent="0.2">
      <c r="G1160" s="82"/>
      <c r="H1160" s="87"/>
    </row>
    <row r="1161" spans="7:8" x14ac:dyDescent="0.2">
      <c r="G1161" s="82"/>
      <c r="H1161" s="87"/>
    </row>
    <row r="1162" spans="7:8" x14ac:dyDescent="0.2">
      <c r="G1162" s="82"/>
      <c r="H1162" s="87"/>
    </row>
    <row r="1163" spans="7:8" x14ac:dyDescent="0.2">
      <c r="G1163" s="82"/>
      <c r="H1163" s="87"/>
    </row>
    <row r="1164" spans="7:8" x14ac:dyDescent="0.2">
      <c r="G1164" s="82"/>
      <c r="H1164" s="87"/>
    </row>
    <row r="1165" spans="7:8" x14ac:dyDescent="0.2">
      <c r="G1165" s="82"/>
      <c r="H1165" s="87"/>
    </row>
    <row r="1166" spans="7:8" x14ac:dyDescent="0.2">
      <c r="G1166" s="82"/>
      <c r="H1166" s="87"/>
    </row>
    <row r="1167" spans="7:8" x14ac:dyDescent="0.2">
      <c r="G1167" s="82"/>
      <c r="H1167" s="87"/>
    </row>
    <row r="1168" spans="7:8" x14ac:dyDescent="0.2">
      <c r="G1168" s="82"/>
      <c r="H1168" s="87"/>
    </row>
    <row r="1169" spans="7:8" x14ac:dyDescent="0.2">
      <c r="G1169" s="82"/>
      <c r="H1169" s="87"/>
    </row>
    <row r="1170" spans="7:8" x14ac:dyDescent="0.2">
      <c r="G1170" s="82"/>
      <c r="H1170" s="87"/>
    </row>
    <row r="1171" spans="7:8" x14ac:dyDescent="0.2">
      <c r="G1171" s="82"/>
      <c r="H1171" s="87"/>
    </row>
    <row r="1172" spans="7:8" x14ac:dyDescent="0.2">
      <c r="G1172" s="82"/>
      <c r="H1172" s="87"/>
    </row>
    <row r="1173" spans="7:8" x14ac:dyDescent="0.2">
      <c r="G1173" s="82"/>
      <c r="H1173" s="87"/>
    </row>
    <row r="1174" spans="7:8" x14ac:dyDescent="0.2">
      <c r="G1174" s="82"/>
      <c r="H1174" s="87"/>
    </row>
    <row r="1175" spans="7:8" x14ac:dyDescent="0.2">
      <c r="G1175" s="82"/>
      <c r="H1175" s="87"/>
    </row>
    <row r="1176" spans="7:8" x14ac:dyDescent="0.2">
      <c r="G1176" s="82"/>
      <c r="H1176" s="87"/>
    </row>
    <row r="1177" spans="7:8" x14ac:dyDescent="0.2">
      <c r="G1177" s="82"/>
      <c r="H1177" s="87"/>
    </row>
    <row r="1178" spans="7:8" x14ac:dyDescent="0.2">
      <c r="G1178" s="82"/>
      <c r="H1178" s="87"/>
    </row>
    <row r="1179" spans="7:8" x14ac:dyDescent="0.2">
      <c r="G1179" s="82"/>
      <c r="H1179" s="87"/>
    </row>
    <row r="1180" spans="7:8" x14ac:dyDescent="0.2">
      <c r="G1180" s="82"/>
      <c r="H1180" s="87"/>
    </row>
    <row r="1181" spans="7:8" x14ac:dyDescent="0.2">
      <c r="G1181" s="82"/>
      <c r="H1181" s="87"/>
    </row>
    <row r="1182" spans="7:8" x14ac:dyDescent="0.2">
      <c r="G1182" s="82"/>
      <c r="H1182" s="87"/>
    </row>
    <row r="1183" spans="7:8" x14ac:dyDescent="0.2">
      <c r="G1183" s="82"/>
      <c r="H1183" s="87"/>
    </row>
    <row r="1184" spans="7:8" x14ac:dyDescent="0.2">
      <c r="G1184" s="82"/>
      <c r="H1184" s="87"/>
    </row>
    <row r="1185" spans="7:8" x14ac:dyDescent="0.2">
      <c r="G1185" s="82"/>
      <c r="H1185" s="87"/>
    </row>
    <row r="1186" spans="7:8" x14ac:dyDescent="0.2">
      <c r="G1186" s="82"/>
      <c r="H1186" s="87"/>
    </row>
    <row r="1187" spans="7:8" x14ac:dyDescent="0.2">
      <c r="G1187" s="82"/>
      <c r="H1187" s="87"/>
    </row>
    <row r="1188" spans="7:8" x14ac:dyDescent="0.2">
      <c r="G1188" s="82"/>
      <c r="H1188" s="87"/>
    </row>
    <row r="1189" spans="7:8" x14ac:dyDescent="0.2">
      <c r="G1189" s="82"/>
      <c r="H1189" s="87"/>
    </row>
    <row r="1190" spans="7:8" x14ac:dyDescent="0.2">
      <c r="G1190" s="82"/>
      <c r="H1190" s="87"/>
    </row>
    <row r="1191" spans="7:8" x14ac:dyDescent="0.2">
      <c r="G1191" s="82"/>
      <c r="H1191" s="87"/>
    </row>
    <row r="1192" spans="7:8" x14ac:dyDescent="0.2">
      <c r="G1192" s="82"/>
      <c r="H1192" s="87"/>
    </row>
    <row r="1193" spans="7:8" x14ac:dyDescent="0.2">
      <c r="G1193" s="82"/>
      <c r="H1193" s="87"/>
    </row>
    <row r="1194" spans="7:8" x14ac:dyDescent="0.2">
      <c r="G1194" s="82"/>
      <c r="H1194" s="87"/>
    </row>
    <row r="1195" spans="7:8" x14ac:dyDescent="0.2">
      <c r="G1195" s="82"/>
      <c r="H1195" s="87"/>
    </row>
    <row r="1196" spans="7:8" x14ac:dyDescent="0.2">
      <c r="G1196" s="82"/>
      <c r="H1196" s="87"/>
    </row>
    <row r="1197" spans="7:8" x14ac:dyDescent="0.2">
      <c r="G1197" s="82"/>
      <c r="H1197" s="87"/>
    </row>
    <row r="1198" spans="7:8" x14ac:dyDescent="0.2">
      <c r="G1198" s="82"/>
      <c r="H1198" s="87"/>
    </row>
    <row r="1199" spans="7:8" x14ac:dyDescent="0.2">
      <c r="G1199" s="82"/>
      <c r="H1199" s="87"/>
    </row>
    <row r="1200" spans="7:8" x14ac:dyDescent="0.2">
      <c r="G1200" s="82"/>
      <c r="H1200" s="87"/>
    </row>
    <row r="1201" spans="7:8" x14ac:dyDescent="0.2">
      <c r="G1201" s="82"/>
      <c r="H1201" s="87"/>
    </row>
    <row r="1202" spans="7:8" x14ac:dyDescent="0.2">
      <c r="G1202" s="82"/>
      <c r="H1202" s="87"/>
    </row>
    <row r="1203" spans="7:8" x14ac:dyDescent="0.2">
      <c r="G1203" s="82"/>
      <c r="H1203" s="87"/>
    </row>
    <row r="1204" spans="7:8" x14ac:dyDescent="0.2">
      <c r="G1204" s="82"/>
      <c r="H1204" s="87"/>
    </row>
    <row r="1205" spans="7:8" x14ac:dyDescent="0.2">
      <c r="G1205" s="82"/>
      <c r="H1205" s="87"/>
    </row>
    <row r="1206" spans="7:8" x14ac:dyDescent="0.2">
      <c r="G1206" s="82"/>
      <c r="H1206" s="87"/>
    </row>
    <row r="1207" spans="7:8" x14ac:dyDescent="0.2">
      <c r="G1207" s="82"/>
      <c r="H1207" s="87"/>
    </row>
    <row r="1208" spans="7:8" x14ac:dyDescent="0.2">
      <c r="G1208" s="82"/>
      <c r="H1208" s="87"/>
    </row>
    <row r="1209" spans="7:8" x14ac:dyDescent="0.2">
      <c r="G1209" s="82"/>
      <c r="H1209" s="87"/>
    </row>
    <row r="1210" spans="7:8" x14ac:dyDescent="0.2">
      <c r="G1210" s="82"/>
      <c r="H1210" s="87"/>
    </row>
    <row r="1211" spans="7:8" x14ac:dyDescent="0.2">
      <c r="G1211" s="82"/>
      <c r="H1211" s="87"/>
    </row>
    <row r="1212" spans="7:8" x14ac:dyDescent="0.2">
      <c r="G1212" s="82"/>
      <c r="H1212" s="87"/>
    </row>
    <row r="1213" spans="7:8" x14ac:dyDescent="0.2">
      <c r="G1213" s="82"/>
      <c r="H1213" s="87"/>
    </row>
    <row r="1214" spans="7:8" x14ac:dyDescent="0.2">
      <c r="G1214" s="82"/>
      <c r="H1214" s="87"/>
    </row>
    <row r="1215" spans="7:8" x14ac:dyDescent="0.2">
      <c r="G1215" s="82"/>
      <c r="H1215" s="87"/>
    </row>
    <row r="1216" spans="7:8" x14ac:dyDescent="0.2">
      <c r="G1216" s="82"/>
      <c r="H1216" s="87"/>
    </row>
    <row r="1217" spans="7:8" x14ac:dyDescent="0.2">
      <c r="G1217" s="82"/>
      <c r="H1217" s="87"/>
    </row>
    <row r="1218" spans="7:8" x14ac:dyDescent="0.2">
      <c r="G1218" s="82"/>
      <c r="H1218" s="87"/>
    </row>
    <row r="1219" spans="7:8" x14ac:dyDescent="0.2">
      <c r="G1219" s="82"/>
      <c r="H1219" s="87"/>
    </row>
    <row r="1220" spans="7:8" x14ac:dyDescent="0.2">
      <c r="G1220" s="82"/>
      <c r="H1220" s="87"/>
    </row>
    <row r="1221" spans="7:8" x14ac:dyDescent="0.2">
      <c r="G1221" s="82"/>
      <c r="H1221" s="87"/>
    </row>
    <row r="1222" spans="7:8" x14ac:dyDescent="0.2">
      <c r="G1222" s="82"/>
      <c r="H1222" s="87"/>
    </row>
    <row r="1223" spans="7:8" x14ac:dyDescent="0.2">
      <c r="G1223" s="82"/>
      <c r="H1223" s="87"/>
    </row>
    <row r="1224" spans="7:8" x14ac:dyDescent="0.2">
      <c r="G1224" s="82"/>
      <c r="H1224" s="87"/>
    </row>
    <row r="1225" spans="7:8" x14ac:dyDescent="0.2">
      <c r="G1225" s="82"/>
      <c r="H1225" s="87"/>
    </row>
    <row r="1226" spans="7:8" x14ac:dyDescent="0.2">
      <c r="G1226" s="82"/>
      <c r="H1226" s="87"/>
    </row>
    <row r="1227" spans="7:8" x14ac:dyDescent="0.2">
      <c r="G1227" s="82"/>
      <c r="H1227" s="87"/>
    </row>
    <row r="1228" spans="7:8" x14ac:dyDescent="0.2">
      <c r="G1228" s="82"/>
      <c r="H1228" s="87"/>
    </row>
    <row r="1229" spans="7:8" x14ac:dyDescent="0.2">
      <c r="G1229" s="82"/>
      <c r="H1229" s="87"/>
    </row>
    <row r="1230" spans="7:8" x14ac:dyDescent="0.2">
      <c r="G1230" s="82"/>
      <c r="H1230" s="87"/>
    </row>
    <row r="1231" spans="7:8" x14ac:dyDescent="0.2">
      <c r="G1231" s="82"/>
      <c r="H1231" s="87"/>
    </row>
    <row r="1232" spans="7:8" x14ac:dyDescent="0.2">
      <c r="G1232" s="82"/>
      <c r="H1232" s="87"/>
    </row>
    <row r="1233" spans="7:8" x14ac:dyDescent="0.2">
      <c r="G1233" s="82"/>
      <c r="H1233" s="87"/>
    </row>
    <row r="1234" spans="7:8" x14ac:dyDescent="0.2">
      <c r="G1234" s="82"/>
      <c r="H1234" s="87"/>
    </row>
    <row r="1235" spans="7:8" x14ac:dyDescent="0.2">
      <c r="G1235" s="82"/>
      <c r="H1235" s="87"/>
    </row>
    <row r="1236" spans="7:8" x14ac:dyDescent="0.2">
      <c r="G1236" s="82"/>
      <c r="H1236" s="87"/>
    </row>
    <row r="1237" spans="7:8" x14ac:dyDescent="0.2">
      <c r="G1237" s="82"/>
      <c r="H1237" s="87"/>
    </row>
    <row r="1238" spans="7:8" x14ac:dyDescent="0.2">
      <c r="G1238" s="82"/>
      <c r="H1238" s="87"/>
    </row>
    <row r="1239" spans="7:8" x14ac:dyDescent="0.2">
      <c r="G1239" s="82"/>
      <c r="H1239" s="87"/>
    </row>
    <row r="1240" spans="7:8" x14ac:dyDescent="0.2">
      <c r="G1240" s="82"/>
      <c r="H1240" s="87"/>
    </row>
    <row r="1241" spans="7:8" x14ac:dyDescent="0.2">
      <c r="G1241" s="82"/>
      <c r="H1241" s="87"/>
    </row>
    <row r="1242" spans="7:8" x14ac:dyDescent="0.2">
      <c r="G1242" s="82"/>
      <c r="H1242" s="87"/>
    </row>
    <row r="1243" spans="7:8" x14ac:dyDescent="0.2">
      <c r="G1243" s="82"/>
      <c r="H1243" s="87"/>
    </row>
    <row r="1244" spans="7:8" x14ac:dyDescent="0.2">
      <c r="G1244" s="82"/>
      <c r="H1244" s="87"/>
    </row>
    <row r="1245" spans="7:8" x14ac:dyDescent="0.2">
      <c r="G1245" s="82"/>
      <c r="H1245" s="87"/>
    </row>
    <row r="1246" spans="7:8" x14ac:dyDescent="0.2">
      <c r="G1246" s="82"/>
      <c r="H1246" s="87"/>
    </row>
    <row r="1247" spans="7:8" x14ac:dyDescent="0.2">
      <c r="G1247" s="82"/>
      <c r="H1247" s="87"/>
    </row>
    <row r="1248" spans="7:8" x14ac:dyDescent="0.2">
      <c r="G1248" s="82"/>
      <c r="H1248" s="87"/>
    </row>
    <row r="1249" spans="7:8" x14ac:dyDescent="0.2">
      <c r="G1249" s="82"/>
      <c r="H1249" s="87"/>
    </row>
    <row r="1250" spans="7:8" x14ac:dyDescent="0.2">
      <c r="G1250" s="82"/>
      <c r="H1250" s="87"/>
    </row>
    <row r="1251" spans="7:8" x14ac:dyDescent="0.2">
      <c r="G1251" s="82"/>
      <c r="H1251" s="87"/>
    </row>
    <row r="1252" spans="7:8" x14ac:dyDescent="0.2">
      <c r="G1252" s="82"/>
      <c r="H1252" s="87"/>
    </row>
    <row r="1253" spans="7:8" x14ac:dyDescent="0.2">
      <c r="G1253" s="82"/>
      <c r="H1253" s="87"/>
    </row>
    <row r="1254" spans="7:8" x14ac:dyDescent="0.2">
      <c r="G1254" s="82"/>
      <c r="H1254" s="87"/>
    </row>
    <row r="1255" spans="7:8" x14ac:dyDescent="0.2">
      <c r="G1255" s="82"/>
      <c r="H1255" s="87"/>
    </row>
    <row r="1256" spans="7:8" x14ac:dyDescent="0.2">
      <c r="G1256" s="82"/>
      <c r="H1256" s="87"/>
    </row>
    <row r="1257" spans="7:8" x14ac:dyDescent="0.2">
      <c r="G1257" s="82"/>
      <c r="H1257" s="87"/>
    </row>
    <row r="1258" spans="7:8" x14ac:dyDescent="0.2">
      <c r="G1258" s="82"/>
      <c r="H1258" s="87"/>
    </row>
    <row r="1259" spans="7:8" x14ac:dyDescent="0.2">
      <c r="G1259" s="82"/>
      <c r="H1259" s="87"/>
    </row>
    <row r="1260" spans="7:8" x14ac:dyDescent="0.2">
      <c r="G1260" s="82"/>
      <c r="H1260" s="87"/>
    </row>
    <row r="1261" spans="7:8" x14ac:dyDescent="0.2">
      <c r="G1261" s="82"/>
      <c r="H1261" s="87"/>
    </row>
    <row r="1262" spans="7:8" x14ac:dyDescent="0.2">
      <c r="G1262" s="82"/>
      <c r="H1262" s="87"/>
    </row>
    <row r="1263" spans="7:8" x14ac:dyDescent="0.2">
      <c r="G1263" s="82"/>
      <c r="H1263" s="87"/>
    </row>
    <row r="1264" spans="7:8" x14ac:dyDescent="0.2">
      <c r="G1264" s="82"/>
      <c r="H1264" s="87"/>
    </row>
    <row r="1265" spans="7:8" x14ac:dyDescent="0.2">
      <c r="G1265" s="82"/>
      <c r="H1265" s="87"/>
    </row>
    <row r="1266" spans="7:8" x14ac:dyDescent="0.2">
      <c r="G1266" s="82"/>
      <c r="H1266" s="87"/>
    </row>
    <row r="1267" spans="7:8" x14ac:dyDescent="0.2">
      <c r="G1267" s="82"/>
      <c r="H1267" s="87"/>
    </row>
    <row r="1268" spans="7:8" x14ac:dyDescent="0.2">
      <c r="G1268" s="82"/>
      <c r="H1268" s="87"/>
    </row>
    <row r="1269" spans="7:8" x14ac:dyDescent="0.2">
      <c r="G1269" s="82"/>
      <c r="H1269" s="87"/>
    </row>
    <row r="1270" spans="7:8" x14ac:dyDescent="0.2">
      <c r="G1270" s="82"/>
      <c r="H1270" s="87"/>
    </row>
    <row r="1271" spans="7:8" x14ac:dyDescent="0.2">
      <c r="G1271" s="82"/>
      <c r="H1271" s="87"/>
    </row>
    <row r="1272" spans="7:8" x14ac:dyDescent="0.2">
      <c r="G1272" s="82"/>
      <c r="H1272" s="87"/>
    </row>
    <row r="1273" spans="7:8" x14ac:dyDescent="0.2">
      <c r="G1273" s="82"/>
      <c r="H1273" s="87"/>
    </row>
    <row r="1274" spans="7:8" x14ac:dyDescent="0.2">
      <c r="G1274" s="82"/>
      <c r="H1274" s="87"/>
    </row>
    <row r="1275" spans="7:8" x14ac:dyDescent="0.2">
      <c r="G1275" s="82"/>
      <c r="H1275" s="87"/>
    </row>
    <row r="1276" spans="7:8" x14ac:dyDescent="0.2">
      <c r="G1276" s="82"/>
      <c r="H1276" s="87"/>
    </row>
    <row r="1277" spans="7:8" x14ac:dyDescent="0.2">
      <c r="G1277" s="82"/>
      <c r="H1277" s="87"/>
    </row>
    <row r="1278" spans="7:8" x14ac:dyDescent="0.2">
      <c r="G1278" s="82"/>
      <c r="H1278" s="87"/>
    </row>
    <row r="1279" spans="7:8" x14ac:dyDescent="0.2">
      <c r="G1279" s="82"/>
      <c r="H1279" s="87"/>
    </row>
    <row r="1280" spans="7:8" x14ac:dyDescent="0.2">
      <c r="G1280" s="82"/>
      <c r="H1280" s="87"/>
    </row>
    <row r="1281" spans="7:8" x14ac:dyDescent="0.2">
      <c r="G1281" s="82"/>
      <c r="H1281" s="87"/>
    </row>
    <row r="1282" spans="7:8" x14ac:dyDescent="0.2">
      <c r="G1282" s="82"/>
      <c r="H1282" s="87"/>
    </row>
    <row r="1283" spans="7:8" x14ac:dyDescent="0.2">
      <c r="G1283" s="82"/>
      <c r="H1283" s="87"/>
    </row>
    <row r="1284" spans="7:8" x14ac:dyDescent="0.2">
      <c r="G1284" s="82"/>
      <c r="H1284" s="87"/>
    </row>
    <row r="1285" spans="7:8" x14ac:dyDescent="0.2">
      <c r="G1285" s="82"/>
      <c r="H1285" s="87"/>
    </row>
    <row r="1286" spans="7:8" x14ac:dyDescent="0.2">
      <c r="G1286" s="82"/>
      <c r="H1286" s="87"/>
    </row>
    <row r="1287" spans="7:8" x14ac:dyDescent="0.2">
      <c r="G1287" s="82"/>
      <c r="H1287" s="87"/>
    </row>
    <row r="1288" spans="7:8" x14ac:dyDescent="0.2">
      <c r="G1288" s="82"/>
      <c r="H1288" s="87"/>
    </row>
    <row r="1289" spans="7:8" x14ac:dyDescent="0.2">
      <c r="G1289" s="82"/>
      <c r="H1289" s="87"/>
    </row>
    <row r="1290" spans="7:8" x14ac:dyDescent="0.2">
      <c r="G1290" s="82"/>
      <c r="H1290" s="87"/>
    </row>
    <row r="1291" spans="7:8" x14ac:dyDescent="0.2">
      <c r="G1291" s="82"/>
      <c r="H1291" s="87"/>
    </row>
    <row r="1292" spans="7:8" x14ac:dyDescent="0.2">
      <c r="G1292" s="82"/>
      <c r="H1292" s="87"/>
    </row>
    <row r="1293" spans="7:8" x14ac:dyDescent="0.2">
      <c r="G1293" s="82"/>
      <c r="H1293" s="87"/>
    </row>
    <row r="1294" spans="7:8" x14ac:dyDescent="0.2">
      <c r="G1294" s="82"/>
      <c r="H1294" s="87"/>
    </row>
    <row r="1295" spans="7:8" x14ac:dyDescent="0.2">
      <c r="G1295" s="82"/>
      <c r="H1295" s="87"/>
    </row>
    <row r="1296" spans="7:8" x14ac:dyDescent="0.2">
      <c r="G1296" s="82"/>
      <c r="H1296" s="87"/>
    </row>
    <row r="1297" spans="7:8" x14ac:dyDescent="0.2">
      <c r="G1297" s="82"/>
      <c r="H1297" s="87"/>
    </row>
    <row r="1298" spans="7:8" x14ac:dyDescent="0.2">
      <c r="G1298" s="82"/>
      <c r="H1298" s="87"/>
    </row>
    <row r="1299" spans="7:8" x14ac:dyDescent="0.2">
      <c r="G1299" s="82"/>
      <c r="H1299" s="87"/>
    </row>
    <row r="1300" spans="7:8" x14ac:dyDescent="0.2">
      <c r="G1300" s="82"/>
      <c r="H1300" s="87"/>
    </row>
    <row r="1301" spans="7:8" x14ac:dyDescent="0.2">
      <c r="G1301" s="82"/>
      <c r="H1301" s="87"/>
    </row>
    <row r="1302" spans="7:8" x14ac:dyDescent="0.2">
      <c r="G1302" s="82"/>
      <c r="H1302" s="87"/>
    </row>
    <row r="1303" spans="7:8" x14ac:dyDescent="0.2">
      <c r="G1303" s="82"/>
      <c r="H1303" s="87"/>
    </row>
    <row r="1304" spans="7:8" x14ac:dyDescent="0.2">
      <c r="G1304" s="82"/>
      <c r="H1304" s="87"/>
    </row>
    <row r="1305" spans="7:8" x14ac:dyDescent="0.2">
      <c r="G1305" s="82"/>
      <c r="H1305" s="87"/>
    </row>
    <row r="1306" spans="7:8" x14ac:dyDescent="0.2">
      <c r="G1306" s="82"/>
      <c r="H1306" s="87"/>
    </row>
    <row r="1307" spans="7:8" x14ac:dyDescent="0.2">
      <c r="G1307" s="82"/>
      <c r="H1307" s="87"/>
    </row>
    <row r="1308" spans="7:8" x14ac:dyDescent="0.2">
      <c r="G1308" s="82"/>
      <c r="H1308" s="87"/>
    </row>
    <row r="1309" spans="7:8" x14ac:dyDescent="0.2">
      <c r="G1309" s="82"/>
      <c r="H1309" s="87"/>
    </row>
    <row r="1310" spans="7:8" x14ac:dyDescent="0.2">
      <c r="G1310" s="82"/>
      <c r="H1310" s="87"/>
    </row>
    <row r="1311" spans="7:8" x14ac:dyDescent="0.2">
      <c r="G1311" s="82"/>
      <c r="H1311" s="87"/>
    </row>
    <row r="1312" spans="7:8" x14ac:dyDescent="0.2">
      <c r="G1312" s="82"/>
      <c r="H1312" s="87"/>
    </row>
    <row r="1313" spans="7:8" x14ac:dyDescent="0.2">
      <c r="G1313" s="82"/>
      <c r="H1313" s="87"/>
    </row>
    <row r="1314" spans="7:8" x14ac:dyDescent="0.2">
      <c r="G1314" s="82"/>
      <c r="H1314" s="87"/>
    </row>
    <row r="1315" spans="7:8" x14ac:dyDescent="0.2">
      <c r="G1315" s="82"/>
      <c r="H1315" s="87"/>
    </row>
    <row r="1316" spans="7:8" x14ac:dyDescent="0.2">
      <c r="G1316" s="82"/>
      <c r="H1316" s="87"/>
    </row>
    <row r="1317" spans="7:8" x14ac:dyDescent="0.2">
      <c r="G1317" s="82"/>
      <c r="H1317" s="87"/>
    </row>
    <row r="1318" spans="7:8" x14ac:dyDescent="0.2">
      <c r="G1318" s="82"/>
      <c r="H1318" s="87"/>
    </row>
    <row r="1319" spans="7:8" x14ac:dyDescent="0.2">
      <c r="G1319" s="82"/>
      <c r="H1319" s="87"/>
    </row>
    <row r="1320" spans="7:8" x14ac:dyDescent="0.2">
      <c r="G1320" s="82"/>
      <c r="H1320" s="87"/>
    </row>
    <row r="1321" spans="7:8" x14ac:dyDescent="0.2">
      <c r="G1321" s="82"/>
      <c r="H1321" s="87"/>
    </row>
    <row r="1322" spans="7:8" x14ac:dyDescent="0.2">
      <c r="G1322" s="82"/>
      <c r="H1322" s="87"/>
    </row>
    <row r="1323" spans="7:8" x14ac:dyDescent="0.2">
      <c r="G1323" s="82"/>
      <c r="H1323" s="87"/>
    </row>
    <row r="1324" spans="7:8" x14ac:dyDescent="0.2">
      <c r="G1324" s="82"/>
      <c r="H1324" s="87"/>
    </row>
    <row r="1325" spans="7:8" x14ac:dyDescent="0.2">
      <c r="G1325" s="82"/>
      <c r="H1325" s="87"/>
    </row>
    <row r="1326" spans="7:8" x14ac:dyDescent="0.2">
      <c r="G1326" s="82"/>
      <c r="H1326" s="87"/>
    </row>
    <row r="1327" spans="7:8" x14ac:dyDescent="0.2">
      <c r="G1327" s="82"/>
      <c r="H1327" s="87"/>
    </row>
    <row r="1328" spans="7:8" x14ac:dyDescent="0.2">
      <c r="G1328" s="82"/>
      <c r="H1328" s="87"/>
    </row>
    <row r="1329" spans="7:8" x14ac:dyDescent="0.2">
      <c r="G1329" s="82"/>
      <c r="H1329" s="87"/>
    </row>
    <row r="1330" spans="7:8" x14ac:dyDescent="0.2">
      <c r="G1330" s="82"/>
      <c r="H1330" s="87"/>
    </row>
    <row r="1331" spans="7:8" x14ac:dyDescent="0.2">
      <c r="G1331" s="82"/>
      <c r="H1331" s="87"/>
    </row>
    <row r="1332" spans="7:8" x14ac:dyDescent="0.2">
      <c r="G1332" s="82"/>
      <c r="H1332" s="87"/>
    </row>
    <row r="1333" spans="7:8" x14ac:dyDescent="0.2">
      <c r="G1333" s="82"/>
      <c r="H1333" s="87"/>
    </row>
    <row r="1334" spans="7:8" x14ac:dyDescent="0.2">
      <c r="G1334" s="82"/>
      <c r="H1334" s="87"/>
    </row>
    <row r="1335" spans="7:8" x14ac:dyDescent="0.2">
      <c r="G1335" s="82"/>
      <c r="H1335" s="87"/>
    </row>
    <row r="1336" spans="7:8" x14ac:dyDescent="0.2">
      <c r="G1336" s="82"/>
      <c r="H1336" s="87"/>
    </row>
    <row r="1337" spans="7:8" x14ac:dyDescent="0.2">
      <c r="G1337" s="82"/>
      <c r="H1337" s="87"/>
    </row>
    <row r="1338" spans="7:8" x14ac:dyDescent="0.2">
      <c r="G1338" s="82"/>
      <c r="H1338" s="87"/>
    </row>
    <row r="1339" spans="7:8" x14ac:dyDescent="0.2">
      <c r="G1339" s="82"/>
      <c r="H1339" s="87"/>
    </row>
    <row r="1340" spans="7:8" x14ac:dyDescent="0.2">
      <c r="G1340" s="82"/>
      <c r="H1340" s="87"/>
    </row>
    <row r="1341" spans="7:8" x14ac:dyDescent="0.2">
      <c r="G1341" s="82"/>
      <c r="H1341" s="87"/>
    </row>
    <row r="1342" spans="7:8" x14ac:dyDescent="0.2">
      <c r="G1342" s="82"/>
      <c r="H1342" s="87"/>
    </row>
    <row r="1343" spans="7:8" x14ac:dyDescent="0.2">
      <c r="G1343" s="82"/>
      <c r="H1343" s="87"/>
    </row>
    <row r="1344" spans="7:8" x14ac:dyDescent="0.2">
      <c r="G1344" s="82"/>
      <c r="H1344" s="87"/>
    </row>
    <row r="1345" spans="7:8" x14ac:dyDescent="0.2">
      <c r="G1345" s="82"/>
      <c r="H1345" s="87"/>
    </row>
    <row r="1346" spans="7:8" x14ac:dyDescent="0.2">
      <c r="G1346" s="82"/>
      <c r="H1346" s="87"/>
    </row>
    <row r="1347" spans="7:8" x14ac:dyDescent="0.2">
      <c r="G1347" s="82"/>
      <c r="H1347" s="87"/>
    </row>
    <row r="1348" spans="7:8" x14ac:dyDescent="0.2">
      <c r="G1348" s="82"/>
      <c r="H1348" s="87"/>
    </row>
    <row r="1349" spans="7:8" x14ac:dyDescent="0.2">
      <c r="G1349" s="82"/>
      <c r="H1349" s="87"/>
    </row>
    <row r="1350" spans="7:8" x14ac:dyDescent="0.2">
      <c r="G1350" s="82"/>
      <c r="H1350" s="87"/>
    </row>
    <row r="1351" spans="7:8" x14ac:dyDescent="0.2">
      <c r="G1351" s="82"/>
      <c r="H1351" s="87"/>
    </row>
    <row r="1352" spans="7:8" x14ac:dyDescent="0.2">
      <c r="G1352" s="82"/>
      <c r="H1352" s="87"/>
    </row>
    <row r="1353" spans="7:8" x14ac:dyDescent="0.2">
      <c r="G1353" s="82"/>
      <c r="H1353" s="87"/>
    </row>
    <row r="1354" spans="7:8" x14ac:dyDescent="0.2">
      <c r="G1354" s="82"/>
      <c r="H1354" s="87"/>
    </row>
    <row r="1355" spans="7:8" x14ac:dyDescent="0.2">
      <c r="G1355" s="82"/>
      <c r="H1355" s="87"/>
    </row>
    <row r="1356" spans="7:8" x14ac:dyDescent="0.2">
      <c r="G1356" s="82"/>
      <c r="H1356" s="87"/>
    </row>
    <row r="1357" spans="7:8" x14ac:dyDescent="0.2">
      <c r="G1357" s="82"/>
      <c r="H1357" s="87"/>
    </row>
    <row r="1358" spans="7:8" x14ac:dyDescent="0.2">
      <c r="G1358" s="82"/>
      <c r="H1358" s="87"/>
    </row>
    <row r="1359" spans="7:8" x14ac:dyDescent="0.2">
      <c r="G1359" s="82"/>
      <c r="H1359" s="87"/>
    </row>
    <row r="1360" spans="7:8" x14ac:dyDescent="0.2">
      <c r="G1360" s="82"/>
      <c r="H1360" s="87"/>
    </row>
    <row r="1361" spans="7:8" x14ac:dyDescent="0.2">
      <c r="G1361" s="82"/>
      <c r="H1361" s="87"/>
    </row>
    <row r="1362" spans="7:8" x14ac:dyDescent="0.2">
      <c r="G1362" s="82"/>
      <c r="H1362" s="87"/>
    </row>
    <row r="1363" spans="7:8" x14ac:dyDescent="0.2">
      <c r="G1363" s="82"/>
      <c r="H1363" s="87"/>
    </row>
    <row r="1364" spans="7:8" x14ac:dyDescent="0.2">
      <c r="G1364" s="82"/>
      <c r="H1364" s="87"/>
    </row>
    <row r="1365" spans="7:8" x14ac:dyDescent="0.2">
      <c r="G1365" s="82"/>
      <c r="H1365" s="87"/>
    </row>
    <row r="1366" spans="7:8" x14ac:dyDescent="0.2">
      <c r="G1366" s="82"/>
      <c r="H1366" s="87"/>
    </row>
    <row r="1367" spans="7:8" x14ac:dyDescent="0.2">
      <c r="G1367" s="82"/>
      <c r="H1367" s="87"/>
    </row>
    <row r="1368" spans="7:8" x14ac:dyDescent="0.2">
      <c r="G1368" s="82"/>
      <c r="H1368" s="87"/>
    </row>
    <row r="1369" spans="7:8" x14ac:dyDescent="0.2">
      <c r="G1369" s="82"/>
      <c r="H1369" s="87"/>
    </row>
    <row r="1370" spans="7:8" x14ac:dyDescent="0.2">
      <c r="G1370" s="82"/>
      <c r="H1370" s="87"/>
    </row>
    <row r="1371" spans="7:8" x14ac:dyDescent="0.2">
      <c r="G1371" s="82"/>
      <c r="H1371" s="87"/>
    </row>
    <row r="1372" spans="7:8" x14ac:dyDescent="0.2">
      <c r="G1372" s="82"/>
      <c r="H1372" s="87"/>
    </row>
    <row r="1373" spans="7:8" x14ac:dyDescent="0.2">
      <c r="G1373" s="82"/>
      <c r="H1373" s="87"/>
    </row>
    <row r="1374" spans="7:8" x14ac:dyDescent="0.2">
      <c r="G1374" s="82"/>
      <c r="H1374" s="87"/>
    </row>
    <row r="1375" spans="7:8" x14ac:dyDescent="0.2">
      <c r="G1375" s="82"/>
      <c r="H1375" s="87"/>
    </row>
    <row r="1376" spans="7:8" x14ac:dyDescent="0.2">
      <c r="G1376" s="82"/>
      <c r="H1376" s="87"/>
    </row>
    <row r="1377" spans="7:8" x14ac:dyDescent="0.2">
      <c r="G1377" s="82"/>
      <c r="H1377" s="87"/>
    </row>
    <row r="1378" spans="7:8" x14ac:dyDescent="0.2">
      <c r="G1378" s="82"/>
      <c r="H1378" s="87"/>
    </row>
    <row r="1379" spans="7:8" x14ac:dyDescent="0.2">
      <c r="G1379" s="82"/>
      <c r="H1379" s="87"/>
    </row>
    <row r="1380" spans="7:8" x14ac:dyDescent="0.2">
      <c r="G1380" s="82"/>
      <c r="H1380" s="87"/>
    </row>
    <row r="1381" spans="7:8" x14ac:dyDescent="0.2">
      <c r="G1381" s="82"/>
      <c r="H1381" s="87"/>
    </row>
    <row r="1382" spans="7:8" x14ac:dyDescent="0.2">
      <c r="G1382" s="82"/>
      <c r="H1382" s="87"/>
    </row>
    <row r="1383" spans="7:8" x14ac:dyDescent="0.2">
      <c r="G1383" s="82"/>
      <c r="H1383" s="87"/>
    </row>
    <row r="1384" spans="7:8" x14ac:dyDescent="0.2">
      <c r="G1384" s="82"/>
      <c r="H1384" s="87"/>
    </row>
    <row r="1385" spans="7:8" x14ac:dyDescent="0.2">
      <c r="G1385" s="82"/>
      <c r="H1385" s="87"/>
    </row>
    <row r="1386" spans="7:8" x14ac:dyDescent="0.2">
      <c r="G1386" s="82"/>
      <c r="H1386" s="87"/>
    </row>
    <row r="1387" spans="7:8" x14ac:dyDescent="0.2">
      <c r="G1387" s="82"/>
      <c r="H1387" s="87"/>
    </row>
    <row r="1388" spans="7:8" x14ac:dyDescent="0.2">
      <c r="G1388" s="82"/>
      <c r="H1388" s="87"/>
    </row>
    <row r="1389" spans="7:8" x14ac:dyDescent="0.2">
      <c r="G1389" s="82"/>
      <c r="H1389" s="87"/>
    </row>
    <row r="1390" spans="7:8" x14ac:dyDescent="0.2">
      <c r="G1390" s="82"/>
      <c r="H1390" s="87"/>
    </row>
    <row r="1391" spans="7:8" x14ac:dyDescent="0.2">
      <c r="G1391" s="82"/>
      <c r="H1391" s="87"/>
    </row>
    <row r="1392" spans="7:8" x14ac:dyDescent="0.2">
      <c r="G1392" s="82"/>
      <c r="H1392" s="87"/>
    </row>
    <row r="1393" spans="7:8" x14ac:dyDescent="0.2">
      <c r="G1393" s="82"/>
      <c r="H1393" s="87"/>
    </row>
    <row r="1394" spans="7:8" x14ac:dyDescent="0.2">
      <c r="G1394" s="82"/>
      <c r="H1394" s="87"/>
    </row>
    <row r="1395" spans="7:8" x14ac:dyDescent="0.2">
      <c r="G1395" s="82"/>
      <c r="H1395" s="87"/>
    </row>
    <row r="1396" spans="7:8" x14ac:dyDescent="0.2">
      <c r="G1396" s="82"/>
      <c r="H1396" s="87"/>
    </row>
    <row r="1397" spans="7:8" x14ac:dyDescent="0.2">
      <c r="G1397" s="82"/>
      <c r="H1397" s="87"/>
    </row>
    <row r="1398" spans="7:8" x14ac:dyDescent="0.2">
      <c r="G1398" s="82"/>
      <c r="H1398" s="87"/>
    </row>
    <row r="1399" spans="7:8" x14ac:dyDescent="0.2">
      <c r="G1399" s="82"/>
      <c r="H1399" s="87"/>
    </row>
    <row r="1400" spans="7:8" x14ac:dyDescent="0.2">
      <c r="G1400" s="82"/>
      <c r="H1400" s="87"/>
    </row>
    <row r="1401" spans="7:8" x14ac:dyDescent="0.2">
      <c r="G1401" s="82"/>
      <c r="H1401" s="87"/>
    </row>
    <row r="1402" spans="7:8" x14ac:dyDescent="0.2">
      <c r="G1402" s="82"/>
      <c r="H1402" s="87"/>
    </row>
    <row r="1403" spans="7:8" x14ac:dyDescent="0.2">
      <c r="G1403" s="82"/>
      <c r="H1403" s="87"/>
    </row>
    <row r="1404" spans="7:8" x14ac:dyDescent="0.2">
      <c r="G1404" s="82"/>
      <c r="H1404" s="87"/>
    </row>
    <row r="1405" spans="7:8" x14ac:dyDescent="0.2">
      <c r="G1405" s="82"/>
      <c r="H1405" s="87"/>
    </row>
    <row r="1406" spans="7:8" x14ac:dyDescent="0.2">
      <c r="G1406" s="82"/>
      <c r="H1406" s="87"/>
    </row>
    <row r="1407" spans="7:8" x14ac:dyDescent="0.2">
      <c r="G1407" s="82"/>
      <c r="H1407" s="87"/>
    </row>
    <row r="1408" spans="7:8" x14ac:dyDescent="0.2">
      <c r="G1408" s="82"/>
      <c r="H1408" s="87"/>
    </row>
    <row r="1409" spans="7:8" x14ac:dyDescent="0.2">
      <c r="G1409" s="82"/>
      <c r="H1409" s="87"/>
    </row>
    <row r="1410" spans="7:8" x14ac:dyDescent="0.2">
      <c r="G1410" s="82"/>
      <c r="H1410" s="87"/>
    </row>
    <row r="1411" spans="7:8" x14ac:dyDescent="0.2">
      <c r="G1411" s="82"/>
      <c r="H1411" s="87"/>
    </row>
    <row r="1412" spans="7:8" x14ac:dyDescent="0.2">
      <c r="G1412" s="82"/>
      <c r="H1412" s="87"/>
    </row>
    <row r="1413" spans="7:8" x14ac:dyDescent="0.2">
      <c r="G1413" s="82"/>
      <c r="H1413" s="87"/>
    </row>
    <row r="1414" spans="7:8" x14ac:dyDescent="0.2">
      <c r="G1414" s="82"/>
      <c r="H1414" s="87"/>
    </row>
    <row r="1415" spans="7:8" x14ac:dyDescent="0.2">
      <c r="G1415" s="82"/>
      <c r="H1415" s="87"/>
    </row>
    <row r="1416" spans="7:8" x14ac:dyDescent="0.2">
      <c r="G1416" s="82"/>
      <c r="H1416" s="87"/>
    </row>
    <row r="1417" spans="7:8" x14ac:dyDescent="0.2">
      <c r="G1417" s="82"/>
      <c r="H1417" s="87"/>
    </row>
    <row r="1418" spans="7:8" x14ac:dyDescent="0.2">
      <c r="G1418" s="82"/>
      <c r="H1418" s="87"/>
    </row>
    <row r="1419" spans="7:8" x14ac:dyDescent="0.2">
      <c r="G1419" s="82"/>
      <c r="H1419" s="87"/>
    </row>
    <row r="1420" spans="7:8" x14ac:dyDescent="0.2">
      <c r="G1420" s="82"/>
      <c r="H1420" s="87"/>
    </row>
    <row r="1421" spans="7:8" x14ac:dyDescent="0.2">
      <c r="G1421" s="82"/>
      <c r="H1421" s="87"/>
    </row>
    <row r="1422" spans="7:8" x14ac:dyDescent="0.2">
      <c r="G1422" s="82"/>
      <c r="H1422" s="87"/>
    </row>
    <row r="1423" spans="7:8" x14ac:dyDescent="0.2">
      <c r="G1423" s="82"/>
      <c r="H1423" s="87"/>
    </row>
    <row r="1424" spans="7:8" x14ac:dyDescent="0.2">
      <c r="G1424" s="82"/>
      <c r="H1424" s="87"/>
    </row>
    <row r="1425" spans="7:8" x14ac:dyDescent="0.2">
      <c r="G1425" s="82"/>
      <c r="H1425" s="87"/>
    </row>
    <row r="1426" spans="7:8" x14ac:dyDescent="0.2">
      <c r="G1426" s="82"/>
      <c r="H1426" s="87"/>
    </row>
    <row r="1427" spans="7:8" x14ac:dyDescent="0.2">
      <c r="G1427" s="82"/>
      <c r="H1427" s="87"/>
    </row>
    <row r="1428" spans="7:8" x14ac:dyDescent="0.2">
      <c r="G1428" s="82"/>
      <c r="H1428" s="87"/>
    </row>
    <row r="1429" spans="7:8" x14ac:dyDescent="0.2">
      <c r="G1429" s="82"/>
      <c r="H1429" s="87"/>
    </row>
    <row r="1430" spans="7:8" x14ac:dyDescent="0.2">
      <c r="G1430" s="82"/>
      <c r="H1430" s="87"/>
    </row>
    <row r="1431" spans="7:8" x14ac:dyDescent="0.2">
      <c r="G1431" s="82"/>
      <c r="H1431" s="87"/>
    </row>
    <row r="1432" spans="7:8" x14ac:dyDescent="0.2">
      <c r="G1432" s="82"/>
      <c r="H1432" s="87"/>
    </row>
    <row r="1433" spans="7:8" x14ac:dyDescent="0.2">
      <c r="G1433" s="82"/>
      <c r="H1433" s="87"/>
    </row>
    <row r="1434" spans="7:8" x14ac:dyDescent="0.2">
      <c r="G1434" s="82"/>
      <c r="H1434" s="87"/>
    </row>
    <row r="1435" spans="7:8" x14ac:dyDescent="0.2">
      <c r="G1435" s="82"/>
      <c r="H1435" s="87"/>
    </row>
    <row r="1436" spans="7:8" x14ac:dyDescent="0.2">
      <c r="G1436" s="82"/>
      <c r="H1436" s="87"/>
    </row>
    <row r="1437" spans="7:8" x14ac:dyDescent="0.2">
      <c r="G1437" s="82"/>
      <c r="H1437" s="87"/>
    </row>
    <row r="1438" spans="7:8" x14ac:dyDescent="0.2">
      <c r="G1438" s="82"/>
      <c r="H1438" s="87"/>
    </row>
    <row r="1439" spans="7:8" x14ac:dyDescent="0.2">
      <c r="G1439" s="82"/>
      <c r="H1439" s="87"/>
    </row>
    <row r="1440" spans="7:8" x14ac:dyDescent="0.2">
      <c r="G1440" s="82"/>
      <c r="H1440" s="87"/>
    </row>
    <row r="1441" spans="7:8" x14ac:dyDescent="0.2">
      <c r="G1441" s="82"/>
      <c r="H1441" s="87"/>
    </row>
    <row r="1442" spans="7:8" x14ac:dyDescent="0.2">
      <c r="G1442" s="82"/>
      <c r="H1442" s="87"/>
    </row>
    <row r="1443" spans="7:8" x14ac:dyDescent="0.2">
      <c r="G1443" s="82"/>
      <c r="H1443" s="87"/>
    </row>
    <row r="1444" spans="7:8" x14ac:dyDescent="0.2">
      <c r="G1444" s="82"/>
      <c r="H1444" s="87"/>
    </row>
    <row r="1445" spans="7:8" x14ac:dyDescent="0.2">
      <c r="G1445" s="82"/>
      <c r="H1445" s="87"/>
    </row>
    <row r="1446" spans="7:8" x14ac:dyDescent="0.2">
      <c r="G1446" s="82"/>
      <c r="H1446" s="87"/>
    </row>
    <row r="1447" spans="7:8" x14ac:dyDescent="0.2">
      <c r="G1447" s="82"/>
      <c r="H1447" s="87"/>
    </row>
    <row r="1448" spans="7:8" x14ac:dyDescent="0.2">
      <c r="G1448" s="82"/>
      <c r="H1448" s="87"/>
    </row>
    <row r="1449" spans="7:8" x14ac:dyDescent="0.2">
      <c r="G1449" s="82"/>
      <c r="H1449" s="87"/>
    </row>
    <row r="1450" spans="7:8" x14ac:dyDescent="0.2">
      <c r="G1450" s="82"/>
      <c r="H1450" s="87"/>
    </row>
    <row r="1451" spans="7:8" x14ac:dyDescent="0.2">
      <c r="G1451" s="82"/>
      <c r="H1451" s="87"/>
    </row>
    <row r="1452" spans="7:8" x14ac:dyDescent="0.2">
      <c r="G1452" s="82"/>
      <c r="H1452" s="87"/>
    </row>
    <row r="1453" spans="7:8" x14ac:dyDescent="0.2">
      <c r="G1453" s="82"/>
      <c r="H1453" s="87"/>
    </row>
    <row r="1454" spans="7:8" x14ac:dyDescent="0.2">
      <c r="G1454" s="82"/>
      <c r="H1454" s="87"/>
    </row>
    <row r="1455" spans="7:8" x14ac:dyDescent="0.2">
      <c r="G1455" s="82"/>
      <c r="H1455" s="87"/>
    </row>
    <row r="1456" spans="7:8" x14ac:dyDescent="0.2">
      <c r="G1456" s="82"/>
      <c r="H1456" s="87"/>
    </row>
    <row r="1457" spans="7:8" x14ac:dyDescent="0.2">
      <c r="G1457" s="82"/>
      <c r="H1457" s="87"/>
    </row>
    <row r="1458" spans="7:8" x14ac:dyDescent="0.2">
      <c r="G1458" s="82"/>
      <c r="H1458" s="87"/>
    </row>
    <row r="1459" spans="7:8" x14ac:dyDescent="0.2">
      <c r="G1459" s="82"/>
      <c r="H1459" s="87"/>
    </row>
    <row r="1460" spans="7:8" x14ac:dyDescent="0.2">
      <c r="G1460" s="82"/>
      <c r="H1460" s="87"/>
    </row>
    <row r="1461" spans="7:8" x14ac:dyDescent="0.2">
      <c r="G1461" s="82"/>
      <c r="H1461" s="87"/>
    </row>
    <row r="1462" spans="7:8" x14ac:dyDescent="0.2">
      <c r="G1462" s="82"/>
      <c r="H1462" s="87"/>
    </row>
    <row r="1463" spans="7:8" x14ac:dyDescent="0.2">
      <c r="G1463" s="82"/>
      <c r="H1463" s="87"/>
    </row>
    <row r="1464" spans="7:8" x14ac:dyDescent="0.2">
      <c r="G1464" s="82"/>
      <c r="H1464" s="87"/>
    </row>
    <row r="1465" spans="7:8" x14ac:dyDescent="0.2">
      <c r="G1465" s="82"/>
      <c r="H1465" s="87"/>
    </row>
    <row r="1466" spans="7:8" x14ac:dyDescent="0.2">
      <c r="G1466" s="82"/>
      <c r="H1466" s="87"/>
    </row>
    <row r="1467" spans="7:8" x14ac:dyDescent="0.2">
      <c r="G1467" s="82"/>
      <c r="H1467" s="87"/>
    </row>
    <row r="1468" spans="7:8" x14ac:dyDescent="0.2">
      <c r="G1468" s="82"/>
      <c r="H1468" s="87"/>
    </row>
    <row r="1469" spans="7:8" x14ac:dyDescent="0.2">
      <c r="G1469" s="82"/>
      <c r="H1469" s="87"/>
    </row>
    <row r="1470" spans="7:8" x14ac:dyDescent="0.2">
      <c r="G1470" s="82"/>
      <c r="H1470" s="87"/>
    </row>
    <row r="1471" spans="7:8" x14ac:dyDescent="0.2">
      <c r="G1471" s="82"/>
      <c r="H1471" s="87"/>
    </row>
    <row r="1472" spans="7:8" x14ac:dyDescent="0.2">
      <c r="G1472" s="82"/>
      <c r="H1472" s="87"/>
    </row>
    <row r="1473" spans="7:8" x14ac:dyDescent="0.2">
      <c r="G1473" s="82"/>
      <c r="H1473" s="87"/>
    </row>
    <row r="1474" spans="7:8" x14ac:dyDescent="0.2">
      <c r="G1474" s="82"/>
      <c r="H1474" s="87"/>
    </row>
    <row r="1475" spans="7:8" x14ac:dyDescent="0.2">
      <c r="G1475" s="82"/>
      <c r="H1475" s="87"/>
    </row>
    <row r="1476" spans="7:8" x14ac:dyDescent="0.2">
      <c r="G1476" s="82"/>
      <c r="H1476" s="87"/>
    </row>
    <row r="1477" spans="7:8" x14ac:dyDescent="0.2">
      <c r="G1477" s="82"/>
      <c r="H1477" s="87"/>
    </row>
    <row r="1478" spans="7:8" x14ac:dyDescent="0.2">
      <c r="G1478" s="82"/>
      <c r="H1478" s="87"/>
    </row>
    <row r="1479" spans="7:8" x14ac:dyDescent="0.2">
      <c r="G1479" s="82"/>
      <c r="H1479" s="87"/>
    </row>
    <row r="1480" spans="7:8" x14ac:dyDescent="0.2">
      <c r="G1480" s="82"/>
      <c r="H1480" s="87"/>
    </row>
    <row r="1481" spans="7:8" x14ac:dyDescent="0.2">
      <c r="G1481" s="82"/>
      <c r="H1481" s="87"/>
    </row>
    <row r="1482" spans="7:8" x14ac:dyDescent="0.2">
      <c r="G1482" s="82"/>
      <c r="H1482" s="87"/>
    </row>
    <row r="1483" spans="7:8" x14ac:dyDescent="0.2">
      <c r="G1483" s="82"/>
      <c r="H1483" s="87"/>
    </row>
    <row r="1484" spans="7:8" x14ac:dyDescent="0.2">
      <c r="G1484" s="82"/>
      <c r="H1484" s="87"/>
    </row>
    <row r="1485" spans="7:8" x14ac:dyDescent="0.2">
      <c r="G1485" s="82"/>
      <c r="H1485" s="87"/>
    </row>
    <row r="1486" spans="7:8" x14ac:dyDescent="0.2">
      <c r="G1486" s="82"/>
      <c r="H1486" s="87"/>
    </row>
    <row r="1487" spans="7:8" x14ac:dyDescent="0.2">
      <c r="G1487" s="82"/>
      <c r="H1487" s="87"/>
    </row>
    <row r="1488" spans="7:8" x14ac:dyDescent="0.2">
      <c r="G1488" s="82"/>
      <c r="H1488" s="87"/>
    </row>
    <row r="1489" spans="7:8" x14ac:dyDescent="0.2">
      <c r="G1489" s="82"/>
      <c r="H1489" s="87"/>
    </row>
    <row r="1490" spans="7:8" x14ac:dyDescent="0.2">
      <c r="G1490" s="82"/>
      <c r="H1490" s="87"/>
    </row>
    <row r="1491" spans="7:8" x14ac:dyDescent="0.2">
      <c r="G1491" s="82"/>
      <c r="H1491" s="87"/>
    </row>
    <row r="1492" spans="7:8" x14ac:dyDescent="0.2">
      <c r="G1492" s="82"/>
      <c r="H1492" s="87"/>
    </row>
    <row r="1493" spans="7:8" x14ac:dyDescent="0.2">
      <c r="G1493" s="82"/>
      <c r="H1493" s="87"/>
    </row>
    <row r="1494" spans="7:8" x14ac:dyDescent="0.2">
      <c r="G1494" s="82"/>
      <c r="H1494" s="87"/>
    </row>
    <row r="1495" spans="7:8" x14ac:dyDescent="0.2">
      <c r="G1495" s="82"/>
      <c r="H1495" s="87"/>
    </row>
    <row r="1496" spans="7:8" x14ac:dyDescent="0.2">
      <c r="G1496" s="82"/>
      <c r="H1496" s="87"/>
    </row>
    <row r="1497" spans="7:8" x14ac:dyDescent="0.2">
      <c r="G1497" s="82"/>
      <c r="H1497" s="87"/>
    </row>
    <row r="1498" spans="7:8" x14ac:dyDescent="0.2">
      <c r="G1498" s="82"/>
      <c r="H1498" s="87"/>
    </row>
    <row r="1499" spans="7:8" x14ac:dyDescent="0.2">
      <c r="G1499" s="82"/>
      <c r="H1499" s="87"/>
    </row>
    <row r="1500" spans="7:8" x14ac:dyDescent="0.2">
      <c r="G1500" s="82"/>
      <c r="H1500" s="87"/>
    </row>
    <row r="1501" spans="7:8" x14ac:dyDescent="0.2">
      <c r="G1501" s="82"/>
      <c r="H1501" s="87"/>
    </row>
    <row r="1502" spans="7:8" x14ac:dyDescent="0.2">
      <c r="G1502" s="82"/>
      <c r="H1502" s="87"/>
    </row>
    <row r="1503" spans="7:8" x14ac:dyDescent="0.2">
      <c r="G1503" s="82"/>
      <c r="H1503" s="87"/>
    </row>
    <row r="1504" spans="7:8" x14ac:dyDescent="0.2">
      <c r="G1504" s="82"/>
      <c r="H1504" s="87"/>
    </row>
    <row r="1505" spans="7:8" x14ac:dyDescent="0.2">
      <c r="G1505" s="82"/>
      <c r="H1505" s="87"/>
    </row>
    <row r="1506" spans="7:8" x14ac:dyDescent="0.2">
      <c r="G1506" s="82"/>
      <c r="H1506" s="87"/>
    </row>
    <row r="1507" spans="7:8" x14ac:dyDescent="0.2">
      <c r="G1507" s="82"/>
      <c r="H1507" s="87"/>
    </row>
    <row r="1508" spans="7:8" x14ac:dyDescent="0.2">
      <c r="G1508" s="82"/>
      <c r="H1508" s="87"/>
    </row>
    <row r="1509" spans="7:8" x14ac:dyDescent="0.2">
      <c r="G1509" s="82"/>
      <c r="H1509" s="87"/>
    </row>
    <row r="1510" spans="7:8" x14ac:dyDescent="0.2">
      <c r="G1510" s="82"/>
      <c r="H1510" s="87"/>
    </row>
    <row r="1511" spans="7:8" x14ac:dyDescent="0.2">
      <c r="G1511" s="82"/>
      <c r="H1511" s="87"/>
    </row>
    <row r="1512" spans="7:8" x14ac:dyDescent="0.2">
      <c r="G1512" s="82"/>
      <c r="H1512" s="87"/>
    </row>
    <row r="1513" spans="7:8" x14ac:dyDescent="0.2">
      <c r="G1513" s="82"/>
      <c r="H1513" s="87"/>
    </row>
    <row r="1514" spans="7:8" x14ac:dyDescent="0.2">
      <c r="G1514" s="82"/>
      <c r="H1514" s="87"/>
    </row>
    <row r="1515" spans="7:8" x14ac:dyDescent="0.2">
      <c r="G1515" s="82"/>
      <c r="H1515" s="87"/>
    </row>
    <row r="1516" spans="7:8" x14ac:dyDescent="0.2">
      <c r="G1516" s="82"/>
      <c r="H1516" s="87"/>
    </row>
    <row r="1517" spans="7:8" x14ac:dyDescent="0.2">
      <c r="G1517" s="82"/>
      <c r="H1517" s="87"/>
    </row>
    <row r="1518" spans="7:8" x14ac:dyDescent="0.2">
      <c r="G1518" s="82"/>
      <c r="H1518" s="87"/>
    </row>
    <row r="1519" spans="7:8" x14ac:dyDescent="0.2">
      <c r="G1519" s="82"/>
      <c r="H1519" s="87"/>
    </row>
    <row r="1520" spans="7:8" x14ac:dyDescent="0.2">
      <c r="G1520" s="82"/>
      <c r="H1520" s="87"/>
    </row>
    <row r="1521" spans="7:8" x14ac:dyDescent="0.2">
      <c r="G1521" s="82"/>
      <c r="H1521" s="87"/>
    </row>
    <row r="1522" spans="7:8" x14ac:dyDescent="0.2">
      <c r="G1522" s="82"/>
      <c r="H1522" s="87"/>
    </row>
    <row r="1523" spans="7:8" x14ac:dyDescent="0.2">
      <c r="G1523" s="82"/>
      <c r="H1523" s="87"/>
    </row>
    <row r="1524" spans="7:8" x14ac:dyDescent="0.2">
      <c r="G1524" s="82"/>
      <c r="H1524" s="87"/>
    </row>
    <row r="1525" spans="7:8" x14ac:dyDescent="0.2">
      <c r="G1525" s="82"/>
      <c r="H1525" s="87"/>
    </row>
    <row r="1526" spans="7:8" x14ac:dyDescent="0.2">
      <c r="G1526" s="82"/>
      <c r="H1526" s="87"/>
    </row>
    <row r="1527" spans="7:8" x14ac:dyDescent="0.2">
      <c r="G1527" s="82"/>
      <c r="H1527" s="87"/>
    </row>
    <row r="1528" spans="7:8" x14ac:dyDescent="0.2">
      <c r="G1528" s="82"/>
      <c r="H1528" s="87"/>
    </row>
    <row r="1529" spans="7:8" x14ac:dyDescent="0.2">
      <c r="G1529" s="82"/>
      <c r="H1529" s="87"/>
    </row>
    <row r="1530" spans="7:8" x14ac:dyDescent="0.2">
      <c r="G1530" s="82"/>
      <c r="H1530" s="87"/>
    </row>
    <row r="1531" spans="7:8" x14ac:dyDescent="0.2">
      <c r="G1531" s="82"/>
      <c r="H1531" s="87"/>
    </row>
    <row r="1532" spans="7:8" x14ac:dyDescent="0.2">
      <c r="G1532" s="82"/>
      <c r="H1532" s="87"/>
    </row>
    <row r="1533" spans="7:8" x14ac:dyDescent="0.2">
      <c r="G1533" s="82"/>
      <c r="H1533" s="87"/>
    </row>
    <row r="1534" spans="7:8" x14ac:dyDescent="0.2">
      <c r="G1534" s="82"/>
      <c r="H1534" s="87"/>
    </row>
    <row r="1535" spans="7:8" x14ac:dyDescent="0.2">
      <c r="G1535" s="82"/>
      <c r="H1535" s="87"/>
    </row>
    <row r="1536" spans="7:8" x14ac:dyDescent="0.2">
      <c r="G1536" s="82"/>
      <c r="H1536" s="87"/>
    </row>
    <row r="1537" spans="7:8" x14ac:dyDescent="0.2">
      <c r="G1537" s="82"/>
      <c r="H1537" s="87"/>
    </row>
    <row r="1538" spans="7:8" x14ac:dyDescent="0.2">
      <c r="G1538" s="82"/>
      <c r="H1538" s="87"/>
    </row>
    <row r="1539" spans="7:8" x14ac:dyDescent="0.2">
      <c r="G1539" s="82"/>
      <c r="H1539" s="87"/>
    </row>
    <row r="1540" spans="7:8" x14ac:dyDescent="0.2">
      <c r="G1540" s="82"/>
      <c r="H1540" s="87"/>
    </row>
    <row r="1541" spans="7:8" x14ac:dyDescent="0.2">
      <c r="G1541" s="82"/>
      <c r="H1541" s="87"/>
    </row>
    <row r="1542" spans="7:8" x14ac:dyDescent="0.2">
      <c r="G1542" s="82"/>
      <c r="H1542" s="87"/>
    </row>
    <row r="1543" spans="7:8" x14ac:dyDescent="0.2">
      <c r="G1543" s="82"/>
      <c r="H1543" s="87"/>
    </row>
    <row r="1544" spans="7:8" x14ac:dyDescent="0.2">
      <c r="G1544" s="82"/>
      <c r="H1544" s="87"/>
    </row>
    <row r="1545" spans="7:8" x14ac:dyDescent="0.2">
      <c r="G1545" s="82"/>
      <c r="H1545" s="87"/>
    </row>
    <row r="1546" spans="7:8" x14ac:dyDescent="0.2">
      <c r="G1546" s="82"/>
      <c r="H1546" s="87"/>
    </row>
    <row r="1547" spans="7:8" x14ac:dyDescent="0.2">
      <c r="G1547" s="82"/>
      <c r="H1547" s="87"/>
    </row>
    <row r="1548" spans="7:8" x14ac:dyDescent="0.2">
      <c r="G1548" s="82"/>
      <c r="H1548" s="87"/>
    </row>
    <row r="1549" spans="7:8" x14ac:dyDescent="0.2">
      <c r="G1549" s="82"/>
      <c r="H1549" s="87"/>
    </row>
    <row r="1550" spans="7:8" x14ac:dyDescent="0.2">
      <c r="G1550" s="82"/>
      <c r="H1550" s="87"/>
    </row>
    <row r="1551" spans="7:8" x14ac:dyDescent="0.2">
      <c r="G1551" s="82"/>
      <c r="H1551" s="87"/>
    </row>
    <row r="1552" spans="7:8" x14ac:dyDescent="0.2">
      <c r="G1552" s="82"/>
      <c r="H1552" s="87"/>
    </row>
    <row r="1553" spans="7:8" x14ac:dyDescent="0.2">
      <c r="G1553" s="82"/>
      <c r="H1553" s="87"/>
    </row>
    <row r="1554" spans="7:8" x14ac:dyDescent="0.2">
      <c r="G1554" s="82"/>
      <c r="H1554" s="87"/>
    </row>
    <row r="1555" spans="7:8" x14ac:dyDescent="0.2">
      <c r="G1555" s="82"/>
      <c r="H1555" s="87"/>
    </row>
    <row r="1556" spans="7:8" x14ac:dyDescent="0.2">
      <c r="G1556" s="82"/>
      <c r="H1556" s="87"/>
    </row>
    <row r="1557" spans="7:8" x14ac:dyDescent="0.2">
      <c r="G1557" s="82"/>
      <c r="H1557" s="87"/>
    </row>
    <row r="1558" spans="7:8" x14ac:dyDescent="0.2">
      <c r="G1558" s="82"/>
      <c r="H1558" s="87"/>
    </row>
    <row r="1559" spans="7:8" x14ac:dyDescent="0.2">
      <c r="G1559" s="82"/>
      <c r="H1559" s="87"/>
    </row>
    <row r="1560" spans="7:8" x14ac:dyDescent="0.2">
      <c r="G1560" s="82"/>
      <c r="H1560" s="87"/>
    </row>
    <row r="1561" spans="7:8" x14ac:dyDescent="0.2">
      <c r="G1561" s="82"/>
      <c r="H1561" s="87"/>
    </row>
    <row r="1562" spans="7:8" x14ac:dyDescent="0.2">
      <c r="G1562" s="82"/>
      <c r="H1562" s="87"/>
    </row>
    <row r="1563" spans="7:8" x14ac:dyDescent="0.2">
      <c r="G1563" s="82"/>
      <c r="H1563" s="87"/>
    </row>
    <row r="1564" spans="7:8" x14ac:dyDescent="0.2">
      <c r="G1564" s="82"/>
      <c r="H1564" s="87"/>
    </row>
    <row r="1565" spans="7:8" x14ac:dyDescent="0.2">
      <c r="G1565" s="82"/>
      <c r="H1565" s="87"/>
    </row>
    <row r="1566" spans="7:8" x14ac:dyDescent="0.2">
      <c r="G1566" s="82"/>
      <c r="H1566" s="87"/>
    </row>
    <row r="1567" spans="7:8" x14ac:dyDescent="0.2">
      <c r="G1567" s="82"/>
      <c r="H1567" s="87"/>
    </row>
    <row r="1568" spans="7:8" x14ac:dyDescent="0.2">
      <c r="G1568" s="82"/>
      <c r="H1568" s="87"/>
    </row>
    <row r="1569" spans="7:8" x14ac:dyDescent="0.2">
      <c r="G1569" s="82"/>
      <c r="H1569" s="87"/>
    </row>
    <row r="1570" spans="7:8" x14ac:dyDescent="0.2">
      <c r="G1570" s="82"/>
      <c r="H1570" s="87"/>
    </row>
    <row r="1571" spans="7:8" x14ac:dyDescent="0.2">
      <c r="G1571" s="82"/>
      <c r="H1571" s="87"/>
    </row>
    <row r="1572" spans="7:8" x14ac:dyDescent="0.2">
      <c r="G1572" s="82"/>
      <c r="H1572" s="87"/>
    </row>
    <row r="1573" spans="7:8" x14ac:dyDescent="0.2">
      <c r="G1573" s="82"/>
      <c r="H1573" s="87"/>
    </row>
    <row r="1574" spans="7:8" x14ac:dyDescent="0.2">
      <c r="G1574" s="82"/>
      <c r="H1574" s="87"/>
    </row>
    <row r="1575" spans="7:8" x14ac:dyDescent="0.2">
      <c r="G1575" s="82"/>
      <c r="H1575" s="87"/>
    </row>
    <row r="1576" spans="7:8" x14ac:dyDescent="0.2">
      <c r="G1576" s="82"/>
      <c r="H1576" s="87"/>
    </row>
    <row r="1577" spans="7:8" x14ac:dyDescent="0.2">
      <c r="G1577" s="82"/>
      <c r="H1577" s="87"/>
    </row>
    <row r="1578" spans="7:8" x14ac:dyDescent="0.2">
      <c r="G1578" s="82"/>
      <c r="H1578" s="87"/>
    </row>
    <row r="1579" spans="7:8" x14ac:dyDescent="0.2">
      <c r="G1579" s="82"/>
      <c r="H1579" s="87"/>
    </row>
    <row r="1580" spans="7:8" x14ac:dyDescent="0.2">
      <c r="G1580" s="82"/>
      <c r="H1580" s="87"/>
    </row>
    <row r="1581" spans="7:8" x14ac:dyDescent="0.2">
      <c r="G1581" s="82"/>
      <c r="H1581" s="87"/>
    </row>
    <row r="1582" spans="7:8" x14ac:dyDescent="0.2">
      <c r="G1582" s="82"/>
      <c r="H1582" s="87"/>
    </row>
    <row r="1583" spans="7:8" x14ac:dyDescent="0.2">
      <c r="G1583" s="82"/>
      <c r="H1583" s="87"/>
    </row>
    <row r="1584" spans="7:8" x14ac:dyDescent="0.2">
      <c r="G1584" s="82"/>
      <c r="H1584" s="87"/>
    </row>
    <row r="1585" spans="7:8" x14ac:dyDescent="0.2">
      <c r="G1585" s="82"/>
      <c r="H1585" s="87"/>
    </row>
    <row r="1586" spans="7:8" x14ac:dyDescent="0.2">
      <c r="G1586" s="82"/>
      <c r="H1586" s="87"/>
    </row>
    <row r="1587" spans="7:8" x14ac:dyDescent="0.2">
      <c r="G1587" s="82"/>
      <c r="H1587" s="87"/>
    </row>
    <row r="1588" spans="7:8" x14ac:dyDescent="0.2">
      <c r="G1588" s="82"/>
      <c r="H1588" s="87"/>
    </row>
    <row r="1589" spans="7:8" x14ac:dyDescent="0.2">
      <c r="G1589" s="82"/>
      <c r="H1589" s="87"/>
    </row>
    <row r="1590" spans="7:8" x14ac:dyDescent="0.2">
      <c r="G1590" s="82"/>
      <c r="H1590" s="87"/>
    </row>
    <row r="1591" spans="7:8" x14ac:dyDescent="0.2">
      <c r="G1591" s="82"/>
      <c r="H1591" s="87"/>
    </row>
    <row r="1592" spans="7:8" x14ac:dyDescent="0.2">
      <c r="G1592" s="82"/>
      <c r="H1592" s="87"/>
    </row>
    <row r="1593" spans="7:8" x14ac:dyDescent="0.2">
      <c r="G1593" s="82"/>
      <c r="H1593" s="87"/>
    </row>
    <row r="1594" spans="7:8" x14ac:dyDescent="0.2">
      <c r="G1594" s="82"/>
      <c r="H1594" s="87"/>
    </row>
    <row r="1595" spans="7:8" x14ac:dyDescent="0.2">
      <c r="G1595" s="82"/>
      <c r="H1595" s="87"/>
    </row>
    <row r="1596" spans="7:8" x14ac:dyDescent="0.2">
      <c r="G1596" s="82"/>
      <c r="H1596" s="87"/>
    </row>
    <row r="1597" spans="7:8" x14ac:dyDescent="0.2">
      <c r="G1597" s="82"/>
      <c r="H1597" s="87"/>
    </row>
    <row r="1598" spans="7:8" x14ac:dyDescent="0.2">
      <c r="G1598" s="82"/>
      <c r="H1598" s="87"/>
    </row>
    <row r="1599" spans="7:8" x14ac:dyDescent="0.2">
      <c r="G1599" s="82"/>
      <c r="H1599" s="87"/>
    </row>
    <row r="1600" spans="7:8" x14ac:dyDescent="0.2">
      <c r="G1600" s="82"/>
      <c r="H1600" s="87"/>
    </row>
    <row r="1601" spans="7:8" x14ac:dyDescent="0.2">
      <c r="G1601" s="82"/>
      <c r="H1601" s="87"/>
    </row>
    <row r="1602" spans="7:8" x14ac:dyDescent="0.2">
      <c r="G1602" s="82"/>
      <c r="H1602" s="87"/>
    </row>
    <row r="1603" spans="7:8" x14ac:dyDescent="0.2">
      <c r="G1603" s="82"/>
      <c r="H1603" s="87"/>
    </row>
    <row r="1604" spans="7:8" x14ac:dyDescent="0.2">
      <c r="G1604" s="82"/>
      <c r="H1604" s="87"/>
    </row>
    <row r="1605" spans="7:8" x14ac:dyDescent="0.2">
      <c r="G1605" s="82"/>
      <c r="H1605" s="87"/>
    </row>
    <row r="1606" spans="7:8" x14ac:dyDescent="0.2">
      <c r="G1606" s="82"/>
      <c r="H1606" s="87"/>
    </row>
    <row r="1607" spans="7:8" x14ac:dyDescent="0.2">
      <c r="G1607" s="82"/>
      <c r="H1607" s="87"/>
    </row>
    <row r="1608" spans="7:8" x14ac:dyDescent="0.2">
      <c r="G1608" s="82"/>
      <c r="H1608" s="87"/>
    </row>
    <row r="1609" spans="7:8" x14ac:dyDescent="0.2">
      <c r="G1609" s="82"/>
      <c r="H1609" s="87"/>
    </row>
    <row r="1610" spans="7:8" x14ac:dyDescent="0.2">
      <c r="G1610" s="82"/>
      <c r="H1610" s="87"/>
    </row>
    <row r="1611" spans="7:8" x14ac:dyDescent="0.2">
      <c r="G1611" s="82"/>
      <c r="H1611" s="87"/>
    </row>
    <row r="1612" spans="7:8" x14ac:dyDescent="0.2">
      <c r="G1612" s="82"/>
      <c r="H1612" s="87"/>
    </row>
    <row r="1613" spans="7:8" x14ac:dyDescent="0.2">
      <c r="G1613" s="82"/>
      <c r="H1613" s="87"/>
    </row>
    <row r="1614" spans="7:8" x14ac:dyDescent="0.2">
      <c r="G1614" s="82"/>
      <c r="H1614" s="87"/>
    </row>
    <row r="1615" spans="7:8" x14ac:dyDescent="0.2">
      <c r="G1615" s="82"/>
      <c r="H1615" s="87"/>
    </row>
    <row r="1616" spans="7:8" x14ac:dyDescent="0.2">
      <c r="G1616" s="82"/>
      <c r="H1616" s="87"/>
    </row>
    <row r="1617" spans="7:8" x14ac:dyDescent="0.2">
      <c r="G1617" s="82"/>
      <c r="H1617" s="87"/>
    </row>
    <row r="1618" spans="7:8" x14ac:dyDescent="0.2">
      <c r="G1618" s="82"/>
      <c r="H1618" s="87"/>
    </row>
    <row r="1619" spans="7:8" x14ac:dyDescent="0.2">
      <c r="G1619" s="82"/>
      <c r="H1619" s="87"/>
    </row>
    <row r="1620" spans="7:8" x14ac:dyDescent="0.2">
      <c r="G1620" s="82"/>
      <c r="H1620" s="87"/>
    </row>
    <row r="1621" spans="7:8" x14ac:dyDescent="0.2">
      <c r="G1621" s="82"/>
      <c r="H1621" s="87"/>
    </row>
    <row r="1622" spans="7:8" x14ac:dyDescent="0.2">
      <c r="G1622" s="82"/>
      <c r="H1622" s="87"/>
    </row>
    <row r="1623" spans="7:8" x14ac:dyDescent="0.2">
      <c r="G1623" s="82"/>
      <c r="H1623" s="87"/>
    </row>
    <row r="1624" spans="7:8" x14ac:dyDescent="0.2">
      <c r="G1624" s="82"/>
      <c r="H1624" s="87"/>
    </row>
    <row r="1625" spans="7:8" x14ac:dyDescent="0.2">
      <c r="G1625" s="82"/>
      <c r="H1625" s="87"/>
    </row>
    <row r="1626" spans="7:8" x14ac:dyDescent="0.2">
      <c r="G1626" s="82"/>
      <c r="H1626" s="87"/>
    </row>
    <row r="1627" spans="7:8" x14ac:dyDescent="0.2">
      <c r="G1627" s="82"/>
      <c r="H1627" s="87"/>
    </row>
    <row r="1628" spans="7:8" x14ac:dyDescent="0.2">
      <c r="G1628" s="82"/>
      <c r="H1628" s="87"/>
    </row>
    <row r="1629" spans="7:8" x14ac:dyDescent="0.2">
      <c r="G1629" s="82"/>
      <c r="H1629" s="87"/>
    </row>
    <row r="1630" spans="7:8" x14ac:dyDescent="0.2">
      <c r="G1630" s="82"/>
      <c r="H1630" s="87"/>
    </row>
    <row r="1631" spans="7:8" x14ac:dyDescent="0.2">
      <c r="G1631" s="82"/>
      <c r="H1631" s="87"/>
    </row>
    <row r="1632" spans="7:8" x14ac:dyDescent="0.2">
      <c r="G1632" s="82"/>
      <c r="H1632" s="87"/>
    </row>
    <row r="1633" spans="7:8" x14ac:dyDescent="0.2">
      <c r="G1633" s="82"/>
      <c r="H1633" s="87"/>
    </row>
    <row r="1634" spans="7:8" x14ac:dyDescent="0.2">
      <c r="G1634" s="82"/>
      <c r="H1634" s="87"/>
    </row>
    <row r="1635" spans="7:8" x14ac:dyDescent="0.2">
      <c r="G1635" s="82"/>
      <c r="H1635" s="87"/>
    </row>
    <row r="1636" spans="7:8" x14ac:dyDescent="0.2">
      <c r="G1636" s="82"/>
      <c r="H1636" s="87"/>
    </row>
    <row r="1637" spans="7:8" x14ac:dyDescent="0.2">
      <c r="G1637" s="82"/>
      <c r="H1637" s="87"/>
    </row>
    <row r="1638" spans="7:8" x14ac:dyDescent="0.2">
      <c r="G1638" s="82"/>
      <c r="H1638" s="87"/>
    </row>
    <row r="1639" spans="7:8" x14ac:dyDescent="0.2">
      <c r="G1639" s="82"/>
      <c r="H1639" s="87"/>
    </row>
    <row r="1640" spans="7:8" x14ac:dyDescent="0.2">
      <c r="G1640" s="82"/>
      <c r="H1640" s="87"/>
    </row>
    <row r="1641" spans="7:8" x14ac:dyDescent="0.2">
      <c r="G1641" s="82"/>
      <c r="H1641" s="87"/>
    </row>
    <row r="1642" spans="7:8" x14ac:dyDescent="0.2">
      <c r="G1642" s="82"/>
      <c r="H1642" s="87"/>
    </row>
    <row r="1643" spans="7:8" x14ac:dyDescent="0.2">
      <c r="G1643" s="82"/>
      <c r="H1643" s="87"/>
    </row>
    <row r="1644" spans="7:8" x14ac:dyDescent="0.2">
      <c r="G1644" s="82"/>
      <c r="H1644" s="87"/>
    </row>
    <row r="1645" spans="7:8" x14ac:dyDescent="0.2">
      <c r="G1645" s="82"/>
      <c r="H1645" s="87"/>
    </row>
    <row r="1646" spans="7:8" x14ac:dyDescent="0.2">
      <c r="G1646" s="82"/>
      <c r="H1646" s="87"/>
    </row>
    <row r="1647" spans="7:8" x14ac:dyDescent="0.2">
      <c r="G1647" s="82"/>
      <c r="H1647" s="87"/>
    </row>
    <row r="1648" spans="7:8" x14ac:dyDescent="0.2">
      <c r="G1648" s="82"/>
      <c r="H1648" s="87"/>
    </row>
    <row r="1649" spans="7:8" x14ac:dyDescent="0.2">
      <c r="G1649" s="82"/>
      <c r="H1649" s="87"/>
    </row>
    <row r="1650" spans="7:8" x14ac:dyDescent="0.2">
      <c r="G1650" s="82"/>
      <c r="H1650" s="87"/>
    </row>
    <row r="1651" spans="7:8" x14ac:dyDescent="0.2">
      <c r="G1651" s="82"/>
      <c r="H1651" s="87"/>
    </row>
    <row r="1652" spans="7:8" x14ac:dyDescent="0.2">
      <c r="G1652" s="82"/>
      <c r="H1652" s="87"/>
    </row>
    <row r="1653" spans="7:8" x14ac:dyDescent="0.2">
      <c r="G1653" s="82"/>
      <c r="H1653" s="87"/>
    </row>
    <row r="1654" spans="7:8" x14ac:dyDescent="0.2">
      <c r="G1654" s="82"/>
      <c r="H1654" s="87"/>
    </row>
    <row r="1655" spans="7:8" x14ac:dyDescent="0.2">
      <c r="G1655" s="82"/>
      <c r="H1655" s="87"/>
    </row>
    <row r="1656" spans="7:8" x14ac:dyDescent="0.2">
      <c r="G1656" s="82"/>
      <c r="H1656" s="87"/>
    </row>
    <row r="1657" spans="7:8" x14ac:dyDescent="0.2">
      <c r="G1657" s="82"/>
      <c r="H1657" s="87"/>
    </row>
    <row r="1658" spans="7:8" x14ac:dyDescent="0.2">
      <c r="G1658" s="82"/>
      <c r="H1658" s="87"/>
    </row>
    <row r="1659" spans="7:8" x14ac:dyDescent="0.2">
      <c r="G1659" s="82"/>
      <c r="H1659" s="87"/>
    </row>
    <row r="1660" spans="7:8" x14ac:dyDescent="0.2">
      <c r="G1660" s="82"/>
      <c r="H1660" s="87"/>
    </row>
    <row r="1661" spans="7:8" x14ac:dyDescent="0.2">
      <c r="G1661" s="82"/>
      <c r="H1661" s="87"/>
    </row>
    <row r="1662" spans="7:8" x14ac:dyDescent="0.2">
      <c r="G1662" s="82"/>
      <c r="H1662" s="87"/>
    </row>
    <row r="1663" spans="7:8" x14ac:dyDescent="0.2">
      <c r="G1663" s="82"/>
      <c r="H1663" s="87"/>
    </row>
    <row r="1664" spans="7:8" x14ac:dyDescent="0.2">
      <c r="G1664" s="82"/>
      <c r="H1664" s="87"/>
    </row>
    <row r="1665" spans="7:8" x14ac:dyDescent="0.2">
      <c r="G1665" s="82"/>
      <c r="H1665" s="87"/>
    </row>
    <row r="1666" spans="7:8" x14ac:dyDescent="0.2">
      <c r="G1666" s="82"/>
      <c r="H1666" s="87"/>
    </row>
    <row r="1667" spans="7:8" x14ac:dyDescent="0.2">
      <c r="G1667" s="82"/>
      <c r="H1667" s="87"/>
    </row>
    <row r="1668" spans="7:8" x14ac:dyDescent="0.2">
      <c r="G1668" s="82"/>
      <c r="H1668" s="87"/>
    </row>
    <row r="1669" spans="7:8" x14ac:dyDescent="0.2">
      <c r="G1669" s="82"/>
      <c r="H1669" s="87"/>
    </row>
    <row r="1670" spans="7:8" x14ac:dyDescent="0.2">
      <c r="G1670" s="82"/>
      <c r="H1670" s="87"/>
    </row>
    <row r="1671" spans="7:8" x14ac:dyDescent="0.2">
      <c r="G1671" s="82"/>
      <c r="H1671" s="87"/>
    </row>
    <row r="1672" spans="7:8" x14ac:dyDescent="0.2">
      <c r="G1672" s="82"/>
      <c r="H1672" s="87"/>
    </row>
    <row r="1673" spans="7:8" x14ac:dyDescent="0.2">
      <c r="G1673" s="82"/>
      <c r="H1673" s="87"/>
    </row>
    <row r="1674" spans="7:8" x14ac:dyDescent="0.2">
      <c r="G1674" s="82"/>
      <c r="H1674" s="87"/>
    </row>
    <row r="1675" spans="7:8" x14ac:dyDescent="0.2">
      <c r="G1675" s="82"/>
      <c r="H1675" s="87"/>
    </row>
    <row r="1676" spans="7:8" x14ac:dyDescent="0.2">
      <c r="G1676" s="82"/>
      <c r="H1676" s="87"/>
    </row>
    <row r="1677" spans="7:8" x14ac:dyDescent="0.2">
      <c r="G1677" s="82"/>
      <c r="H1677" s="87"/>
    </row>
    <row r="1678" spans="7:8" x14ac:dyDescent="0.2">
      <c r="G1678" s="82"/>
      <c r="H1678" s="87"/>
    </row>
    <row r="1679" spans="7:8" x14ac:dyDescent="0.2">
      <c r="G1679" s="82"/>
      <c r="H1679" s="87"/>
    </row>
    <row r="1680" spans="7:8" x14ac:dyDescent="0.2">
      <c r="G1680" s="82"/>
      <c r="H1680" s="87"/>
    </row>
    <row r="1681" spans="7:8" x14ac:dyDescent="0.2">
      <c r="G1681" s="82"/>
      <c r="H1681" s="87"/>
    </row>
    <row r="1682" spans="7:8" x14ac:dyDescent="0.2">
      <c r="G1682" s="82"/>
      <c r="H1682" s="87"/>
    </row>
    <row r="1683" spans="7:8" x14ac:dyDescent="0.2">
      <c r="G1683" s="82"/>
      <c r="H1683" s="87"/>
    </row>
    <row r="1684" spans="7:8" x14ac:dyDescent="0.2">
      <c r="G1684" s="82"/>
      <c r="H1684" s="87"/>
    </row>
    <row r="1685" spans="7:8" x14ac:dyDescent="0.2">
      <c r="G1685" s="82"/>
      <c r="H1685" s="87"/>
    </row>
    <row r="1686" spans="7:8" x14ac:dyDescent="0.2">
      <c r="G1686" s="82"/>
      <c r="H1686" s="87"/>
    </row>
    <row r="1687" spans="7:8" x14ac:dyDescent="0.2">
      <c r="G1687" s="82"/>
      <c r="H1687" s="87"/>
    </row>
    <row r="1688" spans="7:8" x14ac:dyDescent="0.2">
      <c r="G1688" s="82"/>
      <c r="H1688" s="87"/>
    </row>
    <row r="1689" spans="7:8" x14ac:dyDescent="0.2">
      <c r="G1689" s="82"/>
      <c r="H1689" s="87"/>
    </row>
    <row r="1690" spans="7:8" x14ac:dyDescent="0.2">
      <c r="G1690" s="82"/>
      <c r="H1690" s="87"/>
    </row>
    <row r="1691" spans="7:8" x14ac:dyDescent="0.2">
      <c r="G1691" s="82"/>
      <c r="H1691" s="87"/>
    </row>
    <row r="1692" spans="7:8" x14ac:dyDescent="0.2">
      <c r="G1692" s="82"/>
      <c r="H1692" s="87"/>
    </row>
    <row r="1693" spans="7:8" x14ac:dyDescent="0.2">
      <c r="G1693" s="82"/>
      <c r="H1693" s="87"/>
    </row>
    <row r="1694" spans="7:8" x14ac:dyDescent="0.2">
      <c r="G1694" s="82"/>
      <c r="H1694" s="87"/>
    </row>
    <row r="1695" spans="7:8" x14ac:dyDescent="0.2">
      <c r="G1695" s="82"/>
      <c r="H1695" s="87"/>
    </row>
    <row r="1696" spans="7:8" x14ac:dyDescent="0.2">
      <c r="G1696" s="82"/>
      <c r="H1696" s="87"/>
    </row>
    <row r="1697" spans="7:8" x14ac:dyDescent="0.2">
      <c r="G1697" s="82"/>
      <c r="H1697" s="87"/>
    </row>
    <row r="1698" spans="7:8" x14ac:dyDescent="0.2">
      <c r="G1698" s="82"/>
      <c r="H1698" s="87"/>
    </row>
    <row r="1699" spans="7:8" x14ac:dyDescent="0.2">
      <c r="G1699" s="82"/>
      <c r="H1699" s="87"/>
    </row>
    <row r="1700" spans="7:8" x14ac:dyDescent="0.2">
      <c r="G1700" s="82"/>
      <c r="H1700" s="87"/>
    </row>
    <row r="1701" spans="7:8" x14ac:dyDescent="0.2">
      <c r="G1701" s="82"/>
      <c r="H1701" s="87"/>
    </row>
    <row r="1702" spans="7:8" x14ac:dyDescent="0.2">
      <c r="G1702" s="82"/>
      <c r="H1702" s="87"/>
    </row>
    <row r="1703" spans="7:8" x14ac:dyDescent="0.2">
      <c r="G1703" s="82"/>
      <c r="H1703" s="87"/>
    </row>
    <row r="1704" spans="7:8" x14ac:dyDescent="0.2">
      <c r="G1704" s="82"/>
      <c r="H1704" s="87"/>
    </row>
    <row r="1705" spans="7:8" x14ac:dyDescent="0.2">
      <c r="G1705" s="82"/>
      <c r="H1705" s="87"/>
    </row>
    <row r="1706" spans="7:8" x14ac:dyDescent="0.2">
      <c r="G1706" s="82"/>
      <c r="H1706" s="87"/>
    </row>
    <row r="1707" spans="7:8" x14ac:dyDescent="0.2">
      <c r="G1707" s="82"/>
      <c r="H1707" s="87"/>
    </row>
    <row r="1708" spans="7:8" x14ac:dyDescent="0.2">
      <c r="G1708" s="82"/>
      <c r="H1708" s="87"/>
    </row>
    <row r="1709" spans="7:8" x14ac:dyDescent="0.2">
      <c r="G1709" s="82"/>
      <c r="H1709" s="87"/>
    </row>
    <row r="1710" spans="7:8" x14ac:dyDescent="0.2">
      <c r="G1710" s="82"/>
      <c r="H1710" s="87"/>
    </row>
    <row r="1711" spans="7:8" x14ac:dyDescent="0.2">
      <c r="G1711" s="82"/>
      <c r="H1711" s="87"/>
    </row>
    <row r="1712" spans="7:8" x14ac:dyDescent="0.2">
      <c r="G1712" s="82"/>
      <c r="H1712" s="87"/>
    </row>
    <row r="1713" spans="7:8" x14ac:dyDescent="0.2">
      <c r="G1713" s="82"/>
      <c r="H1713" s="87"/>
    </row>
    <row r="1714" spans="7:8" x14ac:dyDescent="0.2">
      <c r="G1714" s="82"/>
      <c r="H1714" s="87"/>
    </row>
    <row r="1715" spans="7:8" x14ac:dyDescent="0.2">
      <c r="G1715" s="82"/>
      <c r="H1715" s="87"/>
    </row>
    <row r="1716" spans="7:8" x14ac:dyDescent="0.2">
      <c r="G1716" s="82"/>
      <c r="H1716" s="87"/>
    </row>
    <row r="1717" spans="7:8" x14ac:dyDescent="0.2">
      <c r="G1717" s="82"/>
      <c r="H1717" s="87"/>
    </row>
    <row r="1718" spans="7:8" x14ac:dyDescent="0.2">
      <c r="G1718" s="82"/>
      <c r="H1718" s="87"/>
    </row>
    <row r="1719" spans="7:8" x14ac:dyDescent="0.2">
      <c r="G1719" s="82"/>
      <c r="H1719" s="87"/>
    </row>
    <row r="1720" spans="7:8" x14ac:dyDescent="0.2">
      <c r="G1720" s="82"/>
      <c r="H1720" s="87"/>
    </row>
    <row r="1721" spans="7:8" x14ac:dyDescent="0.2">
      <c r="G1721" s="82"/>
      <c r="H1721" s="87"/>
    </row>
    <row r="1722" spans="7:8" x14ac:dyDescent="0.2">
      <c r="G1722" s="82"/>
      <c r="H1722" s="87"/>
    </row>
    <row r="1723" spans="7:8" x14ac:dyDescent="0.2">
      <c r="G1723" s="82"/>
      <c r="H1723" s="87"/>
    </row>
    <row r="1724" spans="7:8" x14ac:dyDescent="0.2">
      <c r="G1724" s="82"/>
      <c r="H1724" s="87"/>
    </row>
    <row r="1725" spans="7:8" x14ac:dyDescent="0.2">
      <c r="G1725" s="82"/>
      <c r="H1725" s="87"/>
    </row>
    <row r="1726" spans="7:8" x14ac:dyDescent="0.2">
      <c r="G1726" s="82"/>
      <c r="H1726" s="87"/>
    </row>
    <row r="1727" spans="7:8" x14ac:dyDescent="0.2">
      <c r="G1727" s="82"/>
      <c r="H1727" s="87"/>
    </row>
    <row r="1728" spans="7:8" x14ac:dyDescent="0.2">
      <c r="G1728" s="82"/>
      <c r="H1728" s="87"/>
    </row>
    <row r="1729" spans="7:8" x14ac:dyDescent="0.2">
      <c r="G1729" s="82"/>
      <c r="H1729" s="87"/>
    </row>
    <row r="1730" spans="7:8" x14ac:dyDescent="0.2">
      <c r="G1730" s="82"/>
      <c r="H1730" s="87"/>
    </row>
    <row r="1731" spans="7:8" x14ac:dyDescent="0.2">
      <c r="G1731" s="82"/>
      <c r="H1731" s="87"/>
    </row>
    <row r="1732" spans="7:8" x14ac:dyDescent="0.2">
      <c r="G1732" s="82"/>
      <c r="H1732" s="87"/>
    </row>
    <row r="1733" spans="7:8" x14ac:dyDescent="0.2">
      <c r="G1733" s="82"/>
      <c r="H1733" s="87"/>
    </row>
    <row r="1734" spans="7:8" x14ac:dyDescent="0.2">
      <c r="G1734" s="82"/>
      <c r="H1734" s="87"/>
    </row>
    <row r="1735" spans="7:8" x14ac:dyDescent="0.2">
      <c r="G1735" s="82"/>
      <c r="H1735" s="87"/>
    </row>
    <row r="1736" spans="7:8" x14ac:dyDescent="0.2">
      <c r="G1736" s="82"/>
      <c r="H1736" s="87"/>
    </row>
    <row r="1737" spans="7:8" x14ac:dyDescent="0.2">
      <c r="G1737" s="82"/>
      <c r="H1737" s="87"/>
    </row>
    <row r="1738" spans="7:8" x14ac:dyDescent="0.2">
      <c r="G1738" s="82"/>
      <c r="H1738" s="87"/>
    </row>
    <row r="1739" spans="7:8" x14ac:dyDescent="0.2">
      <c r="G1739" s="82"/>
      <c r="H1739" s="87"/>
    </row>
    <row r="1740" spans="7:8" x14ac:dyDescent="0.2">
      <c r="G1740" s="82"/>
      <c r="H1740" s="87"/>
    </row>
    <row r="1741" spans="7:8" x14ac:dyDescent="0.2">
      <c r="G1741" s="82"/>
      <c r="H1741" s="87"/>
    </row>
    <row r="1742" spans="7:8" x14ac:dyDescent="0.2">
      <c r="G1742" s="82"/>
      <c r="H1742" s="87"/>
    </row>
    <row r="1743" spans="7:8" x14ac:dyDescent="0.2">
      <c r="G1743" s="82"/>
      <c r="H1743" s="87"/>
    </row>
    <row r="1744" spans="7:8" x14ac:dyDescent="0.2">
      <c r="G1744" s="82"/>
      <c r="H1744" s="87"/>
    </row>
    <row r="1745" spans="7:8" x14ac:dyDescent="0.2">
      <c r="G1745" s="82"/>
      <c r="H1745" s="87"/>
    </row>
    <row r="1746" spans="7:8" x14ac:dyDescent="0.2">
      <c r="G1746" s="82"/>
      <c r="H1746" s="87"/>
    </row>
    <row r="1747" spans="7:8" x14ac:dyDescent="0.2">
      <c r="G1747" s="82"/>
      <c r="H1747" s="87"/>
    </row>
    <row r="1748" spans="7:8" x14ac:dyDescent="0.2">
      <c r="G1748" s="82"/>
      <c r="H1748" s="87"/>
    </row>
    <row r="1749" spans="7:8" x14ac:dyDescent="0.2">
      <c r="G1749" s="82"/>
      <c r="H1749" s="87"/>
    </row>
    <row r="1750" spans="7:8" x14ac:dyDescent="0.2">
      <c r="G1750" s="82"/>
      <c r="H1750" s="87"/>
    </row>
    <row r="1751" spans="7:8" x14ac:dyDescent="0.2">
      <c r="G1751" s="82"/>
      <c r="H1751" s="87"/>
    </row>
    <row r="1752" spans="7:8" x14ac:dyDescent="0.2">
      <c r="G1752" s="82"/>
      <c r="H1752" s="87"/>
    </row>
    <row r="1753" spans="7:8" x14ac:dyDescent="0.2">
      <c r="G1753" s="82"/>
      <c r="H1753" s="87"/>
    </row>
    <row r="1754" spans="7:8" x14ac:dyDescent="0.2">
      <c r="G1754" s="82"/>
      <c r="H1754" s="87"/>
    </row>
    <row r="1755" spans="7:8" x14ac:dyDescent="0.2">
      <c r="G1755" s="82"/>
      <c r="H1755" s="87"/>
    </row>
    <row r="1756" spans="7:8" x14ac:dyDescent="0.2">
      <c r="G1756" s="82"/>
      <c r="H1756" s="87"/>
    </row>
    <row r="1757" spans="7:8" x14ac:dyDescent="0.2">
      <c r="G1757" s="82"/>
      <c r="H1757" s="87"/>
    </row>
    <row r="1758" spans="7:8" x14ac:dyDescent="0.2">
      <c r="G1758" s="82"/>
      <c r="H1758" s="87"/>
    </row>
    <row r="1759" spans="7:8" x14ac:dyDescent="0.2">
      <c r="G1759" s="82"/>
      <c r="H1759" s="87"/>
    </row>
    <row r="1760" spans="7:8" x14ac:dyDescent="0.2">
      <c r="G1760" s="82"/>
      <c r="H1760" s="87"/>
    </row>
    <row r="1761" spans="7:8" x14ac:dyDescent="0.2">
      <c r="G1761" s="82"/>
      <c r="H1761" s="87"/>
    </row>
    <row r="1762" spans="7:8" x14ac:dyDescent="0.2">
      <c r="G1762" s="82"/>
      <c r="H1762" s="87"/>
    </row>
    <row r="1763" spans="7:8" x14ac:dyDescent="0.2">
      <c r="G1763" s="82"/>
      <c r="H1763" s="87"/>
    </row>
    <row r="1764" spans="7:8" x14ac:dyDescent="0.2">
      <c r="G1764" s="82"/>
      <c r="H1764" s="87"/>
    </row>
    <row r="1765" spans="7:8" x14ac:dyDescent="0.2">
      <c r="G1765" s="82"/>
      <c r="H1765" s="87"/>
    </row>
    <row r="1766" spans="7:8" x14ac:dyDescent="0.2">
      <c r="G1766" s="82"/>
      <c r="H1766" s="87"/>
    </row>
    <row r="1767" spans="7:8" x14ac:dyDescent="0.2">
      <c r="G1767" s="82"/>
      <c r="H1767" s="87"/>
    </row>
    <row r="1768" spans="7:8" x14ac:dyDescent="0.2">
      <c r="G1768" s="82"/>
      <c r="H1768" s="87"/>
    </row>
    <row r="1769" spans="7:8" x14ac:dyDescent="0.2">
      <c r="G1769" s="82"/>
      <c r="H1769" s="87"/>
    </row>
    <row r="1770" spans="7:8" x14ac:dyDescent="0.2">
      <c r="G1770" s="82"/>
      <c r="H1770" s="87"/>
    </row>
    <row r="1771" spans="7:8" x14ac:dyDescent="0.2">
      <c r="G1771" s="82"/>
      <c r="H1771" s="87"/>
    </row>
    <row r="1772" spans="7:8" x14ac:dyDescent="0.2">
      <c r="G1772" s="82"/>
      <c r="H1772" s="87"/>
    </row>
    <row r="1773" spans="7:8" x14ac:dyDescent="0.2">
      <c r="G1773" s="82"/>
      <c r="H1773" s="87"/>
    </row>
    <row r="1774" spans="7:8" x14ac:dyDescent="0.2">
      <c r="G1774" s="82"/>
      <c r="H1774" s="87"/>
    </row>
    <row r="1775" spans="7:8" x14ac:dyDescent="0.2">
      <c r="G1775" s="82"/>
      <c r="H1775" s="87"/>
    </row>
    <row r="1776" spans="7:8" x14ac:dyDescent="0.2">
      <c r="G1776" s="82"/>
      <c r="H1776" s="87"/>
    </row>
    <row r="1777" spans="7:8" x14ac:dyDescent="0.2">
      <c r="G1777" s="82"/>
      <c r="H1777" s="87"/>
    </row>
    <row r="1778" spans="7:8" x14ac:dyDescent="0.2">
      <c r="G1778" s="82"/>
      <c r="H1778" s="87"/>
    </row>
    <row r="1779" spans="7:8" x14ac:dyDescent="0.2">
      <c r="G1779" s="82"/>
      <c r="H1779" s="87"/>
    </row>
    <row r="1780" spans="7:8" x14ac:dyDescent="0.2">
      <c r="G1780" s="82"/>
      <c r="H1780" s="87"/>
    </row>
    <row r="1781" spans="7:8" x14ac:dyDescent="0.2">
      <c r="G1781" s="82"/>
      <c r="H1781" s="87"/>
    </row>
    <row r="1782" spans="7:8" x14ac:dyDescent="0.2">
      <c r="G1782" s="82"/>
      <c r="H1782" s="87"/>
    </row>
    <row r="1783" spans="7:8" x14ac:dyDescent="0.2">
      <c r="G1783" s="82"/>
      <c r="H1783" s="87"/>
    </row>
    <row r="1784" spans="7:8" x14ac:dyDescent="0.2">
      <c r="G1784" s="82"/>
      <c r="H1784" s="87"/>
    </row>
    <row r="1785" spans="7:8" x14ac:dyDescent="0.2">
      <c r="G1785" s="82"/>
      <c r="H1785" s="87"/>
    </row>
    <row r="1786" spans="7:8" x14ac:dyDescent="0.2">
      <c r="G1786" s="82"/>
      <c r="H1786" s="87"/>
    </row>
    <row r="1787" spans="7:8" x14ac:dyDescent="0.2">
      <c r="G1787" s="82"/>
      <c r="H1787" s="87"/>
    </row>
    <row r="1788" spans="7:8" x14ac:dyDescent="0.2">
      <c r="G1788" s="82"/>
      <c r="H1788" s="87"/>
    </row>
    <row r="1789" spans="7:8" x14ac:dyDescent="0.2">
      <c r="G1789" s="82"/>
      <c r="H1789" s="87"/>
    </row>
    <row r="1790" spans="7:8" x14ac:dyDescent="0.2">
      <c r="G1790" s="82"/>
      <c r="H1790" s="87"/>
    </row>
    <row r="1791" spans="7:8" x14ac:dyDescent="0.2">
      <c r="G1791" s="82"/>
      <c r="H1791" s="87"/>
    </row>
    <row r="1792" spans="7:8" x14ac:dyDescent="0.2">
      <c r="G1792" s="82"/>
      <c r="H1792" s="87"/>
    </row>
    <row r="1793" spans="7:8" x14ac:dyDescent="0.2">
      <c r="G1793" s="82"/>
      <c r="H1793" s="87"/>
    </row>
    <row r="1794" spans="7:8" x14ac:dyDescent="0.2">
      <c r="G1794" s="82"/>
      <c r="H1794" s="87"/>
    </row>
    <row r="1795" spans="7:8" x14ac:dyDescent="0.2">
      <c r="G1795" s="82"/>
      <c r="H1795" s="87"/>
    </row>
    <row r="1796" spans="7:8" x14ac:dyDescent="0.2">
      <c r="G1796" s="82"/>
      <c r="H1796" s="87"/>
    </row>
    <row r="1797" spans="7:8" x14ac:dyDescent="0.2">
      <c r="G1797" s="82"/>
      <c r="H1797" s="87"/>
    </row>
    <row r="1798" spans="7:8" x14ac:dyDescent="0.2">
      <c r="G1798" s="82"/>
      <c r="H1798" s="87"/>
    </row>
    <row r="1799" spans="7:8" x14ac:dyDescent="0.2">
      <c r="G1799" s="82"/>
      <c r="H1799" s="87"/>
    </row>
    <row r="1800" spans="7:8" x14ac:dyDescent="0.2">
      <c r="G1800" s="82"/>
      <c r="H1800" s="87"/>
    </row>
    <row r="1801" spans="7:8" x14ac:dyDescent="0.2">
      <c r="G1801" s="82"/>
      <c r="H1801" s="87"/>
    </row>
    <row r="1802" spans="7:8" x14ac:dyDescent="0.2">
      <c r="G1802" s="82"/>
      <c r="H1802" s="87"/>
    </row>
    <row r="1803" spans="7:8" x14ac:dyDescent="0.2">
      <c r="G1803" s="82"/>
      <c r="H1803" s="87"/>
    </row>
    <row r="1804" spans="7:8" x14ac:dyDescent="0.2">
      <c r="G1804" s="82"/>
      <c r="H1804" s="87"/>
    </row>
    <row r="1805" spans="7:8" x14ac:dyDescent="0.2">
      <c r="G1805" s="82"/>
      <c r="H1805" s="87"/>
    </row>
    <row r="1806" spans="7:8" x14ac:dyDescent="0.2">
      <c r="G1806" s="82"/>
      <c r="H1806" s="87"/>
    </row>
    <row r="1807" spans="7:8" x14ac:dyDescent="0.2">
      <c r="G1807" s="82"/>
      <c r="H1807" s="87"/>
    </row>
    <row r="1808" spans="7:8" x14ac:dyDescent="0.2">
      <c r="G1808" s="82"/>
      <c r="H1808" s="87"/>
    </row>
    <row r="1809" spans="7:8" x14ac:dyDescent="0.2">
      <c r="G1809" s="82"/>
      <c r="H1809" s="87"/>
    </row>
    <row r="1810" spans="7:8" x14ac:dyDescent="0.2">
      <c r="G1810" s="82"/>
      <c r="H1810" s="87"/>
    </row>
    <row r="1811" spans="7:8" x14ac:dyDescent="0.2">
      <c r="G1811" s="82"/>
      <c r="H1811" s="87"/>
    </row>
    <row r="1812" spans="7:8" x14ac:dyDescent="0.2">
      <c r="G1812" s="82"/>
      <c r="H1812" s="87"/>
    </row>
    <row r="1813" spans="7:8" x14ac:dyDescent="0.2">
      <c r="G1813" s="82"/>
      <c r="H1813" s="87"/>
    </row>
    <row r="1814" spans="7:8" x14ac:dyDescent="0.2">
      <c r="G1814" s="82"/>
      <c r="H1814" s="87"/>
    </row>
    <row r="1815" spans="7:8" x14ac:dyDescent="0.2">
      <c r="G1815" s="82"/>
      <c r="H1815" s="87"/>
    </row>
    <row r="1816" spans="7:8" x14ac:dyDescent="0.2">
      <c r="G1816" s="82"/>
      <c r="H1816" s="87"/>
    </row>
    <row r="1817" spans="7:8" x14ac:dyDescent="0.2">
      <c r="G1817" s="82"/>
      <c r="H1817" s="87"/>
    </row>
    <row r="1818" spans="7:8" x14ac:dyDescent="0.2">
      <c r="G1818" s="82"/>
      <c r="H1818" s="87"/>
    </row>
    <row r="1819" spans="7:8" x14ac:dyDescent="0.2">
      <c r="G1819" s="82"/>
      <c r="H1819" s="87"/>
    </row>
    <row r="1820" spans="7:8" x14ac:dyDescent="0.2">
      <c r="G1820" s="82"/>
      <c r="H1820" s="87"/>
    </row>
    <row r="1821" spans="7:8" x14ac:dyDescent="0.2">
      <c r="G1821" s="82"/>
      <c r="H1821" s="87"/>
    </row>
    <row r="1822" spans="7:8" x14ac:dyDescent="0.2">
      <c r="G1822" s="82"/>
      <c r="H1822" s="87"/>
    </row>
    <row r="1823" spans="7:8" x14ac:dyDescent="0.2">
      <c r="G1823" s="82"/>
      <c r="H1823" s="87"/>
    </row>
    <row r="1824" spans="7:8" x14ac:dyDescent="0.2">
      <c r="G1824" s="82"/>
      <c r="H1824" s="87"/>
    </row>
    <row r="1825" spans="7:8" x14ac:dyDescent="0.2">
      <c r="G1825" s="82"/>
      <c r="H1825" s="87"/>
    </row>
    <row r="1826" spans="7:8" x14ac:dyDescent="0.2">
      <c r="G1826" s="82"/>
      <c r="H1826" s="87"/>
    </row>
    <row r="1827" spans="7:8" x14ac:dyDescent="0.2">
      <c r="G1827" s="82"/>
      <c r="H1827" s="87"/>
    </row>
    <row r="1828" spans="7:8" x14ac:dyDescent="0.2">
      <c r="G1828" s="82"/>
      <c r="H1828" s="87"/>
    </row>
    <row r="1829" spans="7:8" x14ac:dyDescent="0.2">
      <c r="G1829" s="82"/>
      <c r="H1829" s="87"/>
    </row>
    <row r="1830" spans="7:8" x14ac:dyDescent="0.2">
      <c r="G1830" s="82"/>
      <c r="H1830" s="87"/>
    </row>
    <row r="1831" spans="7:8" x14ac:dyDescent="0.2">
      <c r="G1831" s="82"/>
      <c r="H1831" s="87"/>
    </row>
    <row r="1832" spans="7:8" x14ac:dyDescent="0.2">
      <c r="G1832" s="82"/>
      <c r="H1832" s="87"/>
    </row>
    <row r="1833" spans="7:8" x14ac:dyDescent="0.2">
      <c r="G1833" s="82"/>
      <c r="H1833" s="87"/>
    </row>
    <row r="1834" spans="7:8" x14ac:dyDescent="0.2">
      <c r="G1834" s="82"/>
      <c r="H1834" s="87"/>
    </row>
    <row r="1835" spans="7:8" x14ac:dyDescent="0.2">
      <c r="G1835" s="82"/>
      <c r="H1835" s="87"/>
    </row>
    <row r="1836" spans="7:8" x14ac:dyDescent="0.2">
      <c r="G1836" s="82"/>
      <c r="H1836" s="87"/>
    </row>
    <row r="1837" spans="7:8" x14ac:dyDescent="0.2">
      <c r="G1837" s="82"/>
      <c r="H1837" s="87"/>
    </row>
    <row r="1838" spans="7:8" x14ac:dyDescent="0.2">
      <c r="G1838" s="82"/>
      <c r="H1838" s="87"/>
    </row>
    <row r="1839" spans="7:8" x14ac:dyDescent="0.2">
      <c r="G1839" s="82"/>
      <c r="H1839" s="87"/>
    </row>
    <row r="1840" spans="7:8" x14ac:dyDescent="0.2">
      <c r="G1840" s="82"/>
      <c r="H1840" s="87"/>
    </row>
    <row r="1841" spans="7:8" x14ac:dyDescent="0.2">
      <c r="G1841" s="82"/>
      <c r="H1841" s="87"/>
    </row>
    <row r="1842" spans="7:8" x14ac:dyDescent="0.2">
      <c r="G1842" s="82"/>
      <c r="H1842" s="87"/>
    </row>
    <row r="1843" spans="7:8" x14ac:dyDescent="0.2">
      <c r="G1843" s="82"/>
      <c r="H1843" s="87"/>
    </row>
    <row r="1844" spans="7:8" x14ac:dyDescent="0.2">
      <c r="G1844" s="82"/>
      <c r="H1844" s="87"/>
    </row>
    <row r="1845" spans="7:8" x14ac:dyDescent="0.2">
      <c r="G1845" s="82"/>
      <c r="H1845" s="87"/>
    </row>
    <row r="1846" spans="7:8" x14ac:dyDescent="0.2">
      <c r="G1846" s="82"/>
      <c r="H1846" s="87"/>
    </row>
    <row r="1847" spans="7:8" x14ac:dyDescent="0.2">
      <c r="G1847" s="82"/>
      <c r="H1847" s="87"/>
    </row>
    <row r="1848" spans="7:8" x14ac:dyDescent="0.2">
      <c r="G1848" s="82"/>
      <c r="H1848" s="87"/>
    </row>
    <row r="1849" spans="7:8" x14ac:dyDescent="0.2">
      <c r="G1849" s="82"/>
      <c r="H1849" s="87"/>
    </row>
    <row r="1850" spans="7:8" x14ac:dyDescent="0.2">
      <c r="G1850" s="82"/>
      <c r="H1850" s="87"/>
    </row>
    <row r="1851" spans="7:8" x14ac:dyDescent="0.2">
      <c r="G1851" s="82"/>
      <c r="H1851" s="87"/>
    </row>
    <row r="1852" spans="7:8" x14ac:dyDescent="0.2">
      <c r="G1852" s="82"/>
      <c r="H1852" s="87"/>
    </row>
    <row r="1853" spans="7:8" x14ac:dyDescent="0.2">
      <c r="G1853" s="82"/>
      <c r="H1853" s="87"/>
    </row>
    <row r="1854" spans="7:8" x14ac:dyDescent="0.2">
      <c r="G1854" s="82"/>
      <c r="H1854" s="87"/>
    </row>
    <row r="1855" spans="7:8" x14ac:dyDescent="0.2">
      <c r="G1855" s="82"/>
      <c r="H1855" s="87"/>
    </row>
    <row r="1856" spans="7:8" x14ac:dyDescent="0.2">
      <c r="G1856" s="82"/>
      <c r="H1856" s="87"/>
    </row>
    <row r="1857" spans="7:8" x14ac:dyDescent="0.2">
      <c r="G1857" s="82"/>
      <c r="H1857" s="87"/>
    </row>
    <row r="1858" spans="7:8" x14ac:dyDescent="0.2">
      <c r="G1858" s="82"/>
      <c r="H1858" s="87"/>
    </row>
    <row r="1859" spans="7:8" x14ac:dyDescent="0.2">
      <c r="G1859" s="82"/>
      <c r="H1859" s="87"/>
    </row>
    <row r="1860" spans="7:8" x14ac:dyDescent="0.2">
      <c r="G1860" s="82"/>
      <c r="H1860" s="87"/>
    </row>
    <row r="1861" spans="7:8" x14ac:dyDescent="0.2">
      <c r="G1861" s="82"/>
      <c r="H1861" s="87"/>
    </row>
    <row r="1862" spans="7:8" x14ac:dyDescent="0.2">
      <c r="G1862" s="82"/>
      <c r="H1862" s="87"/>
    </row>
    <row r="1863" spans="7:8" x14ac:dyDescent="0.2">
      <c r="G1863" s="82"/>
      <c r="H1863" s="87"/>
    </row>
    <row r="1864" spans="7:8" x14ac:dyDescent="0.2">
      <c r="G1864" s="82"/>
      <c r="H1864" s="87"/>
    </row>
    <row r="1865" spans="7:8" x14ac:dyDescent="0.2">
      <c r="G1865" s="82"/>
      <c r="H1865" s="87"/>
    </row>
    <row r="1866" spans="7:8" x14ac:dyDescent="0.2">
      <c r="G1866" s="82"/>
      <c r="H1866" s="87"/>
    </row>
    <row r="1867" spans="7:8" x14ac:dyDescent="0.2">
      <c r="G1867" s="82"/>
      <c r="H1867" s="87"/>
    </row>
    <row r="1868" spans="7:8" x14ac:dyDescent="0.2">
      <c r="G1868" s="82"/>
      <c r="H1868" s="87"/>
    </row>
    <row r="1869" spans="7:8" x14ac:dyDescent="0.2">
      <c r="G1869" s="82"/>
      <c r="H1869" s="87"/>
    </row>
    <row r="1870" spans="7:8" x14ac:dyDescent="0.2">
      <c r="G1870" s="82"/>
      <c r="H1870" s="87"/>
    </row>
    <row r="1871" spans="7:8" x14ac:dyDescent="0.2">
      <c r="G1871" s="82"/>
      <c r="H1871" s="87"/>
    </row>
    <row r="1872" spans="7:8" x14ac:dyDescent="0.2">
      <c r="G1872" s="82"/>
      <c r="H1872" s="87"/>
    </row>
    <row r="1873" spans="7:8" x14ac:dyDescent="0.2">
      <c r="G1873" s="82"/>
      <c r="H1873" s="87"/>
    </row>
    <row r="1874" spans="7:8" x14ac:dyDescent="0.2">
      <c r="G1874" s="82"/>
      <c r="H1874" s="87"/>
    </row>
    <row r="1875" spans="7:8" x14ac:dyDescent="0.2">
      <c r="G1875" s="82"/>
      <c r="H1875" s="87"/>
    </row>
    <row r="1876" spans="7:8" x14ac:dyDescent="0.2">
      <c r="G1876" s="82"/>
      <c r="H1876" s="87"/>
    </row>
    <row r="1877" spans="7:8" x14ac:dyDescent="0.2">
      <c r="G1877" s="82"/>
      <c r="H1877" s="87"/>
    </row>
    <row r="1878" spans="7:8" x14ac:dyDescent="0.2">
      <c r="G1878" s="82"/>
      <c r="H1878" s="87"/>
    </row>
    <row r="1879" spans="7:8" x14ac:dyDescent="0.2">
      <c r="G1879" s="82"/>
      <c r="H1879" s="87"/>
    </row>
    <row r="1880" spans="7:8" x14ac:dyDescent="0.2">
      <c r="G1880" s="82"/>
      <c r="H1880" s="87"/>
    </row>
    <row r="1881" spans="7:8" x14ac:dyDescent="0.2">
      <c r="G1881" s="82"/>
      <c r="H1881" s="87"/>
    </row>
    <row r="1882" spans="7:8" x14ac:dyDescent="0.2">
      <c r="G1882" s="82"/>
      <c r="H1882" s="87"/>
    </row>
    <row r="1883" spans="7:8" x14ac:dyDescent="0.2">
      <c r="G1883" s="82"/>
      <c r="H1883" s="87"/>
    </row>
    <row r="1884" spans="7:8" x14ac:dyDescent="0.2">
      <c r="G1884" s="82"/>
      <c r="H1884" s="87"/>
    </row>
    <row r="1885" spans="7:8" x14ac:dyDescent="0.2">
      <c r="G1885" s="82"/>
      <c r="H1885" s="87"/>
    </row>
    <row r="1886" spans="7:8" x14ac:dyDescent="0.2">
      <c r="G1886" s="82"/>
      <c r="H1886" s="87"/>
    </row>
    <row r="1887" spans="7:8" x14ac:dyDescent="0.2">
      <c r="G1887" s="82"/>
      <c r="H1887" s="87"/>
    </row>
    <row r="1888" spans="7:8" x14ac:dyDescent="0.2">
      <c r="G1888" s="82"/>
      <c r="H1888" s="87"/>
    </row>
    <row r="1889" spans="7:8" x14ac:dyDescent="0.2">
      <c r="G1889" s="82"/>
      <c r="H1889" s="87"/>
    </row>
    <row r="1890" spans="7:8" x14ac:dyDescent="0.2">
      <c r="G1890" s="82"/>
      <c r="H1890" s="87"/>
    </row>
    <row r="1891" spans="7:8" x14ac:dyDescent="0.2">
      <c r="G1891" s="82"/>
      <c r="H1891" s="87"/>
    </row>
    <row r="1892" spans="7:8" x14ac:dyDescent="0.2">
      <c r="G1892" s="82"/>
      <c r="H1892" s="87"/>
    </row>
    <row r="1893" spans="7:8" x14ac:dyDescent="0.2">
      <c r="G1893" s="82"/>
      <c r="H1893" s="87"/>
    </row>
    <row r="1894" spans="7:8" x14ac:dyDescent="0.2">
      <c r="G1894" s="82"/>
      <c r="H1894" s="87"/>
    </row>
    <row r="1895" spans="7:8" x14ac:dyDescent="0.2">
      <c r="G1895" s="82"/>
      <c r="H1895" s="87"/>
    </row>
    <row r="1896" spans="7:8" x14ac:dyDescent="0.2">
      <c r="G1896" s="82"/>
      <c r="H1896" s="87"/>
    </row>
    <row r="1897" spans="7:8" x14ac:dyDescent="0.2">
      <c r="G1897" s="82"/>
      <c r="H1897" s="87"/>
    </row>
    <row r="1898" spans="7:8" x14ac:dyDescent="0.2">
      <c r="G1898" s="82"/>
      <c r="H1898" s="87"/>
    </row>
    <row r="1899" spans="7:8" x14ac:dyDescent="0.2">
      <c r="G1899" s="82"/>
      <c r="H1899" s="87"/>
    </row>
    <row r="1900" spans="7:8" x14ac:dyDescent="0.2">
      <c r="G1900" s="82"/>
      <c r="H1900" s="87"/>
    </row>
    <row r="1901" spans="7:8" x14ac:dyDescent="0.2">
      <c r="G1901" s="82"/>
      <c r="H1901" s="87"/>
    </row>
    <row r="1902" spans="7:8" x14ac:dyDescent="0.2">
      <c r="G1902" s="82"/>
      <c r="H1902" s="87"/>
    </row>
    <row r="1903" spans="7:8" x14ac:dyDescent="0.2">
      <c r="G1903" s="82"/>
      <c r="H1903" s="87"/>
    </row>
    <row r="1904" spans="7:8" x14ac:dyDescent="0.2">
      <c r="G1904" s="82"/>
      <c r="H1904" s="87"/>
    </row>
    <row r="1905" spans="7:8" x14ac:dyDescent="0.2">
      <c r="G1905" s="82"/>
      <c r="H1905" s="87"/>
    </row>
    <row r="1906" spans="7:8" x14ac:dyDescent="0.2">
      <c r="G1906" s="82"/>
      <c r="H1906" s="87"/>
    </row>
    <row r="1907" spans="7:8" x14ac:dyDescent="0.2">
      <c r="G1907" s="82"/>
      <c r="H1907" s="87"/>
    </row>
    <row r="1908" spans="7:8" x14ac:dyDescent="0.2">
      <c r="G1908" s="82"/>
      <c r="H1908" s="87"/>
    </row>
    <row r="1909" spans="7:8" x14ac:dyDescent="0.2">
      <c r="G1909" s="82"/>
      <c r="H1909" s="87"/>
    </row>
    <row r="1910" spans="7:8" x14ac:dyDescent="0.2">
      <c r="G1910" s="82"/>
      <c r="H1910" s="87"/>
    </row>
    <row r="1911" spans="7:8" x14ac:dyDescent="0.2">
      <c r="G1911" s="82"/>
      <c r="H1911" s="87"/>
    </row>
    <row r="1912" spans="7:8" x14ac:dyDescent="0.2">
      <c r="G1912" s="82"/>
      <c r="H1912" s="87"/>
    </row>
    <row r="1913" spans="7:8" x14ac:dyDescent="0.2">
      <c r="G1913" s="82"/>
      <c r="H1913" s="87"/>
    </row>
    <row r="1914" spans="7:8" x14ac:dyDescent="0.2">
      <c r="G1914" s="82"/>
      <c r="H1914" s="87"/>
    </row>
    <row r="1915" spans="7:8" x14ac:dyDescent="0.2">
      <c r="G1915" s="82"/>
      <c r="H1915" s="87"/>
    </row>
    <row r="1916" spans="7:8" x14ac:dyDescent="0.2">
      <c r="G1916" s="82"/>
      <c r="H1916" s="87"/>
    </row>
    <row r="1917" spans="7:8" x14ac:dyDescent="0.2">
      <c r="G1917" s="82"/>
      <c r="H1917" s="87"/>
    </row>
    <row r="1918" spans="7:8" x14ac:dyDescent="0.2">
      <c r="G1918" s="82"/>
      <c r="H1918" s="87"/>
    </row>
    <row r="1919" spans="7:8" x14ac:dyDescent="0.2">
      <c r="G1919" s="82"/>
      <c r="H1919" s="87"/>
    </row>
    <row r="1920" spans="7:8" x14ac:dyDescent="0.2">
      <c r="G1920" s="82"/>
      <c r="H1920" s="87"/>
    </row>
    <row r="1921" spans="7:8" x14ac:dyDescent="0.2">
      <c r="G1921" s="82"/>
      <c r="H1921" s="87"/>
    </row>
    <row r="1922" spans="7:8" x14ac:dyDescent="0.2">
      <c r="G1922" s="82"/>
      <c r="H1922" s="87"/>
    </row>
    <row r="1923" spans="7:8" x14ac:dyDescent="0.2">
      <c r="G1923" s="82"/>
      <c r="H1923" s="87"/>
    </row>
    <row r="1924" spans="7:8" x14ac:dyDescent="0.2">
      <c r="G1924" s="82"/>
      <c r="H1924" s="87"/>
    </row>
    <row r="1925" spans="7:8" x14ac:dyDescent="0.2">
      <c r="G1925" s="82"/>
      <c r="H1925" s="87"/>
    </row>
    <row r="1926" spans="7:8" x14ac:dyDescent="0.2">
      <c r="G1926" s="82"/>
      <c r="H1926" s="87"/>
    </row>
    <row r="1927" spans="7:8" x14ac:dyDescent="0.2">
      <c r="G1927" s="82"/>
      <c r="H1927" s="87"/>
    </row>
    <row r="1928" spans="7:8" x14ac:dyDescent="0.2">
      <c r="G1928" s="82"/>
      <c r="H1928" s="87"/>
    </row>
    <row r="1929" spans="7:8" x14ac:dyDescent="0.2">
      <c r="G1929" s="82"/>
      <c r="H1929" s="87"/>
    </row>
    <row r="1930" spans="7:8" x14ac:dyDescent="0.2">
      <c r="G1930" s="82"/>
      <c r="H1930" s="87"/>
    </row>
    <row r="1931" spans="7:8" x14ac:dyDescent="0.2">
      <c r="G1931" s="82"/>
      <c r="H1931" s="87"/>
    </row>
    <row r="1932" spans="7:8" x14ac:dyDescent="0.2">
      <c r="G1932" s="82"/>
      <c r="H1932" s="87"/>
    </row>
    <row r="1933" spans="7:8" x14ac:dyDescent="0.2">
      <c r="G1933" s="82"/>
      <c r="H1933" s="87"/>
    </row>
    <row r="1934" spans="7:8" x14ac:dyDescent="0.2">
      <c r="G1934" s="82"/>
      <c r="H1934" s="87"/>
    </row>
    <row r="1935" spans="7:8" x14ac:dyDescent="0.2">
      <c r="G1935" s="82"/>
      <c r="H1935" s="87"/>
    </row>
    <row r="1936" spans="7:8" x14ac:dyDescent="0.2">
      <c r="G1936" s="82"/>
      <c r="H1936" s="87"/>
    </row>
    <row r="1937" spans="7:8" x14ac:dyDescent="0.2">
      <c r="G1937" s="82"/>
      <c r="H1937" s="87"/>
    </row>
    <row r="1938" spans="7:8" x14ac:dyDescent="0.2">
      <c r="G1938" s="82"/>
      <c r="H1938" s="87"/>
    </row>
    <row r="1939" spans="7:8" x14ac:dyDescent="0.2">
      <c r="G1939" s="82"/>
      <c r="H1939" s="87"/>
    </row>
    <row r="1940" spans="7:8" x14ac:dyDescent="0.2">
      <c r="G1940" s="82"/>
      <c r="H1940" s="87"/>
    </row>
    <row r="1941" spans="7:8" x14ac:dyDescent="0.2">
      <c r="G1941" s="82"/>
      <c r="H1941" s="87"/>
    </row>
    <row r="1942" spans="7:8" x14ac:dyDescent="0.2">
      <c r="G1942" s="82"/>
      <c r="H1942" s="87"/>
    </row>
    <row r="1943" spans="7:8" x14ac:dyDescent="0.2">
      <c r="G1943" s="82"/>
      <c r="H1943" s="87"/>
    </row>
    <row r="1944" spans="7:8" x14ac:dyDescent="0.2">
      <c r="G1944" s="82"/>
      <c r="H1944" s="87"/>
    </row>
    <row r="1945" spans="7:8" x14ac:dyDescent="0.2">
      <c r="G1945" s="82"/>
      <c r="H1945" s="87"/>
    </row>
    <row r="1946" spans="7:8" x14ac:dyDescent="0.2">
      <c r="G1946" s="82"/>
      <c r="H1946" s="87"/>
    </row>
    <row r="1947" spans="7:8" x14ac:dyDescent="0.2">
      <c r="G1947" s="82"/>
      <c r="H1947" s="87"/>
    </row>
    <row r="1948" spans="7:8" x14ac:dyDescent="0.2">
      <c r="G1948" s="82"/>
      <c r="H1948" s="87"/>
    </row>
    <row r="1949" spans="7:8" x14ac:dyDescent="0.2">
      <c r="G1949" s="82"/>
      <c r="H1949" s="87"/>
    </row>
    <row r="1950" spans="7:8" x14ac:dyDescent="0.2">
      <c r="G1950" s="82"/>
      <c r="H1950" s="87"/>
    </row>
    <row r="1951" spans="7:8" x14ac:dyDescent="0.2">
      <c r="G1951" s="82"/>
      <c r="H1951" s="87"/>
    </row>
    <row r="1952" spans="7:8" x14ac:dyDescent="0.2">
      <c r="G1952" s="82"/>
      <c r="H1952" s="87"/>
    </row>
    <row r="1953" spans="7:8" x14ac:dyDescent="0.2">
      <c r="G1953" s="82"/>
      <c r="H1953" s="87"/>
    </row>
    <row r="1954" spans="7:8" x14ac:dyDescent="0.2">
      <c r="G1954" s="82"/>
      <c r="H1954" s="87"/>
    </row>
    <row r="1955" spans="7:8" x14ac:dyDescent="0.2">
      <c r="G1955" s="82"/>
      <c r="H1955" s="87"/>
    </row>
    <row r="1956" spans="7:8" x14ac:dyDescent="0.2">
      <c r="G1956" s="82"/>
      <c r="H1956" s="87"/>
    </row>
    <row r="1957" spans="7:8" x14ac:dyDescent="0.2">
      <c r="G1957" s="82"/>
      <c r="H1957" s="87"/>
    </row>
    <row r="1958" spans="7:8" x14ac:dyDescent="0.2">
      <c r="G1958" s="82"/>
      <c r="H1958" s="87"/>
    </row>
    <row r="1959" spans="7:8" x14ac:dyDescent="0.2">
      <c r="G1959" s="82"/>
      <c r="H1959" s="87"/>
    </row>
    <row r="1960" spans="7:8" x14ac:dyDescent="0.2">
      <c r="G1960" s="82"/>
      <c r="H1960" s="87"/>
    </row>
    <row r="1961" spans="7:8" x14ac:dyDescent="0.2">
      <c r="G1961" s="82"/>
      <c r="H1961" s="87"/>
    </row>
    <row r="1962" spans="7:8" x14ac:dyDescent="0.2">
      <c r="G1962" s="82"/>
      <c r="H1962" s="87"/>
    </row>
    <row r="1963" spans="7:8" x14ac:dyDescent="0.2">
      <c r="G1963" s="82"/>
      <c r="H1963" s="87"/>
    </row>
    <row r="1964" spans="7:8" x14ac:dyDescent="0.2">
      <c r="G1964" s="82"/>
      <c r="H1964" s="87"/>
    </row>
    <row r="1965" spans="7:8" x14ac:dyDescent="0.2">
      <c r="G1965" s="82"/>
      <c r="H1965" s="87"/>
    </row>
    <row r="1966" spans="7:8" x14ac:dyDescent="0.2">
      <c r="G1966" s="82"/>
      <c r="H1966" s="87"/>
    </row>
    <row r="1967" spans="7:8" x14ac:dyDescent="0.2">
      <c r="G1967" s="82"/>
      <c r="H1967" s="87"/>
    </row>
    <row r="1968" spans="7:8" x14ac:dyDescent="0.2">
      <c r="G1968" s="82"/>
      <c r="H1968" s="87"/>
    </row>
    <row r="1969" spans="7:8" x14ac:dyDescent="0.2">
      <c r="G1969" s="82"/>
      <c r="H1969" s="87"/>
    </row>
    <row r="1970" spans="7:8" x14ac:dyDescent="0.2">
      <c r="G1970" s="82"/>
      <c r="H1970" s="87"/>
    </row>
    <row r="1971" spans="7:8" x14ac:dyDescent="0.2">
      <c r="G1971" s="82"/>
      <c r="H1971" s="87"/>
    </row>
    <row r="1972" spans="7:8" x14ac:dyDescent="0.2">
      <c r="G1972" s="82"/>
      <c r="H1972" s="87"/>
    </row>
    <row r="1973" spans="7:8" x14ac:dyDescent="0.2">
      <c r="G1973" s="82"/>
      <c r="H1973" s="87"/>
    </row>
    <row r="1974" spans="7:8" x14ac:dyDescent="0.2">
      <c r="G1974" s="82"/>
      <c r="H1974" s="87"/>
    </row>
    <row r="1975" spans="7:8" x14ac:dyDescent="0.2">
      <c r="G1975" s="82"/>
      <c r="H1975" s="87"/>
    </row>
    <row r="1976" spans="7:8" x14ac:dyDescent="0.2">
      <c r="G1976" s="82"/>
      <c r="H1976" s="87"/>
    </row>
    <row r="1977" spans="7:8" x14ac:dyDescent="0.2">
      <c r="G1977" s="82"/>
      <c r="H1977" s="87"/>
    </row>
    <row r="1978" spans="7:8" x14ac:dyDescent="0.2">
      <c r="G1978" s="82"/>
      <c r="H1978" s="87"/>
    </row>
    <row r="1979" spans="7:8" x14ac:dyDescent="0.2">
      <c r="G1979" s="82"/>
      <c r="H1979" s="87"/>
    </row>
    <row r="1980" spans="7:8" x14ac:dyDescent="0.2">
      <c r="G1980" s="82"/>
      <c r="H1980" s="87"/>
    </row>
    <row r="1981" spans="7:8" x14ac:dyDescent="0.2">
      <c r="G1981" s="82"/>
      <c r="H1981" s="87"/>
    </row>
    <row r="1982" spans="7:8" x14ac:dyDescent="0.2">
      <c r="G1982" s="82"/>
      <c r="H1982" s="87"/>
    </row>
    <row r="1983" spans="7:8" x14ac:dyDescent="0.2">
      <c r="G1983" s="82"/>
      <c r="H1983" s="87"/>
    </row>
    <row r="1984" spans="7:8" x14ac:dyDescent="0.2">
      <c r="G1984" s="82"/>
      <c r="H1984" s="87"/>
    </row>
    <row r="1985" spans="7:8" x14ac:dyDescent="0.2">
      <c r="G1985" s="82"/>
      <c r="H1985" s="87"/>
    </row>
    <row r="1986" spans="7:8" x14ac:dyDescent="0.2">
      <c r="G1986" s="82"/>
      <c r="H1986" s="87"/>
    </row>
    <row r="1987" spans="7:8" x14ac:dyDescent="0.2">
      <c r="G1987" s="82"/>
      <c r="H1987" s="87"/>
    </row>
    <row r="1988" spans="7:8" x14ac:dyDescent="0.2">
      <c r="G1988" s="82"/>
      <c r="H1988" s="87"/>
    </row>
    <row r="1989" spans="7:8" x14ac:dyDescent="0.2">
      <c r="G1989" s="82"/>
      <c r="H1989" s="87"/>
    </row>
    <row r="1990" spans="7:8" x14ac:dyDescent="0.2">
      <c r="G1990" s="82"/>
      <c r="H1990" s="87"/>
    </row>
    <row r="1991" spans="7:8" x14ac:dyDescent="0.2">
      <c r="G1991" s="82"/>
      <c r="H1991" s="87"/>
    </row>
    <row r="1992" spans="7:8" x14ac:dyDescent="0.2">
      <c r="G1992" s="82"/>
      <c r="H1992" s="87"/>
    </row>
    <row r="1993" spans="7:8" x14ac:dyDescent="0.2">
      <c r="G1993" s="82"/>
      <c r="H1993" s="87"/>
    </row>
    <row r="1994" spans="7:8" x14ac:dyDescent="0.2">
      <c r="G1994" s="82"/>
      <c r="H1994" s="87"/>
    </row>
    <row r="1995" spans="7:8" x14ac:dyDescent="0.2">
      <c r="G1995" s="82"/>
      <c r="H1995" s="87"/>
    </row>
    <row r="1996" spans="7:8" x14ac:dyDescent="0.2">
      <c r="G1996" s="82"/>
      <c r="H1996" s="87"/>
    </row>
    <row r="1997" spans="7:8" x14ac:dyDescent="0.2">
      <c r="G1997" s="82"/>
      <c r="H1997" s="87"/>
    </row>
    <row r="1998" spans="7:8" x14ac:dyDescent="0.2">
      <c r="G1998" s="82"/>
      <c r="H1998" s="87"/>
    </row>
    <row r="1999" spans="7:8" x14ac:dyDescent="0.2">
      <c r="G1999" s="82"/>
      <c r="H1999" s="87"/>
    </row>
    <row r="2000" spans="7:8" x14ac:dyDescent="0.2">
      <c r="G2000" s="82"/>
      <c r="H2000" s="87"/>
    </row>
    <row r="2001" spans="7:8" x14ac:dyDescent="0.2">
      <c r="G2001" s="82"/>
      <c r="H2001" s="87"/>
    </row>
    <row r="2002" spans="7:8" x14ac:dyDescent="0.2">
      <c r="G2002" s="82"/>
      <c r="H2002" s="87"/>
    </row>
    <row r="2003" spans="7:8" x14ac:dyDescent="0.2">
      <c r="G2003" s="82"/>
      <c r="H2003" s="87"/>
    </row>
    <row r="2004" spans="7:8" x14ac:dyDescent="0.2">
      <c r="G2004" s="82"/>
      <c r="H2004" s="87"/>
    </row>
    <row r="2005" spans="7:8" x14ac:dyDescent="0.2">
      <c r="G2005" s="82"/>
      <c r="H2005" s="87"/>
    </row>
    <row r="2006" spans="7:8" x14ac:dyDescent="0.2">
      <c r="G2006" s="82"/>
      <c r="H2006" s="87"/>
    </row>
    <row r="2007" spans="7:8" x14ac:dyDescent="0.2">
      <c r="G2007" s="82"/>
      <c r="H2007" s="87"/>
    </row>
    <row r="2008" spans="7:8" x14ac:dyDescent="0.2">
      <c r="G2008" s="82"/>
      <c r="H2008" s="87"/>
    </row>
    <row r="2009" spans="7:8" x14ac:dyDescent="0.2">
      <c r="G2009" s="82"/>
      <c r="H2009" s="87"/>
    </row>
    <row r="2010" spans="7:8" x14ac:dyDescent="0.2">
      <c r="G2010" s="82"/>
      <c r="H2010" s="87"/>
    </row>
    <row r="2011" spans="7:8" x14ac:dyDescent="0.2">
      <c r="G2011" s="82"/>
      <c r="H2011" s="87"/>
    </row>
    <row r="2012" spans="7:8" x14ac:dyDescent="0.2">
      <c r="G2012" s="82"/>
      <c r="H2012" s="87"/>
    </row>
    <row r="2013" spans="7:8" x14ac:dyDescent="0.2">
      <c r="G2013" s="82"/>
      <c r="H2013" s="87"/>
    </row>
    <row r="2014" spans="7:8" x14ac:dyDescent="0.2">
      <c r="G2014" s="82"/>
      <c r="H2014" s="87"/>
    </row>
    <row r="2015" spans="7:8" x14ac:dyDescent="0.2">
      <c r="G2015" s="82"/>
      <c r="H2015" s="87"/>
    </row>
    <row r="2016" spans="7:8" x14ac:dyDescent="0.2">
      <c r="G2016" s="82"/>
      <c r="H2016" s="87"/>
    </row>
    <row r="2017" spans="7:8" x14ac:dyDescent="0.2">
      <c r="G2017" s="82"/>
      <c r="H2017" s="87"/>
    </row>
    <row r="2018" spans="7:8" x14ac:dyDescent="0.2">
      <c r="G2018" s="82"/>
      <c r="H2018" s="87"/>
    </row>
    <row r="2019" spans="7:8" x14ac:dyDescent="0.2">
      <c r="G2019" s="82"/>
      <c r="H2019" s="87"/>
    </row>
    <row r="2020" spans="7:8" x14ac:dyDescent="0.2">
      <c r="G2020" s="82"/>
      <c r="H2020" s="87"/>
    </row>
    <row r="2021" spans="7:8" x14ac:dyDescent="0.2">
      <c r="G2021" s="82"/>
      <c r="H2021" s="87"/>
    </row>
    <row r="2022" spans="7:8" x14ac:dyDescent="0.2">
      <c r="G2022" s="82"/>
      <c r="H2022" s="87"/>
    </row>
    <row r="2023" spans="7:8" x14ac:dyDescent="0.2">
      <c r="G2023" s="82"/>
      <c r="H2023" s="87"/>
    </row>
    <row r="2024" spans="7:8" x14ac:dyDescent="0.2">
      <c r="G2024" s="82"/>
      <c r="H2024" s="87"/>
    </row>
    <row r="2025" spans="7:8" x14ac:dyDescent="0.2">
      <c r="G2025" s="82"/>
      <c r="H2025" s="87"/>
    </row>
    <row r="2026" spans="7:8" x14ac:dyDescent="0.2">
      <c r="G2026" s="82"/>
      <c r="H2026" s="87"/>
    </row>
    <row r="2027" spans="7:8" x14ac:dyDescent="0.2">
      <c r="G2027" s="82"/>
      <c r="H2027" s="87"/>
    </row>
    <row r="2028" spans="7:8" x14ac:dyDescent="0.2">
      <c r="G2028" s="82"/>
      <c r="H2028" s="87"/>
    </row>
    <row r="2029" spans="7:8" x14ac:dyDescent="0.2">
      <c r="G2029" s="82"/>
      <c r="H2029" s="87"/>
    </row>
    <row r="2030" spans="7:8" x14ac:dyDescent="0.2">
      <c r="G2030" s="82"/>
      <c r="H2030" s="87"/>
    </row>
    <row r="2031" spans="7:8" x14ac:dyDescent="0.2">
      <c r="G2031" s="82"/>
      <c r="H2031" s="87"/>
    </row>
    <row r="2032" spans="7:8" x14ac:dyDescent="0.2">
      <c r="G2032" s="82"/>
      <c r="H2032" s="87"/>
    </row>
    <row r="2033" spans="7:8" x14ac:dyDescent="0.2">
      <c r="G2033" s="82"/>
      <c r="H2033" s="87"/>
    </row>
    <row r="2034" spans="7:8" x14ac:dyDescent="0.2">
      <c r="G2034" s="82"/>
      <c r="H2034" s="87"/>
    </row>
    <row r="2035" spans="7:8" x14ac:dyDescent="0.2">
      <c r="G2035" s="82"/>
      <c r="H2035" s="87"/>
    </row>
    <row r="2036" spans="7:8" x14ac:dyDescent="0.2">
      <c r="G2036" s="82"/>
      <c r="H2036" s="87"/>
    </row>
    <row r="2037" spans="7:8" x14ac:dyDescent="0.2">
      <c r="G2037" s="82"/>
      <c r="H2037" s="87"/>
    </row>
    <row r="2038" spans="7:8" x14ac:dyDescent="0.2">
      <c r="G2038" s="82"/>
      <c r="H2038" s="87"/>
    </row>
    <row r="2039" spans="7:8" x14ac:dyDescent="0.2">
      <c r="G2039" s="82"/>
      <c r="H2039" s="87"/>
    </row>
    <row r="2040" spans="7:8" x14ac:dyDescent="0.2">
      <c r="G2040" s="82"/>
      <c r="H2040" s="87"/>
    </row>
    <row r="2041" spans="7:8" x14ac:dyDescent="0.2">
      <c r="G2041" s="82"/>
      <c r="H2041" s="87"/>
    </row>
    <row r="2042" spans="7:8" x14ac:dyDescent="0.2">
      <c r="G2042" s="82"/>
      <c r="H2042" s="87"/>
    </row>
    <row r="2043" spans="7:8" x14ac:dyDescent="0.2">
      <c r="G2043" s="82"/>
      <c r="H2043" s="87"/>
    </row>
    <row r="2044" spans="7:8" x14ac:dyDescent="0.2">
      <c r="G2044" s="82"/>
      <c r="H2044" s="87"/>
    </row>
    <row r="2045" spans="7:8" x14ac:dyDescent="0.2">
      <c r="G2045" s="82"/>
      <c r="H2045" s="87"/>
    </row>
    <row r="2046" spans="7:8" x14ac:dyDescent="0.2">
      <c r="G2046" s="82"/>
      <c r="H2046" s="87"/>
    </row>
    <row r="2047" spans="7:8" x14ac:dyDescent="0.2">
      <c r="G2047" s="82"/>
      <c r="H2047" s="87"/>
    </row>
    <row r="2048" spans="7:8" x14ac:dyDescent="0.2">
      <c r="G2048" s="82"/>
      <c r="H2048" s="87"/>
    </row>
    <row r="2049" spans="7:8" x14ac:dyDescent="0.2">
      <c r="G2049" s="82"/>
      <c r="H2049" s="87"/>
    </row>
    <row r="2050" spans="7:8" x14ac:dyDescent="0.2">
      <c r="G2050" s="82"/>
      <c r="H2050" s="87"/>
    </row>
    <row r="2051" spans="7:8" x14ac:dyDescent="0.2">
      <c r="G2051" s="82"/>
      <c r="H2051" s="87"/>
    </row>
    <row r="2052" spans="7:8" x14ac:dyDescent="0.2">
      <c r="G2052" s="82"/>
      <c r="H2052" s="87"/>
    </row>
    <row r="2053" spans="7:8" x14ac:dyDescent="0.2">
      <c r="G2053" s="82"/>
      <c r="H2053" s="87"/>
    </row>
    <row r="2054" spans="7:8" x14ac:dyDescent="0.2">
      <c r="G2054" s="82"/>
      <c r="H2054" s="87"/>
    </row>
    <row r="2055" spans="7:8" x14ac:dyDescent="0.2">
      <c r="G2055" s="82"/>
      <c r="H2055" s="87"/>
    </row>
    <row r="2056" spans="7:8" x14ac:dyDescent="0.2">
      <c r="G2056" s="82"/>
      <c r="H2056" s="87"/>
    </row>
    <row r="2057" spans="7:8" x14ac:dyDescent="0.2">
      <c r="G2057" s="82"/>
      <c r="H2057" s="87"/>
    </row>
    <row r="2058" spans="7:8" x14ac:dyDescent="0.2">
      <c r="G2058" s="82"/>
      <c r="H2058" s="87"/>
    </row>
    <row r="2059" spans="7:8" x14ac:dyDescent="0.2">
      <c r="G2059" s="82"/>
      <c r="H2059" s="87"/>
    </row>
    <row r="2060" spans="7:8" x14ac:dyDescent="0.2">
      <c r="G2060" s="82"/>
      <c r="H2060" s="87"/>
    </row>
    <row r="2061" spans="7:8" x14ac:dyDescent="0.2">
      <c r="G2061" s="82"/>
      <c r="H2061" s="87"/>
    </row>
    <row r="2062" spans="7:8" x14ac:dyDescent="0.2">
      <c r="G2062" s="82"/>
      <c r="H2062" s="87"/>
    </row>
    <row r="2063" spans="7:8" x14ac:dyDescent="0.2">
      <c r="G2063" s="82"/>
      <c r="H2063" s="87"/>
    </row>
    <row r="2064" spans="7:8" x14ac:dyDescent="0.2">
      <c r="G2064" s="82"/>
      <c r="H2064" s="87"/>
    </row>
    <row r="2065" spans="7:8" x14ac:dyDescent="0.2">
      <c r="G2065" s="82"/>
      <c r="H2065" s="87"/>
    </row>
    <row r="2066" spans="7:8" x14ac:dyDescent="0.2">
      <c r="G2066" s="82"/>
      <c r="H2066" s="87"/>
    </row>
    <row r="2067" spans="7:8" x14ac:dyDescent="0.2">
      <c r="G2067" s="82"/>
      <c r="H2067" s="87"/>
    </row>
    <row r="2068" spans="7:8" x14ac:dyDescent="0.2">
      <c r="G2068" s="82"/>
      <c r="H2068" s="87"/>
    </row>
    <row r="2069" spans="7:8" x14ac:dyDescent="0.2">
      <c r="G2069" s="82"/>
      <c r="H2069" s="87"/>
    </row>
    <row r="2070" spans="7:8" x14ac:dyDescent="0.2">
      <c r="G2070" s="82"/>
      <c r="H2070" s="87"/>
    </row>
    <row r="2071" spans="7:8" x14ac:dyDescent="0.2">
      <c r="G2071" s="82"/>
      <c r="H2071" s="87"/>
    </row>
    <row r="2072" spans="7:8" x14ac:dyDescent="0.2">
      <c r="G2072" s="82"/>
      <c r="H2072" s="87"/>
    </row>
    <row r="2073" spans="7:8" x14ac:dyDescent="0.2">
      <c r="G2073" s="82"/>
      <c r="H2073" s="87"/>
    </row>
    <row r="2074" spans="7:8" x14ac:dyDescent="0.2">
      <c r="G2074" s="82"/>
      <c r="H2074" s="87"/>
    </row>
    <row r="2075" spans="7:8" x14ac:dyDescent="0.2">
      <c r="G2075" s="82"/>
      <c r="H2075" s="87"/>
    </row>
    <row r="2076" spans="7:8" x14ac:dyDescent="0.2">
      <c r="G2076" s="82"/>
      <c r="H2076" s="87"/>
    </row>
    <row r="2077" spans="7:8" x14ac:dyDescent="0.2">
      <c r="G2077" s="82"/>
      <c r="H2077" s="87"/>
    </row>
    <row r="2078" spans="7:8" x14ac:dyDescent="0.2">
      <c r="G2078" s="82"/>
      <c r="H2078" s="87"/>
    </row>
    <row r="2079" spans="7:8" x14ac:dyDescent="0.2">
      <c r="G2079" s="82"/>
      <c r="H2079" s="87"/>
    </row>
    <row r="2080" spans="7:8" x14ac:dyDescent="0.2">
      <c r="G2080" s="82"/>
      <c r="H2080" s="87"/>
    </row>
    <row r="2081" spans="7:8" x14ac:dyDescent="0.2">
      <c r="G2081" s="82"/>
      <c r="H2081" s="87"/>
    </row>
    <row r="2082" spans="7:8" x14ac:dyDescent="0.2">
      <c r="G2082" s="82"/>
      <c r="H2082" s="87"/>
    </row>
    <row r="2083" spans="7:8" x14ac:dyDescent="0.2">
      <c r="G2083" s="82"/>
      <c r="H2083" s="87"/>
    </row>
    <row r="2084" spans="7:8" x14ac:dyDescent="0.2">
      <c r="G2084" s="82"/>
      <c r="H2084" s="87"/>
    </row>
    <row r="2085" spans="7:8" x14ac:dyDescent="0.2">
      <c r="G2085" s="82"/>
      <c r="H2085" s="87"/>
    </row>
    <row r="2086" spans="7:8" x14ac:dyDescent="0.2">
      <c r="G2086" s="82"/>
      <c r="H2086" s="87"/>
    </row>
    <row r="2087" spans="7:8" x14ac:dyDescent="0.2">
      <c r="G2087" s="82"/>
      <c r="H2087" s="87"/>
    </row>
    <row r="2088" spans="7:8" x14ac:dyDescent="0.2">
      <c r="G2088" s="82"/>
      <c r="H2088" s="87"/>
    </row>
    <row r="2089" spans="7:8" x14ac:dyDescent="0.2">
      <c r="G2089" s="82"/>
      <c r="H2089" s="87"/>
    </row>
    <row r="2090" spans="7:8" x14ac:dyDescent="0.2">
      <c r="G2090" s="82"/>
      <c r="H2090" s="87"/>
    </row>
    <row r="2091" spans="7:8" x14ac:dyDescent="0.2">
      <c r="G2091" s="82"/>
      <c r="H2091" s="87"/>
    </row>
    <row r="2092" spans="7:8" x14ac:dyDescent="0.2">
      <c r="G2092" s="82"/>
      <c r="H2092" s="87"/>
    </row>
    <row r="2093" spans="7:8" x14ac:dyDescent="0.2">
      <c r="G2093" s="82"/>
      <c r="H2093" s="87"/>
    </row>
    <row r="2094" spans="7:8" x14ac:dyDescent="0.2">
      <c r="G2094" s="82"/>
      <c r="H2094" s="87"/>
    </row>
    <row r="2095" spans="7:8" x14ac:dyDescent="0.2">
      <c r="G2095" s="82"/>
      <c r="H2095" s="87"/>
    </row>
    <row r="2096" spans="7:8" x14ac:dyDescent="0.2">
      <c r="G2096" s="82"/>
      <c r="H2096" s="87"/>
    </row>
    <row r="2097" spans="7:8" x14ac:dyDescent="0.2">
      <c r="G2097" s="82"/>
      <c r="H2097" s="87"/>
    </row>
    <row r="2098" spans="7:8" x14ac:dyDescent="0.2">
      <c r="G2098" s="82"/>
      <c r="H2098" s="87"/>
    </row>
    <row r="2099" spans="7:8" x14ac:dyDescent="0.2">
      <c r="G2099" s="82"/>
      <c r="H2099" s="87"/>
    </row>
    <row r="2100" spans="7:8" x14ac:dyDescent="0.2">
      <c r="G2100" s="82"/>
      <c r="H2100" s="87"/>
    </row>
    <row r="2101" spans="7:8" x14ac:dyDescent="0.2">
      <c r="G2101" s="82"/>
      <c r="H2101" s="87"/>
    </row>
    <row r="2102" spans="7:8" x14ac:dyDescent="0.2">
      <c r="G2102" s="82"/>
      <c r="H2102" s="87"/>
    </row>
    <row r="2103" spans="7:8" x14ac:dyDescent="0.2">
      <c r="G2103" s="82"/>
      <c r="H2103" s="87"/>
    </row>
    <row r="2104" spans="7:8" x14ac:dyDescent="0.2">
      <c r="G2104" s="82"/>
      <c r="H2104" s="87"/>
    </row>
    <row r="2105" spans="7:8" x14ac:dyDescent="0.2">
      <c r="G2105" s="82"/>
      <c r="H2105" s="87"/>
    </row>
    <row r="2106" spans="7:8" x14ac:dyDescent="0.2">
      <c r="G2106" s="82"/>
      <c r="H2106" s="87"/>
    </row>
    <row r="2107" spans="7:8" x14ac:dyDescent="0.2">
      <c r="G2107" s="82"/>
      <c r="H2107" s="87"/>
    </row>
    <row r="2108" spans="7:8" x14ac:dyDescent="0.2">
      <c r="G2108" s="82"/>
      <c r="H2108" s="87"/>
    </row>
    <row r="2109" spans="7:8" x14ac:dyDescent="0.2">
      <c r="G2109" s="82"/>
      <c r="H2109" s="87"/>
    </row>
    <row r="2110" spans="7:8" x14ac:dyDescent="0.2">
      <c r="G2110" s="82"/>
      <c r="H2110" s="87"/>
    </row>
    <row r="2111" spans="7:8" x14ac:dyDescent="0.2">
      <c r="G2111" s="82"/>
      <c r="H2111" s="87"/>
    </row>
    <row r="2112" spans="7:8" x14ac:dyDescent="0.2">
      <c r="G2112" s="82"/>
      <c r="H2112" s="87"/>
    </row>
    <row r="2113" spans="7:8" x14ac:dyDescent="0.2">
      <c r="G2113" s="82"/>
      <c r="H2113" s="87"/>
    </row>
    <row r="2114" spans="7:8" x14ac:dyDescent="0.2">
      <c r="G2114" s="82"/>
      <c r="H2114" s="87"/>
    </row>
    <row r="2115" spans="7:8" x14ac:dyDescent="0.2">
      <c r="G2115" s="82"/>
      <c r="H2115" s="87"/>
    </row>
    <row r="2116" spans="7:8" x14ac:dyDescent="0.2">
      <c r="G2116" s="82"/>
      <c r="H2116" s="87"/>
    </row>
    <row r="2117" spans="7:8" x14ac:dyDescent="0.2">
      <c r="G2117" s="82"/>
      <c r="H2117" s="87"/>
    </row>
    <row r="2118" spans="7:8" x14ac:dyDescent="0.2">
      <c r="G2118" s="82"/>
      <c r="H2118" s="87"/>
    </row>
    <row r="2119" spans="7:8" x14ac:dyDescent="0.2">
      <c r="G2119" s="82"/>
      <c r="H2119" s="87"/>
    </row>
    <row r="2120" spans="7:8" x14ac:dyDescent="0.2">
      <c r="G2120" s="82"/>
      <c r="H2120" s="87"/>
    </row>
    <row r="2121" spans="7:8" x14ac:dyDescent="0.2">
      <c r="G2121" s="82"/>
      <c r="H2121" s="87"/>
    </row>
    <row r="2122" spans="7:8" x14ac:dyDescent="0.2">
      <c r="G2122" s="82"/>
      <c r="H2122" s="87"/>
    </row>
    <row r="2123" spans="7:8" x14ac:dyDescent="0.2">
      <c r="G2123" s="82"/>
      <c r="H2123" s="87"/>
    </row>
    <row r="2124" spans="7:8" x14ac:dyDescent="0.2">
      <c r="G2124" s="82"/>
      <c r="H2124" s="87"/>
    </row>
    <row r="2125" spans="7:8" x14ac:dyDescent="0.2">
      <c r="G2125" s="82"/>
      <c r="H2125" s="87"/>
    </row>
    <row r="2126" spans="7:8" x14ac:dyDescent="0.2">
      <c r="G2126" s="82"/>
      <c r="H2126" s="87"/>
    </row>
    <row r="2127" spans="7:8" x14ac:dyDescent="0.2">
      <c r="G2127" s="82"/>
      <c r="H2127" s="87"/>
    </row>
    <row r="2128" spans="7:8" x14ac:dyDescent="0.2">
      <c r="G2128" s="82"/>
      <c r="H2128" s="87"/>
    </row>
    <row r="2129" spans="7:8" x14ac:dyDescent="0.2">
      <c r="G2129" s="82"/>
      <c r="H2129" s="87"/>
    </row>
    <row r="2130" spans="7:8" x14ac:dyDescent="0.2">
      <c r="G2130" s="82"/>
      <c r="H2130" s="87"/>
    </row>
    <row r="2131" spans="7:8" x14ac:dyDescent="0.2">
      <c r="G2131" s="82"/>
      <c r="H2131" s="87"/>
    </row>
    <row r="2132" spans="7:8" x14ac:dyDescent="0.2">
      <c r="G2132" s="82"/>
      <c r="H2132" s="87"/>
    </row>
    <row r="2133" spans="7:8" x14ac:dyDescent="0.2">
      <c r="G2133" s="82"/>
      <c r="H2133" s="87"/>
    </row>
    <row r="2134" spans="7:8" x14ac:dyDescent="0.2">
      <c r="G2134" s="82"/>
      <c r="H2134" s="87"/>
    </row>
    <row r="2135" spans="7:8" x14ac:dyDescent="0.2">
      <c r="G2135" s="82"/>
      <c r="H2135" s="87"/>
    </row>
    <row r="2136" spans="7:8" x14ac:dyDescent="0.2">
      <c r="G2136" s="82"/>
      <c r="H2136" s="87"/>
    </row>
    <row r="2137" spans="7:8" x14ac:dyDescent="0.2">
      <c r="G2137" s="82"/>
      <c r="H2137" s="87"/>
    </row>
    <row r="2138" spans="7:8" x14ac:dyDescent="0.2">
      <c r="G2138" s="82"/>
      <c r="H2138" s="87"/>
    </row>
    <row r="2139" spans="7:8" x14ac:dyDescent="0.2">
      <c r="G2139" s="82"/>
      <c r="H2139" s="87"/>
    </row>
    <row r="2140" spans="7:8" x14ac:dyDescent="0.2">
      <c r="G2140" s="82"/>
      <c r="H2140" s="87"/>
    </row>
    <row r="2141" spans="7:8" x14ac:dyDescent="0.2">
      <c r="G2141" s="82"/>
      <c r="H2141" s="87"/>
    </row>
    <row r="2142" spans="7:8" x14ac:dyDescent="0.2">
      <c r="G2142" s="82"/>
      <c r="H2142" s="87"/>
    </row>
    <row r="2143" spans="7:8" x14ac:dyDescent="0.2">
      <c r="G2143" s="82"/>
      <c r="H2143" s="87"/>
    </row>
    <row r="2144" spans="7:8" x14ac:dyDescent="0.2">
      <c r="G2144" s="82"/>
      <c r="H2144" s="87"/>
    </row>
    <row r="2145" spans="7:8" x14ac:dyDescent="0.2">
      <c r="G2145" s="82"/>
      <c r="H2145" s="87"/>
    </row>
    <row r="2146" spans="7:8" x14ac:dyDescent="0.2">
      <c r="G2146" s="82"/>
      <c r="H2146" s="87"/>
    </row>
    <row r="2147" spans="7:8" x14ac:dyDescent="0.2">
      <c r="G2147" s="82"/>
      <c r="H2147" s="87"/>
    </row>
    <row r="2148" spans="7:8" x14ac:dyDescent="0.2">
      <c r="G2148" s="82"/>
      <c r="H2148" s="87"/>
    </row>
    <row r="2149" spans="7:8" x14ac:dyDescent="0.2">
      <c r="G2149" s="82"/>
      <c r="H2149" s="87"/>
    </row>
    <row r="2150" spans="7:8" x14ac:dyDescent="0.2">
      <c r="G2150" s="82"/>
      <c r="H2150" s="87"/>
    </row>
    <row r="2151" spans="7:8" x14ac:dyDescent="0.2">
      <c r="G2151" s="82"/>
      <c r="H2151" s="87"/>
    </row>
    <row r="2152" spans="7:8" x14ac:dyDescent="0.2">
      <c r="G2152" s="82"/>
      <c r="H2152" s="87"/>
    </row>
    <row r="2153" spans="7:8" x14ac:dyDescent="0.2">
      <c r="G2153" s="82"/>
      <c r="H2153" s="87"/>
    </row>
    <row r="2154" spans="7:8" x14ac:dyDescent="0.2">
      <c r="G2154" s="82"/>
      <c r="H2154" s="87"/>
    </row>
    <row r="2155" spans="7:8" x14ac:dyDescent="0.2">
      <c r="G2155" s="82"/>
      <c r="H2155" s="87"/>
    </row>
    <row r="2156" spans="7:8" x14ac:dyDescent="0.2">
      <c r="G2156" s="82"/>
      <c r="H2156" s="87"/>
    </row>
    <row r="2157" spans="7:8" x14ac:dyDescent="0.2">
      <c r="G2157" s="82"/>
      <c r="H2157" s="87"/>
    </row>
    <row r="2158" spans="7:8" x14ac:dyDescent="0.2">
      <c r="G2158" s="82"/>
      <c r="H2158" s="87"/>
    </row>
    <row r="2159" spans="7:8" x14ac:dyDescent="0.2">
      <c r="G2159" s="82"/>
      <c r="H2159" s="87"/>
    </row>
    <row r="2160" spans="7:8" x14ac:dyDescent="0.2">
      <c r="G2160" s="82"/>
      <c r="H2160" s="87"/>
    </row>
    <row r="2161" spans="7:8" x14ac:dyDescent="0.2">
      <c r="G2161" s="82"/>
      <c r="H2161" s="87"/>
    </row>
    <row r="2162" spans="7:8" x14ac:dyDescent="0.2">
      <c r="G2162" s="82"/>
      <c r="H2162" s="87"/>
    </row>
    <row r="2163" spans="7:8" x14ac:dyDescent="0.2">
      <c r="G2163" s="82"/>
      <c r="H2163" s="87"/>
    </row>
    <row r="2164" spans="7:8" x14ac:dyDescent="0.2">
      <c r="G2164" s="82"/>
      <c r="H2164" s="87"/>
    </row>
    <row r="2165" spans="7:8" x14ac:dyDescent="0.2">
      <c r="G2165" s="82"/>
      <c r="H2165" s="87"/>
    </row>
    <row r="2166" spans="7:8" x14ac:dyDescent="0.2">
      <c r="G2166" s="82"/>
      <c r="H2166" s="87"/>
    </row>
    <row r="2167" spans="7:8" x14ac:dyDescent="0.2">
      <c r="G2167" s="82"/>
      <c r="H2167" s="87"/>
    </row>
    <row r="2168" spans="7:8" x14ac:dyDescent="0.2">
      <c r="G2168" s="82"/>
      <c r="H2168" s="87"/>
    </row>
    <row r="2169" spans="7:8" x14ac:dyDescent="0.2">
      <c r="G2169" s="82"/>
      <c r="H2169" s="87"/>
    </row>
    <row r="2170" spans="7:8" x14ac:dyDescent="0.2">
      <c r="G2170" s="82"/>
      <c r="H2170" s="87"/>
    </row>
    <row r="2171" spans="7:8" x14ac:dyDescent="0.2">
      <c r="G2171" s="82"/>
      <c r="H2171" s="87"/>
    </row>
    <row r="2172" spans="7:8" x14ac:dyDescent="0.2">
      <c r="G2172" s="82"/>
      <c r="H2172" s="87"/>
    </row>
    <row r="2173" spans="7:8" x14ac:dyDescent="0.2">
      <c r="G2173" s="82"/>
      <c r="H2173" s="87"/>
    </row>
    <row r="2174" spans="7:8" x14ac:dyDescent="0.2">
      <c r="G2174" s="82"/>
      <c r="H2174" s="87"/>
    </row>
    <row r="2175" spans="7:8" x14ac:dyDescent="0.2">
      <c r="G2175" s="82"/>
      <c r="H2175" s="87"/>
    </row>
    <row r="2176" spans="7:8" x14ac:dyDescent="0.2">
      <c r="G2176" s="82"/>
      <c r="H2176" s="87"/>
    </row>
    <row r="2177" spans="7:8" x14ac:dyDescent="0.2">
      <c r="G2177" s="82"/>
      <c r="H2177" s="87"/>
    </row>
    <row r="2178" spans="7:8" x14ac:dyDescent="0.2">
      <c r="G2178" s="82"/>
      <c r="H2178" s="87"/>
    </row>
    <row r="2179" spans="7:8" x14ac:dyDescent="0.2">
      <c r="G2179" s="82"/>
      <c r="H2179" s="87"/>
    </row>
    <row r="2180" spans="7:8" x14ac:dyDescent="0.2">
      <c r="G2180" s="82"/>
      <c r="H2180" s="87"/>
    </row>
    <row r="2181" spans="7:8" x14ac:dyDescent="0.2">
      <c r="G2181" s="82"/>
      <c r="H2181" s="87"/>
    </row>
    <row r="2182" spans="7:8" x14ac:dyDescent="0.2">
      <c r="G2182" s="82"/>
      <c r="H2182" s="87"/>
    </row>
    <row r="2183" spans="7:8" x14ac:dyDescent="0.2">
      <c r="G2183" s="82"/>
      <c r="H2183" s="87"/>
    </row>
    <row r="2184" spans="7:8" x14ac:dyDescent="0.2">
      <c r="G2184" s="82"/>
      <c r="H2184" s="87"/>
    </row>
    <row r="2185" spans="7:8" x14ac:dyDescent="0.2">
      <c r="G2185" s="82"/>
      <c r="H2185" s="87"/>
    </row>
    <row r="2186" spans="7:8" x14ac:dyDescent="0.2">
      <c r="G2186" s="82"/>
      <c r="H2186" s="87"/>
    </row>
    <row r="2187" spans="7:8" x14ac:dyDescent="0.2">
      <c r="G2187" s="82"/>
      <c r="H2187" s="87"/>
    </row>
    <row r="2188" spans="7:8" x14ac:dyDescent="0.2">
      <c r="G2188" s="82"/>
      <c r="H2188" s="87"/>
    </row>
    <row r="2189" spans="7:8" x14ac:dyDescent="0.2">
      <c r="G2189" s="82"/>
      <c r="H2189" s="87"/>
    </row>
    <row r="2190" spans="7:8" x14ac:dyDescent="0.2">
      <c r="G2190" s="82"/>
      <c r="H2190" s="87"/>
    </row>
    <row r="2191" spans="7:8" x14ac:dyDescent="0.2">
      <c r="G2191" s="82"/>
      <c r="H2191" s="87"/>
    </row>
    <row r="2192" spans="7:8" x14ac:dyDescent="0.2">
      <c r="G2192" s="82"/>
      <c r="H2192" s="87"/>
    </row>
    <row r="2193" spans="7:8" x14ac:dyDescent="0.2">
      <c r="G2193" s="82"/>
      <c r="H2193" s="87"/>
    </row>
    <row r="2194" spans="7:8" x14ac:dyDescent="0.2">
      <c r="G2194" s="82"/>
      <c r="H2194" s="87"/>
    </row>
    <row r="2195" spans="7:8" x14ac:dyDescent="0.2">
      <c r="G2195" s="82"/>
      <c r="H2195" s="87"/>
    </row>
    <row r="2196" spans="7:8" x14ac:dyDescent="0.2">
      <c r="G2196" s="82"/>
      <c r="H2196" s="87"/>
    </row>
    <row r="2197" spans="7:8" x14ac:dyDescent="0.2">
      <c r="G2197" s="82"/>
      <c r="H2197" s="87"/>
    </row>
  </sheetData>
  <mergeCells count="9">
    <mergeCell ref="A25:F25"/>
    <mergeCell ref="A32:F32"/>
    <mergeCell ref="A1:F1"/>
    <mergeCell ref="A3:F3"/>
    <mergeCell ref="A5:F5"/>
    <mergeCell ref="A20:F20"/>
    <mergeCell ref="A6:F6"/>
    <mergeCell ref="A2:F2"/>
    <mergeCell ref="A4:F4"/>
  </mergeCells>
  <phoneticPr fontId="0" type="noConversion"/>
  <printOptions horizontalCentered="1" verticalCentered="1"/>
  <pageMargins left="0" right="0" top="0.25" bottom="0.25" header="0.25" footer="0.25"/>
  <pageSetup scale="85" orientation="landscape" r:id="rId1"/>
  <headerFooter alignWithMargins="0"/>
  <customProperties>
    <customPr name="_pios_id" r:id="rId2"/>
  </customProperties>
  <ignoredErrors>
    <ignoredError sqref="B9:E9 C24 B24 D24:E24 B31:E31 B33:E33 F22:F23 F27:F30 A4 F24 F31 F33 B19:E1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1"/>
  <sheetViews>
    <sheetView zoomScaleNormal="100" workbookViewId="0">
      <selection activeCell="D10" sqref="D10:D12"/>
    </sheetView>
  </sheetViews>
  <sheetFormatPr defaultColWidth="9.140625" defaultRowHeight="12.75" x14ac:dyDescent="0.2"/>
  <cols>
    <col min="1" max="1" width="17.7109375" style="11" bestFit="1" customWidth="1"/>
    <col min="2" max="2" width="8.85546875" style="12" bestFit="1" customWidth="1"/>
    <col min="3" max="3" width="9.42578125" style="11" bestFit="1" customWidth="1"/>
    <col min="4" max="4" width="12.28515625" style="11" bestFit="1" customWidth="1"/>
    <col min="5" max="5" width="13.7109375" style="11" bestFit="1" customWidth="1"/>
    <col min="6" max="6" width="12.5703125" style="13" bestFit="1" customWidth="1"/>
    <col min="7" max="7" width="10.28515625" style="11" customWidth="1"/>
    <col min="8" max="8" width="11.5703125" style="13" customWidth="1"/>
    <col min="9" max="9" width="12.85546875" style="36" customWidth="1"/>
    <col min="10" max="10" width="12.85546875" style="11" customWidth="1"/>
    <col min="11" max="11" width="1.7109375" style="11" customWidth="1"/>
    <col min="12" max="13" width="10.7109375" style="11" customWidth="1"/>
    <col min="14" max="14" width="10.28515625" style="13" customWidth="1"/>
    <col min="15" max="15" width="12.85546875" style="13" customWidth="1"/>
    <col min="16" max="16" width="11.140625" style="11" customWidth="1"/>
    <col min="17" max="17" width="9.7109375" style="11" customWidth="1"/>
    <col min="18" max="18" width="12.5703125" style="11" customWidth="1"/>
    <col min="19" max="16384" width="9.140625" style="11"/>
  </cols>
  <sheetData>
    <row r="1" spans="1:18" x14ac:dyDescent="0.2">
      <c r="A1" s="377"/>
      <c r="B1" s="334"/>
      <c r="C1" s="334"/>
      <c r="D1" s="334"/>
      <c r="E1" s="334"/>
      <c r="F1" s="335"/>
      <c r="G1" s="10"/>
      <c r="H1" s="10"/>
      <c r="I1" s="18"/>
      <c r="J1" s="10"/>
      <c r="K1" s="14"/>
      <c r="L1" s="14"/>
      <c r="M1" s="14"/>
      <c r="N1" s="14"/>
      <c r="O1" s="14"/>
      <c r="P1" s="15"/>
      <c r="Q1" s="15"/>
      <c r="R1" s="15"/>
    </row>
    <row r="2" spans="1:18" x14ac:dyDescent="0.2">
      <c r="A2" s="336" t="s">
        <v>142</v>
      </c>
      <c r="B2" s="327"/>
      <c r="C2" s="327"/>
      <c r="D2" s="327"/>
      <c r="E2" s="327"/>
      <c r="F2" s="328"/>
      <c r="G2" s="10"/>
      <c r="H2" s="14"/>
      <c r="I2" s="160"/>
      <c r="J2" s="16"/>
      <c r="K2" s="16"/>
      <c r="L2" s="16"/>
      <c r="M2" s="14"/>
      <c r="N2" s="14"/>
      <c r="O2" s="16"/>
      <c r="P2" s="16"/>
      <c r="Q2" s="16"/>
    </row>
    <row r="3" spans="1:18" x14ac:dyDescent="0.2">
      <c r="A3" s="378"/>
      <c r="B3" s="343"/>
      <c r="C3" s="343"/>
      <c r="D3" s="343"/>
      <c r="E3" s="343"/>
      <c r="F3" s="346"/>
      <c r="H3" s="11"/>
      <c r="N3" s="11"/>
      <c r="O3" s="11"/>
    </row>
    <row r="4" spans="1:18" x14ac:dyDescent="0.2">
      <c r="A4" s="380" t="str">
        <f>Summary!A4</f>
        <v>Through Jan 2, 2021</v>
      </c>
      <c r="B4" s="381"/>
      <c r="C4" s="381"/>
      <c r="D4" s="381"/>
      <c r="E4" s="381"/>
      <c r="F4" s="382"/>
      <c r="H4" s="11"/>
      <c r="N4" s="11"/>
      <c r="O4" s="11"/>
    </row>
    <row r="5" spans="1:18" x14ac:dyDescent="0.2">
      <c r="A5" s="341"/>
      <c r="B5" s="342"/>
      <c r="C5" s="342"/>
      <c r="D5" s="342"/>
      <c r="E5" s="342"/>
      <c r="F5" s="344"/>
      <c r="G5" s="27"/>
      <c r="H5" s="11"/>
      <c r="N5" s="11"/>
      <c r="O5" s="11"/>
    </row>
    <row r="6" spans="1:18" x14ac:dyDescent="0.2">
      <c r="A6" s="332" t="s">
        <v>19</v>
      </c>
      <c r="B6" s="294"/>
      <c r="C6" s="294"/>
      <c r="D6" s="294"/>
      <c r="E6" s="294"/>
      <c r="F6" s="379"/>
      <c r="G6" s="27"/>
      <c r="H6" s="11"/>
      <c r="N6" s="11"/>
      <c r="O6" s="11"/>
    </row>
    <row r="7" spans="1:18" x14ac:dyDescent="0.2">
      <c r="A7" s="291" t="s">
        <v>152</v>
      </c>
      <c r="B7" s="127" t="s">
        <v>9</v>
      </c>
      <c r="C7" s="128" t="s">
        <v>23</v>
      </c>
      <c r="D7" s="128" t="s">
        <v>125</v>
      </c>
      <c r="E7" s="129" t="s">
        <v>126</v>
      </c>
      <c r="F7" s="230" t="s">
        <v>18</v>
      </c>
      <c r="H7" s="11"/>
      <c r="N7" s="11"/>
      <c r="O7" s="11"/>
    </row>
    <row r="8" spans="1:18" x14ac:dyDescent="0.2">
      <c r="A8" s="217" t="s">
        <v>78</v>
      </c>
      <c r="B8" s="53" t="s">
        <v>1</v>
      </c>
      <c r="C8" s="43" t="s">
        <v>10</v>
      </c>
      <c r="D8" s="43" t="s">
        <v>0</v>
      </c>
      <c r="E8" s="44" t="s">
        <v>25</v>
      </c>
      <c r="F8" s="218" t="s">
        <v>49</v>
      </c>
      <c r="H8" s="11"/>
      <c r="N8" s="11"/>
      <c r="O8" s="11"/>
    </row>
    <row r="9" spans="1:18" x14ac:dyDescent="0.2">
      <c r="A9" s="286"/>
      <c r="B9" s="175">
        <f>B13</f>
        <v>3381.24</v>
      </c>
      <c r="C9" s="175">
        <f>C13</f>
        <v>1095</v>
      </c>
      <c r="D9" s="175">
        <f>D13</f>
        <v>683</v>
      </c>
      <c r="E9" s="173">
        <f>(C9/52) *(Summary!$B$35)</f>
        <v>1095</v>
      </c>
      <c r="F9" s="219">
        <f>D9-E9</f>
        <v>-412</v>
      </c>
      <c r="H9" s="11"/>
      <c r="N9" s="11"/>
      <c r="O9" s="11"/>
    </row>
    <row r="10" spans="1:18" x14ac:dyDescent="0.2">
      <c r="A10" s="215" t="s">
        <v>81</v>
      </c>
      <c r="B10" s="210">
        <v>789.6</v>
      </c>
      <c r="C10" s="250">
        <v>251</v>
      </c>
      <c r="D10" s="263">
        <v>68</v>
      </c>
      <c r="E10" s="214">
        <f>(C10/52) *(Summary!$B$35)</f>
        <v>251</v>
      </c>
      <c r="F10" s="222">
        <f>D10-E10</f>
        <v>-183</v>
      </c>
      <c r="H10" s="11"/>
      <c r="N10" s="11"/>
      <c r="O10" s="11"/>
    </row>
    <row r="11" spans="1:18" x14ac:dyDescent="0.2">
      <c r="A11" s="215" t="s">
        <v>80</v>
      </c>
      <c r="B11" s="210">
        <v>681.3</v>
      </c>
      <c r="C11" s="250">
        <v>242</v>
      </c>
      <c r="D11" s="263">
        <v>23</v>
      </c>
      <c r="E11" s="214">
        <f>(C11/52) *(Summary!$B$35)</f>
        <v>242.00000000000003</v>
      </c>
      <c r="F11" s="222">
        <f>D11-E11</f>
        <v>-219.00000000000003</v>
      </c>
      <c r="H11" s="11"/>
      <c r="N11" s="11"/>
      <c r="O11" s="11"/>
    </row>
    <row r="12" spans="1:18" x14ac:dyDescent="0.2">
      <c r="A12" s="215" t="s">
        <v>79</v>
      </c>
      <c r="B12" s="210">
        <v>1910.34</v>
      </c>
      <c r="C12" s="250">
        <v>602</v>
      </c>
      <c r="D12" s="263">
        <v>592</v>
      </c>
      <c r="E12" s="214">
        <f>(C12/52) *(Summary!$B$35)</f>
        <v>602</v>
      </c>
      <c r="F12" s="222">
        <f>D12-E12</f>
        <v>-10</v>
      </c>
      <c r="H12" s="11"/>
      <c r="N12" s="11"/>
      <c r="O12" s="11"/>
    </row>
    <row r="13" spans="1:18" ht="13.5" thickBot="1" x14ac:dyDescent="0.25">
      <c r="A13" s="225" t="s">
        <v>78</v>
      </c>
      <c r="B13" s="232">
        <f>SUM(B10:B12)</f>
        <v>3381.24</v>
      </c>
      <c r="C13" s="232">
        <f>SUM(C10:C12)</f>
        <v>1095</v>
      </c>
      <c r="D13" s="232">
        <f>SUM(D10:D12)</f>
        <v>683</v>
      </c>
      <c r="E13" s="232">
        <f>(C13/52) *(Summary!$B$35)</f>
        <v>1095</v>
      </c>
      <c r="F13" s="233">
        <f>D13-E13</f>
        <v>-412</v>
      </c>
      <c r="G13" s="36"/>
      <c r="M13" s="13"/>
      <c r="O13" s="11"/>
    </row>
    <row r="14" spans="1:18" x14ac:dyDescent="0.2">
      <c r="G14" s="13"/>
      <c r="M14" s="13"/>
      <c r="O14" s="11"/>
    </row>
    <row r="15" spans="1:18" x14ac:dyDescent="0.2">
      <c r="A15" s="21"/>
      <c r="G15" s="13"/>
      <c r="M15" s="13"/>
      <c r="O15" s="11"/>
    </row>
    <row r="16" spans="1:18" x14ac:dyDescent="0.2">
      <c r="A16" s="21"/>
      <c r="B16" s="13"/>
      <c r="G16" s="13"/>
      <c r="M16" s="13"/>
      <c r="O16" s="11"/>
    </row>
    <row r="17" spans="1:15" x14ac:dyDescent="0.2">
      <c r="A17" s="21"/>
      <c r="D17" s="12"/>
      <c r="G17" s="13"/>
      <c r="M17" s="13"/>
      <c r="O17" s="11"/>
    </row>
    <row r="18" spans="1:15" x14ac:dyDescent="0.2">
      <c r="A18" s="21"/>
      <c r="B18" s="41"/>
      <c r="D18" s="36"/>
      <c r="G18" s="13"/>
      <c r="M18" s="13"/>
      <c r="O18" s="11"/>
    </row>
    <row r="19" spans="1:15" x14ac:dyDescent="0.2">
      <c r="A19" s="21"/>
      <c r="B19" s="41"/>
      <c r="G19" s="13"/>
      <c r="M19" s="13"/>
      <c r="O19" s="11"/>
    </row>
    <row r="20" spans="1:15" x14ac:dyDescent="0.2">
      <c r="A20" s="21"/>
      <c r="B20" s="41"/>
      <c r="F20" s="36"/>
      <c r="G20" s="13"/>
      <c r="M20" s="13"/>
      <c r="O20" s="11"/>
    </row>
    <row r="21" spans="1:15" x14ac:dyDescent="0.2">
      <c r="A21" s="21"/>
      <c r="F21" s="36"/>
      <c r="G21" s="13"/>
      <c r="M21" s="13"/>
      <c r="O21" s="11"/>
    </row>
    <row r="22" spans="1:15" x14ac:dyDescent="0.2">
      <c r="A22" s="21"/>
      <c r="F22" s="36"/>
      <c r="G22" s="13"/>
      <c r="M22" s="13"/>
      <c r="O22" s="11"/>
    </row>
    <row r="23" spans="1:15" x14ac:dyDescent="0.2">
      <c r="A23" s="21"/>
      <c r="F23" s="36"/>
      <c r="G23" s="13"/>
      <c r="M23" s="13"/>
      <c r="O23" s="11"/>
    </row>
    <row r="24" spans="1:15" x14ac:dyDescent="0.2">
      <c r="A24" s="21"/>
      <c r="F24" s="36"/>
      <c r="G24" s="13"/>
      <c r="M24" s="13"/>
      <c r="O24" s="11"/>
    </row>
    <row r="25" spans="1:15" x14ac:dyDescent="0.2">
      <c r="A25" s="21"/>
      <c r="G25" s="13"/>
      <c r="M25" s="13"/>
      <c r="O25" s="11"/>
    </row>
    <row r="26" spans="1:15" x14ac:dyDescent="0.2">
      <c r="A26" s="21"/>
      <c r="G26" s="13"/>
      <c r="M26" s="13"/>
      <c r="O26" s="11"/>
    </row>
    <row r="27" spans="1:15" x14ac:dyDescent="0.2">
      <c r="A27" s="21"/>
      <c r="G27" s="13"/>
      <c r="M27" s="13"/>
      <c r="O27" s="11"/>
    </row>
    <row r="28" spans="1:15" x14ac:dyDescent="0.2">
      <c r="G28" s="13"/>
      <c r="M28" s="13"/>
      <c r="O28" s="11"/>
    </row>
    <row r="29" spans="1:15" x14ac:dyDescent="0.2">
      <c r="G29" s="13"/>
      <c r="M29" s="13"/>
      <c r="O29" s="11"/>
    </row>
    <row r="30" spans="1:15" x14ac:dyDescent="0.2">
      <c r="G30" s="13"/>
      <c r="M30" s="13"/>
      <c r="O30" s="11"/>
    </row>
    <row r="31" spans="1:15" x14ac:dyDescent="0.2">
      <c r="G31" s="13"/>
      <c r="M31" s="13"/>
      <c r="O31" s="11"/>
    </row>
    <row r="32" spans="1:15" x14ac:dyDescent="0.2">
      <c r="G32" s="13"/>
      <c r="M32" s="13"/>
      <c r="O32" s="11"/>
    </row>
    <row r="33" spans="2:15" x14ac:dyDescent="0.2">
      <c r="G33" s="13"/>
      <c r="M33" s="13"/>
      <c r="O33" s="11"/>
    </row>
    <row r="34" spans="2:15" x14ac:dyDescent="0.2">
      <c r="H34" s="11"/>
      <c r="N34" s="11"/>
      <c r="O34" s="11"/>
    </row>
    <row r="35" spans="2:15" x14ac:dyDescent="0.2">
      <c r="B35" s="11"/>
      <c r="F35" s="11"/>
      <c r="H35" s="11"/>
      <c r="N35" s="11"/>
      <c r="O35" s="11"/>
    </row>
    <row r="36" spans="2:15" x14ac:dyDescent="0.2">
      <c r="B36" s="11"/>
      <c r="F36" s="11"/>
      <c r="H36" s="11"/>
      <c r="N36" s="11"/>
      <c r="O36" s="11"/>
    </row>
    <row r="37" spans="2:15" x14ac:dyDescent="0.2">
      <c r="B37" s="11"/>
      <c r="F37" s="11"/>
      <c r="H37" s="11"/>
      <c r="N37" s="11"/>
      <c r="O37" s="11"/>
    </row>
    <row r="38" spans="2:15" x14ac:dyDescent="0.2">
      <c r="B38" s="11"/>
      <c r="F38" s="11"/>
      <c r="H38" s="11"/>
      <c r="N38" s="11"/>
      <c r="O38" s="11"/>
    </row>
    <row r="39" spans="2:15" x14ac:dyDescent="0.2">
      <c r="B39" s="11"/>
      <c r="F39" s="11"/>
      <c r="H39" s="11"/>
      <c r="N39" s="11"/>
      <c r="O39" s="11"/>
    </row>
    <row r="40" spans="2:15" x14ac:dyDescent="0.2">
      <c r="B40" s="11"/>
      <c r="F40" s="11"/>
      <c r="H40" s="11"/>
      <c r="N40" s="11"/>
      <c r="O40" s="11"/>
    </row>
    <row r="41" spans="2:15" x14ac:dyDescent="0.2">
      <c r="B41" s="11"/>
      <c r="F41" s="11"/>
      <c r="H41" s="11"/>
      <c r="N41" s="11"/>
      <c r="O41" s="11"/>
    </row>
    <row r="42" spans="2:15" x14ac:dyDescent="0.2">
      <c r="B42" s="11"/>
      <c r="F42" s="11"/>
      <c r="H42" s="11"/>
      <c r="N42" s="11"/>
      <c r="O42" s="11"/>
    </row>
    <row r="43" spans="2:15" x14ac:dyDescent="0.2">
      <c r="B43" s="11"/>
      <c r="F43" s="11"/>
      <c r="H43" s="11"/>
      <c r="N43" s="11"/>
      <c r="O43" s="11"/>
    </row>
    <row r="44" spans="2:15" x14ac:dyDescent="0.2">
      <c r="B44" s="11"/>
      <c r="F44" s="11"/>
      <c r="H44" s="11"/>
      <c r="N44" s="11"/>
      <c r="O44" s="11"/>
    </row>
    <row r="45" spans="2:15" x14ac:dyDescent="0.2">
      <c r="B45" s="11"/>
      <c r="F45" s="11"/>
      <c r="H45" s="11"/>
      <c r="N45" s="11"/>
      <c r="O45" s="11"/>
    </row>
    <row r="46" spans="2:15" x14ac:dyDescent="0.2">
      <c r="B46" s="11"/>
      <c r="F46" s="11"/>
      <c r="H46" s="11"/>
      <c r="N46" s="11"/>
      <c r="O46" s="11"/>
    </row>
    <row r="47" spans="2:15" x14ac:dyDescent="0.2">
      <c r="B47" s="11"/>
      <c r="F47" s="11"/>
      <c r="H47" s="11"/>
      <c r="N47" s="11"/>
      <c r="O47" s="11"/>
    </row>
    <row r="48" spans="2:15" x14ac:dyDescent="0.2">
      <c r="B48" s="11"/>
      <c r="F48" s="11"/>
      <c r="G48" s="13"/>
      <c r="M48" s="13"/>
      <c r="O48" s="11"/>
    </row>
    <row r="49" spans="7:15" x14ac:dyDescent="0.2">
      <c r="G49" s="13"/>
      <c r="M49" s="13"/>
      <c r="O49" s="11"/>
    </row>
    <row r="50" spans="7:15" x14ac:dyDescent="0.2">
      <c r="G50" s="13"/>
      <c r="M50" s="13"/>
      <c r="O50" s="11"/>
    </row>
    <row r="51" spans="7:15" x14ac:dyDescent="0.2">
      <c r="G51" s="13"/>
      <c r="M51" s="13"/>
      <c r="O51" s="11"/>
    </row>
    <row r="52" spans="7:15" x14ac:dyDescent="0.2">
      <c r="G52" s="13"/>
      <c r="M52" s="13"/>
      <c r="O52" s="11"/>
    </row>
    <row r="53" spans="7:15" x14ac:dyDescent="0.2">
      <c r="G53" s="13"/>
      <c r="M53" s="13"/>
      <c r="O53" s="11"/>
    </row>
    <row r="54" spans="7:15" x14ac:dyDescent="0.2">
      <c r="G54" s="13"/>
      <c r="M54" s="13"/>
      <c r="O54" s="11"/>
    </row>
    <row r="55" spans="7:15" x14ac:dyDescent="0.2">
      <c r="G55" s="13"/>
      <c r="M55" s="13"/>
      <c r="O55" s="11"/>
    </row>
    <row r="56" spans="7:15" x14ac:dyDescent="0.2">
      <c r="G56" s="13"/>
      <c r="M56" s="13"/>
      <c r="O56" s="11"/>
    </row>
    <row r="57" spans="7:15" x14ac:dyDescent="0.2">
      <c r="G57" s="13"/>
      <c r="M57" s="13"/>
      <c r="O57" s="11"/>
    </row>
    <row r="58" spans="7:15" x14ac:dyDescent="0.2">
      <c r="G58" s="13"/>
      <c r="M58" s="13"/>
      <c r="O58" s="11"/>
    </row>
    <row r="59" spans="7:15" x14ac:dyDescent="0.2">
      <c r="G59" s="13"/>
      <c r="M59" s="13"/>
      <c r="O59" s="11"/>
    </row>
    <row r="60" spans="7:15" x14ac:dyDescent="0.2">
      <c r="G60" s="13"/>
      <c r="M60" s="13"/>
      <c r="O60" s="11"/>
    </row>
    <row r="61" spans="7:15" x14ac:dyDescent="0.2">
      <c r="G61" s="13"/>
      <c r="M61" s="13"/>
      <c r="O61" s="11"/>
    </row>
  </sheetData>
  <mergeCells count="6">
    <mergeCell ref="A1:F1"/>
    <mergeCell ref="A5:F5"/>
    <mergeCell ref="A3:F3"/>
    <mergeCell ref="A6:F6"/>
    <mergeCell ref="A2:F2"/>
    <mergeCell ref="A4:F4"/>
  </mergeCells>
  <phoneticPr fontId="0" type="noConversion"/>
  <printOptions horizontalCentered="1"/>
  <pageMargins left="0.75" right="0.75" top="1.25" bottom="0.75" header="0.5" footer="0.5"/>
  <pageSetup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zoomScaleNormal="100" workbookViewId="0">
      <selection activeCell="D10" sqref="D10:D18"/>
    </sheetView>
  </sheetViews>
  <sheetFormatPr defaultColWidth="9.140625" defaultRowHeight="12.75" x14ac:dyDescent="0.2"/>
  <cols>
    <col min="1" max="1" width="20.28515625" style="11" bestFit="1" customWidth="1"/>
    <col min="2" max="2" width="8.85546875" style="12" bestFit="1" customWidth="1"/>
    <col min="3" max="3" width="9.42578125" style="11" bestFit="1" customWidth="1"/>
    <col min="4" max="4" width="12.28515625" style="11" bestFit="1" customWidth="1"/>
    <col min="5" max="5" width="13.7109375" style="11" bestFit="1" customWidth="1"/>
    <col min="6" max="6" width="12.5703125" style="13" bestFit="1" customWidth="1"/>
    <col min="7" max="7" width="10.28515625" style="11" customWidth="1"/>
    <col min="8" max="8" width="11.5703125" style="12" customWidth="1"/>
    <col min="9" max="9" width="12.85546875" style="36" customWidth="1"/>
    <col min="10" max="10" width="12.85546875" style="11" customWidth="1"/>
    <col min="11" max="11" width="1.7109375" style="11" customWidth="1"/>
    <col min="12" max="13" width="10.7109375" style="11" customWidth="1"/>
    <col min="14" max="14" width="10.28515625" style="13" customWidth="1"/>
    <col min="15" max="15" width="12.85546875" style="13" customWidth="1"/>
    <col min="16" max="16" width="11.140625" style="11" customWidth="1"/>
    <col min="17" max="17" width="9.7109375" style="11" customWidth="1"/>
    <col min="18" max="18" width="12.5703125" style="11" customWidth="1"/>
    <col min="19" max="16384" width="9.140625" style="11"/>
  </cols>
  <sheetData>
    <row r="1" spans="1:18" x14ac:dyDescent="0.2">
      <c r="A1" s="383"/>
      <c r="B1" s="334"/>
      <c r="C1" s="334"/>
      <c r="D1" s="334"/>
      <c r="E1" s="334"/>
      <c r="F1" s="335"/>
      <c r="G1" s="10"/>
      <c r="H1" s="41"/>
      <c r="I1" s="18"/>
      <c r="J1" s="10"/>
      <c r="K1" s="14"/>
      <c r="L1" s="14"/>
      <c r="M1" s="14"/>
      <c r="N1" s="14"/>
      <c r="O1" s="14"/>
      <c r="P1" s="15"/>
      <c r="Q1" s="15"/>
      <c r="R1" s="15"/>
    </row>
    <row r="2" spans="1:18" x14ac:dyDescent="0.2">
      <c r="A2" s="336" t="s">
        <v>143</v>
      </c>
      <c r="B2" s="301"/>
      <c r="C2" s="301"/>
      <c r="D2" s="301"/>
      <c r="E2" s="301"/>
      <c r="F2" s="337"/>
      <c r="G2" s="10"/>
      <c r="H2" s="159"/>
      <c r="I2" s="160"/>
      <c r="J2" s="16"/>
      <c r="K2" s="16"/>
      <c r="L2" s="16"/>
      <c r="M2" s="14"/>
      <c r="N2" s="14"/>
      <c r="O2" s="16"/>
      <c r="P2" s="16"/>
      <c r="Q2" s="16"/>
    </row>
    <row r="3" spans="1:18" x14ac:dyDescent="0.2">
      <c r="A3" s="384"/>
      <c r="B3" s="385"/>
      <c r="C3" s="385"/>
      <c r="D3" s="385"/>
      <c r="E3" s="385"/>
      <c r="F3" s="386"/>
      <c r="G3" s="10"/>
      <c r="H3" s="159"/>
      <c r="I3" s="160"/>
      <c r="J3" s="16"/>
      <c r="K3" s="16"/>
      <c r="L3" s="16"/>
      <c r="M3" s="14"/>
      <c r="N3" s="14"/>
      <c r="O3" s="16"/>
      <c r="P3" s="16"/>
      <c r="Q3" s="16"/>
    </row>
    <row r="4" spans="1:18" x14ac:dyDescent="0.2">
      <c r="A4" s="380" t="str">
        <f>Summary!A4</f>
        <v>Through Jan 2, 2021</v>
      </c>
      <c r="B4" s="339"/>
      <c r="C4" s="339"/>
      <c r="D4" s="339"/>
      <c r="E4" s="339"/>
      <c r="F4" s="340"/>
      <c r="N4" s="11"/>
      <c r="O4" s="11"/>
    </row>
    <row r="5" spans="1:18" x14ac:dyDescent="0.2">
      <c r="A5" s="341"/>
      <c r="B5" s="342"/>
      <c r="C5" s="342"/>
      <c r="D5" s="342"/>
      <c r="E5" s="342"/>
      <c r="F5" s="344"/>
      <c r="N5" s="11"/>
      <c r="O5" s="11"/>
    </row>
    <row r="6" spans="1:18" x14ac:dyDescent="0.2">
      <c r="A6" s="332" t="s">
        <v>19</v>
      </c>
      <c r="B6" s="294"/>
      <c r="C6" s="294"/>
      <c r="D6" s="294"/>
      <c r="E6" s="294"/>
      <c r="F6" s="379"/>
      <c r="G6" s="27"/>
      <c r="N6" s="11"/>
      <c r="O6" s="11"/>
    </row>
    <row r="7" spans="1:18" x14ac:dyDescent="0.2">
      <c r="A7" s="291" t="s">
        <v>151</v>
      </c>
      <c r="B7" s="127" t="s">
        <v>9</v>
      </c>
      <c r="C7" s="128" t="s">
        <v>23</v>
      </c>
      <c r="D7" s="128" t="s">
        <v>125</v>
      </c>
      <c r="E7" s="129" t="s">
        <v>126</v>
      </c>
      <c r="F7" s="230" t="s">
        <v>18</v>
      </c>
      <c r="N7" s="11"/>
      <c r="O7" s="11"/>
    </row>
    <row r="8" spans="1:18" x14ac:dyDescent="0.2">
      <c r="A8" s="217" t="s">
        <v>77</v>
      </c>
      <c r="B8" s="53" t="s">
        <v>1</v>
      </c>
      <c r="C8" s="43" t="s">
        <v>10</v>
      </c>
      <c r="D8" s="43" t="s">
        <v>0</v>
      </c>
      <c r="E8" s="44" t="s">
        <v>25</v>
      </c>
      <c r="F8" s="218" t="s">
        <v>49</v>
      </c>
      <c r="N8" s="11"/>
      <c r="O8" s="11"/>
    </row>
    <row r="9" spans="1:18" x14ac:dyDescent="0.2">
      <c r="A9" s="286"/>
      <c r="B9" s="173">
        <f>B19</f>
        <v>7213.4800000000014</v>
      </c>
      <c r="C9" s="173">
        <f>C19</f>
        <v>1821</v>
      </c>
      <c r="D9" s="173">
        <f>D19</f>
        <v>1827.65</v>
      </c>
      <c r="E9" s="173">
        <f>(C9/52) *(Summary!$B$35)</f>
        <v>1820.9999999999998</v>
      </c>
      <c r="F9" s="219">
        <f>D9-E9</f>
        <v>6.6500000000003183</v>
      </c>
      <c r="N9" s="11"/>
      <c r="O9" s="11"/>
    </row>
    <row r="10" spans="1:18" x14ac:dyDescent="0.2">
      <c r="A10" s="248" t="s">
        <v>104</v>
      </c>
      <c r="B10" s="210">
        <v>2273.9</v>
      </c>
      <c r="C10" s="250">
        <v>615</v>
      </c>
      <c r="D10" s="258">
        <v>615</v>
      </c>
      <c r="E10" s="213">
        <f>(C10/52) *(Summary!$B$35)</f>
        <v>615</v>
      </c>
      <c r="F10" s="222">
        <f t="shared" ref="F10:F19" si="0">D10-E10</f>
        <v>0</v>
      </c>
      <c r="N10" s="11"/>
      <c r="O10" s="11"/>
    </row>
    <row r="11" spans="1:18" x14ac:dyDescent="0.2">
      <c r="A11" s="215" t="s">
        <v>90</v>
      </c>
      <c r="B11" s="210">
        <v>1013.1</v>
      </c>
      <c r="C11" s="250">
        <v>0</v>
      </c>
      <c r="D11" s="259">
        <v>5.25</v>
      </c>
      <c r="E11" s="213">
        <f>(C11/52) *(Summary!$B$35)</f>
        <v>0</v>
      </c>
      <c r="F11" s="222">
        <f t="shared" si="0"/>
        <v>5.25</v>
      </c>
      <c r="N11" s="11"/>
      <c r="O11" s="11"/>
    </row>
    <row r="12" spans="1:18" x14ac:dyDescent="0.2">
      <c r="A12" s="215" t="s">
        <v>128</v>
      </c>
      <c r="B12" s="210">
        <v>512.5</v>
      </c>
      <c r="C12" s="250">
        <v>52</v>
      </c>
      <c r="D12" s="259">
        <v>52.3</v>
      </c>
      <c r="E12" s="213">
        <f>(C12/52) *(Summary!$B$35)</f>
        <v>52</v>
      </c>
      <c r="F12" s="222">
        <f t="shared" si="0"/>
        <v>0.29999999999999716</v>
      </c>
      <c r="N12" s="11"/>
      <c r="O12" s="11"/>
    </row>
    <row r="13" spans="1:18" x14ac:dyDescent="0.2">
      <c r="A13" s="215" t="s">
        <v>91</v>
      </c>
      <c r="B13" s="210">
        <v>180.78</v>
      </c>
      <c r="C13" s="250">
        <v>139</v>
      </c>
      <c r="D13" s="259">
        <v>139</v>
      </c>
      <c r="E13" s="213">
        <f>(C13/52) *(Summary!$B$35)</f>
        <v>139</v>
      </c>
      <c r="F13" s="222">
        <f t="shared" si="0"/>
        <v>0</v>
      </c>
      <c r="N13" s="11"/>
      <c r="O13" s="11"/>
    </row>
    <row r="14" spans="1:18" x14ac:dyDescent="0.2">
      <c r="A14" s="215" t="s">
        <v>117</v>
      </c>
      <c r="B14" s="210">
        <v>743.5</v>
      </c>
      <c r="C14" s="250">
        <v>375</v>
      </c>
      <c r="D14" s="259">
        <v>375</v>
      </c>
      <c r="E14" s="213">
        <f>(C14/52) *(Summary!$B$35)</f>
        <v>375</v>
      </c>
      <c r="F14" s="222">
        <f t="shared" si="0"/>
        <v>0</v>
      </c>
      <c r="N14" s="11"/>
      <c r="O14" s="11"/>
    </row>
    <row r="15" spans="1:18" x14ac:dyDescent="0.2">
      <c r="A15" s="215" t="s">
        <v>92</v>
      </c>
      <c r="B15" s="210">
        <v>584.29999999999995</v>
      </c>
      <c r="C15" s="250">
        <v>433</v>
      </c>
      <c r="D15" s="259">
        <v>432.7</v>
      </c>
      <c r="E15" s="213">
        <f>(C15/52) *(Summary!$B$35)</f>
        <v>433</v>
      </c>
      <c r="F15" s="222">
        <f t="shared" si="0"/>
        <v>-0.30000000000001137</v>
      </c>
      <c r="N15" s="11"/>
      <c r="O15" s="11"/>
    </row>
    <row r="16" spans="1:18" x14ac:dyDescent="0.2">
      <c r="A16" s="248" t="s">
        <v>105</v>
      </c>
      <c r="B16" s="210">
        <v>475.2</v>
      </c>
      <c r="C16" s="250">
        <v>172</v>
      </c>
      <c r="D16" s="259">
        <v>171</v>
      </c>
      <c r="E16" s="213">
        <f>(C16/52) *(Summary!$B$35)</f>
        <v>172</v>
      </c>
      <c r="F16" s="222">
        <f t="shared" si="0"/>
        <v>-1</v>
      </c>
      <c r="N16" s="11"/>
      <c r="O16" s="11"/>
    </row>
    <row r="17" spans="1:15" x14ac:dyDescent="0.2">
      <c r="A17" s="215" t="s">
        <v>93</v>
      </c>
      <c r="B17" s="210">
        <v>754.6</v>
      </c>
      <c r="C17" s="250">
        <v>35</v>
      </c>
      <c r="D17" s="259">
        <v>35</v>
      </c>
      <c r="E17" s="213">
        <f>(C17/52) *(Summary!$B$35)</f>
        <v>35</v>
      </c>
      <c r="F17" s="222">
        <f t="shared" si="0"/>
        <v>0</v>
      </c>
      <c r="N17" s="11"/>
      <c r="O17" s="11"/>
    </row>
    <row r="18" spans="1:15" x14ac:dyDescent="0.2">
      <c r="A18" s="215" t="s">
        <v>94</v>
      </c>
      <c r="B18" s="210">
        <v>675.6</v>
      </c>
      <c r="C18" s="250">
        <v>0</v>
      </c>
      <c r="D18" s="259">
        <v>2.4</v>
      </c>
      <c r="E18" s="213">
        <f>(C18/52) *(Summary!$B$35)</f>
        <v>0</v>
      </c>
      <c r="F18" s="222">
        <f t="shared" si="0"/>
        <v>2.4</v>
      </c>
      <c r="I18" s="11"/>
      <c r="N18" s="11"/>
      <c r="O18" s="11"/>
    </row>
    <row r="19" spans="1:15" s="96" customFormat="1" ht="13.5" thickBot="1" x14ac:dyDescent="0.25">
      <c r="A19" s="225" t="s">
        <v>77</v>
      </c>
      <c r="B19" s="232">
        <f>SUM(B10:B18)</f>
        <v>7213.4800000000014</v>
      </c>
      <c r="C19" s="232">
        <f>SUM(C10:C18)</f>
        <v>1821</v>
      </c>
      <c r="D19" s="232">
        <f>SUM(D10:D18)</f>
        <v>1827.65</v>
      </c>
      <c r="E19" s="232">
        <f>(C19/52) *(Summary!$B$35)</f>
        <v>1820.9999999999998</v>
      </c>
      <c r="F19" s="233">
        <f t="shared" si="0"/>
        <v>6.6500000000003183</v>
      </c>
      <c r="H19" s="167"/>
    </row>
    <row r="20" spans="1:15" x14ac:dyDescent="0.2">
      <c r="A20" s="21"/>
      <c r="B20" s="20"/>
      <c r="C20" s="21"/>
      <c r="D20" s="21"/>
      <c r="E20" s="21"/>
      <c r="F20" s="22"/>
      <c r="G20" s="13"/>
      <c r="I20" s="11"/>
      <c r="N20" s="11"/>
      <c r="O20" s="11"/>
    </row>
    <row r="21" spans="1:15" x14ac:dyDescent="0.2">
      <c r="A21" s="21"/>
      <c r="B21" s="23"/>
      <c r="C21" s="21"/>
      <c r="D21" s="21"/>
      <c r="E21" s="21"/>
      <c r="F21" s="34"/>
      <c r="G21" s="13"/>
      <c r="I21" s="11"/>
      <c r="N21" s="11"/>
      <c r="O21" s="11"/>
    </row>
    <row r="22" spans="1:15" x14ac:dyDescent="0.2">
      <c r="A22" s="19"/>
      <c r="B22" s="17"/>
      <c r="D22" s="36"/>
      <c r="F22" s="36"/>
      <c r="G22" s="13"/>
      <c r="I22" s="11"/>
      <c r="N22" s="11"/>
      <c r="O22" s="11"/>
    </row>
    <row r="23" spans="1:15" x14ac:dyDescent="0.2">
      <c r="A23" s="19"/>
      <c r="B23" s="17"/>
      <c r="D23" s="36"/>
      <c r="F23" s="36"/>
      <c r="G23" s="13"/>
      <c r="I23" s="11"/>
      <c r="N23" s="11"/>
      <c r="O23" s="11"/>
    </row>
    <row r="24" spans="1:15" x14ac:dyDescent="0.2">
      <c r="A24" s="19"/>
      <c r="B24" s="17"/>
      <c r="F24" s="36"/>
      <c r="G24" s="13"/>
      <c r="I24" s="11"/>
      <c r="N24" s="11"/>
      <c r="O24" s="11"/>
    </row>
    <row r="25" spans="1:15" x14ac:dyDescent="0.2">
      <c r="A25" s="19"/>
      <c r="B25" s="17"/>
      <c r="F25" s="36"/>
      <c r="G25" s="13"/>
      <c r="I25" s="11"/>
      <c r="N25" s="11"/>
      <c r="O25" s="11"/>
    </row>
    <row r="26" spans="1:15" x14ac:dyDescent="0.2">
      <c r="A26" s="153"/>
      <c r="B26" s="17"/>
      <c r="F26" s="36"/>
      <c r="G26" s="13"/>
      <c r="I26" s="11"/>
      <c r="N26" s="11"/>
      <c r="O26" s="11"/>
    </row>
    <row r="27" spans="1:15" x14ac:dyDescent="0.2">
      <c r="A27" s="156"/>
      <c r="B27" s="17"/>
      <c r="F27" s="36"/>
      <c r="G27" s="13"/>
      <c r="I27" s="11"/>
      <c r="N27" s="11"/>
      <c r="O27" s="11"/>
    </row>
    <row r="28" spans="1:15" x14ac:dyDescent="0.2">
      <c r="A28" s="19"/>
      <c r="B28" s="17"/>
      <c r="F28" s="36"/>
      <c r="G28" s="13"/>
      <c r="I28" s="11"/>
      <c r="N28" s="11"/>
      <c r="O28" s="11"/>
    </row>
    <row r="29" spans="1:15" x14ac:dyDescent="0.2">
      <c r="A29" s="154"/>
      <c r="B29" s="17"/>
      <c r="F29" s="36"/>
      <c r="G29" s="13"/>
      <c r="I29" s="11"/>
      <c r="N29" s="11"/>
      <c r="O29" s="11"/>
    </row>
    <row r="30" spans="1:15" x14ac:dyDescent="0.2">
      <c r="A30" s="155"/>
      <c r="F30" s="36"/>
      <c r="G30" s="13"/>
      <c r="I30" s="11"/>
      <c r="N30" s="11"/>
      <c r="O30" s="11"/>
    </row>
    <row r="31" spans="1:15" x14ac:dyDescent="0.2">
      <c r="F31" s="36"/>
      <c r="G31" s="13"/>
      <c r="I31" s="11"/>
      <c r="N31" s="11"/>
      <c r="O31" s="11"/>
    </row>
    <row r="32" spans="1:15" x14ac:dyDescent="0.2">
      <c r="F32" s="36"/>
      <c r="G32" s="13"/>
      <c r="I32" s="11"/>
      <c r="N32" s="11"/>
      <c r="O32" s="11"/>
    </row>
    <row r="33" spans="1:15" x14ac:dyDescent="0.2">
      <c r="F33" s="36"/>
      <c r="G33" s="13"/>
      <c r="I33" s="11"/>
      <c r="N33" s="11"/>
      <c r="O33" s="11"/>
    </row>
    <row r="34" spans="1:15" x14ac:dyDescent="0.2">
      <c r="G34" s="13"/>
      <c r="I34" s="11"/>
      <c r="N34" s="11"/>
      <c r="O34" s="11"/>
    </row>
    <row r="35" spans="1:15" x14ac:dyDescent="0.2">
      <c r="G35" s="13"/>
      <c r="I35" s="11"/>
      <c r="N35" s="11"/>
      <c r="O35" s="11"/>
    </row>
    <row r="36" spans="1:15" x14ac:dyDescent="0.2">
      <c r="G36" s="13"/>
      <c r="I36" s="11"/>
      <c r="N36" s="11"/>
      <c r="O36" s="11"/>
    </row>
    <row r="37" spans="1:15" x14ac:dyDescent="0.2">
      <c r="G37" s="13"/>
      <c r="I37" s="11"/>
      <c r="N37" s="11"/>
      <c r="O37" s="11"/>
    </row>
    <row r="38" spans="1:15" x14ac:dyDescent="0.2">
      <c r="G38" s="13"/>
      <c r="I38" s="11"/>
      <c r="N38" s="11"/>
      <c r="O38" s="11"/>
    </row>
    <row r="39" spans="1:15" x14ac:dyDescent="0.2">
      <c r="G39" s="13"/>
      <c r="I39" s="11"/>
      <c r="N39" s="11"/>
      <c r="O39" s="11"/>
    </row>
    <row r="40" spans="1:15" x14ac:dyDescent="0.2">
      <c r="G40" s="13"/>
      <c r="I40" s="11"/>
      <c r="N40" s="11"/>
      <c r="O40" s="11"/>
    </row>
    <row r="41" spans="1:15" x14ac:dyDescent="0.2">
      <c r="G41" s="13"/>
      <c r="I41" s="11"/>
      <c r="N41" s="11"/>
      <c r="O41" s="11"/>
    </row>
    <row r="42" spans="1:15" x14ac:dyDescent="0.2">
      <c r="G42" s="13"/>
      <c r="I42" s="11"/>
      <c r="N42" s="11"/>
      <c r="O42" s="11"/>
    </row>
    <row r="43" spans="1:15" x14ac:dyDescent="0.2">
      <c r="A43" s="21"/>
      <c r="B43" s="20"/>
      <c r="C43" s="21"/>
      <c r="D43" s="21"/>
      <c r="E43" s="21"/>
      <c r="F43" s="22"/>
      <c r="G43" s="13"/>
      <c r="I43" s="11"/>
      <c r="N43" s="11"/>
      <c r="O43" s="11"/>
    </row>
    <row r="44" spans="1:15" x14ac:dyDescent="0.2">
      <c r="A44" s="21"/>
      <c r="B44" s="20"/>
      <c r="C44" s="21"/>
      <c r="D44" s="21"/>
      <c r="E44" s="21"/>
      <c r="F44" s="22"/>
      <c r="G44" s="13"/>
      <c r="I44" s="11"/>
      <c r="N44" s="11"/>
      <c r="O44" s="11"/>
    </row>
    <row r="45" spans="1:15" x14ac:dyDescent="0.2">
      <c r="A45" s="97"/>
      <c r="B45" s="20"/>
      <c r="C45" s="98"/>
      <c r="D45" s="99"/>
      <c r="E45" s="33"/>
      <c r="F45" s="100"/>
      <c r="G45" s="13"/>
      <c r="I45" s="11"/>
      <c r="N45" s="11"/>
      <c r="O45" s="11"/>
    </row>
    <row r="46" spans="1:15" x14ac:dyDescent="0.2">
      <c r="G46" s="22"/>
      <c r="H46" s="20"/>
      <c r="I46" s="11"/>
      <c r="N46" s="11"/>
      <c r="O46" s="11"/>
    </row>
    <row r="47" spans="1:15" s="21" customFormat="1" x14ac:dyDescent="0.2">
      <c r="A47" s="11"/>
      <c r="B47" s="12"/>
      <c r="C47" s="11"/>
      <c r="D47" s="11"/>
      <c r="E47" s="11"/>
      <c r="F47" s="13"/>
      <c r="G47" s="100"/>
      <c r="H47" s="77"/>
    </row>
    <row r="48" spans="1:15" x14ac:dyDescent="0.2">
      <c r="G48" s="13"/>
      <c r="I48" s="11"/>
      <c r="N48" s="11"/>
      <c r="O48" s="11"/>
    </row>
    <row r="49" spans="7:15" x14ac:dyDescent="0.2">
      <c r="G49" s="13"/>
      <c r="M49" s="13"/>
      <c r="O49" s="11"/>
    </row>
    <row r="50" spans="7:15" x14ac:dyDescent="0.2">
      <c r="G50" s="13"/>
      <c r="M50" s="13"/>
      <c r="O50" s="11"/>
    </row>
    <row r="51" spans="7:15" x14ac:dyDescent="0.2">
      <c r="G51" s="13"/>
      <c r="M51" s="13"/>
      <c r="O51" s="11"/>
    </row>
    <row r="52" spans="7:15" x14ac:dyDescent="0.2">
      <c r="G52" s="13"/>
      <c r="M52" s="13"/>
      <c r="O52" s="11"/>
    </row>
    <row r="53" spans="7:15" x14ac:dyDescent="0.2">
      <c r="G53" s="13"/>
      <c r="M53" s="13"/>
      <c r="O53" s="11"/>
    </row>
    <row r="54" spans="7:15" x14ac:dyDescent="0.2">
      <c r="G54" s="13"/>
      <c r="M54" s="13"/>
      <c r="O54" s="11"/>
    </row>
    <row r="55" spans="7:15" x14ac:dyDescent="0.2">
      <c r="G55" s="13"/>
      <c r="M55" s="13"/>
      <c r="O55" s="11"/>
    </row>
    <row r="56" spans="7:15" x14ac:dyDescent="0.2">
      <c r="G56" s="13"/>
      <c r="M56" s="13"/>
      <c r="O56" s="11"/>
    </row>
    <row r="57" spans="7:15" x14ac:dyDescent="0.2">
      <c r="G57" s="13"/>
      <c r="M57" s="13"/>
      <c r="O57" s="11"/>
    </row>
    <row r="58" spans="7:15" x14ac:dyDescent="0.2">
      <c r="G58" s="13"/>
      <c r="M58" s="13"/>
      <c r="O58" s="11"/>
    </row>
    <row r="59" spans="7:15" x14ac:dyDescent="0.2">
      <c r="G59" s="13"/>
      <c r="M59" s="13"/>
      <c r="O59" s="11"/>
    </row>
    <row r="60" spans="7:15" x14ac:dyDescent="0.2">
      <c r="G60" s="13"/>
      <c r="M60" s="13"/>
      <c r="O60" s="11"/>
    </row>
    <row r="61" spans="7:15" x14ac:dyDescent="0.2">
      <c r="G61" s="13"/>
      <c r="M61" s="13"/>
      <c r="O61" s="11"/>
    </row>
    <row r="62" spans="7:15" x14ac:dyDescent="0.2">
      <c r="G62" s="13"/>
      <c r="M62" s="13"/>
      <c r="O62" s="11"/>
    </row>
    <row r="63" spans="7:15" x14ac:dyDescent="0.2">
      <c r="G63" s="13"/>
      <c r="M63" s="13"/>
      <c r="O63" s="11"/>
    </row>
    <row r="64" spans="7:15" x14ac:dyDescent="0.2">
      <c r="G64" s="13"/>
      <c r="M64" s="13"/>
      <c r="O64" s="11"/>
    </row>
    <row r="65" spans="7:15" x14ac:dyDescent="0.2">
      <c r="G65" s="13"/>
      <c r="M65" s="13"/>
      <c r="O65" s="11"/>
    </row>
    <row r="66" spans="7:15" x14ac:dyDescent="0.2">
      <c r="G66" s="13"/>
      <c r="M66" s="13"/>
      <c r="O66" s="11"/>
    </row>
  </sheetData>
  <mergeCells count="6">
    <mergeCell ref="A1:F1"/>
    <mergeCell ref="A6:F6"/>
    <mergeCell ref="A2:F2"/>
    <mergeCell ref="A4:F4"/>
    <mergeCell ref="A5:F5"/>
    <mergeCell ref="A3:F3"/>
  </mergeCells>
  <phoneticPr fontId="0" type="noConversion"/>
  <printOptions horizontalCentered="1" verticalCentered="1"/>
  <pageMargins left="0" right="0" top="0.25" bottom="0.5" header="0.25" footer="0.5"/>
  <pageSetup scale="80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D51792160A64D8DE1CDE6AA50E5AE" ma:contentTypeVersion="17" ma:contentTypeDescription="Create a new document." ma:contentTypeScope="" ma:versionID="482a245fe1f39d0fd1945f1c40a63a18">
  <xsd:schema xmlns:xsd="http://www.w3.org/2001/XMLSchema" xmlns:xs="http://www.w3.org/2001/XMLSchema" xmlns:p="http://schemas.microsoft.com/office/2006/metadata/properties" xmlns:ns2="d628a3c8-f5b2-4b71-bf6d-018a3dbccfff" xmlns:ns3="5ce4efa5-a901-4906-89b7-ddc6b5b6e0b5" targetNamespace="http://schemas.microsoft.com/office/2006/metadata/properties" ma:root="true" ma:fieldsID="0fdb009898de910aa26980bb5e046c97" ns2:_="" ns3:_="">
    <xsd:import namespace="d628a3c8-f5b2-4b71-bf6d-018a3dbccfff"/>
    <xsd:import namespace="5ce4efa5-a901-4906-89b7-ddc6b5b6e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8a3c8-f5b2-4b71-bf6d-018a3dbcc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c82ffe-21c7-449b-a18d-914de9239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efa5-a901-4906-89b7-ddc6b5b6e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3753c9-bfbf-4a1f-87f3-7770dacc189d}" ma:internalName="TaxCatchAll" ma:showField="CatchAllData" ma:web="5ce4efa5-a901-4906-89b7-ddc6b5b6e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28a3c8-f5b2-4b71-bf6d-018a3dbccfff">
      <Terms xmlns="http://schemas.microsoft.com/office/infopath/2007/PartnerControls"/>
    </lcf76f155ced4ddcb4097134ff3c332f>
    <_Flow_SignoffStatus xmlns="d628a3c8-f5b2-4b71-bf6d-018a3dbccfff" xsi:nil="true"/>
    <TaxCatchAll xmlns="5ce4efa5-a901-4906-89b7-ddc6b5b6e0b5" xsi:nil="true"/>
  </documentManagement>
</p:properties>
</file>

<file path=customXml/itemProps1.xml><?xml version="1.0" encoding="utf-8"?>
<ds:datastoreItem xmlns:ds="http://schemas.openxmlformats.org/officeDocument/2006/customXml" ds:itemID="{422888A8-D466-4BD0-BB79-1DBC81BB9A55}"/>
</file>

<file path=customXml/itemProps2.xml><?xml version="1.0" encoding="utf-8"?>
<ds:datastoreItem xmlns:ds="http://schemas.openxmlformats.org/officeDocument/2006/customXml" ds:itemID="{D35F4DAB-8AC3-4AD0-A13B-89F335A4F531}"/>
</file>

<file path=customXml/itemProps3.xml><?xml version="1.0" encoding="utf-8"?>
<ds:datastoreItem xmlns:ds="http://schemas.openxmlformats.org/officeDocument/2006/customXml" ds:itemID="{FF89A3A2-9D91-4B04-84C9-139BAAFC1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Summary</vt:lpstr>
      <vt:lpstr>Pacific-Rocky</vt:lpstr>
      <vt:lpstr>Comparison</vt:lpstr>
      <vt:lpstr>California</vt:lpstr>
      <vt:lpstr>Idaho</vt:lpstr>
      <vt:lpstr>Oregon</vt:lpstr>
      <vt:lpstr>Utah</vt:lpstr>
      <vt:lpstr>Washington</vt:lpstr>
      <vt:lpstr>Wyoming</vt:lpstr>
      <vt:lpstr>Completion %</vt:lpstr>
      <vt:lpstr>Sheet1 (2)</vt:lpstr>
      <vt:lpstr>Sheet1</vt:lpstr>
      <vt:lpstr>Sheet2</vt:lpstr>
      <vt:lpstr>Progress Chart</vt:lpstr>
      <vt:lpstr>Monthly Miles Chart</vt:lpstr>
      <vt:lpstr>California!Print_Area</vt:lpstr>
      <vt:lpstr>Comparison!Print_Area</vt:lpstr>
      <vt:lpstr>Idaho!Print_Area</vt:lpstr>
      <vt:lpstr>Oregon!Print_Area</vt:lpstr>
      <vt:lpstr>'Pacific-Rocky'!Print_Area</vt:lpstr>
      <vt:lpstr>'Sheet1 (2)'!Print_Area</vt:lpstr>
      <vt:lpstr>Utah!Print_Area</vt:lpstr>
      <vt:lpstr>Washington!Print_Area</vt:lpstr>
      <vt:lpstr>Wyoming!Print_Area</vt:lpstr>
      <vt:lpstr>Comparison!Print_Titles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PPW</dc:creator>
  <cp:lastModifiedBy>King, Brian (PacifiCorp)</cp:lastModifiedBy>
  <cp:lastPrinted>2019-09-04T20:28:57Z</cp:lastPrinted>
  <dcterms:created xsi:type="dcterms:W3CDTF">1999-01-05T00:16:57Z</dcterms:created>
  <dcterms:modified xsi:type="dcterms:W3CDTF">2022-09-14T16:18:25Z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0x01010073ED51792160A64D8DE1CDE6AA50E5AE</vt:lpwstr>
  </property>
</Properties>
</file>