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Property5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6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P.Backlund\Quarterly Rprtng_Data Requests\SVM Audit\2020 SVM Audit_Corrective Action\4ii - Attachments\"/>
    </mc:Choice>
  </mc:AlternateContent>
  <xr:revisionPtr revIDLastSave="0" documentId="13_ncr:1_{CA81D4E7-4DD1-4F9F-BBC1-06BCFF54BA05}" xr6:coauthVersionLast="47" xr6:coauthVersionMax="47" xr10:uidLastSave="{00000000-0000-0000-0000-000000000000}"/>
  <bookViews>
    <workbookView xWindow="30465" yWindow="720" windowWidth="22740" windowHeight="14505" tabRatio="890" activeTab="2" xr2:uid="{00000000-000D-0000-FFFF-FFFF00000000}"/>
  </bookViews>
  <sheets>
    <sheet name="Summary" sheetId="33" r:id="rId1"/>
    <sheet name="Pacific-Rocky" sheetId="41" r:id="rId2"/>
    <sheet name="California" sheetId="34" r:id="rId3"/>
    <sheet name="Idaho " sheetId="40" r:id="rId4"/>
    <sheet name="Misc States" sheetId="42" r:id="rId5"/>
    <sheet name="Montana" sheetId="39" r:id="rId6"/>
    <sheet name="Oregon" sheetId="1" r:id="rId7"/>
    <sheet name="Utah" sheetId="35" r:id="rId8"/>
    <sheet name="Washington" sheetId="37" r:id="rId9"/>
    <sheet name="Wyoming" sheetId="38" r:id="rId10"/>
  </sheets>
  <definedNames>
    <definedName name="_xlnm._FilterDatabase" localSheetId="2" hidden="1">California!#REF!</definedName>
    <definedName name="_xlnm._FilterDatabase" localSheetId="3" hidden="1">'Idaho '!#REF!</definedName>
    <definedName name="_xlnm._FilterDatabase" localSheetId="6" hidden="1">Oregon!#REF!</definedName>
    <definedName name="_xlnm._FilterDatabase" localSheetId="7" hidden="1">Utah!#REF!</definedName>
    <definedName name="_xlnm._FilterDatabase" localSheetId="8" hidden="1">Washington!#REF!</definedName>
    <definedName name="_xlnm._FilterDatabase" localSheetId="9" hidden="1">Wyoming!#REF!</definedName>
    <definedName name="_xlnm.Print_Area" localSheetId="2">California!$A$1:$G$13</definedName>
    <definedName name="_xlnm.Print_Area" localSheetId="3">'Idaho '!$A$1:$G$39</definedName>
    <definedName name="_xlnm.Print_Area" localSheetId="4">'Misc States'!$A$1:$G$12</definedName>
    <definedName name="_xlnm.Print_Area" localSheetId="5">Montana!$A$1:$G$12</definedName>
    <definedName name="_xlnm.Print_Area" localSheetId="6">Oregon!$A$1:$G$54</definedName>
    <definedName name="_xlnm.Print_Area" localSheetId="1">'Pacific-Rocky'!$A$1:$F$40</definedName>
    <definedName name="_xlnm.Print_Area" localSheetId="0">Summary!$A$1:$F$37</definedName>
    <definedName name="_xlnm.Print_Area" localSheetId="7">Utah!$A$1:$G$61</definedName>
    <definedName name="_xlnm.Print_Area" localSheetId="8">Washington!$A$1:$G$23</definedName>
    <definedName name="_xlnm.Print_Area" localSheetId="9">Wyoming!$A$1:$G$58</definedName>
    <definedName name="_xlnm.Print_Titles" localSheetId="3">'Idaho '!$2:$9</definedName>
    <definedName name="_xlnm.Print_Titles" localSheetId="6">Oregon!$3:$9</definedName>
    <definedName name="_xlnm.Print_Titles" localSheetId="7">Utah!$3:$9</definedName>
    <definedName name="_xlnm.Print_Titles" localSheetId="8">Washington!$3:$7</definedName>
    <definedName name="_xlnm.Print_Titles" localSheetId="9">Wyoming!$3:$9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1" l="1"/>
  <c r="C26" i="1"/>
  <c r="C25" i="1"/>
  <c r="D18" i="1"/>
  <c r="E18" i="1"/>
  <c r="C18" i="1"/>
  <c r="F17" i="1"/>
  <c r="G17" i="1" s="1"/>
  <c r="F16" i="1"/>
  <c r="G16" i="1" s="1"/>
  <c r="B32" i="41" l="1"/>
  <c r="E52" i="1" l="1"/>
  <c r="D52" i="1"/>
  <c r="C52" i="1"/>
  <c r="C23" i="37" l="1"/>
  <c r="E41" i="1"/>
  <c r="D41" i="1"/>
  <c r="F29" i="1"/>
  <c r="G29" i="1" s="1"/>
  <c r="E30" i="1"/>
  <c r="D30" i="1"/>
  <c r="C41" i="1"/>
  <c r="C30" i="1"/>
  <c r="F15" i="1"/>
  <c r="G15" i="1" s="1"/>
  <c r="F14" i="1"/>
  <c r="G14" i="1" s="1"/>
  <c r="F13" i="1"/>
  <c r="G13" i="1" s="1"/>
  <c r="F12" i="1"/>
  <c r="G12" i="1" s="1"/>
  <c r="F43" i="1"/>
  <c r="F37" i="1"/>
  <c r="G43" i="1" l="1"/>
  <c r="G37" i="1"/>
  <c r="D59" i="35" l="1"/>
  <c r="E59" i="35"/>
  <c r="A3" i="42" l="1"/>
  <c r="F10" i="34"/>
  <c r="F12" i="34" l="1"/>
  <c r="F11" i="34"/>
  <c r="F12" i="42"/>
  <c r="F11" i="42"/>
  <c r="F10" i="42"/>
  <c r="C41" i="40"/>
  <c r="F40" i="40"/>
  <c r="F39" i="40"/>
  <c r="F38" i="40"/>
  <c r="F37" i="40"/>
  <c r="F36" i="40"/>
  <c r="F35" i="40"/>
  <c r="F34" i="40"/>
  <c r="F33" i="40"/>
  <c r="F32" i="40"/>
  <c r="F31" i="40"/>
  <c r="F30" i="40"/>
  <c r="F29" i="40"/>
  <c r="F28" i="40"/>
  <c r="F27" i="40"/>
  <c r="F26" i="40"/>
  <c r="F25" i="40"/>
  <c r="F24" i="40"/>
  <c r="F23" i="40"/>
  <c r="F22" i="40"/>
  <c r="F21" i="40"/>
  <c r="F20" i="40"/>
  <c r="F19" i="40"/>
  <c r="F18" i="40"/>
  <c r="F17" i="40"/>
  <c r="F16" i="40"/>
  <c r="F15" i="40"/>
  <c r="F14" i="40"/>
  <c r="F13" i="40"/>
  <c r="F12" i="40"/>
  <c r="F11" i="40"/>
  <c r="F10" i="40"/>
  <c r="F12" i="39"/>
  <c r="F11" i="39"/>
  <c r="F51" i="1"/>
  <c r="F50" i="1"/>
  <c r="F49" i="1"/>
  <c r="F48" i="1"/>
  <c r="F47" i="1"/>
  <c r="F46" i="1"/>
  <c r="F45" i="1"/>
  <c r="G45" i="1" s="1"/>
  <c r="F44" i="1"/>
  <c r="F40" i="1"/>
  <c r="F39" i="1"/>
  <c r="F38" i="1"/>
  <c r="F36" i="1"/>
  <c r="F35" i="1"/>
  <c r="F34" i="1"/>
  <c r="F33" i="1"/>
  <c r="F32" i="1"/>
  <c r="F28" i="1"/>
  <c r="F27" i="1"/>
  <c r="F26" i="1"/>
  <c r="F25" i="1"/>
  <c r="F24" i="1"/>
  <c r="F23" i="1"/>
  <c r="F22" i="1"/>
  <c r="F21" i="1"/>
  <c r="F20" i="1"/>
  <c r="F30" i="1" s="1"/>
  <c r="F11" i="1"/>
  <c r="F35" i="35"/>
  <c r="F34" i="35"/>
  <c r="F33" i="35"/>
  <c r="F32" i="35"/>
  <c r="F31" i="35"/>
  <c r="F30" i="35"/>
  <c r="F29" i="35"/>
  <c r="F28" i="35"/>
  <c r="F27" i="35"/>
  <c r="F26" i="35"/>
  <c r="F25" i="35"/>
  <c r="F24" i="35"/>
  <c r="F23" i="35"/>
  <c r="F22" i="35"/>
  <c r="F21" i="35"/>
  <c r="F20" i="35"/>
  <c r="F19" i="35"/>
  <c r="F18" i="35"/>
  <c r="F17" i="35"/>
  <c r="F16" i="35"/>
  <c r="F15" i="35"/>
  <c r="F14" i="35"/>
  <c r="F13" i="35"/>
  <c r="F12" i="35"/>
  <c r="F11" i="35"/>
  <c r="F10" i="35"/>
  <c r="F42" i="35"/>
  <c r="F41" i="35"/>
  <c r="F40" i="35"/>
  <c r="F39" i="35"/>
  <c r="F38" i="35"/>
  <c r="F58" i="35"/>
  <c r="F57" i="35"/>
  <c r="F56" i="35"/>
  <c r="F55" i="35"/>
  <c r="F54" i="35"/>
  <c r="F53" i="35"/>
  <c r="F52" i="35"/>
  <c r="F51" i="35"/>
  <c r="F50" i="35"/>
  <c r="F49" i="35"/>
  <c r="F48" i="35"/>
  <c r="F47" i="35"/>
  <c r="F46" i="35"/>
  <c r="F21" i="37"/>
  <c r="F20" i="37"/>
  <c r="F19" i="37"/>
  <c r="F18" i="37"/>
  <c r="F17" i="37"/>
  <c r="F16" i="37"/>
  <c r="F15" i="37"/>
  <c r="F14" i="37"/>
  <c r="F13" i="37"/>
  <c r="F12" i="37"/>
  <c r="F11" i="37"/>
  <c r="F61" i="38"/>
  <c r="F60" i="38"/>
  <c r="F59" i="38"/>
  <c r="F58" i="38"/>
  <c r="F57" i="38"/>
  <c r="F56" i="38"/>
  <c r="F55" i="38"/>
  <c r="F54" i="38"/>
  <c r="F53" i="38"/>
  <c r="F52" i="38"/>
  <c r="F51" i="38"/>
  <c r="F50" i="38"/>
  <c r="F49" i="38"/>
  <c r="F48" i="38"/>
  <c r="F47" i="38"/>
  <c r="F46" i="38"/>
  <c r="F45" i="38"/>
  <c r="F44" i="38"/>
  <c r="F43" i="38"/>
  <c r="F42" i="38"/>
  <c r="F41" i="38"/>
  <c r="F40" i="38"/>
  <c r="F39" i="38"/>
  <c r="F38" i="38"/>
  <c r="F37" i="38"/>
  <c r="F36" i="38"/>
  <c r="F35" i="38"/>
  <c r="F34" i="38"/>
  <c r="F33" i="38"/>
  <c r="F32" i="38"/>
  <c r="F31" i="38"/>
  <c r="F30" i="38"/>
  <c r="F29" i="38"/>
  <c r="F28" i="38"/>
  <c r="F27" i="38"/>
  <c r="F26" i="38"/>
  <c r="F25" i="38"/>
  <c r="F24" i="38"/>
  <c r="F23" i="38"/>
  <c r="F22" i="38"/>
  <c r="F21" i="38"/>
  <c r="F20" i="38"/>
  <c r="F19" i="38"/>
  <c r="F18" i="38"/>
  <c r="F17" i="38"/>
  <c r="F16" i="38"/>
  <c r="F15" i="38"/>
  <c r="F14" i="38"/>
  <c r="F13" i="38"/>
  <c r="F12" i="38"/>
  <c r="F11" i="38"/>
  <c r="F10" i="38"/>
  <c r="E36" i="35"/>
  <c r="E23" i="37"/>
  <c r="D23" i="37"/>
  <c r="E62" i="38"/>
  <c r="D62" i="38"/>
  <c r="F52" i="1" l="1"/>
  <c r="F41" i="1"/>
  <c r="F36" i="35"/>
  <c r="F62" i="38"/>
  <c r="G61" i="38"/>
  <c r="C62" i="38"/>
  <c r="C9" i="38" s="1"/>
  <c r="B21" i="41" s="1"/>
  <c r="G60" i="38"/>
  <c r="G20" i="40"/>
  <c r="B19" i="33" l="1"/>
  <c r="G59" i="38"/>
  <c r="G58" i="38"/>
  <c r="G40" i="40" l="1"/>
  <c r="G39" i="40"/>
  <c r="G38" i="40"/>
  <c r="G37" i="40"/>
  <c r="G36" i="40"/>
  <c r="G35" i="40"/>
  <c r="G34" i="40"/>
  <c r="G33" i="40"/>
  <c r="G32" i="40"/>
  <c r="G31" i="40"/>
  <c r="G30" i="40"/>
  <c r="G29" i="40"/>
  <c r="G28" i="40"/>
  <c r="G27" i="40"/>
  <c r="G26" i="40"/>
  <c r="G25" i="40"/>
  <c r="G24" i="40"/>
  <c r="G23" i="40"/>
  <c r="G22" i="40"/>
  <c r="G21" i="40"/>
  <c r="G19" i="40"/>
  <c r="G18" i="40"/>
  <c r="G17" i="40"/>
  <c r="G16" i="40"/>
  <c r="G15" i="40"/>
  <c r="G14" i="40"/>
  <c r="G13" i="40"/>
  <c r="G12" i="40"/>
  <c r="G11" i="40"/>
  <c r="G10" i="40"/>
  <c r="A3" i="38"/>
  <c r="A3" i="40"/>
  <c r="C13" i="42"/>
  <c r="C9" i="42" s="1"/>
  <c r="F9" i="38"/>
  <c r="E21" i="41" s="1"/>
  <c r="D9" i="38"/>
  <c r="G57" i="38"/>
  <c r="G56" i="38"/>
  <c r="G55" i="38"/>
  <c r="G54" i="38"/>
  <c r="G53" i="38"/>
  <c r="G52" i="38"/>
  <c r="G51" i="38"/>
  <c r="G50" i="38"/>
  <c r="G49" i="38"/>
  <c r="G48" i="38"/>
  <c r="G47" i="38"/>
  <c r="G46" i="38"/>
  <c r="G45" i="38"/>
  <c r="G44" i="38"/>
  <c r="G43" i="38"/>
  <c r="G42" i="38"/>
  <c r="G41" i="38"/>
  <c r="G40" i="38"/>
  <c r="G39" i="38"/>
  <c r="G38" i="38"/>
  <c r="G37" i="38"/>
  <c r="G36" i="38"/>
  <c r="G35" i="38"/>
  <c r="G34" i="38"/>
  <c r="G33" i="38"/>
  <c r="G32" i="38"/>
  <c r="G31" i="38"/>
  <c r="G30" i="38"/>
  <c r="G29" i="38"/>
  <c r="G28" i="38"/>
  <c r="G27" i="38"/>
  <c r="G26" i="38"/>
  <c r="G25" i="38"/>
  <c r="G24" i="38"/>
  <c r="G23" i="38"/>
  <c r="G22" i="38"/>
  <c r="G21" i="38"/>
  <c r="G20" i="38"/>
  <c r="G19" i="38"/>
  <c r="G18" i="38"/>
  <c r="G17" i="38"/>
  <c r="G16" i="38"/>
  <c r="G15" i="38"/>
  <c r="G14" i="38"/>
  <c r="G13" i="38"/>
  <c r="G12" i="38"/>
  <c r="G11" i="38"/>
  <c r="G10" i="38"/>
  <c r="E13" i="42"/>
  <c r="E9" i="42" s="1"/>
  <c r="G10" i="42"/>
  <c r="D13" i="42"/>
  <c r="G12" i="42"/>
  <c r="G11" i="42"/>
  <c r="E41" i="40"/>
  <c r="D41" i="40"/>
  <c r="D9" i="40" s="1"/>
  <c r="C17" i="41" s="1"/>
  <c r="C9" i="40"/>
  <c r="G30" i="35"/>
  <c r="G17" i="35"/>
  <c r="E13" i="39"/>
  <c r="E9" i="39" s="1"/>
  <c r="D19" i="41" s="1"/>
  <c r="E13" i="34"/>
  <c r="D13" i="34"/>
  <c r="D30" i="33"/>
  <c r="D30" i="41" s="1"/>
  <c r="C30" i="41"/>
  <c r="D33" i="33"/>
  <c r="C33" i="33"/>
  <c r="D18" i="33"/>
  <c r="D9" i="37"/>
  <c r="C13" i="41" s="1"/>
  <c r="E43" i="35"/>
  <c r="D43" i="35"/>
  <c r="C37" i="41" s="1"/>
  <c r="D36" i="35"/>
  <c r="C13" i="33"/>
  <c r="G44" i="1"/>
  <c r="G46" i="1"/>
  <c r="G47" i="1"/>
  <c r="G48" i="1"/>
  <c r="G49" i="1"/>
  <c r="G50" i="1"/>
  <c r="G51" i="1"/>
  <c r="G38" i="35"/>
  <c r="C43" i="35"/>
  <c r="G35" i="35"/>
  <c r="G34" i="35"/>
  <c r="G24" i="35"/>
  <c r="G23" i="35"/>
  <c r="G15" i="35"/>
  <c r="C36" i="35"/>
  <c r="A3" i="37"/>
  <c r="A3" i="35"/>
  <c r="G11" i="1"/>
  <c r="F10" i="1"/>
  <c r="F18" i="1" s="1"/>
  <c r="G21" i="37"/>
  <c r="G20" i="37"/>
  <c r="G19" i="37"/>
  <c r="G18" i="37"/>
  <c r="G17" i="37"/>
  <c r="G16" i="37"/>
  <c r="G15" i="37"/>
  <c r="G14" i="37"/>
  <c r="G13" i="37"/>
  <c r="G12" i="37"/>
  <c r="G11" i="37"/>
  <c r="F10" i="37"/>
  <c r="G58" i="35"/>
  <c r="G57" i="35"/>
  <c r="G56" i="35"/>
  <c r="G55" i="35"/>
  <c r="G54" i="35"/>
  <c r="G53" i="35"/>
  <c r="G52" i="35"/>
  <c r="G51" i="35"/>
  <c r="G50" i="35"/>
  <c r="G49" i="35"/>
  <c r="G48" i="35"/>
  <c r="G47" i="35"/>
  <c r="G46" i="35"/>
  <c r="F45" i="35"/>
  <c r="F59" i="35" s="1"/>
  <c r="G42" i="35"/>
  <c r="G41" i="35"/>
  <c r="G40" i="35"/>
  <c r="G39" i="35"/>
  <c r="G33" i="35"/>
  <c r="G32" i="35"/>
  <c r="G31" i="35"/>
  <c r="G29" i="35"/>
  <c r="G28" i="35"/>
  <c r="G27" i="35"/>
  <c r="G26" i="35"/>
  <c r="G25" i="35"/>
  <c r="G22" i="35"/>
  <c r="G21" i="35"/>
  <c r="G20" i="35"/>
  <c r="G19" i="35"/>
  <c r="G18" i="35"/>
  <c r="G16" i="35"/>
  <c r="G14" i="35"/>
  <c r="G13" i="35"/>
  <c r="G12" i="35"/>
  <c r="G11" i="35"/>
  <c r="G10" i="35"/>
  <c r="G40" i="1"/>
  <c r="G39" i="1"/>
  <c r="G38" i="1"/>
  <c r="G35" i="1"/>
  <c r="G34" i="1"/>
  <c r="G33" i="1"/>
  <c r="G36" i="1"/>
  <c r="G28" i="1"/>
  <c r="G27" i="1"/>
  <c r="G26" i="1"/>
  <c r="G25" i="1"/>
  <c r="G24" i="1"/>
  <c r="G23" i="1"/>
  <c r="G21" i="1"/>
  <c r="G22" i="1"/>
  <c r="G12" i="39"/>
  <c r="G11" i="39"/>
  <c r="F10" i="39"/>
  <c r="G10" i="39" s="1"/>
  <c r="G12" i="34"/>
  <c r="G10" i="34"/>
  <c r="A3" i="1"/>
  <c r="A3" i="39"/>
  <c r="A4" i="34"/>
  <c r="A4" i="41"/>
  <c r="C59" i="35"/>
  <c r="C19" i="33"/>
  <c r="D13" i="39"/>
  <c r="D9" i="39" s="1"/>
  <c r="C19" i="41" s="1"/>
  <c r="C13" i="34"/>
  <c r="C9" i="34" s="1"/>
  <c r="C13" i="39"/>
  <c r="C9" i="39" s="1"/>
  <c r="B33" i="33"/>
  <c r="C32" i="41"/>
  <c r="E19" i="33"/>
  <c r="D19" i="33"/>
  <c r="D18" i="41" l="1"/>
  <c r="D36" i="41"/>
  <c r="B19" i="41"/>
  <c r="B15" i="33"/>
  <c r="B12" i="33"/>
  <c r="B31" i="33"/>
  <c r="B18" i="41"/>
  <c r="B14" i="33"/>
  <c r="D29" i="33"/>
  <c r="D37" i="41"/>
  <c r="G52" i="1"/>
  <c r="C21" i="41"/>
  <c r="C38" i="41"/>
  <c r="G59" i="35"/>
  <c r="B11" i="41"/>
  <c r="B31" i="41"/>
  <c r="C31" i="33"/>
  <c r="C30" i="33"/>
  <c r="E9" i="40"/>
  <c r="D17" i="41" s="1"/>
  <c r="D32" i="33"/>
  <c r="D13" i="33"/>
  <c r="D12" i="33"/>
  <c r="C15" i="33"/>
  <c r="B30" i="41"/>
  <c r="B30" i="33"/>
  <c r="C9" i="37"/>
  <c r="D61" i="35"/>
  <c r="D9" i="35" s="1"/>
  <c r="C29" i="33"/>
  <c r="D14" i="33"/>
  <c r="D9" i="34"/>
  <c r="C11" i="41" s="1"/>
  <c r="G10" i="37"/>
  <c r="F23" i="37"/>
  <c r="G23" i="37" s="1"/>
  <c r="B17" i="41"/>
  <c r="B13" i="33"/>
  <c r="G36" i="35"/>
  <c r="G62" i="38"/>
  <c r="C18" i="33"/>
  <c r="C29" i="41"/>
  <c r="B36" i="41"/>
  <c r="B28" i="33"/>
  <c r="B32" i="33"/>
  <c r="B38" i="41"/>
  <c r="C61" i="35"/>
  <c r="B29" i="33"/>
  <c r="B37" i="41"/>
  <c r="C32" i="33"/>
  <c r="C27" i="33"/>
  <c r="C54" i="1"/>
  <c r="C12" i="33"/>
  <c r="D9" i="42"/>
  <c r="C14" i="33"/>
  <c r="C31" i="41"/>
  <c r="D54" i="1"/>
  <c r="C16" i="33" s="1"/>
  <c r="F19" i="33"/>
  <c r="D15" i="33"/>
  <c r="D32" i="41"/>
  <c r="E9" i="34"/>
  <c r="D11" i="41" s="1"/>
  <c r="D31" i="33"/>
  <c r="E9" i="38"/>
  <c r="D28" i="33"/>
  <c r="D29" i="41"/>
  <c r="D27" i="33"/>
  <c r="E54" i="1"/>
  <c r="E9" i="1" s="1"/>
  <c r="D12" i="41" s="1"/>
  <c r="D31" i="41"/>
  <c r="E9" i="37"/>
  <c r="D13" i="41" s="1"/>
  <c r="E61" i="35"/>
  <c r="D17" i="33" s="1"/>
  <c r="F13" i="39"/>
  <c r="G13" i="39" s="1"/>
  <c r="G10" i="1"/>
  <c r="G18" i="1" s="1"/>
  <c r="G11" i="34"/>
  <c r="F13" i="34"/>
  <c r="G20" i="1"/>
  <c r="G30" i="1" s="1"/>
  <c r="G32" i="1"/>
  <c r="G41" i="1" s="1"/>
  <c r="G45" i="35"/>
  <c r="F41" i="40"/>
  <c r="E13" i="33"/>
  <c r="F13" i="33" s="1"/>
  <c r="F13" i="42"/>
  <c r="F43" i="35"/>
  <c r="E37" i="41" s="1"/>
  <c r="C28" i="33" l="1"/>
  <c r="C18" i="41"/>
  <c r="B18" i="33"/>
  <c r="B29" i="41"/>
  <c r="C36" i="41"/>
  <c r="G9" i="38"/>
  <c r="D21" i="41"/>
  <c r="F21" i="41" s="1"/>
  <c r="D38" i="41"/>
  <c r="D39" i="41" s="1"/>
  <c r="C20" i="41"/>
  <c r="C22" i="41" s="1"/>
  <c r="C17" i="33"/>
  <c r="C20" i="33" s="1"/>
  <c r="C10" i="33" s="1"/>
  <c r="B13" i="41"/>
  <c r="B33" i="41"/>
  <c r="B27" i="33"/>
  <c r="B34" i="33" s="1"/>
  <c r="B25" i="33" s="1"/>
  <c r="C33" i="41"/>
  <c r="C39" i="41"/>
  <c r="C34" i="33"/>
  <c r="C25" i="33" s="1"/>
  <c r="C9" i="35"/>
  <c r="B39" i="41"/>
  <c r="D9" i="1"/>
  <c r="B16" i="33"/>
  <c r="C9" i="1"/>
  <c r="B12" i="41" s="1"/>
  <c r="D34" i="33"/>
  <c r="D25" i="33" s="1"/>
  <c r="D33" i="41"/>
  <c r="D16" i="33"/>
  <c r="D20" i="33" s="1"/>
  <c r="D10" i="33" s="1"/>
  <c r="D14" i="41"/>
  <c r="E15" i="33"/>
  <c r="F15" i="33" s="1"/>
  <c r="F9" i="39"/>
  <c r="E9" i="35"/>
  <c r="E32" i="33"/>
  <c r="F32" i="33" s="1"/>
  <c r="E29" i="33"/>
  <c r="F29" i="33" s="1"/>
  <c r="G43" i="35"/>
  <c r="F37" i="41"/>
  <c r="F9" i="37"/>
  <c r="E13" i="41" s="1"/>
  <c r="E18" i="33"/>
  <c r="F18" i="33" s="1"/>
  <c r="E27" i="33"/>
  <c r="E31" i="33"/>
  <c r="F31" i="33" s="1"/>
  <c r="E12" i="33"/>
  <c r="E31" i="41"/>
  <c r="F31" i="41" s="1"/>
  <c r="F9" i="34"/>
  <c r="G13" i="34"/>
  <c r="E14" i="33"/>
  <c r="F14" i="33" s="1"/>
  <c r="F9" i="42"/>
  <c r="G13" i="42"/>
  <c r="F9" i="40"/>
  <c r="G41" i="40"/>
  <c r="F54" i="1"/>
  <c r="E33" i="33"/>
  <c r="F33" i="33" s="1"/>
  <c r="E32" i="41"/>
  <c r="F32" i="41" s="1"/>
  <c r="F61" i="35"/>
  <c r="E30" i="33"/>
  <c r="E29" i="41"/>
  <c r="B20" i="33" l="1"/>
  <c r="B10" i="33" s="1"/>
  <c r="B20" i="41"/>
  <c r="B22" i="41" s="1"/>
  <c r="B17" i="33"/>
  <c r="D20" i="41"/>
  <c r="D22" i="41" s="1"/>
  <c r="D9" i="41" s="1"/>
  <c r="G9" i="40"/>
  <c r="E17" i="41"/>
  <c r="F17" i="41" s="1"/>
  <c r="E38" i="41"/>
  <c r="F38" i="41" s="1"/>
  <c r="G9" i="42"/>
  <c r="E18" i="41"/>
  <c r="F18" i="41" s="1"/>
  <c r="E36" i="41"/>
  <c r="F36" i="41" s="1"/>
  <c r="E19" i="41"/>
  <c r="F19" i="41" s="1"/>
  <c r="G9" i="34"/>
  <c r="E11" i="41"/>
  <c r="F11" i="41" s="1"/>
  <c r="C12" i="41"/>
  <c r="C14" i="41" s="1"/>
  <c r="C9" i="41" s="1"/>
  <c r="B14" i="41"/>
  <c r="B9" i="41" s="1"/>
  <c r="B27" i="41"/>
  <c r="D27" i="41"/>
  <c r="C27" i="41"/>
  <c r="G9" i="39"/>
  <c r="F12" i="33"/>
  <c r="F29" i="41"/>
  <c r="E17" i="33"/>
  <c r="F17" i="33" s="1"/>
  <c r="G61" i="35"/>
  <c r="F9" i="35"/>
  <c r="E20" i="41" s="1"/>
  <c r="F9" i="1"/>
  <c r="E12" i="41" s="1"/>
  <c r="E16" i="33"/>
  <c r="F16" i="33" s="1"/>
  <c r="G54" i="1"/>
  <c r="F13" i="41"/>
  <c r="G9" i="37"/>
  <c r="E30" i="41"/>
  <c r="F30" i="41" s="1"/>
  <c r="F30" i="33"/>
  <c r="E28" i="33"/>
  <c r="F28" i="33" s="1"/>
  <c r="F27" i="33"/>
  <c r="E39" i="41" l="1"/>
  <c r="F39" i="41" s="1"/>
  <c r="E20" i="33"/>
  <c r="G9" i="1"/>
  <c r="E33" i="41"/>
  <c r="G9" i="35"/>
  <c r="E34" i="33"/>
  <c r="F33" i="41" l="1"/>
  <c r="F27" i="41" s="1"/>
  <c r="E27" i="41"/>
  <c r="F34" i="33"/>
  <c r="E25" i="33"/>
  <c r="F25" i="33" s="1"/>
  <c r="F12" i="41"/>
  <c r="F14" i="41" s="1"/>
  <c r="E14" i="41"/>
  <c r="F20" i="41"/>
  <c r="F22" i="41" s="1"/>
  <c r="E22" i="41"/>
  <c r="E10" i="33"/>
  <c r="F10" i="33" s="1"/>
  <c r="F20" i="33"/>
  <c r="F9" i="41" l="1"/>
  <c r="E9" i="41"/>
</calcChain>
</file>

<file path=xl/sharedStrings.xml><?xml version="1.0" encoding="utf-8"?>
<sst xmlns="http://schemas.openxmlformats.org/spreadsheetml/2006/main" count="614" uniqueCount="433">
  <si>
    <t>Completed</t>
  </si>
  <si>
    <t>Line Miles</t>
  </si>
  <si>
    <t>Total</t>
  </si>
  <si>
    <t>Scheduled</t>
  </si>
  <si>
    <t xml:space="preserve"> Line Miles</t>
  </si>
  <si>
    <t>State</t>
  </si>
  <si>
    <t>Forester</t>
  </si>
  <si>
    <t xml:space="preserve">Total </t>
  </si>
  <si>
    <t>TOTAL</t>
  </si>
  <si>
    <t>FORESTER SUMMARY</t>
  </si>
  <si>
    <t>STATE SUMMARY</t>
  </si>
  <si>
    <t>Goal</t>
  </si>
  <si>
    <t>Line Mile</t>
  </si>
  <si>
    <t xml:space="preserve">Goal </t>
  </si>
  <si>
    <t>Ahead/Behind</t>
  </si>
  <si>
    <t>Forester/Pacific</t>
  </si>
  <si>
    <t>California</t>
  </si>
  <si>
    <t>Idaho</t>
  </si>
  <si>
    <t>Montana</t>
  </si>
  <si>
    <t>Oregon Total</t>
  </si>
  <si>
    <t>PRE065001</t>
  </si>
  <si>
    <t>PRE065002</t>
  </si>
  <si>
    <t>Bridger-Goshen Lp-3mile Knoll 345kV (MG)</t>
  </si>
  <si>
    <t>PRE074001</t>
  </si>
  <si>
    <t>Grace-Goshen 161kV Ln               (MG)</t>
  </si>
  <si>
    <t>PRE075001</t>
  </si>
  <si>
    <t>Grace-Ben Lomond 138kV 103-104Ln(ID)(MG)</t>
  </si>
  <si>
    <t>PRE076001</t>
  </si>
  <si>
    <t>Grace-Ben Lomond 138kV 105 Ln (ID)  (MG)</t>
  </si>
  <si>
    <t>PRE076003</t>
  </si>
  <si>
    <t>Wheelon-American Falls 138kV Ln (ID)(MG)</t>
  </si>
  <si>
    <t>PRE076010</t>
  </si>
  <si>
    <t>Treasureton-Franklin 138kV Ln       (MG)</t>
  </si>
  <si>
    <t>REX084000</t>
  </si>
  <si>
    <t>Goshen-Kinport 345kV Ln             (MG)</t>
  </si>
  <si>
    <t>PRE092001</t>
  </si>
  <si>
    <t>PRE096000</t>
  </si>
  <si>
    <t>Naughton-Treasureton 230kV Ln (ID)  (MG)</t>
  </si>
  <si>
    <t>PRE335033</t>
  </si>
  <si>
    <t>PRE335034</t>
  </si>
  <si>
    <t>REX063000</t>
  </si>
  <si>
    <t>Antelope-Lost River 230kV Ln        (MG)</t>
  </si>
  <si>
    <t>REX074002</t>
  </si>
  <si>
    <t>Goshen-Rigby 161kV Ln               (MG)</t>
  </si>
  <si>
    <t>REX074004</t>
  </si>
  <si>
    <t>Goshen-Antelope 161kV Ln            (MG)</t>
  </si>
  <si>
    <t>REX074005</t>
  </si>
  <si>
    <t>Goshen-Sugar Mill 161kV Ln          (MG)</t>
  </si>
  <si>
    <t>REX074006</t>
  </si>
  <si>
    <t>Sugarmill-Rigby 161kV Ln            (MG)</t>
  </si>
  <si>
    <t>REX074007</t>
  </si>
  <si>
    <t>Goshen-Bonneville 161kV Ln          (MG)</t>
  </si>
  <si>
    <t>REX074008</t>
  </si>
  <si>
    <t>REX074015</t>
  </si>
  <si>
    <t>Rigby-Jefferson 161kV Ln            (MG)</t>
  </si>
  <si>
    <t>REX089000</t>
  </si>
  <si>
    <t>Antelope-Bannack Pass 230kV Ln      (MG)</t>
  </si>
  <si>
    <t>Work Order</t>
  </si>
  <si>
    <t>Description</t>
  </si>
  <si>
    <t>KFC668059</t>
  </si>
  <si>
    <t>Copco II 230kV Ln #59 (CA)          (MG)</t>
  </si>
  <si>
    <t>KFC668064</t>
  </si>
  <si>
    <t>Malin-Indian Springs 500kV Ln#64(CA)(MG)</t>
  </si>
  <si>
    <t>YRE668014</t>
  </si>
  <si>
    <t>Copco 2-Delta 115kV Ln #14          (MG)</t>
  </si>
  <si>
    <t>CAM437090</t>
  </si>
  <si>
    <t>Yellowtail-Casper 230kV Ln (MT)     (MG)</t>
  </si>
  <si>
    <t>CAM437095</t>
  </si>
  <si>
    <t>CAM437098</t>
  </si>
  <si>
    <t>ALB067090</t>
  </si>
  <si>
    <t>ALB067091</t>
  </si>
  <si>
    <t>COO062090</t>
  </si>
  <si>
    <t>ROS068020</t>
  </si>
  <si>
    <t>ROS068091</t>
  </si>
  <si>
    <t>ROS068096</t>
  </si>
  <si>
    <t>GRA068072</t>
  </si>
  <si>
    <t>ROS068072</t>
  </si>
  <si>
    <t>KLA068080</t>
  </si>
  <si>
    <t>KLA068052</t>
  </si>
  <si>
    <t>KLA068059</t>
  </si>
  <si>
    <t>KLA068064</t>
  </si>
  <si>
    <t>KLA068070</t>
  </si>
  <si>
    <t>KLA068081</t>
  </si>
  <si>
    <t>KLA068097</t>
  </si>
  <si>
    <t>MED068054</t>
  </si>
  <si>
    <t>MED068071</t>
  </si>
  <si>
    <t>MED068218</t>
  </si>
  <si>
    <t>Idaho Total</t>
  </si>
  <si>
    <t>Oregon</t>
  </si>
  <si>
    <t>Utah</t>
  </si>
  <si>
    <t>AME067004</t>
  </si>
  <si>
    <t>Camp Williams-Spanish Fork 345kV Ln (MG)</t>
  </si>
  <si>
    <t>AME067006</t>
  </si>
  <si>
    <t>Huntington-Spanish Fork 345kV St Ln (MG)</t>
  </si>
  <si>
    <t>AME067009</t>
  </si>
  <si>
    <t>AME067012</t>
  </si>
  <si>
    <t>Emery-Camp Williams 345kV St Ln     (MG)</t>
  </si>
  <si>
    <t>AME067077</t>
  </si>
  <si>
    <t>Current Creek SwYard-Mona 345kV Ln  (MG)</t>
  </si>
  <si>
    <t>AME067079</t>
  </si>
  <si>
    <t>Camp Williams-Mona #4 345kV Ln      (MG)</t>
  </si>
  <si>
    <t>AME078005</t>
  </si>
  <si>
    <t>Spanish Fork-Carbon #1 138kV Ln     (MG)</t>
  </si>
  <si>
    <t>AME078012</t>
  </si>
  <si>
    <t>Spanish Fork-Carbon #2 138kV Ln     (MG)</t>
  </si>
  <si>
    <t>AME078017</t>
  </si>
  <si>
    <t>AME078019</t>
  </si>
  <si>
    <t>Ashley-Vernal USBR 138kV Ln         (MG)</t>
  </si>
  <si>
    <t>AME099002</t>
  </si>
  <si>
    <t>AME888090</t>
  </si>
  <si>
    <t>RIC067005</t>
  </si>
  <si>
    <t>Huntington-Sigurd 345kV St Ln       (MG)</t>
  </si>
  <si>
    <t>RIC067008</t>
  </si>
  <si>
    <t>Emery-Sigurd 345kV Ln #2            (MG)</t>
  </si>
  <si>
    <t>RIC067015</t>
  </si>
  <si>
    <t>Sigurd-Red Butte 345kV Ln           (MG)</t>
  </si>
  <si>
    <t>RIC067016</t>
  </si>
  <si>
    <t>Red Butte-Nevada 345kV Ln           (MG)</t>
  </si>
  <si>
    <t>RIC068000</t>
  </si>
  <si>
    <t>Sigurd-West Cedar 230kV Ln          (MG)</t>
  </si>
  <si>
    <t>RIC069000</t>
  </si>
  <si>
    <t>Sigurd-Nevada State Line 230kV Ln   (MG)</t>
  </si>
  <si>
    <t>RIC093003</t>
  </si>
  <si>
    <t>Sigurd-Glen Canyon 230kV Ln (UT)    (MG)</t>
  </si>
  <si>
    <t>Camp Williams-Four Corners 345kV(UT)(MG)</t>
  </si>
  <si>
    <t>MET067007</t>
  </si>
  <si>
    <t>Terminal-Ninety South 345kV DC St Ln(MG)</t>
  </si>
  <si>
    <t>MET067010</t>
  </si>
  <si>
    <t>MET067011</t>
  </si>
  <si>
    <t>Terminal-Camp Williams 345kV DC St  (MG)</t>
  </si>
  <si>
    <t>MET067002</t>
  </si>
  <si>
    <t>MET067013</t>
  </si>
  <si>
    <t>MET078001</t>
  </si>
  <si>
    <t>Grace-Ben Lomond 138kV Ln 105 (UT)  (MG)</t>
  </si>
  <si>
    <t>MET078002</t>
  </si>
  <si>
    <t>Grace-Ben Lomond 138kV Ln103-104(UT)(MG)</t>
  </si>
  <si>
    <t>MET078003</t>
  </si>
  <si>
    <t>Wheelon-American Falls 138kV Ln (UT)(MG)</t>
  </si>
  <si>
    <t>MET093001</t>
  </si>
  <si>
    <t>Naughton-Ben Lomond 230kV Ln #1(UT) (MG)</t>
  </si>
  <si>
    <t>MET093005</t>
  </si>
  <si>
    <t>Naughton-Ben Lomond 230kV Ln #2(UT) (MG)</t>
  </si>
  <si>
    <t>SMI078010</t>
  </si>
  <si>
    <t>Wheelon-Smithfield 138kV Ln         (MG)</t>
  </si>
  <si>
    <t>SMI078041</t>
  </si>
  <si>
    <t>Franklin-Smithfield 138kV Ln (UT)   (MG)</t>
  </si>
  <si>
    <t>SMI093004</t>
  </si>
  <si>
    <t>Naughton-Treasureton 230kV Ln (UT)  (MG)</t>
  </si>
  <si>
    <t>SMI093006</t>
  </si>
  <si>
    <t>Birch Creek-Railroad 230kV Ln (UT)  (MG)</t>
  </si>
  <si>
    <t>Utah Total</t>
  </si>
  <si>
    <t>Washington</t>
  </si>
  <si>
    <t>POW238040</t>
  </si>
  <si>
    <t>POW238041</t>
  </si>
  <si>
    <t>POW238080</t>
  </si>
  <si>
    <t>POW238081</t>
  </si>
  <si>
    <t>POW238088</t>
  </si>
  <si>
    <t>WAL238043</t>
  </si>
  <si>
    <t>WAL238044</t>
  </si>
  <si>
    <t>WAL238076</t>
  </si>
  <si>
    <t>WAL238094</t>
  </si>
  <si>
    <t>YAK238042</t>
  </si>
  <si>
    <t>YAK238096</t>
  </si>
  <si>
    <t>YAK238103</t>
  </si>
  <si>
    <t>CAS540080</t>
  </si>
  <si>
    <t>Hilltop-Worland(WAPA) 115kV Ln      (MG)</t>
  </si>
  <si>
    <t>CAS540081</t>
  </si>
  <si>
    <t>CAS540082</t>
  </si>
  <si>
    <t>CAS540083</t>
  </si>
  <si>
    <t>CAS540090</t>
  </si>
  <si>
    <t>Yellowtail-Casper 230kV Ln (WY)     (MG)</t>
  </si>
  <si>
    <t>CAS540092</t>
  </si>
  <si>
    <t>Yellowtail-Thermopolis 230kV Ln (WY)(MG)</t>
  </si>
  <si>
    <t>CAS540095</t>
  </si>
  <si>
    <t>Thermopolis-Riverton 230kV Ln       (MG)</t>
  </si>
  <si>
    <t>CAS540096</t>
  </si>
  <si>
    <t>Casper-Riverton 230kV Line          (MG)</t>
  </si>
  <si>
    <t>CAS540097</t>
  </si>
  <si>
    <t>CAS540102</t>
  </si>
  <si>
    <t>CAS540112</t>
  </si>
  <si>
    <t>Wyodak-Buffalo 230kV Ln             (MG)</t>
  </si>
  <si>
    <t>CAS540115</t>
  </si>
  <si>
    <t>DJ-Yellowcake-Reno 230kV Ln         (MG)</t>
  </si>
  <si>
    <t>CAS540120</t>
  </si>
  <si>
    <t>Wyodak Plant-Sub 230kV Tie Ln       (MG)</t>
  </si>
  <si>
    <t>CAS540121</t>
  </si>
  <si>
    <t>CAS540133</t>
  </si>
  <si>
    <t>(WAPA)Casper-Casper 115kV Line      (MG)</t>
  </si>
  <si>
    <t>CAS540134</t>
  </si>
  <si>
    <t>Casper-Casper (WAPA) 69kV Tie Ln    (MG)</t>
  </si>
  <si>
    <t>CAS540137</t>
  </si>
  <si>
    <t>Thermopolis-(USBR) 115kV Tie Ln #1  (MG)</t>
  </si>
  <si>
    <t>ROC540150</t>
  </si>
  <si>
    <t>Mustang-Spence(WAPA) 230kV Ln       (MG)</t>
  </si>
  <si>
    <t>CAS540152</t>
  </si>
  <si>
    <t>Foote Creek-Miners 230kV Ln         (MG)</t>
  </si>
  <si>
    <t>CAS540160</t>
  </si>
  <si>
    <t>Thermopolis-Hilltop 115kV Ln        (MG)</t>
  </si>
  <si>
    <t>CAS540161</t>
  </si>
  <si>
    <t>Thermopolis-(WAPA)Thermop 115 Tie #2(MG)</t>
  </si>
  <si>
    <t>EVA094001</t>
  </si>
  <si>
    <t>Naughton-Ben Lomond 230kV Ln #1 (WY)(MG)</t>
  </si>
  <si>
    <t>EVA094002</t>
  </si>
  <si>
    <t>Naughton-Ben Lomond 230kV Ln #2 (WY)(MG)</t>
  </si>
  <si>
    <t>EVA094004</t>
  </si>
  <si>
    <t>Birch Creek-Railroad 230kV Ln (WY)  (MG)</t>
  </si>
  <si>
    <t>EVA094005</t>
  </si>
  <si>
    <t>Naughton-Chappel Creek 230kV Ln     (MG)</t>
  </si>
  <si>
    <t>EVA094006</t>
  </si>
  <si>
    <t>Craven Creek-Pioneer 230kV Ln       (MG)</t>
  </si>
  <si>
    <t>EVA094007</t>
  </si>
  <si>
    <t>Chappel Creek-Jonah Field 230kV Ln  (MG)</t>
  </si>
  <si>
    <t>EVA097000</t>
  </si>
  <si>
    <t>Naughton-Treasureton 230kV Ln(WY)   (MG)</t>
  </si>
  <si>
    <t>ROC094008</t>
  </si>
  <si>
    <t>Chappel-Chimney Butte 230kV Ln      (MG)</t>
  </si>
  <si>
    <t>ROC540089</t>
  </si>
  <si>
    <t>Monument-Craven Creek 230kV         (MG)</t>
  </si>
  <si>
    <t>ROC540093</t>
  </si>
  <si>
    <t>Naughton-Rock Springs 230kV Ln      (MG)</t>
  </si>
  <si>
    <t>ROC540094</t>
  </si>
  <si>
    <t>Rock Springs-Atlantic City 230kV Ln (MG)</t>
  </si>
  <si>
    <t>ROC540098</t>
  </si>
  <si>
    <t>Riverton-Atlantc Cty-Columbia Gen230(MG)</t>
  </si>
  <si>
    <t>ROC540099</t>
  </si>
  <si>
    <t>Rock Springs-Flaming Gorge 230kV(WY)(MG)</t>
  </si>
  <si>
    <t>ROC540101</t>
  </si>
  <si>
    <t>Point of Rocks-Rock Springs 230kV   (MG)</t>
  </si>
  <si>
    <t>ROC540106</t>
  </si>
  <si>
    <t>ROC540107</t>
  </si>
  <si>
    <t>ROC540111</t>
  </si>
  <si>
    <t>ROC540114</t>
  </si>
  <si>
    <t>Jim Bridger-Point of Rocks230kV Ln#1(MG)</t>
  </si>
  <si>
    <t>ROC540123</t>
  </si>
  <si>
    <t>Jim Bridger-Point of Rocks230kV Ln#2(MG)</t>
  </si>
  <si>
    <t>ROC540127</t>
  </si>
  <si>
    <t>Blue Rim-South Trona 230kV Line     (MG)</t>
  </si>
  <si>
    <t>ROC540139</t>
  </si>
  <si>
    <t>Monument-Exxon 230kV Ln             (MG)</t>
  </si>
  <si>
    <t>ROC540144</t>
  </si>
  <si>
    <t>Firehole-Mansface 230kV Ln          (MG)</t>
  </si>
  <si>
    <t>ROC540145</t>
  </si>
  <si>
    <t>Monument-South Trona 230kV Ln       (MG)</t>
  </si>
  <si>
    <t>ROC540148</t>
  </si>
  <si>
    <t>Jim Bridger-Mustang 230kV Ln        (MG)</t>
  </si>
  <si>
    <t>PRE076011</t>
  </si>
  <si>
    <t>Franklin-Smithfield 138kV Ln (ID)  (MG)</t>
  </si>
  <si>
    <t>MCO090001</t>
  </si>
  <si>
    <t>Camp Williams-Four Corners 345kV(CO)(MG)</t>
  </si>
  <si>
    <t>MNM091001</t>
  </si>
  <si>
    <t>Camp Williams-Four Corners 345kV(NM)(MG)</t>
  </si>
  <si>
    <t>MAZ728003</t>
  </si>
  <si>
    <t>Sigurd-Glen Canyon 230kV Ln (AZ)    (MG)</t>
  </si>
  <si>
    <t>AST061084</t>
  </si>
  <si>
    <t>POR067140</t>
  </si>
  <si>
    <t>POR067181</t>
  </si>
  <si>
    <t>POR067195</t>
  </si>
  <si>
    <t>WWO064061</t>
  </si>
  <si>
    <t>WWO067382</t>
  </si>
  <si>
    <t>WWO067384</t>
  </si>
  <si>
    <t>State/Rocky Mt</t>
  </si>
  <si>
    <t>Wyoming</t>
  </si>
  <si>
    <t>Pacific</t>
  </si>
  <si>
    <t>Forester/Rocky Mt</t>
  </si>
  <si>
    <t>Pacific Power - Rocky Mountain Power</t>
  </si>
  <si>
    <t>MAIN GRID WORK</t>
  </si>
  <si>
    <t>Populus-Borah #2 345kV Ln (ID)      (MG)</t>
  </si>
  <si>
    <t>PRE065003</t>
  </si>
  <si>
    <t>Populus-Ben Lomond East 345kV (ID) (MG)</t>
  </si>
  <si>
    <t>PRE084001</t>
  </si>
  <si>
    <t>Populus-Ben Lomond West DC 345kV Ln (MG)</t>
  </si>
  <si>
    <t>PRE084002</t>
  </si>
  <si>
    <t>Populus-Kinport 345kV Ln (ID) (MG)</t>
  </si>
  <si>
    <t>PRE084003</t>
  </si>
  <si>
    <t>Populus-Borah #1 345kV Ln (ID) (MG)</t>
  </si>
  <si>
    <t>Jim Bridger-Populus #2 345kV Ln  (ID) (MG)</t>
  </si>
  <si>
    <t>Jim Bridger-Populus #1 345kV Ln (ID) (MG)</t>
  </si>
  <si>
    <t>Windstar-Latigo 230kV Ln                  (MG)</t>
  </si>
  <si>
    <t>CAS540086</t>
  </si>
  <si>
    <t>Windstar-Dave Johnston 230kV Ln   (MG)</t>
  </si>
  <si>
    <t>CAS540168</t>
  </si>
  <si>
    <t>Casper-Latigo 230kV (MG)</t>
  </si>
  <si>
    <t>ROC094009</t>
  </si>
  <si>
    <t>Jim Bridger-Populus #2 345kV Ln (WY)(MG)</t>
  </si>
  <si>
    <t>Jim Bridger-Populus #1 345kV Ln  (WY)  (MG)</t>
  </si>
  <si>
    <t>Camp Williams-90th So #1 - #2 345kV Ln (MG)</t>
  </si>
  <si>
    <t>MET067201</t>
  </si>
  <si>
    <t>Camp Williams-90th So #3 - #4 345kV Ln (MG)</t>
  </si>
  <si>
    <t>Ben Lomond-Terminal East DC 345kV Ln  (MG)</t>
  </si>
  <si>
    <t>Populus-Ben Lomond 345kV Ln  (UT)  (MG)</t>
  </si>
  <si>
    <t>MET067198</t>
  </si>
  <si>
    <t>Populus-Ben Lomond West 345kV Ln (MG)</t>
  </si>
  <si>
    <t>MET067199</t>
  </si>
  <si>
    <t>Ben Lomond-Terminal W DC 345kV Ln (MG)</t>
  </si>
  <si>
    <t>Misc States</t>
  </si>
  <si>
    <t xml:space="preserve">Weeks </t>
  </si>
  <si>
    <t>PRE092003</t>
  </si>
  <si>
    <t>Brady-Sunbeam 230kV Ln     (MG)</t>
  </si>
  <si>
    <t>Sunbeam-Treasureton 230kV Ln     (MG)</t>
  </si>
  <si>
    <t>AME067078</t>
  </si>
  <si>
    <t xml:space="preserve">Clover-Limber 345kV Ln  (MG) </t>
  </si>
  <si>
    <t>AME099005</t>
  </si>
  <si>
    <t xml:space="preserve">Clover-Mona #1 345kV (MG) </t>
  </si>
  <si>
    <t>AME099006</t>
  </si>
  <si>
    <t>Clover-Mona #2 345kV (MG)</t>
  </si>
  <si>
    <t>RIC099003</t>
  </si>
  <si>
    <t>Clover-Sigurd #1 345kV (MG)</t>
  </si>
  <si>
    <t>RIC099004</t>
  </si>
  <si>
    <t>Clover-Sigurd #2 345kV (MG)</t>
  </si>
  <si>
    <t>AME067388</t>
  </si>
  <si>
    <t xml:space="preserve">Limber-Oquirrh 345kV Ln   (MG) </t>
  </si>
  <si>
    <t>Camp Williams-Mona 345kV Ln #2    (MG)</t>
  </si>
  <si>
    <t>Camp Williams-Mona 345kV Ln #1    (MG)</t>
  </si>
  <si>
    <t>PRC099001</t>
  </si>
  <si>
    <t>Rimrock-Yellowtail (MPC)161kV (MG)</t>
  </si>
  <si>
    <t xml:space="preserve">Idaho </t>
  </si>
  <si>
    <t>California Total</t>
  </si>
  <si>
    <t>Misc States Total</t>
  </si>
  <si>
    <t>Montana Total</t>
  </si>
  <si>
    <t>Washington Total</t>
  </si>
  <si>
    <t>Yellowtail-Thermopolis 230kV Ln (MT) (MG)</t>
  </si>
  <si>
    <t>Carbon-Ashley 138kV Ln                   (MG)</t>
  </si>
  <si>
    <t>Rock Springs-Flaming Gorge 230kV (UT) (MG)</t>
  </si>
  <si>
    <t>DJ-Spence(WAPA) 230kV Ln                 (MG)</t>
  </si>
  <si>
    <t>Dave Johnston-USBR 115kV East Ln-So (MG)</t>
  </si>
  <si>
    <t>Dave Johnston-USBR 115kV West Ln-No(MG)</t>
  </si>
  <si>
    <t>Wyodak Plt-Sub 69kV Tie Line        (MG)</t>
  </si>
  <si>
    <t>Palisades SW Sta-Bridger Pump 230kV (MG)</t>
  </si>
  <si>
    <t>PACIFICORP VEGETATION MANAGEMENT</t>
  </si>
  <si>
    <t>AME067389</t>
  </si>
  <si>
    <t xml:space="preserve">Camp Williams-Steel Mill </t>
  </si>
  <si>
    <t>RIC067390</t>
  </si>
  <si>
    <t>Sigurd-Red Butte #2 345kV MG Veg Mgt</t>
  </si>
  <si>
    <t>PRE076014</t>
  </si>
  <si>
    <t>Amer Falls-Malad Str#460 138kV   (MG)</t>
  </si>
  <si>
    <t>REX074016</t>
  </si>
  <si>
    <t>REX084004</t>
  </si>
  <si>
    <t>Bridger-Goshen 345kV (ID)#802  (MG)</t>
  </si>
  <si>
    <t>ROC540175</t>
  </si>
  <si>
    <t xml:space="preserve">Point of Rocks-Standpipe 230kV  (MG) </t>
  </si>
  <si>
    <t>ROC540176</t>
  </si>
  <si>
    <t>Bridger-Goshen 345kV (WY)#802    (MG)</t>
  </si>
  <si>
    <t>Goshen-Big Grassy 161kV Ln  (MG)</t>
  </si>
  <si>
    <t>Goshen-Antelope Str #174 161kV   (MG)</t>
  </si>
  <si>
    <t>REX074017</t>
  </si>
  <si>
    <t>Big Grassy-Mt State 161kV  (MG)</t>
  </si>
  <si>
    <t>Dave Johnston-Miners 230kV Ln (MG)</t>
  </si>
  <si>
    <t>Lima-Roberson 230kV Ln (MG)</t>
  </si>
  <si>
    <t>ROC094014</t>
  </si>
  <si>
    <t xml:space="preserve">Arrowhead-Fire Hole 230kV  (MG) </t>
  </si>
  <si>
    <t>ROC094015</t>
  </si>
  <si>
    <t>Chimney-Butte-Riley Ridge 230kV  (MG)</t>
  </si>
  <si>
    <t xml:space="preserve">Wyoming Total </t>
  </si>
  <si>
    <t>Cycle Work</t>
  </si>
  <si>
    <t>IDAHO MAIN GRID WORK</t>
  </si>
  <si>
    <t xml:space="preserve">MAIN GRID WORK </t>
  </si>
  <si>
    <t xml:space="preserve"> 2020 MAIN GRID TRANSMISSION PROGRESS REPORT</t>
  </si>
  <si>
    <t>California 2020 Main Grid Transmission Report</t>
  </si>
  <si>
    <t>Idaho 2020 Main Grid Transmission Report</t>
  </si>
  <si>
    <t>Misc States 2020 Main Grid Transmission Report</t>
  </si>
  <si>
    <t>Montana 2020 Main Grid Transmission Report</t>
  </si>
  <si>
    <t>Oregon 2020 Main Grid Transmission Report</t>
  </si>
  <si>
    <t>Utah 2020 Main Grid Transmission Report</t>
  </si>
  <si>
    <t>Washington 2020 Main Grid Transmission Report</t>
  </si>
  <si>
    <t>Wyoming 2020 Main Grid Transmission Report</t>
  </si>
  <si>
    <t>Bethel-Fry 230kV MG Veg Mgt</t>
  </si>
  <si>
    <t>Fry-Alvey 230kV MG Veg Mgt</t>
  </si>
  <si>
    <t>Tillamook-Astoria 115kV MG Veg Mgt</t>
  </si>
  <si>
    <t>BEN063077</t>
  </si>
  <si>
    <t>Corral-Ochoco #1 230kV MG Veg Mgt</t>
  </si>
  <si>
    <t>BEN063080</t>
  </si>
  <si>
    <t>Corral-PAC Ponderosa 230kV MG Veg Mgt</t>
  </si>
  <si>
    <t>BEN063081</t>
  </si>
  <si>
    <t>Coral-BPA Ponderosa #2 230kV MG Veg Mgt</t>
  </si>
  <si>
    <t>BEN068219</t>
  </si>
  <si>
    <t>OR/ID-Summer Lake 500kV Ln#80 Veg Mgt</t>
  </si>
  <si>
    <t>Feldman/Dudik</t>
  </si>
  <si>
    <t>Hooley/Arritola</t>
  </si>
  <si>
    <t>Phillips/Russell</t>
  </si>
  <si>
    <t>Housholder/Koetsier</t>
  </si>
  <si>
    <t>Fairview-Isthmus 230kV MG Veg Mgt</t>
  </si>
  <si>
    <t>GPass-Dixonville 230 #72 MG Veg Mgt(GRA)</t>
  </si>
  <si>
    <t>GRA068091</t>
  </si>
  <si>
    <t>Dixonville-Meridian500#91MG Veg Mgt(GRA)</t>
  </si>
  <si>
    <t>Meridian-Grants Pass 230 #71 MG Veg Mgt</t>
  </si>
  <si>
    <t>Dixonville-Reston 230kV #20 MG Veg Mgt</t>
  </si>
  <si>
    <t>Alvey-Dixonville 230kV #63 MG Veg Mgt</t>
  </si>
  <si>
    <t>GPass-Dixonville 230 #72 MG Veg Mgt(ROS)</t>
  </si>
  <si>
    <t>Alvey-Dixonville 500kV #90 MG Veg Mgt</t>
  </si>
  <si>
    <t>Dixonville-Meridian500#91MG Veg Mgt(ROS)</t>
  </si>
  <si>
    <t>Dixonvlle230-Dixonvlle500#96 MG Veg Mgt</t>
  </si>
  <si>
    <t>Yamsay-K Falls 230kV #52 MG Veg Mgt</t>
  </si>
  <si>
    <t>Lone Pine-K Falls 230kV #59 MG Veg Mgt</t>
  </si>
  <si>
    <t>Malin-IndianSprngs500#64(OR) MG Veg Mgt</t>
  </si>
  <si>
    <t>Klamath Falls-Malin230kV #70 MG Veg Mgt</t>
  </si>
  <si>
    <t>Summer Lake-Malin 500kV #80 MG Veg Mgt</t>
  </si>
  <si>
    <t>Capt Jack-Meridan 500kV #81 MG Veg Mgt</t>
  </si>
  <si>
    <t>Malin-Captain Jack 500kV #97 MG Veg Mgt</t>
  </si>
  <si>
    <t>Lone Pine-Meridian 230kV #54 MG Veg Mgt</t>
  </si>
  <si>
    <t>Meridian-New Lone Pine230 #2 MG Veg Mgt</t>
  </si>
  <si>
    <t>Troutdale-PGE Gresham 230kV MG Veg Mgt</t>
  </si>
  <si>
    <t>Merwin-St Johns 115kV (OR) MG Veg Mgt</t>
  </si>
  <si>
    <t>Troutdale-Linneman 230kV MG Veg Mgt</t>
  </si>
  <si>
    <t>POR067202</t>
  </si>
  <si>
    <t>Columbia-Killingsworth 115kV MG Veg Mgt</t>
  </si>
  <si>
    <t>WWO0067391</t>
  </si>
  <si>
    <t>McNary-Wallula 230kV (OR) MG Veg Mgt</t>
  </si>
  <si>
    <t>WallaWalla-Hells Cnyn230(OR) MG Veg Mgt</t>
  </si>
  <si>
    <t>McNary-Walla Walla 230kV(OR) MG Veg Mgt</t>
  </si>
  <si>
    <t>BPA Dalreed Tap 230kV MG Veg Mgt</t>
  </si>
  <si>
    <t>Swift 1-Swift 2 230kV(Cougar)MG Veg Mgt</t>
  </si>
  <si>
    <t>Swift 2-BPA Wdland (Speelyai)MG Veg Mgt</t>
  </si>
  <si>
    <t>Merwin-Kalama-Cardwell 115kV MG Veg Mgt</t>
  </si>
  <si>
    <t>Merwin-St Johns 115kV (WA) MG Veg Mgt</t>
  </si>
  <si>
    <t>Merwin-Yale 115Kv (Lake)  MG Veg Mgt</t>
  </si>
  <si>
    <t>WallaWalla-Lewistn230(Alpowa)MG Veg Mgt</t>
  </si>
  <si>
    <t>Walla Walla-Wanapum 230kV MG Veg Mgt</t>
  </si>
  <si>
    <t>Walla Walla-Hells Cnyn230(WA)MG Veg Mgt</t>
  </si>
  <si>
    <t>McNary-Walla Walla 230kV(WA) MG Veg Mgt</t>
  </si>
  <si>
    <t>WAL238110</t>
  </si>
  <si>
    <t>McNary-Wallula 230kV (WA) MG Veg Mgt</t>
  </si>
  <si>
    <t>Union Gap-BPA Midway 230kV MG Veg Mgt</t>
  </si>
  <si>
    <t>Pomona-Wanapum 230kV MG Veg Mgt</t>
  </si>
  <si>
    <t>Pomona-Union Gap 230kV MG Veg Mgt</t>
  </si>
  <si>
    <t>Evans/Spicer</t>
  </si>
  <si>
    <t>Sorensen/O'Malley</t>
  </si>
  <si>
    <t>Vanderhoof/Cherry</t>
  </si>
  <si>
    <t>Householder/Koetsier</t>
  </si>
  <si>
    <t>ROS068063(shares w Josh)</t>
  </si>
  <si>
    <t>ROS068090(shares w Tony)</t>
  </si>
  <si>
    <t>ROS068063(shares w Tony)</t>
  </si>
  <si>
    <t>ROS068090(shares w Josh)</t>
  </si>
  <si>
    <t>Through Jan 2,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</si>
</sst>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0.0%"/>
    <numFmt numFmtId="166" formatCode="#,##0.0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Calibri"/>
      <family val="2"/>
    </font>
    <font>
      <b/>
      <sz val="9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Arial"/>
      <family val="2"/>
      <charset val="1"/>
    </font>
    <font>
      <sz val="10"/>
      <name val="Calibri"/>
      <family val="2"/>
      <charset val="1"/>
    </font>
  </fonts>
  <fills count="4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EBF1D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8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918">
    <xf numFmtId="0" fontId="0" fillId="0" borderId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4" fillId="28" borderId="0" applyNumberFormat="0" applyBorder="0" applyAlignment="0" applyProtection="0"/>
    <xf numFmtId="0" fontId="25" fillId="29" borderId="11" applyNumberFormat="0" applyAlignment="0" applyProtection="0"/>
    <xf numFmtId="0" fontId="26" fillId="30" borderId="12" applyNumberFormat="0" applyAlignment="0" applyProtection="0"/>
    <xf numFmtId="43" fontId="1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31" borderId="0" applyNumberFormat="0" applyBorder="0" applyAlignment="0" applyProtection="0"/>
    <xf numFmtId="0" fontId="29" fillId="0" borderId="13" applyNumberFormat="0" applyFill="0" applyAlignment="0" applyProtection="0"/>
    <xf numFmtId="0" fontId="30" fillId="0" borderId="14" applyNumberFormat="0" applyFill="0" applyAlignment="0" applyProtection="0"/>
    <xf numFmtId="0" fontId="31" fillId="0" borderId="15" applyNumberFormat="0" applyFill="0" applyAlignment="0" applyProtection="0"/>
    <xf numFmtId="0" fontId="31" fillId="0" borderId="0" applyNumberFormat="0" applyFill="0" applyBorder="0" applyAlignment="0" applyProtection="0"/>
    <xf numFmtId="0" fontId="32" fillId="32" borderId="11" applyNumberFormat="0" applyAlignment="0" applyProtection="0"/>
    <xf numFmtId="0" fontId="33" fillId="0" borderId="16" applyNumberFormat="0" applyFill="0" applyAlignment="0" applyProtection="0"/>
    <xf numFmtId="0" fontId="34" fillId="33" borderId="0" applyNumberFormat="0" applyBorder="0" applyAlignment="0" applyProtection="0"/>
    <xf numFmtId="0" fontId="2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2" fillId="0" borderId="0"/>
    <xf numFmtId="0" fontId="1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16" fillId="0" borderId="0"/>
    <xf numFmtId="0" fontId="12" fillId="0" borderId="0"/>
    <xf numFmtId="0" fontId="1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6" fillId="0" borderId="0"/>
    <xf numFmtId="0" fontId="12" fillId="0" borderId="0"/>
    <xf numFmtId="0" fontId="16" fillId="0" borderId="0"/>
    <xf numFmtId="0" fontId="12" fillId="0" borderId="0"/>
    <xf numFmtId="0" fontId="16" fillId="0" borderId="0"/>
    <xf numFmtId="0" fontId="12" fillId="0" borderId="0"/>
    <xf numFmtId="0" fontId="16" fillId="0" borderId="0"/>
    <xf numFmtId="0" fontId="12" fillId="0" borderId="0"/>
    <xf numFmtId="0" fontId="16" fillId="0" borderId="0"/>
    <xf numFmtId="0" fontId="12" fillId="0" borderId="0"/>
    <xf numFmtId="0" fontId="16" fillId="0" borderId="0"/>
    <xf numFmtId="0" fontId="12" fillId="0" borderId="0"/>
    <xf numFmtId="0" fontId="16" fillId="0" borderId="0"/>
    <xf numFmtId="0" fontId="12" fillId="0" borderId="0"/>
    <xf numFmtId="0" fontId="1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2" fillId="0" borderId="0"/>
    <xf numFmtId="0" fontId="22" fillId="0" borderId="0"/>
    <xf numFmtId="0" fontId="16" fillId="0" borderId="0"/>
    <xf numFmtId="0" fontId="12" fillId="0" borderId="0"/>
    <xf numFmtId="0" fontId="16" fillId="0" borderId="0"/>
    <xf numFmtId="0" fontId="12" fillId="0" borderId="0"/>
    <xf numFmtId="0" fontId="16" fillId="0" borderId="0"/>
    <xf numFmtId="0" fontId="12" fillId="0" borderId="0"/>
    <xf numFmtId="0" fontId="16" fillId="0" borderId="0"/>
    <xf numFmtId="0" fontId="12" fillId="0" borderId="0"/>
    <xf numFmtId="0" fontId="16" fillId="0" borderId="0"/>
    <xf numFmtId="0" fontId="12" fillId="0" borderId="0"/>
    <xf numFmtId="0" fontId="16" fillId="0" borderId="0"/>
    <xf numFmtId="0" fontId="12" fillId="0" borderId="0"/>
    <xf numFmtId="0" fontId="1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6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16" fillId="0" borderId="0"/>
    <xf numFmtId="0" fontId="12" fillId="0" borderId="0"/>
    <xf numFmtId="0" fontId="1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6" fillId="0" borderId="0"/>
    <xf numFmtId="0" fontId="12" fillId="0" borderId="0"/>
    <xf numFmtId="0" fontId="16" fillId="0" borderId="0"/>
    <xf numFmtId="0" fontId="12" fillId="0" borderId="0"/>
    <xf numFmtId="0" fontId="16" fillId="0" borderId="0"/>
    <xf numFmtId="0" fontId="12" fillId="0" borderId="0"/>
    <xf numFmtId="0" fontId="16" fillId="0" borderId="0"/>
    <xf numFmtId="0" fontId="12" fillId="0" borderId="0"/>
    <xf numFmtId="0" fontId="16" fillId="0" borderId="0"/>
    <xf numFmtId="0" fontId="12" fillId="0" borderId="0"/>
    <xf numFmtId="0" fontId="16" fillId="0" borderId="0"/>
    <xf numFmtId="0" fontId="12" fillId="0" borderId="0"/>
    <xf numFmtId="0" fontId="16" fillId="0" borderId="0"/>
    <xf numFmtId="0" fontId="12" fillId="0" borderId="0"/>
    <xf numFmtId="0" fontId="16" fillId="0" borderId="0"/>
    <xf numFmtId="0" fontId="12" fillId="0" borderId="0"/>
    <xf numFmtId="0" fontId="2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1" fillId="34" borderId="17" applyNumberFormat="0" applyFont="0" applyAlignment="0" applyProtection="0"/>
    <xf numFmtId="0" fontId="10" fillId="34" borderId="17" applyNumberFormat="0" applyFont="0" applyAlignment="0" applyProtection="0"/>
    <xf numFmtId="0" fontId="35" fillId="29" borderId="18" applyNumberFormat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9" applyNumberFormat="0" applyFill="0" applyAlignment="0" applyProtection="0"/>
    <xf numFmtId="0" fontId="3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34" borderId="17" applyNumberFormat="0" applyFont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34" borderId="17" applyNumberFormat="0" applyFont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4" fillId="0" borderId="0"/>
    <xf numFmtId="0" fontId="44" fillId="0" borderId="0"/>
    <xf numFmtId="0" fontId="3" fillId="0" borderId="0"/>
    <xf numFmtId="0" fontId="3" fillId="0" borderId="0"/>
    <xf numFmtId="0" fontId="3" fillId="34" borderId="17" applyNumberFormat="0" applyFont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5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17">
    <xf numFmtId="0" fontId="0" fillId="0" borderId="0" xfId="0"/>
    <xf numFmtId="1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/>
    <xf numFmtId="0" fontId="13" fillId="0" borderId="0" xfId="0" applyFont="1"/>
    <xf numFmtId="165" fontId="14" fillId="0" borderId="0" xfId="0" applyNumberFormat="1" applyFont="1"/>
    <xf numFmtId="9" fontId="14" fillId="0" borderId="0" xfId="0" applyNumberFormat="1" applyFont="1"/>
    <xf numFmtId="0" fontId="14" fillId="0" borderId="0" xfId="0" applyFont="1" applyBorder="1"/>
    <xf numFmtId="165" fontId="13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9" fontId="14" fillId="0" borderId="0" xfId="498" applyNumberFormat="1" applyFont="1" applyBorder="1" applyAlignment="1">
      <alignment horizontal="center"/>
    </xf>
    <xf numFmtId="3" fontId="14" fillId="0" borderId="0" xfId="0" applyNumberFormat="1" applyFont="1" applyBorder="1"/>
    <xf numFmtId="165" fontId="14" fillId="0" borderId="0" xfId="0" applyNumberFormat="1" applyFont="1" applyBorder="1"/>
    <xf numFmtId="9" fontId="14" fillId="0" borderId="0" xfId="0" applyNumberFormat="1" applyFont="1" applyBorder="1"/>
    <xf numFmtId="0" fontId="14" fillId="0" borderId="0" xfId="0" applyFont="1" applyBorder="1" applyAlignment="1">
      <alignment horizontal="center"/>
    </xf>
    <xf numFmtId="0" fontId="0" fillId="0" borderId="0" xfId="0" applyBorder="1"/>
    <xf numFmtId="0" fontId="14" fillId="0" borderId="0" xfId="0" applyFont="1" applyAlignment="1">
      <alignment vertical="top"/>
    </xf>
    <xf numFmtId="0" fontId="14" fillId="0" borderId="0" xfId="0" applyFont="1" applyBorder="1" applyAlignment="1">
      <alignment vertical="top"/>
    </xf>
    <xf numFmtId="165" fontId="13" fillId="0" borderId="0" xfId="0" applyNumberFormat="1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14" fontId="13" fillId="0" borderId="0" xfId="0" applyNumberFormat="1" applyFont="1" applyAlignment="1">
      <alignment horizontal="center" vertical="top"/>
    </xf>
    <xf numFmtId="165" fontId="14" fillId="0" borderId="0" xfId="0" applyNumberFormat="1" applyFont="1" applyAlignment="1">
      <alignment vertical="top"/>
    </xf>
    <xf numFmtId="165" fontId="14" fillId="0" borderId="0" xfId="0" applyNumberFormat="1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3" fillId="0" borderId="0" xfId="0" applyFont="1" applyAlignment="1">
      <alignment vertical="top"/>
    </xf>
    <xf numFmtId="165" fontId="14" fillId="0" borderId="1" xfId="0" applyNumberFormat="1" applyFont="1" applyBorder="1" applyAlignment="1">
      <alignment vertical="top"/>
    </xf>
    <xf numFmtId="0" fontId="14" fillId="0" borderId="0" xfId="0" applyFont="1" applyAlignment="1">
      <alignment horizontal="center" vertical="top"/>
    </xf>
    <xf numFmtId="0" fontId="14" fillId="0" borderId="2" xfId="0" applyFont="1" applyBorder="1" applyAlignment="1">
      <alignment vertical="top"/>
    </xf>
    <xf numFmtId="165" fontId="14" fillId="0" borderId="3" xfId="0" applyNumberFormat="1" applyFont="1" applyBorder="1" applyAlignment="1">
      <alignment vertical="top"/>
    </xf>
    <xf numFmtId="165" fontId="13" fillId="0" borderId="0" xfId="0" applyNumberFormat="1" applyFont="1" applyAlignment="1">
      <alignment vertical="top"/>
    </xf>
    <xf numFmtId="0" fontId="16" fillId="0" borderId="0" xfId="0" applyFont="1"/>
    <xf numFmtId="165" fontId="16" fillId="0" borderId="0" xfId="0" applyNumberFormat="1" applyFont="1"/>
    <xf numFmtId="1" fontId="14" fillId="0" borderId="0" xfId="0" applyNumberFormat="1" applyFont="1" applyAlignment="1">
      <alignment vertical="top"/>
    </xf>
    <xf numFmtId="0" fontId="13" fillId="0" borderId="0" xfId="0" applyFont="1" applyBorder="1"/>
    <xf numFmtId="165" fontId="14" fillId="0" borderId="0" xfId="498" applyNumberFormat="1" applyFont="1" applyBorder="1" applyAlignment="1">
      <alignment horizontal="center"/>
    </xf>
    <xf numFmtId="165" fontId="14" fillId="0" borderId="0" xfId="0" applyNumberFormat="1" applyFont="1" applyAlignment="1">
      <alignment horizontal="center" vertical="top"/>
    </xf>
    <xf numFmtId="0" fontId="18" fillId="0" borderId="0" xfId="0" applyFont="1" applyBorder="1" applyAlignment="1">
      <alignment vertical="top"/>
    </xf>
    <xf numFmtId="0" fontId="14" fillId="0" borderId="0" xfId="0" applyFont="1" applyAlignment="1">
      <alignment horizontal="center"/>
    </xf>
    <xf numFmtId="2" fontId="18" fillId="0" borderId="0" xfId="0" applyNumberFormat="1" applyFont="1" applyBorder="1" applyAlignment="1">
      <alignment horizontal="center" vertical="top"/>
    </xf>
    <xf numFmtId="2" fontId="14" fillId="0" borderId="0" xfId="0" applyNumberFormat="1" applyFont="1" applyBorder="1" applyAlignment="1">
      <alignment horizontal="center" vertical="top"/>
    </xf>
    <xf numFmtId="0" fontId="14" fillId="0" borderId="0" xfId="0" applyFont="1" applyAlignment="1">
      <alignment horizontal="left" vertical="top"/>
    </xf>
    <xf numFmtId="0" fontId="16" fillId="0" borderId="0" xfId="0" applyFont="1" applyFill="1" applyBorder="1"/>
    <xf numFmtId="3" fontId="17" fillId="0" borderId="0" xfId="112" applyNumberFormat="1" applyFont="1" applyFill="1" applyBorder="1" applyAlignment="1">
      <alignment horizontal="center"/>
    </xf>
    <xf numFmtId="1" fontId="17" fillId="0" borderId="0" xfId="0" applyNumberFormat="1" applyFont="1" applyFill="1" applyBorder="1" applyAlignment="1">
      <alignment horizontal="center"/>
    </xf>
    <xf numFmtId="9" fontId="13" fillId="0" borderId="0" xfId="0" applyNumberFormat="1" applyFont="1" applyBorder="1" applyAlignment="1">
      <alignment horizontal="center"/>
    </xf>
    <xf numFmtId="0" fontId="19" fillId="0" borderId="4" xfId="0" applyFont="1" applyBorder="1"/>
    <xf numFmtId="1" fontId="18" fillId="0" borderId="0" xfId="0" applyNumberFormat="1" applyFont="1" applyBorder="1" applyAlignment="1">
      <alignment horizontal="center" vertical="top"/>
    </xf>
    <xf numFmtId="1" fontId="14" fillId="0" borderId="0" xfId="0" applyNumberFormat="1" applyFont="1" applyBorder="1" applyAlignment="1">
      <alignment horizontal="center" vertical="top"/>
    </xf>
    <xf numFmtId="0" fontId="14" fillId="0" borderId="0" xfId="0" applyFont="1" applyFill="1" applyAlignment="1">
      <alignment vertical="top"/>
    </xf>
    <xf numFmtId="0" fontId="40" fillId="0" borderId="4" xfId="0" applyFont="1" applyBorder="1"/>
    <xf numFmtId="3" fontId="20" fillId="0" borderId="4" xfId="0" applyNumberFormat="1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165" fontId="20" fillId="0" borderId="4" xfId="0" applyNumberFormat="1" applyFont="1" applyBorder="1" applyAlignment="1">
      <alignment horizontal="center"/>
    </xf>
    <xf numFmtId="3" fontId="20" fillId="2" borderId="4" xfId="0" applyNumberFormat="1" applyFont="1" applyFill="1" applyBorder="1" applyAlignment="1">
      <alignment horizontal="center"/>
    </xf>
    <xf numFmtId="3" fontId="19" fillId="0" borderId="4" xfId="0" applyNumberFormat="1" applyFont="1" applyBorder="1" applyAlignment="1">
      <alignment horizontal="center"/>
    </xf>
    <xf numFmtId="165" fontId="19" fillId="0" borderId="4" xfId="0" applyNumberFormat="1" applyFont="1" applyBorder="1"/>
    <xf numFmtId="0" fontId="19" fillId="0" borderId="4" xfId="0" applyFont="1" applyBorder="1" applyAlignment="1">
      <alignment horizontal="center"/>
    </xf>
    <xf numFmtId="1" fontId="19" fillId="0" borderId="4" xfId="0" applyNumberFormat="1" applyFont="1" applyBorder="1" applyAlignment="1">
      <alignment horizontal="center"/>
    </xf>
    <xf numFmtId="3" fontId="19" fillId="2" borderId="4" xfId="0" applyNumberFormat="1" applyFont="1" applyFill="1" applyBorder="1" applyAlignment="1">
      <alignment horizontal="center"/>
    </xf>
    <xf numFmtId="0" fontId="40" fillId="0" borderId="4" xfId="0" applyFont="1" applyBorder="1" applyAlignment="1">
      <alignment vertical="top"/>
    </xf>
    <xf numFmtId="3" fontId="40" fillId="2" borderId="4" xfId="0" applyNumberFormat="1" applyFont="1" applyFill="1" applyBorder="1" applyAlignment="1">
      <alignment horizontal="center" vertical="top" wrapText="1"/>
    </xf>
    <xf numFmtId="0" fontId="40" fillId="0" borderId="0" xfId="0" applyFont="1" applyAlignment="1">
      <alignment vertical="top"/>
    </xf>
    <xf numFmtId="0" fontId="40" fillId="0" borderId="0" xfId="0" applyFont="1" applyBorder="1" applyAlignment="1">
      <alignment vertical="top"/>
    </xf>
    <xf numFmtId="165" fontId="40" fillId="0" borderId="0" xfId="0" applyNumberFormat="1" applyFont="1" applyBorder="1" applyAlignment="1">
      <alignment vertical="top"/>
    </xf>
    <xf numFmtId="0" fontId="40" fillId="0" borderId="2" xfId="0" applyFont="1" applyBorder="1" applyAlignment="1">
      <alignment vertical="top"/>
    </xf>
    <xf numFmtId="49" fontId="40" fillId="0" borderId="4" xfId="0" applyNumberFormat="1" applyFont="1" applyFill="1" applyBorder="1"/>
    <xf numFmtId="3" fontId="40" fillId="2" borderId="4" xfId="0" applyNumberFormat="1" applyFont="1" applyFill="1" applyBorder="1" applyAlignment="1">
      <alignment horizontal="center"/>
    </xf>
    <xf numFmtId="3" fontId="40" fillId="0" borderId="4" xfId="0" applyNumberFormat="1" applyFont="1" applyFill="1" applyBorder="1" applyAlignment="1">
      <alignment horizontal="center" vertical="top"/>
    </xf>
    <xf numFmtId="3" fontId="40" fillId="0" borderId="4" xfId="0" applyNumberFormat="1" applyFont="1" applyFill="1" applyBorder="1" applyAlignment="1">
      <alignment horizontal="center" vertical="center"/>
    </xf>
    <xf numFmtId="0" fontId="40" fillId="2" borderId="4" xfId="0" applyFont="1" applyFill="1" applyBorder="1" applyAlignment="1">
      <alignment horizontal="left" vertical="top"/>
    </xf>
    <xf numFmtId="0" fontId="40" fillId="0" borderId="4" xfId="0" applyFont="1" applyBorder="1" applyAlignment="1">
      <alignment horizontal="left" vertical="top"/>
    </xf>
    <xf numFmtId="4" fontId="40" fillId="0" borderId="4" xfId="0" applyNumberFormat="1" applyFont="1" applyBorder="1" applyAlignment="1">
      <alignment horizontal="center" vertical="top"/>
    </xf>
    <xf numFmtId="3" fontId="40" fillId="0" borderId="4" xfId="0" applyNumberFormat="1" applyFont="1" applyBorder="1" applyAlignment="1">
      <alignment horizontal="center" vertical="top"/>
    </xf>
    <xf numFmtId="3" fontId="40" fillId="0" borderId="4" xfId="0" applyNumberFormat="1" applyFont="1" applyFill="1" applyBorder="1" applyAlignment="1">
      <alignment horizontal="center" vertical="center" wrapText="1"/>
    </xf>
    <xf numFmtId="49" fontId="42" fillId="2" borderId="4" xfId="476" applyNumberFormat="1" applyFont="1" applyFill="1" applyBorder="1" applyAlignment="1">
      <alignment horizontal="left"/>
    </xf>
    <xf numFmtId="49" fontId="42" fillId="0" borderId="4" xfId="476" applyNumberFormat="1" applyFont="1" applyFill="1" applyBorder="1" applyAlignment="1">
      <alignment horizontal="left"/>
    </xf>
    <xf numFmtId="4" fontId="42" fillId="0" borderId="4" xfId="476" applyNumberFormat="1" applyFont="1" applyFill="1" applyBorder="1" applyAlignment="1">
      <alignment horizontal="center"/>
    </xf>
    <xf numFmtId="3" fontId="42" fillId="0" borderId="4" xfId="476" applyNumberFormat="1" applyFont="1" applyFill="1" applyBorder="1" applyAlignment="1">
      <alignment horizontal="center"/>
    </xf>
    <xf numFmtId="0" fontId="40" fillId="2" borderId="7" xfId="0" applyFont="1" applyFill="1" applyBorder="1" applyAlignment="1">
      <alignment horizontal="left" vertical="top"/>
    </xf>
    <xf numFmtId="3" fontId="41" fillId="0" borderId="4" xfId="0" applyNumberFormat="1" applyFont="1" applyBorder="1" applyAlignment="1">
      <alignment horizontal="center"/>
    </xf>
    <xf numFmtId="49" fontId="42" fillId="2" borderId="4" xfId="133" applyNumberFormat="1" applyFont="1" applyFill="1" applyBorder="1"/>
    <xf numFmtId="3" fontId="42" fillId="2" borderId="4" xfId="122" applyNumberFormat="1" applyFont="1" applyFill="1" applyBorder="1" applyAlignment="1">
      <alignment horizontal="center"/>
    </xf>
    <xf numFmtId="49" fontId="42" fillId="0" borderId="4" xfId="122" applyNumberFormat="1" applyFont="1" applyFill="1" applyBorder="1"/>
    <xf numFmtId="4" fontId="42" fillId="0" borderId="4" xfId="122" applyNumberFormat="1" applyFont="1" applyFill="1" applyBorder="1" applyAlignment="1">
      <alignment horizontal="center"/>
    </xf>
    <xf numFmtId="3" fontId="42" fillId="0" borderId="4" xfId="122" applyNumberFormat="1" applyFont="1" applyFill="1" applyBorder="1" applyAlignment="1">
      <alignment horizontal="center"/>
    </xf>
    <xf numFmtId="3" fontId="42" fillId="2" borderId="4" xfId="133" applyNumberFormat="1" applyFont="1" applyFill="1" applyBorder="1" applyAlignment="1">
      <alignment horizontal="center"/>
    </xf>
    <xf numFmtId="49" fontId="42" fillId="0" borderId="4" xfId="133" applyNumberFormat="1" applyFont="1" applyFill="1" applyBorder="1"/>
    <xf numFmtId="4" fontId="42" fillId="0" borderId="4" xfId="133" applyNumberFormat="1" applyFont="1" applyFill="1" applyBorder="1" applyAlignment="1">
      <alignment horizontal="center"/>
    </xf>
    <xf numFmtId="3" fontId="40" fillId="0" borderId="4" xfId="0" applyNumberFormat="1" applyFont="1" applyFill="1" applyBorder="1" applyAlignment="1">
      <alignment horizontal="right" vertical="top"/>
    </xf>
    <xf numFmtId="3" fontId="40" fillId="0" borderId="4" xfId="112" applyNumberFormat="1" applyFont="1" applyFill="1" applyBorder="1" applyAlignment="1">
      <alignment horizontal="center" vertical="top"/>
    </xf>
    <xf numFmtId="49" fontId="42" fillId="2" borderId="4" xfId="144" applyNumberFormat="1" applyFont="1" applyFill="1" applyBorder="1"/>
    <xf numFmtId="3" fontId="42" fillId="2" borderId="4" xfId="144" applyNumberFormat="1" applyFont="1" applyFill="1" applyBorder="1" applyAlignment="1">
      <alignment horizontal="center"/>
    </xf>
    <xf numFmtId="3" fontId="14" fillId="0" borderId="0" xfId="498" applyNumberFormat="1" applyFont="1" applyBorder="1" applyAlignment="1">
      <alignment horizontal="center"/>
    </xf>
    <xf numFmtId="3" fontId="19" fillId="0" borderId="4" xfId="498" applyNumberFormat="1" applyFont="1" applyBorder="1" applyAlignment="1">
      <alignment horizontal="center"/>
    </xf>
    <xf numFmtId="0" fontId="40" fillId="0" borderId="0" xfId="0" applyFont="1" applyBorder="1"/>
    <xf numFmtId="165" fontId="40" fillId="0" borderId="0" xfId="0" applyNumberFormat="1" applyFont="1"/>
    <xf numFmtId="3" fontId="41" fillId="2" borderId="4" xfId="0" applyNumberFormat="1" applyFont="1" applyFill="1" applyBorder="1" applyAlignment="1">
      <alignment horizontal="center"/>
    </xf>
    <xf numFmtId="3" fontId="40" fillId="0" borderId="4" xfId="0" applyNumberFormat="1" applyFont="1" applyBorder="1" applyAlignment="1">
      <alignment horizontal="center"/>
    </xf>
    <xf numFmtId="3" fontId="40" fillId="0" borderId="4" xfId="498" applyNumberFormat="1" applyFont="1" applyBorder="1" applyAlignment="1">
      <alignment horizontal="center"/>
    </xf>
    <xf numFmtId="3" fontId="40" fillId="0" borderId="0" xfId="0" applyNumberFormat="1" applyFont="1" applyBorder="1"/>
    <xf numFmtId="9" fontId="40" fillId="0" borderId="0" xfId="0" applyNumberFormat="1" applyFont="1" applyBorder="1"/>
    <xf numFmtId="9" fontId="40" fillId="0" borderId="0" xfId="0" applyNumberFormat="1" applyFont="1"/>
    <xf numFmtId="9" fontId="14" fillId="0" borderId="8" xfId="0" applyNumberFormat="1" applyFont="1" applyBorder="1"/>
    <xf numFmtId="0" fontId="18" fillId="0" borderId="0" xfId="0" applyFont="1" applyFill="1" applyBorder="1"/>
    <xf numFmtId="0" fontId="39" fillId="0" borderId="4" xfId="1875" applyFont="1" applyFill="1" applyBorder="1"/>
    <xf numFmtId="49" fontId="39" fillId="0" borderId="4" xfId="1875" applyNumberFormat="1" applyFont="1" applyFill="1" applyBorder="1"/>
    <xf numFmtId="3" fontId="40" fillId="0" borderId="4" xfId="0" applyNumberFormat="1" applyFont="1" applyBorder="1"/>
    <xf numFmtId="3" fontId="41" fillId="35" borderId="4" xfId="498" applyNumberFormat="1" applyFont="1" applyFill="1" applyBorder="1" applyAlignment="1">
      <alignment horizontal="center" vertical="top"/>
    </xf>
    <xf numFmtId="1" fontId="41" fillId="35" borderId="4" xfId="498" applyNumberFormat="1" applyFont="1" applyFill="1" applyBorder="1" applyAlignment="1">
      <alignment horizontal="center" vertical="top"/>
    </xf>
    <xf numFmtId="3" fontId="41" fillId="36" borderId="4" xfId="0" applyNumberFormat="1" applyFont="1" applyFill="1" applyBorder="1" applyAlignment="1">
      <alignment horizontal="center" vertical="top"/>
    </xf>
    <xf numFmtId="3" fontId="41" fillId="35" borderId="4" xfId="498" applyNumberFormat="1" applyFont="1" applyFill="1" applyBorder="1" applyAlignment="1">
      <alignment horizontal="center"/>
    </xf>
    <xf numFmtId="0" fontId="41" fillId="36" borderId="4" xfId="0" applyFont="1" applyFill="1" applyBorder="1" applyAlignment="1">
      <alignment horizontal="center" vertical="top"/>
    </xf>
    <xf numFmtId="165" fontId="41" fillId="36" borderId="4" xfId="0" applyNumberFormat="1" applyFont="1" applyFill="1" applyBorder="1" applyAlignment="1">
      <alignment horizontal="center"/>
    </xf>
    <xf numFmtId="0" fontId="41" fillId="36" borderId="4" xfId="0" applyFont="1" applyFill="1" applyBorder="1" applyAlignment="1">
      <alignment vertical="top"/>
    </xf>
    <xf numFmtId="3" fontId="41" fillId="36" borderId="4" xfId="0" applyNumberFormat="1" applyFont="1" applyFill="1" applyBorder="1" applyAlignment="1">
      <alignment horizontal="center"/>
    </xf>
    <xf numFmtId="49" fontId="39" fillId="0" borderId="4" xfId="1907" applyNumberFormat="1" applyFont="1" applyFill="1" applyBorder="1"/>
    <xf numFmtId="0" fontId="39" fillId="0" borderId="4" xfId="1907" applyNumberFormat="1" applyFont="1" applyFill="1" applyBorder="1" applyAlignment="1">
      <alignment horizontal="center"/>
    </xf>
    <xf numFmtId="0" fontId="40" fillId="0" borderId="4" xfId="0" applyNumberFormat="1" applyFont="1" applyFill="1" applyBorder="1" applyAlignment="1">
      <alignment horizontal="center"/>
    </xf>
    <xf numFmtId="49" fontId="39" fillId="0" borderId="4" xfId="1908" applyNumberFormat="1" applyFont="1" applyFill="1" applyBorder="1"/>
    <xf numFmtId="0" fontId="39" fillId="0" borderId="4" xfId="1908" applyNumberFormat="1" applyFont="1" applyFill="1" applyBorder="1" applyAlignment="1">
      <alignment horizontal="center"/>
    </xf>
    <xf numFmtId="4" fontId="39" fillId="0" borderId="4" xfId="1875" applyNumberFormat="1" applyFont="1" applyFill="1" applyBorder="1" applyAlignment="1">
      <alignment horizontal="center"/>
    </xf>
    <xf numFmtId="0" fontId="39" fillId="0" borderId="4" xfId="1875" applyNumberFormat="1" applyFont="1" applyFill="1" applyBorder="1" applyAlignment="1">
      <alignment horizontal="center"/>
    </xf>
    <xf numFmtId="2" fontId="39" fillId="0" borderId="4" xfId="1892" applyNumberFormat="1" applyFont="1" applyFill="1" applyBorder="1" applyAlignment="1">
      <alignment horizontal="center"/>
    </xf>
    <xf numFmtId="49" fontId="39" fillId="0" borderId="4" xfId="1892" applyNumberFormat="1" applyFont="1" applyFill="1" applyBorder="1"/>
    <xf numFmtId="4" fontId="39" fillId="37" borderId="4" xfId="1908" applyNumberFormat="1" applyFont="1" applyFill="1" applyBorder="1" applyAlignment="1">
      <alignment horizontal="center"/>
    </xf>
    <xf numFmtId="4" fontId="39" fillId="37" borderId="4" xfId="1910" applyNumberFormat="1" applyFont="1" applyFill="1" applyBorder="1" applyAlignment="1">
      <alignment horizontal="center"/>
    </xf>
    <xf numFmtId="0" fontId="39" fillId="37" borderId="4" xfId="1910" applyNumberFormat="1" applyFont="1" applyFill="1" applyBorder="1" applyAlignment="1">
      <alignment horizontal="center"/>
    </xf>
    <xf numFmtId="1" fontId="40" fillId="37" borderId="4" xfId="0" applyNumberFormat="1" applyFont="1" applyFill="1" applyBorder="1" applyAlignment="1">
      <alignment horizontal="center"/>
    </xf>
    <xf numFmtId="3" fontId="40" fillId="37" borderId="4" xfId="0" applyNumberFormat="1" applyFont="1" applyFill="1" applyBorder="1" applyAlignment="1">
      <alignment horizontal="center" vertical="top"/>
    </xf>
    <xf numFmtId="3" fontId="40" fillId="37" borderId="4" xfId="498" applyNumberFormat="1" applyFont="1" applyFill="1" applyBorder="1" applyAlignment="1">
      <alignment horizontal="center" vertical="center" wrapText="1"/>
    </xf>
    <xf numFmtId="4" fontId="40" fillId="37" borderId="4" xfId="0" applyNumberFormat="1" applyFont="1" applyFill="1" applyBorder="1" applyAlignment="1">
      <alignment horizontal="center" vertical="top"/>
    </xf>
    <xf numFmtId="3" fontId="42" fillId="37" borderId="6" xfId="911" applyNumberFormat="1" applyFont="1" applyFill="1" applyBorder="1" applyAlignment="1">
      <alignment horizontal="center"/>
    </xf>
    <xf numFmtId="3" fontId="45" fillId="38" borderId="4" xfId="1891" applyNumberFormat="1" applyFont="1" applyFill="1" applyBorder="1" applyAlignment="1">
      <alignment horizontal="center" vertical="top"/>
    </xf>
    <xf numFmtId="1" fontId="40" fillId="37" borderId="4" xfId="123" applyNumberFormat="1" applyFont="1" applyFill="1" applyBorder="1" applyAlignment="1">
      <alignment horizontal="center" vertical="top"/>
    </xf>
    <xf numFmtId="0" fontId="40" fillId="0" borderId="6" xfId="0" applyFont="1" applyBorder="1" applyAlignment="1">
      <alignment horizontal="right"/>
    </xf>
    <xf numFmtId="165" fontId="41" fillId="0" borderId="28" xfId="0" applyNumberFormat="1" applyFont="1" applyBorder="1" applyAlignment="1">
      <alignment horizontal="center"/>
    </xf>
    <xf numFmtId="3" fontId="41" fillId="2" borderId="28" xfId="0" applyNumberFormat="1" applyFont="1" applyFill="1" applyBorder="1" applyAlignment="1">
      <alignment horizontal="center"/>
    </xf>
    <xf numFmtId="3" fontId="40" fillId="0" borderId="28" xfId="0" applyNumberFormat="1" applyFont="1" applyBorder="1"/>
    <xf numFmtId="3" fontId="40" fillId="0" borderId="28" xfId="0" applyNumberFormat="1" applyFont="1" applyBorder="1" applyAlignment="1">
      <alignment horizontal="center"/>
    </xf>
    <xf numFmtId="3" fontId="40" fillId="2" borderId="28" xfId="0" applyNumberFormat="1" applyFont="1" applyFill="1" applyBorder="1" applyAlignment="1">
      <alignment horizontal="center"/>
    </xf>
    <xf numFmtId="0" fontId="40" fillId="0" borderId="29" xfId="0" applyFont="1" applyBorder="1"/>
    <xf numFmtId="3" fontId="40" fillId="0" borderId="30" xfId="0" applyNumberFormat="1" applyFont="1" applyBorder="1"/>
    <xf numFmtId="9" fontId="40" fillId="0" borderId="30" xfId="0" applyNumberFormat="1" applyFont="1" applyBorder="1"/>
    <xf numFmtId="0" fontId="40" fillId="0" borderId="30" xfId="0" applyFont="1" applyBorder="1"/>
    <xf numFmtId="0" fontId="40" fillId="0" borderId="31" xfId="0" applyFont="1" applyBorder="1"/>
    <xf numFmtId="0" fontId="19" fillId="0" borderId="27" xfId="0" applyFont="1" applyBorder="1"/>
    <xf numFmtId="165" fontId="20" fillId="0" borderId="28" xfId="0" applyNumberFormat="1" applyFont="1" applyBorder="1" applyAlignment="1">
      <alignment horizontal="center"/>
    </xf>
    <xf numFmtId="3" fontId="20" fillId="2" borderId="28" xfId="0" applyNumberFormat="1" applyFont="1" applyFill="1" applyBorder="1" applyAlignment="1">
      <alignment horizontal="center"/>
    </xf>
    <xf numFmtId="3" fontId="20" fillId="0" borderId="27" xfId="193" applyNumberFormat="1" applyFont="1" applyBorder="1"/>
    <xf numFmtId="3" fontId="19" fillId="0" borderId="27" xfId="193" applyNumberFormat="1" applyFont="1" applyBorder="1"/>
    <xf numFmtId="1" fontId="19" fillId="0" borderId="28" xfId="0" applyNumberFormat="1" applyFont="1" applyBorder="1" applyAlignment="1">
      <alignment horizontal="center"/>
    </xf>
    <xf numFmtId="3" fontId="20" fillId="2" borderId="27" xfId="277" applyNumberFormat="1" applyFont="1" applyFill="1" applyBorder="1" applyAlignment="1">
      <alignment horizontal="right"/>
    </xf>
    <xf numFmtId="0" fontId="20" fillId="0" borderId="27" xfId="0" applyFont="1" applyBorder="1"/>
    <xf numFmtId="3" fontId="19" fillId="0" borderId="28" xfId="0" applyNumberFormat="1" applyFont="1" applyBorder="1" applyAlignment="1">
      <alignment horizontal="center"/>
    </xf>
    <xf numFmtId="3" fontId="19" fillId="0" borderId="27" xfId="287" applyNumberFormat="1" applyFont="1" applyBorder="1"/>
    <xf numFmtId="3" fontId="20" fillId="2" borderId="27" xfId="282" applyNumberFormat="1" applyFont="1" applyFill="1" applyBorder="1" applyAlignment="1">
      <alignment horizontal="right"/>
    </xf>
    <xf numFmtId="3" fontId="20" fillId="0" borderId="27" xfId="292" applyNumberFormat="1" applyFont="1" applyBorder="1"/>
    <xf numFmtId="1" fontId="19" fillId="0" borderId="28" xfId="0" applyNumberFormat="1" applyFont="1" applyBorder="1"/>
    <xf numFmtId="3" fontId="20" fillId="2" borderId="27" xfId="292" applyNumberFormat="1" applyFont="1" applyFill="1" applyBorder="1" applyAlignment="1">
      <alignment horizontal="right"/>
    </xf>
    <xf numFmtId="1" fontId="19" fillId="2" borderId="28" xfId="0" applyNumberFormat="1" applyFont="1" applyFill="1" applyBorder="1" applyAlignment="1">
      <alignment horizontal="center"/>
    </xf>
    <xf numFmtId="3" fontId="20" fillId="2" borderId="32" xfId="292" applyNumberFormat="1" applyFont="1" applyFill="1" applyBorder="1" applyAlignment="1">
      <alignment horizontal="right"/>
    </xf>
    <xf numFmtId="3" fontId="19" fillId="2" borderId="33" xfId="112" applyNumberFormat="1" applyFont="1" applyFill="1" applyBorder="1" applyAlignment="1">
      <alignment horizontal="center"/>
    </xf>
    <xf numFmtId="1" fontId="19" fillId="2" borderId="33" xfId="0" applyNumberFormat="1" applyFont="1" applyFill="1" applyBorder="1" applyAlignment="1">
      <alignment horizontal="center"/>
    </xf>
    <xf numFmtId="1" fontId="19" fillId="2" borderId="34" xfId="0" applyNumberFormat="1" applyFont="1" applyFill="1" applyBorder="1" applyAlignment="1">
      <alignment horizontal="center"/>
    </xf>
    <xf numFmtId="0" fontId="40" fillId="0" borderId="27" xfId="0" applyFont="1" applyBorder="1" applyAlignment="1">
      <alignment vertical="top"/>
    </xf>
    <xf numFmtId="0" fontId="39" fillId="0" borderId="27" xfId="923" applyFont="1" applyFill="1" applyBorder="1"/>
    <xf numFmtId="0" fontId="40" fillId="2" borderId="32" xfId="0" applyFont="1" applyFill="1" applyBorder="1" applyAlignment="1">
      <alignment vertical="top"/>
    </xf>
    <xf numFmtId="0" fontId="41" fillId="2" borderId="33" xfId="0" applyFont="1" applyFill="1" applyBorder="1" applyAlignment="1">
      <alignment vertical="top"/>
    </xf>
    <xf numFmtId="3" fontId="40" fillId="2" borderId="33" xfId="0" applyNumberFormat="1" applyFont="1" applyFill="1" applyBorder="1" applyAlignment="1">
      <alignment horizontal="center" vertical="top"/>
    </xf>
    <xf numFmtId="49" fontId="43" fillId="2" borderId="33" xfId="122" applyNumberFormat="1" applyFont="1" applyFill="1" applyBorder="1"/>
    <xf numFmtId="1" fontId="40" fillId="2" borderId="33" xfId="0" applyNumberFormat="1" applyFont="1" applyFill="1" applyBorder="1" applyAlignment="1">
      <alignment horizontal="center"/>
    </xf>
    <xf numFmtId="0" fontId="41" fillId="2" borderId="33" xfId="0" applyFont="1" applyFill="1" applyBorder="1"/>
    <xf numFmtId="0" fontId="40" fillId="2" borderId="27" xfId="0" applyFont="1" applyFill="1" applyBorder="1" applyAlignment="1">
      <alignment horizontal="left" vertical="top"/>
    </xf>
    <xf numFmtId="164" fontId="40" fillId="0" borderId="27" xfId="0" applyNumberFormat="1" applyFont="1" applyBorder="1" applyAlignment="1">
      <alignment horizontal="left" vertical="top" wrapText="1"/>
    </xf>
    <xf numFmtId="0" fontId="42" fillId="2" borderId="27" xfId="476" applyFont="1" applyFill="1" applyBorder="1" applyAlignment="1">
      <alignment horizontal="left"/>
    </xf>
    <xf numFmtId="0" fontId="42" fillId="0" borderId="27" xfId="476" applyFont="1" applyFill="1" applyBorder="1" applyAlignment="1">
      <alignment horizontal="left"/>
    </xf>
    <xf numFmtId="49" fontId="39" fillId="0" borderId="27" xfId="923" applyNumberFormat="1" applyFont="1" applyFill="1" applyBorder="1"/>
    <xf numFmtId="0" fontId="40" fillId="2" borderId="38" xfId="0" applyFont="1" applyFill="1" applyBorder="1" applyAlignment="1">
      <alignment horizontal="left" vertical="top"/>
    </xf>
    <xf numFmtId="0" fontId="40" fillId="0" borderId="27" xfId="0" applyFont="1" applyBorder="1" applyAlignment="1">
      <alignment horizontal="left" vertical="top"/>
    </xf>
    <xf numFmtId="0" fontId="39" fillId="0" borderId="25" xfId="923" applyFont="1" applyFill="1" applyBorder="1"/>
    <xf numFmtId="49" fontId="39" fillId="0" borderId="27" xfId="1892" applyNumberFormat="1" applyFont="1" applyFill="1" applyBorder="1" applyAlignment="1">
      <alignment horizontal="left"/>
    </xf>
    <xf numFmtId="49" fontId="39" fillId="0" borderId="27" xfId="1907" applyNumberFormat="1" applyFont="1" applyFill="1" applyBorder="1"/>
    <xf numFmtId="0" fontId="42" fillId="2" borderId="27" xfId="122" applyFont="1" applyFill="1" applyBorder="1"/>
    <xf numFmtId="0" fontId="42" fillId="0" borderId="27" xfId="122" applyFont="1" applyFill="1" applyBorder="1"/>
    <xf numFmtId="0" fontId="42" fillId="2" borderId="27" xfId="133" applyFont="1" applyFill="1" applyBorder="1"/>
    <xf numFmtId="0" fontId="42" fillId="0" borderId="27" xfId="133" applyFont="1" applyFill="1" applyBorder="1"/>
    <xf numFmtId="0" fontId="42" fillId="2" borderId="27" xfId="144" applyFont="1" applyFill="1" applyBorder="1"/>
    <xf numFmtId="49" fontId="39" fillId="0" borderId="4" xfId="0" applyNumberFormat="1" applyFont="1" applyFill="1" applyBorder="1"/>
    <xf numFmtId="0" fontId="41" fillId="35" borderId="27" xfId="0" applyFont="1" applyFill="1" applyBorder="1" applyAlignment="1">
      <alignment horizontal="center" vertical="top"/>
    </xf>
    <xf numFmtId="4" fontId="39" fillId="0" borderId="4" xfId="0" applyNumberFormat="1" applyFont="1" applyFill="1" applyBorder="1" applyAlignment="1">
      <alignment horizontal="center"/>
    </xf>
    <xf numFmtId="4" fontId="41" fillId="39" borderId="33" xfId="0" applyNumberFormat="1" applyFont="1" applyFill="1" applyBorder="1" applyAlignment="1">
      <alignment horizontal="center" vertical="top"/>
    </xf>
    <xf numFmtId="0" fontId="41" fillId="39" borderId="33" xfId="0" applyNumberFormat="1" applyFont="1" applyFill="1" applyBorder="1" applyAlignment="1">
      <alignment horizontal="center"/>
    </xf>
    <xf numFmtId="2" fontId="41" fillId="39" borderId="33" xfId="0" applyNumberFormat="1" applyFont="1" applyFill="1" applyBorder="1" applyAlignment="1">
      <alignment horizontal="center" vertical="top"/>
    </xf>
    <xf numFmtId="0" fontId="39" fillId="0" borderId="27" xfId="0" applyFont="1" applyFill="1" applyBorder="1"/>
    <xf numFmtId="49" fontId="39" fillId="0" borderId="27" xfId="0" applyNumberFormat="1" applyFont="1" applyFill="1" applyBorder="1"/>
    <xf numFmtId="0" fontId="41" fillId="40" borderId="33" xfId="0" applyFont="1" applyFill="1" applyBorder="1" applyAlignment="1">
      <alignment vertical="top"/>
    </xf>
    <xf numFmtId="4" fontId="42" fillId="39" borderId="4" xfId="122" applyNumberFormat="1" applyFont="1" applyFill="1" applyBorder="1" applyAlignment="1">
      <alignment horizontal="center"/>
    </xf>
    <xf numFmtId="4" fontId="42" fillId="39" borderId="4" xfId="133" applyNumberFormat="1" applyFont="1" applyFill="1" applyBorder="1" applyAlignment="1">
      <alignment horizontal="center"/>
    </xf>
    <xf numFmtId="4" fontId="42" fillId="39" borderId="4" xfId="144" applyNumberFormat="1" applyFont="1" applyFill="1" applyBorder="1" applyAlignment="1">
      <alignment horizontal="center"/>
    </xf>
    <xf numFmtId="4" fontId="40" fillId="39" borderId="4" xfId="0" applyNumberFormat="1" applyFont="1" applyFill="1" applyBorder="1" applyAlignment="1">
      <alignment horizontal="center" vertical="top"/>
    </xf>
    <xf numFmtId="4" fontId="42" fillId="39" borderId="4" xfId="476" applyNumberFormat="1" applyFont="1" applyFill="1" applyBorder="1" applyAlignment="1">
      <alignment horizontal="center"/>
    </xf>
    <xf numFmtId="4" fontId="40" fillId="39" borderId="7" xfId="0" applyNumberFormat="1" applyFont="1" applyFill="1" applyBorder="1" applyAlignment="1">
      <alignment horizontal="center" vertical="top"/>
    </xf>
    <xf numFmtId="4" fontId="14" fillId="0" borderId="0" xfId="0" applyNumberFormat="1" applyFont="1" applyAlignment="1">
      <alignment vertical="top"/>
    </xf>
    <xf numFmtId="4" fontId="41" fillId="41" borderId="33" xfId="0" applyNumberFormat="1" applyFont="1" applyFill="1" applyBorder="1" applyAlignment="1">
      <alignment horizontal="center" vertical="top"/>
    </xf>
    <xf numFmtId="0" fontId="41" fillId="0" borderId="6" xfId="0" applyFont="1" applyBorder="1" applyAlignment="1">
      <alignment horizontal="center" vertical="top"/>
    </xf>
    <xf numFmtId="0" fontId="41" fillId="36" borderId="6" xfId="0" applyFont="1" applyFill="1" applyBorder="1" applyAlignment="1">
      <alignment horizontal="center" vertical="top"/>
    </xf>
    <xf numFmtId="165" fontId="41" fillId="36" borderId="6" xfId="0" applyNumberFormat="1" applyFont="1" applyFill="1" applyBorder="1" applyAlignment="1">
      <alignment horizontal="center"/>
    </xf>
    <xf numFmtId="165" fontId="41" fillId="0" borderId="0" xfId="0" applyNumberFormat="1" applyFont="1" applyAlignment="1">
      <alignment horizontal="center"/>
    </xf>
    <xf numFmtId="0" fontId="41" fillId="36" borderId="6" xfId="0" applyFont="1" applyFill="1" applyBorder="1" applyAlignment="1">
      <alignment vertical="top"/>
    </xf>
    <xf numFmtId="0" fontId="41" fillId="40" borderId="33" xfId="0" applyFont="1" applyFill="1" applyBorder="1" applyAlignment="1">
      <alignment horizontal="left" vertical="top"/>
    </xf>
    <xf numFmtId="3" fontId="40" fillId="40" borderId="33" xfId="0" applyNumberFormat="1" applyFont="1" applyFill="1" applyBorder="1" applyAlignment="1">
      <alignment horizontal="center" vertical="top"/>
    </xf>
    <xf numFmtId="0" fontId="40" fillId="40" borderId="32" xfId="0" applyFont="1" applyFill="1" applyBorder="1" applyAlignment="1">
      <alignment horizontal="left" vertical="top"/>
    </xf>
    <xf numFmtId="1" fontId="40" fillId="35" borderId="33" xfId="0" applyNumberFormat="1" applyFont="1" applyFill="1" applyBorder="1" applyAlignment="1">
      <alignment horizontal="center" vertical="top"/>
    </xf>
    <xf numFmtId="3" fontId="39" fillId="37" borderId="4" xfId="1908" applyNumberFormat="1" applyFont="1" applyFill="1" applyBorder="1" applyAlignment="1">
      <alignment horizontal="center"/>
    </xf>
    <xf numFmtId="0" fontId="40" fillId="40" borderId="32" xfId="0" applyFont="1" applyFill="1" applyBorder="1" applyAlignment="1">
      <alignment vertical="top"/>
    </xf>
    <xf numFmtId="0" fontId="41" fillId="0" borderId="4" xfId="0" applyFont="1" applyBorder="1" applyAlignment="1">
      <alignment horizontal="center"/>
    </xf>
    <xf numFmtId="0" fontId="41" fillId="35" borderId="4" xfId="0" applyFont="1" applyFill="1" applyBorder="1" applyAlignment="1">
      <alignment horizontal="center" vertical="top"/>
    </xf>
    <xf numFmtId="0" fontId="41" fillId="0" borderId="27" xfId="0" applyFont="1" applyBorder="1" applyAlignment="1">
      <alignment horizontal="center" vertical="top"/>
    </xf>
    <xf numFmtId="0" fontId="41" fillId="0" borderId="4" xfId="0" applyFont="1" applyBorder="1" applyAlignment="1">
      <alignment horizontal="center" vertical="top"/>
    </xf>
    <xf numFmtId="3" fontId="39" fillId="37" borderId="4" xfId="1910" applyNumberFormat="1" applyFont="1" applyFill="1" applyBorder="1" applyAlignment="1">
      <alignment horizontal="center"/>
    </xf>
    <xf numFmtId="165" fontId="41" fillId="36" borderId="28" xfId="0" applyNumberFormat="1" applyFont="1" applyFill="1" applyBorder="1" applyAlignment="1">
      <alignment horizontal="center"/>
    </xf>
    <xf numFmtId="1" fontId="41" fillId="35" borderId="28" xfId="0" applyNumberFormat="1" applyFont="1" applyFill="1" applyBorder="1" applyAlignment="1">
      <alignment horizontal="center" vertical="top"/>
    </xf>
    <xf numFmtId="1" fontId="41" fillId="0" borderId="28" xfId="0" applyNumberFormat="1" applyFont="1" applyBorder="1" applyAlignment="1">
      <alignment horizontal="center" vertical="top"/>
    </xf>
    <xf numFmtId="3" fontId="41" fillId="40" borderId="34" xfId="0" applyNumberFormat="1" applyFont="1" applyFill="1" applyBorder="1" applyAlignment="1">
      <alignment horizontal="center" vertical="top"/>
    </xf>
    <xf numFmtId="1" fontId="40" fillId="35" borderId="34" xfId="0" applyNumberFormat="1" applyFont="1" applyFill="1" applyBorder="1" applyAlignment="1">
      <alignment horizontal="center" vertical="top"/>
    </xf>
    <xf numFmtId="0" fontId="40" fillId="40" borderId="45" xfId="0" applyFont="1" applyFill="1" applyBorder="1" applyAlignment="1">
      <alignment vertical="top" wrapText="1"/>
    </xf>
    <xf numFmtId="0" fontId="41" fillId="40" borderId="46" xfId="0" applyFont="1" applyFill="1" applyBorder="1" applyAlignment="1">
      <alignment horizontal="left" vertical="top"/>
    </xf>
    <xf numFmtId="4" fontId="41" fillId="40" borderId="46" xfId="0" applyNumberFormat="1" applyFont="1" applyFill="1" applyBorder="1" applyAlignment="1">
      <alignment horizontal="center" vertical="top"/>
    </xf>
    <xf numFmtId="3" fontId="40" fillId="40" borderId="46" xfId="0" applyNumberFormat="1" applyFont="1" applyFill="1" applyBorder="1" applyAlignment="1">
      <alignment horizontal="center" vertical="top"/>
    </xf>
    <xf numFmtId="3" fontId="41" fillId="40" borderId="46" xfId="0" applyNumberFormat="1" applyFont="1" applyFill="1" applyBorder="1" applyAlignment="1">
      <alignment horizontal="center" vertical="top"/>
    </xf>
    <xf numFmtId="3" fontId="41" fillId="36" borderId="28" xfId="0" applyNumberFormat="1" applyFont="1" applyFill="1" applyBorder="1" applyAlignment="1">
      <alignment horizontal="center"/>
    </xf>
    <xf numFmtId="3" fontId="41" fillId="35" borderId="28" xfId="0" applyNumberFormat="1" applyFont="1" applyFill="1" applyBorder="1" applyAlignment="1">
      <alignment horizontal="center" vertical="top"/>
    </xf>
    <xf numFmtId="3" fontId="41" fillId="0" borderId="28" xfId="0" applyNumberFormat="1" applyFont="1" applyBorder="1" applyAlignment="1">
      <alignment horizontal="center" vertical="top"/>
    </xf>
    <xf numFmtId="3" fontId="42" fillId="2" borderId="28" xfId="122" applyNumberFormat="1" applyFont="1" applyFill="1" applyBorder="1" applyAlignment="1">
      <alignment horizontal="center"/>
    </xf>
    <xf numFmtId="3" fontId="41" fillId="2" borderId="28" xfId="0" applyNumberFormat="1" applyFont="1" applyFill="1" applyBorder="1" applyAlignment="1">
      <alignment horizontal="center" vertical="top"/>
    </xf>
    <xf numFmtId="0" fontId="40" fillId="0" borderId="32" xfId="0" applyFont="1" applyBorder="1" applyAlignment="1">
      <alignment vertical="top" wrapText="1"/>
    </xf>
    <xf numFmtId="0" fontId="40" fillId="0" borderId="33" xfId="0" applyFont="1" applyBorder="1" applyAlignment="1">
      <alignment horizontal="center" vertical="top"/>
    </xf>
    <xf numFmtId="4" fontId="40" fillId="3" borderId="33" xfId="0" applyNumberFormat="1" applyFont="1" applyFill="1" applyBorder="1" applyAlignment="1">
      <alignment horizontal="center" vertical="top"/>
    </xf>
    <xf numFmtId="3" fontId="40" fillId="0" borderId="33" xfId="0" applyNumberFormat="1" applyFont="1" applyBorder="1" applyAlignment="1">
      <alignment horizontal="center" vertical="top"/>
    </xf>
    <xf numFmtId="3" fontId="40" fillId="3" borderId="33" xfId="0" applyNumberFormat="1" applyFont="1" applyFill="1" applyBorder="1" applyAlignment="1">
      <alignment horizontal="center" vertical="top"/>
    </xf>
    <xf numFmtId="3" fontId="41" fillId="0" borderId="34" xfId="0" applyNumberFormat="1" applyFont="1" applyBorder="1" applyAlignment="1">
      <alignment horizontal="center" vertical="top"/>
    </xf>
    <xf numFmtId="3" fontId="40" fillId="0" borderId="28" xfId="0" applyNumberFormat="1" applyFont="1" applyBorder="1" applyAlignment="1">
      <alignment horizontal="center" vertical="top"/>
    </xf>
    <xf numFmtId="3" fontId="41" fillId="0" borderId="28" xfId="0" applyNumberFormat="1" applyFont="1" applyFill="1" applyBorder="1" applyAlignment="1">
      <alignment horizontal="center" vertical="top"/>
    </xf>
    <xf numFmtId="3" fontId="41" fillId="2" borderId="34" xfId="0" applyNumberFormat="1" applyFont="1" applyFill="1" applyBorder="1" applyAlignment="1">
      <alignment horizontal="center" vertical="top"/>
    </xf>
    <xf numFmtId="1" fontId="41" fillId="35" borderId="34" xfId="0" applyNumberFormat="1" applyFont="1" applyFill="1" applyBorder="1" applyAlignment="1">
      <alignment horizontal="center" vertical="top"/>
    </xf>
    <xf numFmtId="1" fontId="41" fillId="2" borderId="34" xfId="0" applyNumberFormat="1" applyFont="1" applyFill="1" applyBorder="1" applyAlignment="1">
      <alignment horizontal="center" vertical="top"/>
    </xf>
    <xf numFmtId="165" fontId="41" fillId="36" borderId="39" xfId="0" applyNumberFormat="1" applyFont="1" applyFill="1" applyBorder="1" applyAlignment="1">
      <alignment horizontal="center"/>
    </xf>
    <xf numFmtId="3" fontId="41" fillId="35" borderId="34" xfId="0" applyNumberFormat="1" applyFont="1" applyFill="1" applyBorder="1" applyAlignment="1">
      <alignment horizontal="center" vertical="top"/>
    </xf>
    <xf numFmtId="9" fontId="19" fillId="0" borderId="28" xfId="0" applyNumberFormat="1" applyFont="1" applyBorder="1"/>
    <xf numFmtId="3" fontId="19" fillId="2" borderId="28" xfId="0" applyNumberFormat="1" applyFont="1" applyFill="1" applyBorder="1" applyAlignment="1">
      <alignment horizontal="center"/>
    </xf>
    <xf numFmtId="0" fontId="40" fillId="0" borderId="27" xfId="0" applyFont="1" applyBorder="1"/>
    <xf numFmtId="0" fontId="41" fillId="0" borderId="27" xfId="0" applyFont="1" applyBorder="1"/>
    <xf numFmtId="3" fontId="40" fillId="0" borderId="27" xfId="178" applyNumberFormat="1" applyFont="1" applyBorder="1"/>
    <xf numFmtId="3" fontId="40" fillId="0" borderId="27" xfId="183" applyNumberFormat="1" applyFont="1" applyBorder="1"/>
    <xf numFmtId="0" fontId="41" fillId="2" borderId="27" xfId="0" applyFont="1" applyFill="1" applyBorder="1"/>
    <xf numFmtId="3" fontId="41" fillId="0" borderId="27" xfId="188" applyNumberFormat="1" applyFont="1" applyBorder="1"/>
    <xf numFmtId="3" fontId="41" fillId="2" borderId="27" xfId="188" applyNumberFormat="1" applyFont="1" applyFill="1" applyBorder="1" applyAlignment="1">
      <alignment horizontal="right"/>
    </xf>
    <xf numFmtId="166" fontId="40" fillId="37" borderId="4" xfId="0" applyNumberFormat="1" applyFont="1" applyFill="1" applyBorder="1" applyAlignment="1">
      <alignment horizontal="center" vertical="top"/>
    </xf>
    <xf numFmtId="166" fontId="39" fillId="39" borderId="4" xfId="1875" applyNumberFormat="1" applyFont="1" applyFill="1" applyBorder="1" applyAlignment="1">
      <alignment horizontal="center"/>
    </xf>
    <xf numFmtId="3" fontId="39" fillId="39" borderId="4" xfId="0" applyNumberFormat="1" applyFont="1" applyFill="1" applyBorder="1" applyAlignment="1">
      <alignment horizontal="center"/>
    </xf>
    <xf numFmtId="0" fontId="40" fillId="39" borderId="4" xfId="0" applyNumberFormat="1" applyFont="1" applyFill="1" applyBorder="1" applyAlignment="1">
      <alignment horizontal="center"/>
    </xf>
    <xf numFmtId="0" fontId="39" fillId="39" borderId="4" xfId="1908" applyNumberFormat="1" applyFont="1" applyFill="1" applyBorder="1" applyAlignment="1">
      <alignment horizontal="center"/>
    </xf>
    <xf numFmtId="3" fontId="39" fillId="39" borderId="4" xfId="1875" applyNumberFormat="1" applyFont="1" applyFill="1" applyBorder="1" applyAlignment="1">
      <alignment horizontal="center"/>
    </xf>
    <xf numFmtId="4" fontId="39" fillId="39" borderId="4" xfId="1875" applyNumberFormat="1" applyFont="1" applyFill="1" applyBorder="1" applyAlignment="1">
      <alignment horizontal="center"/>
    </xf>
    <xf numFmtId="3" fontId="39" fillId="39" borderId="4" xfId="476" applyNumberFormat="1" applyFont="1" applyFill="1" applyBorder="1" applyAlignment="1">
      <alignment horizontal="center"/>
    </xf>
    <xf numFmtId="3" fontId="40" fillId="39" borderId="4" xfId="0" applyNumberFormat="1" applyFont="1" applyFill="1" applyBorder="1" applyAlignment="1">
      <alignment horizontal="center"/>
    </xf>
    <xf numFmtId="166" fontId="39" fillId="39" borderId="4" xfId="0" applyNumberFormat="1" applyFont="1" applyFill="1" applyBorder="1" applyAlignment="1">
      <alignment horizontal="center"/>
    </xf>
    <xf numFmtId="4" fontId="39" fillId="39" borderId="4" xfId="0" applyNumberFormat="1" applyFont="1" applyFill="1" applyBorder="1" applyAlignment="1">
      <alignment horizontal="center"/>
    </xf>
    <xf numFmtId="49" fontId="40" fillId="42" borderId="4" xfId="0" applyNumberFormat="1" applyFont="1" applyFill="1" applyBorder="1"/>
    <xf numFmtId="0" fontId="40" fillId="42" borderId="4" xfId="0" applyNumberFormat="1" applyFont="1" applyFill="1" applyBorder="1" applyAlignment="1">
      <alignment horizontal="center"/>
    </xf>
    <xf numFmtId="4" fontId="39" fillId="39" borderId="7" xfId="1875" applyNumberFormat="1" applyFont="1" applyFill="1" applyBorder="1" applyAlignment="1">
      <alignment horizontal="center"/>
    </xf>
    <xf numFmtId="1" fontId="40" fillId="37" borderId="7" xfId="123" applyNumberFormat="1" applyFont="1" applyFill="1" applyBorder="1" applyAlignment="1">
      <alignment horizontal="center" vertical="top"/>
    </xf>
    <xf numFmtId="3" fontId="40" fillId="2" borderId="7" xfId="0" applyNumberFormat="1" applyFont="1" applyFill="1" applyBorder="1" applyAlignment="1">
      <alignment horizontal="center" vertical="top" wrapText="1"/>
    </xf>
    <xf numFmtId="1" fontId="41" fillId="0" borderId="47" xfId="0" applyNumberFormat="1" applyFont="1" applyBorder="1" applyAlignment="1">
      <alignment horizontal="center" vertical="top"/>
    </xf>
    <xf numFmtId="4" fontId="42" fillId="35" borderId="4" xfId="476" applyNumberFormat="1" applyFont="1" applyFill="1" applyBorder="1" applyAlignment="1">
      <alignment horizontal="center"/>
    </xf>
    <xf numFmtId="4" fontId="40" fillId="35" borderId="7" xfId="0" applyNumberFormat="1" applyFont="1" applyFill="1" applyBorder="1" applyAlignment="1">
      <alignment horizontal="center" vertical="top"/>
    </xf>
    <xf numFmtId="4" fontId="40" fillId="35" borderId="4" xfId="0" applyNumberFormat="1" applyFont="1" applyFill="1" applyBorder="1" applyAlignment="1">
      <alignment horizontal="center" vertical="top"/>
    </xf>
    <xf numFmtId="3" fontId="40" fillId="0" borderId="27" xfId="189" applyNumberFormat="1" applyFont="1" applyBorder="1"/>
    <xf numFmtId="3" fontId="40" fillId="0" borderId="4" xfId="184" applyNumberFormat="1" applyFont="1" applyBorder="1"/>
    <xf numFmtId="0" fontId="41" fillId="0" borderId="27" xfId="0" applyFont="1" applyBorder="1" applyAlignment="1">
      <alignment horizontal="left" vertical="top"/>
    </xf>
    <xf numFmtId="0" fontId="41" fillId="0" borderId="27" xfId="0" applyFont="1" applyBorder="1" applyAlignment="1">
      <alignment vertical="top"/>
    </xf>
    <xf numFmtId="0" fontId="39" fillId="0" borderId="27" xfId="923" applyFont="1" applyFill="1" applyBorder="1" applyAlignment="1"/>
    <xf numFmtId="165" fontId="41" fillId="2" borderId="44" xfId="0" applyNumberFormat="1" applyFont="1" applyFill="1" applyBorder="1" applyAlignment="1">
      <alignment horizontal="left" vertical="top"/>
    </xf>
    <xf numFmtId="0" fontId="40" fillId="0" borderId="27" xfId="0" applyFont="1" applyFill="1" applyBorder="1" applyAlignment="1">
      <alignment horizontal="left"/>
    </xf>
    <xf numFmtId="0" fontId="39" fillId="0" borderId="27" xfId="1908" applyFont="1" applyFill="1" applyBorder="1" applyAlignment="1">
      <alignment horizontal="left"/>
    </xf>
    <xf numFmtId="0" fontId="42" fillId="2" borderId="32" xfId="122" applyFont="1" applyFill="1" applyBorder="1" applyAlignment="1">
      <alignment horizontal="left"/>
    </xf>
    <xf numFmtId="0" fontId="0" fillId="0" borderId="0" xfId="0" applyAlignment="1">
      <alignment horizontal="left"/>
    </xf>
    <xf numFmtId="0" fontId="40" fillId="2" borderId="32" xfId="0" applyFont="1" applyFill="1" applyBorder="1" applyAlignment="1"/>
    <xf numFmtId="0" fontId="0" fillId="0" borderId="0" xfId="0" applyBorder="1" applyAlignment="1"/>
    <xf numFmtId="0" fontId="14" fillId="0" borderId="0" xfId="0" applyFont="1" applyBorder="1" applyAlignment="1">
      <alignment wrapText="1"/>
    </xf>
    <xf numFmtId="0" fontId="14" fillId="0" borderId="0" xfId="0" applyFont="1" applyBorder="1" applyAlignment="1"/>
    <xf numFmtId="0" fontId="14" fillId="0" borderId="0" xfId="0" applyFont="1" applyAlignment="1">
      <alignment wrapText="1"/>
    </xf>
    <xf numFmtId="0" fontId="14" fillId="0" borderId="0" xfId="0" applyFont="1" applyAlignment="1"/>
    <xf numFmtId="0" fontId="41" fillId="0" borderId="44" xfId="0" applyFont="1" applyBorder="1" applyAlignment="1">
      <alignment horizontal="left" vertical="top"/>
    </xf>
    <xf numFmtId="49" fontId="40" fillId="0" borderId="27" xfId="0" applyNumberFormat="1" applyFont="1" applyFill="1" applyBorder="1" applyAlignment="1">
      <alignment horizontal="left"/>
    </xf>
    <xf numFmtId="49" fontId="40" fillId="42" borderId="27" xfId="0" applyNumberFormat="1" applyFont="1" applyFill="1" applyBorder="1" applyAlignment="1">
      <alignment horizontal="left"/>
    </xf>
    <xf numFmtId="0" fontId="39" fillId="0" borderId="27" xfId="0" applyFont="1" applyFill="1" applyBorder="1" applyAlignment="1"/>
    <xf numFmtId="49" fontId="39" fillId="0" borderId="27" xfId="0" applyNumberFormat="1" applyFont="1" applyFill="1" applyBorder="1" applyAlignment="1"/>
    <xf numFmtId="0" fontId="40" fillId="2" borderId="32" xfId="0" applyFont="1" applyFill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166" fontId="39" fillId="39" borderId="4" xfId="1892" applyNumberFormat="1" applyFont="1" applyFill="1" applyBorder="1" applyAlignment="1">
      <alignment horizontal="center"/>
    </xf>
    <xf numFmtId="166" fontId="39" fillId="39" borderId="4" xfId="1907" applyNumberFormat="1" applyFont="1" applyFill="1" applyBorder="1" applyAlignment="1">
      <alignment horizontal="center"/>
    </xf>
    <xf numFmtId="3" fontId="40" fillId="37" borderId="4" xfId="498" applyNumberFormat="1" applyFont="1" applyFill="1" applyBorder="1" applyAlignment="1">
      <alignment horizontal="center" vertical="top"/>
    </xf>
    <xf numFmtId="0" fontId="40" fillId="0" borderId="27" xfId="0" applyFont="1" applyBorder="1" applyAlignment="1"/>
    <xf numFmtId="0" fontId="40" fillId="0" borderId="4" xfId="0" applyFont="1" applyBorder="1" applyAlignment="1"/>
    <xf numFmtId="0" fontId="40" fillId="0" borderId="28" xfId="0" applyFont="1" applyBorder="1" applyAlignment="1"/>
    <xf numFmtId="165" fontId="41" fillId="2" borderId="27" xfId="0" applyNumberFormat="1" applyFont="1" applyFill="1" applyBorder="1" applyAlignment="1">
      <alignment horizontal="center"/>
    </xf>
    <xf numFmtId="0" fontId="40" fillId="2" borderId="4" xfId="0" applyFont="1" applyFill="1" applyBorder="1" applyAlignment="1"/>
    <xf numFmtId="0" fontId="40" fillId="2" borderId="28" xfId="0" applyFont="1" applyFill="1" applyBorder="1" applyAlignment="1"/>
    <xf numFmtId="1" fontId="41" fillId="2" borderId="27" xfId="498" applyNumberFormat="1" applyFont="1" applyFill="1" applyBorder="1" applyAlignment="1">
      <alignment horizontal="center"/>
    </xf>
    <xf numFmtId="0" fontId="0" fillId="0" borderId="4" xfId="0" applyBorder="1" applyAlignment="1"/>
    <xf numFmtId="0" fontId="0" fillId="0" borderId="28" xfId="0" applyBorder="1" applyAlignment="1"/>
    <xf numFmtId="0" fontId="41" fillId="0" borderId="41" xfId="0" applyFont="1" applyBorder="1" applyAlignment="1">
      <alignment horizontal="center"/>
    </xf>
    <xf numFmtId="0" fontId="41" fillId="0" borderId="42" xfId="0" applyFont="1" applyBorder="1" applyAlignment="1">
      <alignment horizontal="center"/>
    </xf>
    <xf numFmtId="0" fontId="41" fillId="0" borderId="43" xfId="0" applyFont="1" applyBorder="1" applyAlignment="1">
      <alignment horizontal="center"/>
    </xf>
    <xf numFmtId="3" fontId="41" fillId="2" borderId="27" xfId="198" applyNumberFormat="1" applyFont="1" applyFill="1" applyBorder="1" applyAlignment="1">
      <alignment horizontal="center"/>
    </xf>
    <xf numFmtId="0" fontId="40" fillId="2" borderId="4" xfId="198" applyFont="1" applyFill="1" applyBorder="1" applyAlignment="1">
      <alignment horizontal="center"/>
    </xf>
    <xf numFmtId="0" fontId="40" fillId="2" borderId="28" xfId="198" applyFont="1" applyFill="1" applyBorder="1" applyAlignment="1">
      <alignment horizontal="center"/>
    </xf>
    <xf numFmtId="0" fontId="20" fillId="2" borderId="27" xfId="0" applyFont="1" applyFill="1" applyBorder="1" applyAlignment="1">
      <alignment horizontal="center" vertical="top"/>
    </xf>
    <xf numFmtId="0" fontId="20" fillId="2" borderId="4" xfId="0" applyFont="1" applyFill="1" applyBorder="1" applyAlignment="1">
      <alignment horizontal="center" vertical="top"/>
    </xf>
    <xf numFmtId="0" fontId="20" fillId="2" borderId="28" xfId="0" applyFont="1" applyFill="1" applyBorder="1" applyAlignment="1">
      <alignment horizontal="center" vertical="top"/>
    </xf>
    <xf numFmtId="49" fontId="41" fillId="0" borderId="27" xfId="0" applyNumberFormat="1" applyFont="1" applyBorder="1" applyAlignment="1">
      <alignment horizontal="center"/>
    </xf>
    <xf numFmtId="0" fontId="40" fillId="0" borderId="4" xfId="0" applyFont="1" applyBorder="1" applyAlignment="1">
      <alignment horizontal="center"/>
    </xf>
    <xf numFmtId="0" fontId="40" fillId="0" borderId="28" xfId="0" applyFont="1" applyBorder="1" applyAlignment="1">
      <alignment horizontal="center"/>
    </xf>
    <xf numFmtId="1" fontId="40" fillId="0" borderId="27" xfId="498" applyNumberFormat="1" applyFont="1" applyBorder="1" applyAlignment="1">
      <alignment horizontal="center"/>
    </xf>
    <xf numFmtId="0" fontId="41" fillId="2" borderId="4" xfId="0" applyFont="1" applyFill="1" applyBorder="1" applyAlignment="1"/>
    <xf numFmtId="0" fontId="41" fillId="2" borderId="28" xfId="0" applyFont="1" applyFill="1" applyBorder="1" applyAlignment="1"/>
    <xf numFmtId="0" fontId="19" fillId="0" borderId="27" xfId="0" applyFont="1" applyBorder="1" applyAlignment="1"/>
    <xf numFmtId="0" fontId="12" fillId="0" borderId="4" xfId="0" applyFont="1" applyBorder="1" applyAlignment="1"/>
    <xf numFmtId="0" fontId="12" fillId="0" borderId="28" xfId="0" applyFont="1" applyBorder="1" applyAlignment="1"/>
    <xf numFmtId="0" fontId="20" fillId="0" borderId="27" xfId="0" applyFont="1" applyBorder="1" applyAlignment="1"/>
    <xf numFmtId="165" fontId="20" fillId="2" borderId="27" xfId="0" applyNumberFormat="1" applyFont="1" applyFill="1" applyBorder="1" applyAlignment="1">
      <alignment horizontal="center"/>
    </xf>
    <xf numFmtId="0" fontId="19" fillId="2" borderId="4" xfId="0" applyFont="1" applyFill="1" applyBorder="1" applyAlignment="1"/>
    <xf numFmtId="0" fontId="19" fillId="2" borderId="28" xfId="0" applyFont="1" applyFill="1" applyBorder="1" applyAlignment="1"/>
    <xf numFmtId="1" fontId="41" fillId="2" borderId="44" xfId="498" applyNumberFormat="1" applyFont="1" applyFill="1" applyBorder="1" applyAlignment="1">
      <alignment horizontal="center"/>
    </xf>
    <xf numFmtId="0" fontId="0" fillId="0" borderId="6" xfId="0" applyBorder="1" applyAlignment="1"/>
    <xf numFmtId="0" fontId="0" fillId="0" borderId="39" xfId="0" applyBorder="1" applyAlignment="1"/>
    <xf numFmtId="0" fontId="20" fillId="2" borderId="41" xfId="0" applyFont="1" applyFill="1" applyBorder="1" applyAlignment="1">
      <alignment horizontal="center" vertical="top"/>
    </xf>
    <xf numFmtId="0" fontId="20" fillId="2" borderId="42" xfId="0" applyFont="1" applyFill="1" applyBorder="1" applyAlignment="1">
      <alignment horizontal="center" vertical="top"/>
    </xf>
    <xf numFmtId="0" fontId="20" fillId="2" borderId="43" xfId="0" applyFont="1" applyFill="1" applyBorder="1" applyAlignment="1">
      <alignment horizontal="center" vertical="top"/>
    </xf>
    <xf numFmtId="3" fontId="20" fillId="2" borderId="23" xfId="198" applyNumberFormat="1" applyFont="1" applyFill="1" applyBorder="1" applyAlignment="1">
      <alignment horizontal="center"/>
    </xf>
    <xf numFmtId="3" fontId="20" fillId="2" borderId="10" xfId="198" applyNumberFormat="1" applyFont="1" applyFill="1" applyBorder="1" applyAlignment="1">
      <alignment horizontal="center"/>
    </xf>
    <xf numFmtId="3" fontId="20" fillId="2" borderId="24" xfId="198" applyNumberFormat="1" applyFont="1" applyFill="1" applyBorder="1" applyAlignment="1">
      <alignment horizontal="center"/>
    </xf>
    <xf numFmtId="0" fontId="20" fillId="0" borderId="27" xfId="124" applyFont="1" applyBorder="1" applyAlignment="1">
      <alignment horizontal="center"/>
    </xf>
    <xf numFmtId="0" fontId="15" fillId="0" borderId="4" xfId="124" applyFont="1" applyBorder="1" applyAlignment="1">
      <alignment horizontal="center"/>
    </xf>
    <xf numFmtId="0" fontId="15" fillId="0" borderId="28" xfId="124" applyFont="1" applyBorder="1" applyAlignment="1">
      <alignment horizontal="center"/>
    </xf>
    <xf numFmtId="49" fontId="20" fillId="0" borderId="27" xfId="124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1" fontId="20" fillId="2" borderId="27" xfId="498" applyNumberFormat="1" applyFont="1" applyFill="1" applyBorder="1" applyAlignment="1">
      <alignment horizontal="center"/>
    </xf>
    <xf numFmtId="0" fontId="20" fillId="2" borderId="4" xfId="0" applyFont="1" applyFill="1" applyBorder="1" applyAlignment="1"/>
    <xf numFmtId="0" fontId="20" fillId="2" borderId="28" xfId="0" applyFont="1" applyFill="1" applyBorder="1" applyAlignment="1"/>
    <xf numFmtId="165" fontId="41" fillId="2" borderId="27" xfId="0" applyNumberFormat="1" applyFont="1" applyFill="1" applyBorder="1" applyAlignment="1">
      <alignment horizontal="center" vertical="top"/>
    </xf>
    <xf numFmtId="165" fontId="41" fillId="2" borderId="4" xfId="0" applyNumberFormat="1" applyFont="1" applyFill="1" applyBorder="1" applyAlignment="1">
      <alignment horizontal="center" vertical="top"/>
    </xf>
    <xf numFmtId="165" fontId="41" fillId="2" borderId="28" xfId="0" applyNumberFormat="1" applyFont="1" applyFill="1" applyBorder="1" applyAlignment="1">
      <alignment horizontal="center" vertical="top"/>
    </xf>
    <xf numFmtId="0" fontId="41" fillId="0" borderId="23" xfId="0" applyFont="1" applyBorder="1" applyAlignment="1">
      <alignment horizontal="center" vertical="top"/>
    </xf>
    <xf numFmtId="0" fontId="41" fillId="0" borderId="10" xfId="0" applyFont="1" applyBorder="1" applyAlignment="1">
      <alignment horizontal="center" vertical="top"/>
    </xf>
    <xf numFmtId="0" fontId="41" fillId="0" borderId="24" xfId="0" applyFont="1" applyBorder="1" applyAlignment="1">
      <alignment horizontal="center" vertical="top"/>
    </xf>
    <xf numFmtId="0" fontId="40" fillId="0" borderId="20" xfId="0" applyFont="1" applyBorder="1" applyAlignment="1">
      <alignment vertical="top"/>
    </xf>
    <xf numFmtId="0" fontId="40" fillId="0" borderId="21" xfId="0" applyFont="1" applyBorder="1" applyAlignment="1">
      <alignment vertical="top"/>
    </xf>
    <xf numFmtId="0" fontId="40" fillId="0" borderId="22" xfId="0" applyFont="1" applyBorder="1" applyAlignment="1">
      <alignment vertical="top"/>
    </xf>
    <xf numFmtId="0" fontId="41" fillId="2" borderId="23" xfId="0" applyFont="1" applyFill="1" applyBorder="1" applyAlignment="1">
      <alignment horizontal="center" vertical="top"/>
    </xf>
    <xf numFmtId="0" fontId="41" fillId="2" borderId="10" xfId="0" applyFont="1" applyFill="1" applyBorder="1" applyAlignment="1">
      <alignment horizontal="center" vertical="top"/>
    </xf>
    <xf numFmtId="0" fontId="41" fillId="2" borderId="24" xfId="0" applyFont="1" applyFill="1" applyBorder="1" applyAlignment="1">
      <alignment horizontal="center" vertical="top"/>
    </xf>
    <xf numFmtId="0" fontId="20" fillId="2" borderId="23" xfId="0" applyFont="1" applyFill="1" applyBorder="1" applyAlignment="1">
      <alignment horizontal="center" vertical="top"/>
    </xf>
    <xf numFmtId="0" fontId="20" fillId="2" borderId="10" xfId="0" applyFont="1" applyFill="1" applyBorder="1" applyAlignment="1">
      <alignment horizontal="center" vertical="top"/>
    </xf>
    <xf numFmtId="0" fontId="20" fillId="2" borderId="24" xfId="0" applyFont="1" applyFill="1" applyBorder="1" applyAlignment="1">
      <alignment horizontal="center" vertical="top"/>
    </xf>
    <xf numFmtId="49" fontId="41" fillId="0" borderId="23" xfId="0" applyNumberFormat="1" applyFont="1" applyFill="1" applyBorder="1" applyAlignment="1">
      <alignment horizontal="center" vertical="top"/>
    </xf>
    <xf numFmtId="0" fontId="41" fillId="0" borderId="10" xfId="0" applyFont="1" applyFill="1" applyBorder="1" applyAlignment="1">
      <alignment horizontal="center" vertical="top"/>
    </xf>
    <xf numFmtId="0" fontId="41" fillId="0" borderId="24" xfId="0" applyFont="1" applyFill="1" applyBorder="1" applyAlignment="1">
      <alignment horizontal="center" vertical="top"/>
    </xf>
    <xf numFmtId="165" fontId="41" fillId="2" borderId="23" xfId="0" applyNumberFormat="1" applyFont="1" applyFill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40" fillId="0" borderId="20" xfId="0" applyFont="1" applyBorder="1" applyAlignment="1">
      <alignment horizontal="center" vertical="top"/>
    </xf>
    <xf numFmtId="0" fontId="40" fillId="0" borderId="23" xfId="0" applyFont="1" applyBorder="1" applyAlignment="1">
      <alignment horizontal="center" vertical="top"/>
    </xf>
    <xf numFmtId="0" fontId="40" fillId="0" borderId="10" xfId="0" applyFont="1" applyBorder="1" applyAlignment="1">
      <alignment vertical="top"/>
    </xf>
    <xf numFmtId="0" fontId="40" fillId="0" borderId="24" xfId="0" applyFont="1" applyBorder="1" applyAlignment="1">
      <alignment vertical="top"/>
    </xf>
    <xf numFmtId="165" fontId="41" fillId="2" borderId="10" xfId="0" applyNumberFormat="1" applyFont="1" applyFill="1" applyBorder="1" applyAlignment="1">
      <alignment horizontal="center" vertical="top"/>
    </xf>
    <xf numFmtId="165" fontId="41" fillId="2" borderId="24" xfId="0" applyNumberFormat="1" applyFont="1" applyFill="1" applyBorder="1" applyAlignment="1">
      <alignment horizontal="center" vertical="top"/>
    </xf>
    <xf numFmtId="165" fontId="41" fillId="2" borderId="9" xfId="0" applyNumberFormat="1" applyFont="1" applyFill="1" applyBorder="1" applyAlignment="1">
      <alignment horizontal="center" vertical="top"/>
    </xf>
    <xf numFmtId="0" fontId="40" fillId="0" borderId="41" xfId="0" applyFont="1" applyBorder="1" applyAlignment="1">
      <alignment horizontal="center" vertical="top"/>
    </xf>
    <xf numFmtId="0" fontId="40" fillId="0" borderId="42" xfId="0" applyFont="1" applyBorder="1" applyAlignment="1">
      <alignment vertical="top"/>
    </xf>
    <xf numFmtId="0" fontId="40" fillId="0" borderId="43" xfId="0" applyFont="1" applyBorder="1" applyAlignment="1">
      <alignment vertical="top"/>
    </xf>
    <xf numFmtId="0" fontId="41" fillId="2" borderId="27" xfId="0" applyFont="1" applyFill="1" applyBorder="1" applyAlignment="1">
      <alignment horizontal="center" vertical="top"/>
    </xf>
    <xf numFmtId="0" fontId="41" fillId="2" borderId="4" xfId="0" applyFont="1" applyFill="1" applyBorder="1" applyAlignment="1">
      <alignment horizontal="center" vertical="top"/>
    </xf>
    <xf numFmtId="0" fontId="41" fillId="2" borderId="28" xfId="0" applyFont="1" applyFill="1" applyBorder="1" applyAlignment="1">
      <alignment horizontal="center" vertical="top"/>
    </xf>
    <xf numFmtId="49" fontId="41" fillId="0" borderId="27" xfId="0" applyNumberFormat="1" applyFont="1" applyFill="1" applyBorder="1" applyAlignment="1">
      <alignment horizontal="center" vertical="top"/>
    </xf>
    <xf numFmtId="0" fontId="41" fillId="0" borderId="4" xfId="0" applyFont="1" applyFill="1" applyBorder="1" applyAlignment="1">
      <alignment horizontal="center" vertical="top"/>
    </xf>
    <xf numFmtId="0" fontId="41" fillId="0" borderId="28" xfId="0" applyFont="1" applyFill="1" applyBorder="1" applyAlignment="1">
      <alignment horizontal="center" vertical="top"/>
    </xf>
    <xf numFmtId="0" fontId="41" fillId="0" borderId="27" xfId="0" applyFont="1" applyFill="1" applyBorder="1" applyAlignment="1">
      <alignment horizontal="center" vertical="top"/>
    </xf>
    <xf numFmtId="0" fontId="40" fillId="0" borderId="41" xfId="0" applyFont="1" applyBorder="1" applyAlignment="1">
      <alignment horizontal="center"/>
    </xf>
    <xf numFmtId="0" fontId="40" fillId="0" borderId="42" xfId="0" applyFont="1" applyBorder="1" applyAlignment="1"/>
    <xf numFmtId="0" fontId="40" fillId="0" borderId="43" xfId="0" applyFont="1" applyBorder="1" applyAlignment="1"/>
    <xf numFmtId="49" fontId="41" fillId="0" borderId="27" xfId="0" applyNumberFormat="1" applyFont="1" applyFill="1" applyBorder="1" applyAlignment="1">
      <alignment horizontal="center"/>
    </xf>
    <xf numFmtId="0" fontId="41" fillId="0" borderId="4" xfId="0" applyFont="1" applyFill="1" applyBorder="1" applyAlignment="1">
      <alignment horizontal="center"/>
    </xf>
    <xf numFmtId="0" fontId="41" fillId="0" borderId="28" xfId="0" applyFont="1" applyFill="1" applyBorder="1" applyAlignment="1">
      <alignment horizontal="center"/>
    </xf>
    <xf numFmtId="0" fontId="41" fillId="0" borderId="27" xfId="0" applyFont="1" applyBorder="1" applyAlignment="1">
      <alignment horizontal="center"/>
    </xf>
    <xf numFmtId="0" fontId="0" fillId="0" borderId="4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49" fontId="41" fillId="0" borderId="27" xfId="0" applyNumberFormat="1" applyFont="1" applyBorder="1" applyAlignment="1">
      <alignment horizontal="center" vertical="top"/>
    </xf>
    <xf numFmtId="0" fontId="41" fillId="0" borderId="4" xfId="0" applyFont="1" applyBorder="1" applyAlignment="1">
      <alignment horizontal="center" vertical="top"/>
    </xf>
    <xf numFmtId="0" fontId="41" fillId="0" borderId="28" xfId="0" applyFont="1" applyBorder="1" applyAlignment="1">
      <alignment horizontal="center" vertical="top"/>
    </xf>
    <xf numFmtId="0" fontId="40" fillId="0" borderId="35" xfId="0" applyFont="1" applyBorder="1" applyAlignment="1">
      <alignment horizontal="center" vertical="top"/>
    </xf>
    <xf numFmtId="0" fontId="40" fillId="0" borderId="36" xfId="0" applyFont="1" applyBorder="1" applyAlignment="1">
      <alignment vertical="top"/>
    </xf>
    <xf numFmtId="0" fontId="40" fillId="0" borderId="37" xfId="0" applyFont="1" applyBorder="1" applyAlignment="1">
      <alignment vertical="top"/>
    </xf>
    <xf numFmtId="165" fontId="41" fillId="2" borderId="44" xfId="0" applyNumberFormat="1" applyFont="1" applyFill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39" xfId="0" applyBorder="1" applyAlignment="1">
      <alignment horizontal="center" vertical="top"/>
    </xf>
    <xf numFmtId="165" fontId="41" fillId="2" borderId="40" xfId="0" applyNumberFormat="1" applyFont="1" applyFill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41" fillId="35" borderId="23" xfId="0" applyFont="1" applyFill="1" applyBorder="1" applyAlignment="1">
      <alignment horizontal="center" vertical="top"/>
    </xf>
    <xf numFmtId="0" fontId="0" fillId="35" borderId="10" xfId="0" applyFill="1" applyBorder="1" applyAlignment="1">
      <alignment horizontal="center" vertical="top"/>
    </xf>
    <xf numFmtId="0" fontId="0" fillId="35" borderId="24" xfId="0" applyFill="1" applyBorder="1" applyAlignment="1">
      <alignment horizontal="center" vertical="top"/>
    </xf>
    <xf numFmtId="165" fontId="41" fillId="2" borderId="6" xfId="0" applyNumberFormat="1" applyFont="1" applyFill="1" applyBorder="1" applyAlignment="1">
      <alignment horizontal="center" vertical="top"/>
    </xf>
    <xf numFmtId="165" fontId="41" fillId="2" borderId="39" xfId="0" applyNumberFormat="1" applyFont="1" applyFill="1" applyBorder="1" applyAlignment="1">
      <alignment horizontal="center" vertical="top"/>
    </xf>
    <xf numFmtId="0" fontId="41" fillId="0" borderId="23" xfId="0" applyFont="1" applyFill="1" applyBorder="1" applyAlignment="1">
      <alignment horizontal="center" vertical="top"/>
    </xf>
  </cellXfs>
  <cellStyles count="1918">
    <cellStyle name="20% - Accent1" xfId="1" builtinId="30" customBuiltin="1"/>
    <cellStyle name="20% - Accent1 10" xfId="939" xr:uid="{00000000-0005-0000-0000-000001000000}"/>
    <cellStyle name="20% - Accent1 11" xfId="1878" xr:uid="{00000000-0005-0000-0000-000002000000}"/>
    <cellStyle name="20% - Accent1 12" xfId="1895" xr:uid="{00000000-0005-0000-0000-000003000000}"/>
    <cellStyle name="20% - Accent1 2" xfId="2" xr:uid="{00000000-0005-0000-0000-000004000000}"/>
    <cellStyle name="20% - Accent1 2 2" xfId="3" xr:uid="{00000000-0005-0000-0000-000005000000}"/>
    <cellStyle name="20% - Accent1 2 2 2" xfId="509" xr:uid="{00000000-0005-0000-0000-000006000000}"/>
    <cellStyle name="20% - Accent1 2 2 2 2" xfId="1253" xr:uid="{00000000-0005-0000-0000-000007000000}"/>
    <cellStyle name="20% - Accent1 2 2 3" xfId="717" xr:uid="{00000000-0005-0000-0000-000008000000}"/>
    <cellStyle name="20% - Accent1 2 2 3 2" xfId="1565" xr:uid="{00000000-0005-0000-0000-000009000000}"/>
    <cellStyle name="20% - Accent1 2 2 4" xfId="941" xr:uid="{00000000-0005-0000-0000-00000A000000}"/>
    <cellStyle name="20% - Accent1 2 3" xfId="4" xr:uid="{00000000-0005-0000-0000-00000B000000}"/>
    <cellStyle name="20% - Accent1 2 3 2" xfId="510" xr:uid="{00000000-0005-0000-0000-00000C000000}"/>
    <cellStyle name="20% - Accent1 2 3 2 2" xfId="1254" xr:uid="{00000000-0005-0000-0000-00000D000000}"/>
    <cellStyle name="20% - Accent1 2 3 3" xfId="718" xr:uid="{00000000-0005-0000-0000-00000E000000}"/>
    <cellStyle name="20% - Accent1 2 3 3 2" xfId="1566" xr:uid="{00000000-0005-0000-0000-00000F000000}"/>
    <cellStyle name="20% - Accent1 2 3 4" xfId="942" xr:uid="{00000000-0005-0000-0000-000010000000}"/>
    <cellStyle name="20% - Accent1 2 4" xfId="5" xr:uid="{00000000-0005-0000-0000-000011000000}"/>
    <cellStyle name="20% - Accent1 2 4 2" xfId="511" xr:uid="{00000000-0005-0000-0000-000012000000}"/>
    <cellStyle name="20% - Accent1 2 4 2 2" xfId="1255" xr:uid="{00000000-0005-0000-0000-000013000000}"/>
    <cellStyle name="20% - Accent1 2 4 3" xfId="719" xr:uid="{00000000-0005-0000-0000-000014000000}"/>
    <cellStyle name="20% - Accent1 2 4 3 2" xfId="1567" xr:uid="{00000000-0005-0000-0000-000015000000}"/>
    <cellStyle name="20% - Accent1 2 4 4" xfId="943" xr:uid="{00000000-0005-0000-0000-000016000000}"/>
    <cellStyle name="20% - Accent1 2 5" xfId="508" xr:uid="{00000000-0005-0000-0000-000017000000}"/>
    <cellStyle name="20% - Accent1 2 5 2" xfId="1256" xr:uid="{00000000-0005-0000-0000-000018000000}"/>
    <cellStyle name="20% - Accent1 2 5 3" xfId="1568" xr:uid="{00000000-0005-0000-0000-000019000000}"/>
    <cellStyle name="20% - Accent1 2 5 4" xfId="944" xr:uid="{00000000-0005-0000-0000-00001A000000}"/>
    <cellStyle name="20% - Accent1 2 6" xfId="716" xr:uid="{00000000-0005-0000-0000-00001B000000}"/>
    <cellStyle name="20% - Accent1 2 6 2" xfId="1257" xr:uid="{00000000-0005-0000-0000-00001C000000}"/>
    <cellStyle name="20% - Accent1 2 6 3" xfId="1569" xr:uid="{00000000-0005-0000-0000-00001D000000}"/>
    <cellStyle name="20% - Accent1 2 6 4" xfId="945" xr:uid="{00000000-0005-0000-0000-00001E000000}"/>
    <cellStyle name="20% - Accent1 2 7" xfId="1252" xr:uid="{00000000-0005-0000-0000-00001F000000}"/>
    <cellStyle name="20% - Accent1 2 8" xfId="1564" xr:uid="{00000000-0005-0000-0000-000020000000}"/>
    <cellStyle name="20% - Accent1 2 9" xfId="940" xr:uid="{00000000-0005-0000-0000-000021000000}"/>
    <cellStyle name="20% - Accent1 3" xfId="6" xr:uid="{00000000-0005-0000-0000-000022000000}"/>
    <cellStyle name="20% - Accent1 3 2" xfId="512" xr:uid="{00000000-0005-0000-0000-000023000000}"/>
    <cellStyle name="20% - Accent1 3 2 2" xfId="1258" xr:uid="{00000000-0005-0000-0000-000024000000}"/>
    <cellStyle name="20% - Accent1 3 3" xfId="720" xr:uid="{00000000-0005-0000-0000-000025000000}"/>
    <cellStyle name="20% - Accent1 3 3 2" xfId="1570" xr:uid="{00000000-0005-0000-0000-000026000000}"/>
    <cellStyle name="20% - Accent1 3 4" xfId="946" xr:uid="{00000000-0005-0000-0000-000027000000}"/>
    <cellStyle name="20% - Accent1 4" xfId="7" xr:uid="{00000000-0005-0000-0000-000028000000}"/>
    <cellStyle name="20% - Accent1 4 2" xfId="513" xr:uid="{00000000-0005-0000-0000-000029000000}"/>
    <cellStyle name="20% - Accent1 4 2 2" xfId="1259" xr:uid="{00000000-0005-0000-0000-00002A000000}"/>
    <cellStyle name="20% - Accent1 4 3" xfId="721" xr:uid="{00000000-0005-0000-0000-00002B000000}"/>
    <cellStyle name="20% - Accent1 4 3 2" xfId="1571" xr:uid="{00000000-0005-0000-0000-00002C000000}"/>
    <cellStyle name="20% - Accent1 4 4" xfId="947" xr:uid="{00000000-0005-0000-0000-00002D000000}"/>
    <cellStyle name="20% - Accent1 5" xfId="8" xr:uid="{00000000-0005-0000-0000-00002E000000}"/>
    <cellStyle name="20% - Accent1 5 2" xfId="514" xr:uid="{00000000-0005-0000-0000-00002F000000}"/>
    <cellStyle name="20% - Accent1 5 2 2" xfId="1260" xr:uid="{00000000-0005-0000-0000-000030000000}"/>
    <cellStyle name="20% - Accent1 5 3" xfId="722" xr:uid="{00000000-0005-0000-0000-000031000000}"/>
    <cellStyle name="20% - Accent1 5 3 2" xfId="1572" xr:uid="{00000000-0005-0000-0000-000032000000}"/>
    <cellStyle name="20% - Accent1 5 4" xfId="948" xr:uid="{00000000-0005-0000-0000-000033000000}"/>
    <cellStyle name="20% - Accent1 6" xfId="507" xr:uid="{00000000-0005-0000-0000-000034000000}"/>
    <cellStyle name="20% - Accent1 6 2" xfId="1261" xr:uid="{00000000-0005-0000-0000-000035000000}"/>
    <cellStyle name="20% - Accent1 6 3" xfId="1573" xr:uid="{00000000-0005-0000-0000-000036000000}"/>
    <cellStyle name="20% - Accent1 6 4" xfId="949" xr:uid="{00000000-0005-0000-0000-000037000000}"/>
    <cellStyle name="20% - Accent1 7" xfId="715" xr:uid="{00000000-0005-0000-0000-000038000000}"/>
    <cellStyle name="20% - Accent1 7 2" xfId="1262" xr:uid="{00000000-0005-0000-0000-000039000000}"/>
    <cellStyle name="20% - Accent1 7 3" xfId="1574" xr:uid="{00000000-0005-0000-0000-00003A000000}"/>
    <cellStyle name="20% - Accent1 7 4" xfId="950" xr:uid="{00000000-0005-0000-0000-00003B000000}"/>
    <cellStyle name="20% - Accent1 8" xfId="925" xr:uid="{00000000-0005-0000-0000-00003C000000}"/>
    <cellStyle name="20% - Accent1 8 2" xfId="1251" xr:uid="{00000000-0005-0000-0000-00003D000000}"/>
    <cellStyle name="20% - Accent1 9" xfId="1563" xr:uid="{00000000-0005-0000-0000-00003E000000}"/>
    <cellStyle name="20% - Accent2" xfId="9" builtinId="34" customBuiltin="1"/>
    <cellStyle name="20% - Accent2 10" xfId="951" xr:uid="{00000000-0005-0000-0000-000040000000}"/>
    <cellStyle name="20% - Accent2 11" xfId="1880" xr:uid="{00000000-0005-0000-0000-000041000000}"/>
    <cellStyle name="20% - Accent2 12" xfId="1897" xr:uid="{00000000-0005-0000-0000-000042000000}"/>
    <cellStyle name="20% - Accent2 2" xfId="10" xr:uid="{00000000-0005-0000-0000-000043000000}"/>
    <cellStyle name="20% - Accent2 2 2" xfId="11" xr:uid="{00000000-0005-0000-0000-000044000000}"/>
    <cellStyle name="20% - Accent2 2 2 2" xfId="517" xr:uid="{00000000-0005-0000-0000-000045000000}"/>
    <cellStyle name="20% - Accent2 2 2 2 2" xfId="1265" xr:uid="{00000000-0005-0000-0000-000046000000}"/>
    <cellStyle name="20% - Accent2 2 2 3" xfId="725" xr:uid="{00000000-0005-0000-0000-000047000000}"/>
    <cellStyle name="20% - Accent2 2 2 3 2" xfId="1577" xr:uid="{00000000-0005-0000-0000-000048000000}"/>
    <cellStyle name="20% - Accent2 2 2 4" xfId="953" xr:uid="{00000000-0005-0000-0000-000049000000}"/>
    <cellStyle name="20% - Accent2 2 3" xfId="12" xr:uid="{00000000-0005-0000-0000-00004A000000}"/>
    <cellStyle name="20% - Accent2 2 3 2" xfId="518" xr:uid="{00000000-0005-0000-0000-00004B000000}"/>
    <cellStyle name="20% - Accent2 2 3 2 2" xfId="1266" xr:uid="{00000000-0005-0000-0000-00004C000000}"/>
    <cellStyle name="20% - Accent2 2 3 3" xfId="726" xr:uid="{00000000-0005-0000-0000-00004D000000}"/>
    <cellStyle name="20% - Accent2 2 3 3 2" xfId="1578" xr:uid="{00000000-0005-0000-0000-00004E000000}"/>
    <cellStyle name="20% - Accent2 2 3 4" xfId="954" xr:uid="{00000000-0005-0000-0000-00004F000000}"/>
    <cellStyle name="20% - Accent2 2 4" xfId="13" xr:uid="{00000000-0005-0000-0000-000050000000}"/>
    <cellStyle name="20% - Accent2 2 4 2" xfId="519" xr:uid="{00000000-0005-0000-0000-000051000000}"/>
    <cellStyle name="20% - Accent2 2 4 2 2" xfId="1267" xr:uid="{00000000-0005-0000-0000-000052000000}"/>
    <cellStyle name="20% - Accent2 2 4 3" xfId="727" xr:uid="{00000000-0005-0000-0000-000053000000}"/>
    <cellStyle name="20% - Accent2 2 4 3 2" xfId="1579" xr:uid="{00000000-0005-0000-0000-000054000000}"/>
    <cellStyle name="20% - Accent2 2 4 4" xfId="955" xr:uid="{00000000-0005-0000-0000-000055000000}"/>
    <cellStyle name="20% - Accent2 2 5" xfId="516" xr:uid="{00000000-0005-0000-0000-000056000000}"/>
    <cellStyle name="20% - Accent2 2 5 2" xfId="1268" xr:uid="{00000000-0005-0000-0000-000057000000}"/>
    <cellStyle name="20% - Accent2 2 5 3" xfId="1580" xr:uid="{00000000-0005-0000-0000-000058000000}"/>
    <cellStyle name="20% - Accent2 2 5 4" xfId="956" xr:uid="{00000000-0005-0000-0000-000059000000}"/>
    <cellStyle name="20% - Accent2 2 6" xfId="724" xr:uid="{00000000-0005-0000-0000-00005A000000}"/>
    <cellStyle name="20% - Accent2 2 6 2" xfId="1269" xr:uid="{00000000-0005-0000-0000-00005B000000}"/>
    <cellStyle name="20% - Accent2 2 6 3" xfId="1581" xr:uid="{00000000-0005-0000-0000-00005C000000}"/>
    <cellStyle name="20% - Accent2 2 6 4" xfId="957" xr:uid="{00000000-0005-0000-0000-00005D000000}"/>
    <cellStyle name="20% - Accent2 2 7" xfId="1264" xr:uid="{00000000-0005-0000-0000-00005E000000}"/>
    <cellStyle name="20% - Accent2 2 8" xfId="1576" xr:uid="{00000000-0005-0000-0000-00005F000000}"/>
    <cellStyle name="20% - Accent2 2 9" xfId="952" xr:uid="{00000000-0005-0000-0000-000060000000}"/>
    <cellStyle name="20% - Accent2 3" xfId="14" xr:uid="{00000000-0005-0000-0000-000061000000}"/>
    <cellStyle name="20% - Accent2 3 2" xfId="520" xr:uid="{00000000-0005-0000-0000-000062000000}"/>
    <cellStyle name="20% - Accent2 3 2 2" xfId="1270" xr:uid="{00000000-0005-0000-0000-000063000000}"/>
    <cellStyle name="20% - Accent2 3 3" xfId="728" xr:uid="{00000000-0005-0000-0000-000064000000}"/>
    <cellStyle name="20% - Accent2 3 3 2" xfId="1582" xr:uid="{00000000-0005-0000-0000-000065000000}"/>
    <cellStyle name="20% - Accent2 3 4" xfId="958" xr:uid="{00000000-0005-0000-0000-000066000000}"/>
    <cellStyle name="20% - Accent2 4" xfId="15" xr:uid="{00000000-0005-0000-0000-000067000000}"/>
    <cellStyle name="20% - Accent2 4 2" xfId="521" xr:uid="{00000000-0005-0000-0000-000068000000}"/>
    <cellStyle name="20% - Accent2 4 2 2" xfId="1271" xr:uid="{00000000-0005-0000-0000-000069000000}"/>
    <cellStyle name="20% - Accent2 4 3" xfId="729" xr:uid="{00000000-0005-0000-0000-00006A000000}"/>
    <cellStyle name="20% - Accent2 4 3 2" xfId="1583" xr:uid="{00000000-0005-0000-0000-00006B000000}"/>
    <cellStyle name="20% - Accent2 4 4" xfId="959" xr:uid="{00000000-0005-0000-0000-00006C000000}"/>
    <cellStyle name="20% - Accent2 5" xfId="16" xr:uid="{00000000-0005-0000-0000-00006D000000}"/>
    <cellStyle name="20% - Accent2 5 2" xfId="522" xr:uid="{00000000-0005-0000-0000-00006E000000}"/>
    <cellStyle name="20% - Accent2 5 2 2" xfId="1272" xr:uid="{00000000-0005-0000-0000-00006F000000}"/>
    <cellStyle name="20% - Accent2 5 3" xfId="730" xr:uid="{00000000-0005-0000-0000-000070000000}"/>
    <cellStyle name="20% - Accent2 5 3 2" xfId="1584" xr:uid="{00000000-0005-0000-0000-000071000000}"/>
    <cellStyle name="20% - Accent2 5 4" xfId="960" xr:uid="{00000000-0005-0000-0000-000072000000}"/>
    <cellStyle name="20% - Accent2 6" xfId="515" xr:uid="{00000000-0005-0000-0000-000073000000}"/>
    <cellStyle name="20% - Accent2 6 2" xfId="1273" xr:uid="{00000000-0005-0000-0000-000074000000}"/>
    <cellStyle name="20% - Accent2 6 3" xfId="1585" xr:uid="{00000000-0005-0000-0000-000075000000}"/>
    <cellStyle name="20% - Accent2 6 4" xfId="961" xr:uid="{00000000-0005-0000-0000-000076000000}"/>
    <cellStyle name="20% - Accent2 7" xfId="723" xr:uid="{00000000-0005-0000-0000-000077000000}"/>
    <cellStyle name="20% - Accent2 7 2" xfId="1274" xr:uid="{00000000-0005-0000-0000-000078000000}"/>
    <cellStyle name="20% - Accent2 7 3" xfId="1586" xr:uid="{00000000-0005-0000-0000-000079000000}"/>
    <cellStyle name="20% - Accent2 7 4" xfId="962" xr:uid="{00000000-0005-0000-0000-00007A000000}"/>
    <cellStyle name="20% - Accent2 8" xfId="927" xr:uid="{00000000-0005-0000-0000-00007B000000}"/>
    <cellStyle name="20% - Accent2 8 2" xfId="1263" xr:uid="{00000000-0005-0000-0000-00007C000000}"/>
    <cellStyle name="20% - Accent2 9" xfId="1575" xr:uid="{00000000-0005-0000-0000-00007D000000}"/>
    <cellStyle name="20% - Accent3" xfId="17" builtinId="38" customBuiltin="1"/>
    <cellStyle name="20% - Accent3 10" xfId="963" xr:uid="{00000000-0005-0000-0000-00007F000000}"/>
    <cellStyle name="20% - Accent3 11" xfId="1882" xr:uid="{00000000-0005-0000-0000-000080000000}"/>
    <cellStyle name="20% - Accent3 12" xfId="1899" xr:uid="{00000000-0005-0000-0000-000081000000}"/>
    <cellStyle name="20% - Accent3 2" xfId="18" xr:uid="{00000000-0005-0000-0000-000082000000}"/>
    <cellStyle name="20% - Accent3 2 2" xfId="19" xr:uid="{00000000-0005-0000-0000-000083000000}"/>
    <cellStyle name="20% - Accent3 2 2 2" xfId="525" xr:uid="{00000000-0005-0000-0000-000084000000}"/>
    <cellStyle name="20% - Accent3 2 2 2 2" xfId="1277" xr:uid="{00000000-0005-0000-0000-000085000000}"/>
    <cellStyle name="20% - Accent3 2 2 3" xfId="733" xr:uid="{00000000-0005-0000-0000-000086000000}"/>
    <cellStyle name="20% - Accent3 2 2 3 2" xfId="1589" xr:uid="{00000000-0005-0000-0000-000087000000}"/>
    <cellStyle name="20% - Accent3 2 2 4" xfId="965" xr:uid="{00000000-0005-0000-0000-000088000000}"/>
    <cellStyle name="20% - Accent3 2 3" xfId="20" xr:uid="{00000000-0005-0000-0000-000089000000}"/>
    <cellStyle name="20% - Accent3 2 3 2" xfId="526" xr:uid="{00000000-0005-0000-0000-00008A000000}"/>
    <cellStyle name="20% - Accent3 2 3 2 2" xfId="1278" xr:uid="{00000000-0005-0000-0000-00008B000000}"/>
    <cellStyle name="20% - Accent3 2 3 3" xfId="734" xr:uid="{00000000-0005-0000-0000-00008C000000}"/>
    <cellStyle name="20% - Accent3 2 3 3 2" xfId="1590" xr:uid="{00000000-0005-0000-0000-00008D000000}"/>
    <cellStyle name="20% - Accent3 2 3 4" xfId="966" xr:uid="{00000000-0005-0000-0000-00008E000000}"/>
    <cellStyle name="20% - Accent3 2 4" xfId="21" xr:uid="{00000000-0005-0000-0000-00008F000000}"/>
    <cellStyle name="20% - Accent3 2 4 2" xfId="527" xr:uid="{00000000-0005-0000-0000-000090000000}"/>
    <cellStyle name="20% - Accent3 2 4 2 2" xfId="1279" xr:uid="{00000000-0005-0000-0000-000091000000}"/>
    <cellStyle name="20% - Accent3 2 4 3" xfId="735" xr:uid="{00000000-0005-0000-0000-000092000000}"/>
    <cellStyle name="20% - Accent3 2 4 3 2" xfId="1591" xr:uid="{00000000-0005-0000-0000-000093000000}"/>
    <cellStyle name="20% - Accent3 2 4 4" xfId="967" xr:uid="{00000000-0005-0000-0000-000094000000}"/>
    <cellStyle name="20% - Accent3 2 5" xfId="524" xr:uid="{00000000-0005-0000-0000-000095000000}"/>
    <cellStyle name="20% - Accent3 2 5 2" xfId="1280" xr:uid="{00000000-0005-0000-0000-000096000000}"/>
    <cellStyle name="20% - Accent3 2 5 3" xfId="1592" xr:uid="{00000000-0005-0000-0000-000097000000}"/>
    <cellStyle name="20% - Accent3 2 5 4" xfId="968" xr:uid="{00000000-0005-0000-0000-000098000000}"/>
    <cellStyle name="20% - Accent3 2 6" xfId="732" xr:uid="{00000000-0005-0000-0000-000099000000}"/>
    <cellStyle name="20% - Accent3 2 6 2" xfId="1281" xr:uid="{00000000-0005-0000-0000-00009A000000}"/>
    <cellStyle name="20% - Accent3 2 6 3" xfId="1593" xr:uid="{00000000-0005-0000-0000-00009B000000}"/>
    <cellStyle name="20% - Accent3 2 6 4" xfId="969" xr:uid="{00000000-0005-0000-0000-00009C000000}"/>
    <cellStyle name="20% - Accent3 2 7" xfId="1276" xr:uid="{00000000-0005-0000-0000-00009D000000}"/>
    <cellStyle name="20% - Accent3 2 8" xfId="1588" xr:uid="{00000000-0005-0000-0000-00009E000000}"/>
    <cellStyle name="20% - Accent3 2 9" xfId="964" xr:uid="{00000000-0005-0000-0000-00009F000000}"/>
    <cellStyle name="20% - Accent3 3" xfId="22" xr:uid="{00000000-0005-0000-0000-0000A0000000}"/>
    <cellStyle name="20% - Accent3 3 2" xfId="528" xr:uid="{00000000-0005-0000-0000-0000A1000000}"/>
    <cellStyle name="20% - Accent3 3 2 2" xfId="1282" xr:uid="{00000000-0005-0000-0000-0000A2000000}"/>
    <cellStyle name="20% - Accent3 3 3" xfId="736" xr:uid="{00000000-0005-0000-0000-0000A3000000}"/>
    <cellStyle name="20% - Accent3 3 3 2" xfId="1594" xr:uid="{00000000-0005-0000-0000-0000A4000000}"/>
    <cellStyle name="20% - Accent3 3 4" xfId="970" xr:uid="{00000000-0005-0000-0000-0000A5000000}"/>
    <cellStyle name="20% - Accent3 4" xfId="23" xr:uid="{00000000-0005-0000-0000-0000A6000000}"/>
    <cellStyle name="20% - Accent3 4 2" xfId="529" xr:uid="{00000000-0005-0000-0000-0000A7000000}"/>
    <cellStyle name="20% - Accent3 4 2 2" xfId="1283" xr:uid="{00000000-0005-0000-0000-0000A8000000}"/>
    <cellStyle name="20% - Accent3 4 3" xfId="737" xr:uid="{00000000-0005-0000-0000-0000A9000000}"/>
    <cellStyle name="20% - Accent3 4 3 2" xfId="1595" xr:uid="{00000000-0005-0000-0000-0000AA000000}"/>
    <cellStyle name="20% - Accent3 4 4" xfId="971" xr:uid="{00000000-0005-0000-0000-0000AB000000}"/>
    <cellStyle name="20% - Accent3 5" xfId="24" xr:uid="{00000000-0005-0000-0000-0000AC000000}"/>
    <cellStyle name="20% - Accent3 5 2" xfId="530" xr:uid="{00000000-0005-0000-0000-0000AD000000}"/>
    <cellStyle name="20% - Accent3 5 2 2" xfId="1284" xr:uid="{00000000-0005-0000-0000-0000AE000000}"/>
    <cellStyle name="20% - Accent3 5 3" xfId="738" xr:uid="{00000000-0005-0000-0000-0000AF000000}"/>
    <cellStyle name="20% - Accent3 5 3 2" xfId="1596" xr:uid="{00000000-0005-0000-0000-0000B0000000}"/>
    <cellStyle name="20% - Accent3 5 4" xfId="972" xr:uid="{00000000-0005-0000-0000-0000B1000000}"/>
    <cellStyle name="20% - Accent3 6" xfId="523" xr:uid="{00000000-0005-0000-0000-0000B2000000}"/>
    <cellStyle name="20% - Accent3 6 2" xfId="1285" xr:uid="{00000000-0005-0000-0000-0000B3000000}"/>
    <cellStyle name="20% - Accent3 6 3" xfId="1597" xr:uid="{00000000-0005-0000-0000-0000B4000000}"/>
    <cellStyle name="20% - Accent3 6 4" xfId="973" xr:uid="{00000000-0005-0000-0000-0000B5000000}"/>
    <cellStyle name="20% - Accent3 7" xfId="731" xr:uid="{00000000-0005-0000-0000-0000B6000000}"/>
    <cellStyle name="20% - Accent3 7 2" xfId="1286" xr:uid="{00000000-0005-0000-0000-0000B7000000}"/>
    <cellStyle name="20% - Accent3 7 3" xfId="1598" xr:uid="{00000000-0005-0000-0000-0000B8000000}"/>
    <cellStyle name="20% - Accent3 7 4" xfId="974" xr:uid="{00000000-0005-0000-0000-0000B9000000}"/>
    <cellStyle name="20% - Accent3 8" xfId="929" xr:uid="{00000000-0005-0000-0000-0000BA000000}"/>
    <cellStyle name="20% - Accent3 8 2" xfId="1275" xr:uid="{00000000-0005-0000-0000-0000BB000000}"/>
    <cellStyle name="20% - Accent3 9" xfId="1587" xr:uid="{00000000-0005-0000-0000-0000BC000000}"/>
    <cellStyle name="20% - Accent4" xfId="25" builtinId="42" customBuiltin="1"/>
    <cellStyle name="20% - Accent4 10" xfId="975" xr:uid="{00000000-0005-0000-0000-0000BE000000}"/>
    <cellStyle name="20% - Accent4 11" xfId="1884" xr:uid="{00000000-0005-0000-0000-0000BF000000}"/>
    <cellStyle name="20% - Accent4 12" xfId="1901" xr:uid="{00000000-0005-0000-0000-0000C0000000}"/>
    <cellStyle name="20% - Accent4 2" xfId="26" xr:uid="{00000000-0005-0000-0000-0000C1000000}"/>
    <cellStyle name="20% - Accent4 2 2" xfId="27" xr:uid="{00000000-0005-0000-0000-0000C2000000}"/>
    <cellStyle name="20% - Accent4 2 2 2" xfId="533" xr:uid="{00000000-0005-0000-0000-0000C3000000}"/>
    <cellStyle name="20% - Accent4 2 2 2 2" xfId="1289" xr:uid="{00000000-0005-0000-0000-0000C4000000}"/>
    <cellStyle name="20% - Accent4 2 2 3" xfId="741" xr:uid="{00000000-0005-0000-0000-0000C5000000}"/>
    <cellStyle name="20% - Accent4 2 2 3 2" xfId="1601" xr:uid="{00000000-0005-0000-0000-0000C6000000}"/>
    <cellStyle name="20% - Accent4 2 2 4" xfId="977" xr:uid="{00000000-0005-0000-0000-0000C7000000}"/>
    <cellStyle name="20% - Accent4 2 3" xfId="28" xr:uid="{00000000-0005-0000-0000-0000C8000000}"/>
    <cellStyle name="20% - Accent4 2 3 2" xfId="534" xr:uid="{00000000-0005-0000-0000-0000C9000000}"/>
    <cellStyle name="20% - Accent4 2 3 2 2" xfId="1290" xr:uid="{00000000-0005-0000-0000-0000CA000000}"/>
    <cellStyle name="20% - Accent4 2 3 3" xfId="742" xr:uid="{00000000-0005-0000-0000-0000CB000000}"/>
    <cellStyle name="20% - Accent4 2 3 3 2" xfId="1602" xr:uid="{00000000-0005-0000-0000-0000CC000000}"/>
    <cellStyle name="20% - Accent4 2 3 4" xfId="978" xr:uid="{00000000-0005-0000-0000-0000CD000000}"/>
    <cellStyle name="20% - Accent4 2 4" xfId="29" xr:uid="{00000000-0005-0000-0000-0000CE000000}"/>
    <cellStyle name="20% - Accent4 2 4 2" xfId="535" xr:uid="{00000000-0005-0000-0000-0000CF000000}"/>
    <cellStyle name="20% - Accent4 2 4 2 2" xfId="1291" xr:uid="{00000000-0005-0000-0000-0000D0000000}"/>
    <cellStyle name="20% - Accent4 2 4 3" xfId="743" xr:uid="{00000000-0005-0000-0000-0000D1000000}"/>
    <cellStyle name="20% - Accent4 2 4 3 2" xfId="1603" xr:uid="{00000000-0005-0000-0000-0000D2000000}"/>
    <cellStyle name="20% - Accent4 2 4 4" xfId="979" xr:uid="{00000000-0005-0000-0000-0000D3000000}"/>
    <cellStyle name="20% - Accent4 2 5" xfId="532" xr:uid="{00000000-0005-0000-0000-0000D4000000}"/>
    <cellStyle name="20% - Accent4 2 5 2" xfId="1292" xr:uid="{00000000-0005-0000-0000-0000D5000000}"/>
    <cellStyle name="20% - Accent4 2 5 3" xfId="1604" xr:uid="{00000000-0005-0000-0000-0000D6000000}"/>
    <cellStyle name="20% - Accent4 2 5 4" xfId="980" xr:uid="{00000000-0005-0000-0000-0000D7000000}"/>
    <cellStyle name="20% - Accent4 2 6" xfId="740" xr:uid="{00000000-0005-0000-0000-0000D8000000}"/>
    <cellStyle name="20% - Accent4 2 6 2" xfId="1293" xr:uid="{00000000-0005-0000-0000-0000D9000000}"/>
    <cellStyle name="20% - Accent4 2 6 3" xfId="1605" xr:uid="{00000000-0005-0000-0000-0000DA000000}"/>
    <cellStyle name="20% - Accent4 2 6 4" xfId="981" xr:uid="{00000000-0005-0000-0000-0000DB000000}"/>
    <cellStyle name="20% - Accent4 2 7" xfId="1288" xr:uid="{00000000-0005-0000-0000-0000DC000000}"/>
    <cellStyle name="20% - Accent4 2 8" xfId="1600" xr:uid="{00000000-0005-0000-0000-0000DD000000}"/>
    <cellStyle name="20% - Accent4 2 9" xfId="976" xr:uid="{00000000-0005-0000-0000-0000DE000000}"/>
    <cellStyle name="20% - Accent4 3" xfId="30" xr:uid="{00000000-0005-0000-0000-0000DF000000}"/>
    <cellStyle name="20% - Accent4 3 2" xfId="536" xr:uid="{00000000-0005-0000-0000-0000E0000000}"/>
    <cellStyle name="20% - Accent4 3 2 2" xfId="1294" xr:uid="{00000000-0005-0000-0000-0000E1000000}"/>
    <cellStyle name="20% - Accent4 3 3" xfId="744" xr:uid="{00000000-0005-0000-0000-0000E2000000}"/>
    <cellStyle name="20% - Accent4 3 3 2" xfId="1606" xr:uid="{00000000-0005-0000-0000-0000E3000000}"/>
    <cellStyle name="20% - Accent4 3 4" xfId="982" xr:uid="{00000000-0005-0000-0000-0000E4000000}"/>
    <cellStyle name="20% - Accent4 4" xfId="31" xr:uid="{00000000-0005-0000-0000-0000E5000000}"/>
    <cellStyle name="20% - Accent4 4 2" xfId="537" xr:uid="{00000000-0005-0000-0000-0000E6000000}"/>
    <cellStyle name="20% - Accent4 4 2 2" xfId="1295" xr:uid="{00000000-0005-0000-0000-0000E7000000}"/>
    <cellStyle name="20% - Accent4 4 3" xfId="745" xr:uid="{00000000-0005-0000-0000-0000E8000000}"/>
    <cellStyle name="20% - Accent4 4 3 2" xfId="1607" xr:uid="{00000000-0005-0000-0000-0000E9000000}"/>
    <cellStyle name="20% - Accent4 4 4" xfId="983" xr:uid="{00000000-0005-0000-0000-0000EA000000}"/>
    <cellStyle name="20% - Accent4 5" xfId="32" xr:uid="{00000000-0005-0000-0000-0000EB000000}"/>
    <cellStyle name="20% - Accent4 5 2" xfId="538" xr:uid="{00000000-0005-0000-0000-0000EC000000}"/>
    <cellStyle name="20% - Accent4 5 2 2" xfId="1296" xr:uid="{00000000-0005-0000-0000-0000ED000000}"/>
    <cellStyle name="20% - Accent4 5 3" xfId="746" xr:uid="{00000000-0005-0000-0000-0000EE000000}"/>
    <cellStyle name="20% - Accent4 5 3 2" xfId="1608" xr:uid="{00000000-0005-0000-0000-0000EF000000}"/>
    <cellStyle name="20% - Accent4 5 4" xfId="984" xr:uid="{00000000-0005-0000-0000-0000F0000000}"/>
    <cellStyle name="20% - Accent4 6" xfId="531" xr:uid="{00000000-0005-0000-0000-0000F1000000}"/>
    <cellStyle name="20% - Accent4 6 2" xfId="1297" xr:uid="{00000000-0005-0000-0000-0000F2000000}"/>
    <cellStyle name="20% - Accent4 6 3" xfId="1609" xr:uid="{00000000-0005-0000-0000-0000F3000000}"/>
    <cellStyle name="20% - Accent4 6 4" xfId="985" xr:uid="{00000000-0005-0000-0000-0000F4000000}"/>
    <cellStyle name="20% - Accent4 7" xfId="739" xr:uid="{00000000-0005-0000-0000-0000F5000000}"/>
    <cellStyle name="20% - Accent4 7 2" xfId="1298" xr:uid="{00000000-0005-0000-0000-0000F6000000}"/>
    <cellStyle name="20% - Accent4 7 3" xfId="1610" xr:uid="{00000000-0005-0000-0000-0000F7000000}"/>
    <cellStyle name="20% - Accent4 7 4" xfId="986" xr:uid="{00000000-0005-0000-0000-0000F8000000}"/>
    <cellStyle name="20% - Accent4 8" xfId="931" xr:uid="{00000000-0005-0000-0000-0000F9000000}"/>
    <cellStyle name="20% - Accent4 8 2" xfId="1287" xr:uid="{00000000-0005-0000-0000-0000FA000000}"/>
    <cellStyle name="20% - Accent4 9" xfId="1599" xr:uid="{00000000-0005-0000-0000-0000FB000000}"/>
    <cellStyle name="20% - Accent5" xfId="33" builtinId="46" customBuiltin="1"/>
    <cellStyle name="20% - Accent5 10" xfId="987" xr:uid="{00000000-0005-0000-0000-0000FD000000}"/>
    <cellStyle name="20% - Accent5 11" xfId="1886" xr:uid="{00000000-0005-0000-0000-0000FE000000}"/>
    <cellStyle name="20% - Accent5 12" xfId="1903" xr:uid="{00000000-0005-0000-0000-0000FF000000}"/>
    <cellStyle name="20% - Accent5 2" xfId="34" xr:uid="{00000000-0005-0000-0000-000000010000}"/>
    <cellStyle name="20% - Accent5 2 2" xfId="35" xr:uid="{00000000-0005-0000-0000-000001010000}"/>
    <cellStyle name="20% - Accent5 2 2 2" xfId="541" xr:uid="{00000000-0005-0000-0000-000002010000}"/>
    <cellStyle name="20% - Accent5 2 2 2 2" xfId="1301" xr:uid="{00000000-0005-0000-0000-000003010000}"/>
    <cellStyle name="20% - Accent5 2 2 3" xfId="749" xr:uid="{00000000-0005-0000-0000-000004010000}"/>
    <cellStyle name="20% - Accent5 2 2 3 2" xfId="1613" xr:uid="{00000000-0005-0000-0000-000005010000}"/>
    <cellStyle name="20% - Accent5 2 2 4" xfId="989" xr:uid="{00000000-0005-0000-0000-000006010000}"/>
    <cellStyle name="20% - Accent5 2 3" xfId="36" xr:uid="{00000000-0005-0000-0000-000007010000}"/>
    <cellStyle name="20% - Accent5 2 3 2" xfId="542" xr:uid="{00000000-0005-0000-0000-000008010000}"/>
    <cellStyle name="20% - Accent5 2 3 2 2" xfId="1302" xr:uid="{00000000-0005-0000-0000-000009010000}"/>
    <cellStyle name="20% - Accent5 2 3 3" xfId="750" xr:uid="{00000000-0005-0000-0000-00000A010000}"/>
    <cellStyle name="20% - Accent5 2 3 3 2" xfId="1614" xr:uid="{00000000-0005-0000-0000-00000B010000}"/>
    <cellStyle name="20% - Accent5 2 3 4" xfId="990" xr:uid="{00000000-0005-0000-0000-00000C010000}"/>
    <cellStyle name="20% - Accent5 2 4" xfId="37" xr:uid="{00000000-0005-0000-0000-00000D010000}"/>
    <cellStyle name="20% - Accent5 2 4 2" xfId="543" xr:uid="{00000000-0005-0000-0000-00000E010000}"/>
    <cellStyle name="20% - Accent5 2 4 2 2" xfId="1303" xr:uid="{00000000-0005-0000-0000-00000F010000}"/>
    <cellStyle name="20% - Accent5 2 4 3" xfId="751" xr:uid="{00000000-0005-0000-0000-000010010000}"/>
    <cellStyle name="20% - Accent5 2 4 3 2" xfId="1615" xr:uid="{00000000-0005-0000-0000-000011010000}"/>
    <cellStyle name="20% - Accent5 2 4 4" xfId="991" xr:uid="{00000000-0005-0000-0000-000012010000}"/>
    <cellStyle name="20% - Accent5 2 5" xfId="540" xr:uid="{00000000-0005-0000-0000-000013010000}"/>
    <cellStyle name="20% - Accent5 2 5 2" xfId="1304" xr:uid="{00000000-0005-0000-0000-000014010000}"/>
    <cellStyle name="20% - Accent5 2 5 3" xfId="1616" xr:uid="{00000000-0005-0000-0000-000015010000}"/>
    <cellStyle name="20% - Accent5 2 5 4" xfId="992" xr:uid="{00000000-0005-0000-0000-000016010000}"/>
    <cellStyle name="20% - Accent5 2 6" xfId="748" xr:uid="{00000000-0005-0000-0000-000017010000}"/>
    <cellStyle name="20% - Accent5 2 6 2" xfId="1305" xr:uid="{00000000-0005-0000-0000-000018010000}"/>
    <cellStyle name="20% - Accent5 2 6 3" xfId="1617" xr:uid="{00000000-0005-0000-0000-000019010000}"/>
    <cellStyle name="20% - Accent5 2 6 4" xfId="993" xr:uid="{00000000-0005-0000-0000-00001A010000}"/>
    <cellStyle name="20% - Accent5 2 7" xfId="1300" xr:uid="{00000000-0005-0000-0000-00001B010000}"/>
    <cellStyle name="20% - Accent5 2 8" xfId="1612" xr:uid="{00000000-0005-0000-0000-00001C010000}"/>
    <cellStyle name="20% - Accent5 2 9" xfId="988" xr:uid="{00000000-0005-0000-0000-00001D010000}"/>
    <cellStyle name="20% - Accent5 3" xfId="38" xr:uid="{00000000-0005-0000-0000-00001E010000}"/>
    <cellStyle name="20% - Accent5 3 2" xfId="544" xr:uid="{00000000-0005-0000-0000-00001F010000}"/>
    <cellStyle name="20% - Accent5 3 2 2" xfId="1306" xr:uid="{00000000-0005-0000-0000-000020010000}"/>
    <cellStyle name="20% - Accent5 3 3" xfId="752" xr:uid="{00000000-0005-0000-0000-000021010000}"/>
    <cellStyle name="20% - Accent5 3 3 2" xfId="1618" xr:uid="{00000000-0005-0000-0000-000022010000}"/>
    <cellStyle name="20% - Accent5 3 4" xfId="994" xr:uid="{00000000-0005-0000-0000-000023010000}"/>
    <cellStyle name="20% - Accent5 4" xfId="39" xr:uid="{00000000-0005-0000-0000-000024010000}"/>
    <cellStyle name="20% - Accent5 4 2" xfId="545" xr:uid="{00000000-0005-0000-0000-000025010000}"/>
    <cellStyle name="20% - Accent5 4 2 2" xfId="1307" xr:uid="{00000000-0005-0000-0000-000026010000}"/>
    <cellStyle name="20% - Accent5 4 3" xfId="753" xr:uid="{00000000-0005-0000-0000-000027010000}"/>
    <cellStyle name="20% - Accent5 4 3 2" xfId="1619" xr:uid="{00000000-0005-0000-0000-000028010000}"/>
    <cellStyle name="20% - Accent5 4 4" xfId="995" xr:uid="{00000000-0005-0000-0000-000029010000}"/>
    <cellStyle name="20% - Accent5 5" xfId="40" xr:uid="{00000000-0005-0000-0000-00002A010000}"/>
    <cellStyle name="20% - Accent5 5 2" xfId="546" xr:uid="{00000000-0005-0000-0000-00002B010000}"/>
    <cellStyle name="20% - Accent5 5 2 2" xfId="1308" xr:uid="{00000000-0005-0000-0000-00002C010000}"/>
    <cellStyle name="20% - Accent5 5 3" xfId="754" xr:uid="{00000000-0005-0000-0000-00002D010000}"/>
    <cellStyle name="20% - Accent5 5 3 2" xfId="1620" xr:uid="{00000000-0005-0000-0000-00002E010000}"/>
    <cellStyle name="20% - Accent5 5 4" xfId="996" xr:uid="{00000000-0005-0000-0000-00002F010000}"/>
    <cellStyle name="20% - Accent5 6" xfId="539" xr:uid="{00000000-0005-0000-0000-000030010000}"/>
    <cellStyle name="20% - Accent5 6 2" xfId="1309" xr:uid="{00000000-0005-0000-0000-000031010000}"/>
    <cellStyle name="20% - Accent5 6 3" xfId="1621" xr:uid="{00000000-0005-0000-0000-000032010000}"/>
    <cellStyle name="20% - Accent5 6 4" xfId="997" xr:uid="{00000000-0005-0000-0000-000033010000}"/>
    <cellStyle name="20% - Accent5 7" xfId="747" xr:uid="{00000000-0005-0000-0000-000034010000}"/>
    <cellStyle name="20% - Accent5 7 2" xfId="1310" xr:uid="{00000000-0005-0000-0000-000035010000}"/>
    <cellStyle name="20% - Accent5 7 3" xfId="1622" xr:uid="{00000000-0005-0000-0000-000036010000}"/>
    <cellStyle name="20% - Accent5 7 4" xfId="998" xr:uid="{00000000-0005-0000-0000-000037010000}"/>
    <cellStyle name="20% - Accent5 8" xfId="933" xr:uid="{00000000-0005-0000-0000-000038010000}"/>
    <cellStyle name="20% - Accent5 8 2" xfId="1299" xr:uid="{00000000-0005-0000-0000-000039010000}"/>
    <cellStyle name="20% - Accent5 9" xfId="1611" xr:uid="{00000000-0005-0000-0000-00003A010000}"/>
    <cellStyle name="20% - Accent6" xfId="41" builtinId="50" customBuiltin="1"/>
    <cellStyle name="20% - Accent6 10" xfId="999" xr:uid="{00000000-0005-0000-0000-00003C010000}"/>
    <cellStyle name="20% - Accent6 11" xfId="1888" xr:uid="{00000000-0005-0000-0000-00003D010000}"/>
    <cellStyle name="20% - Accent6 12" xfId="1905" xr:uid="{00000000-0005-0000-0000-00003E010000}"/>
    <cellStyle name="20% - Accent6 2" xfId="42" xr:uid="{00000000-0005-0000-0000-00003F010000}"/>
    <cellStyle name="20% - Accent6 2 2" xfId="43" xr:uid="{00000000-0005-0000-0000-000040010000}"/>
    <cellStyle name="20% - Accent6 2 2 2" xfId="549" xr:uid="{00000000-0005-0000-0000-000041010000}"/>
    <cellStyle name="20% - Accent6 2 2 2 2" xfId="1313" xr:uid="{00000000-0005-0000-0000-000042010000}"/>
    <cellStyle name="20% - Accent6 2 2 3" xfId="757" xr:uid="{00000000-0005-0000-0000-000043010000}"/>
    <cellStyle name="20% - Accent6 2 2 3 2" xfId="1625" xr:uid="{00000000-0005-0000-0000-000044010000}"/>
    <cellStyle name="20% - Accent6 2 2 4" xfId="1001" xr:uid="{00000000-0005-0000-0000-000045010000}"/>
    <cellStyle name="20% - Accent6 2 3" xfId="44" xr:uid="{00000000-0005-0000-0000-000046010000}"/>
    <cellStyle name="20% - Accent6 2 3 2" xfId="550" xr:uid="{00000000-0005-0000-0000-000047010000}"/>
    <cellStyle name="20% - Accent6 2 3 2 2" xfId="1314" xr:uid="{00000000-0005-0000-0000-000048010000}"/>
    <cellStyle name="20% - Accent6 2 3 3" xfId="758" xr:uid="{00000000-0005-0000-0000-000049010000}"/>
    <cellStyle name="20% - Accent6 2 3 3 2" xfId="1626" xr:uid="{00000000-0005-0000-0000-00004A010000}"/>
    <cellStyle name="20% - Accent6 2 3 4" xfId="1002" xr:uid="{00000000-0005-0000-0000-00004B010000}"/>
    <cellStyle name="20% - Accent6 2 4" xfId="45" xr:uid="{00000000-0005-0000-0000-00004C010000}"/>
    <cellStyle name="20% - Accent6 2 4 2" xfId="551" xr:uid="{00000000-0005-0000-0000-00004D010000}"/>
    <cellStyle name="20% - Accent6 2 4 2 2" xfId="1315" xr:uid="{00000000-0005-0000-0000-00004E010000}"/>
    <cellStyle name="20% - Accent6 2 4 3" xfId="759" xr:uid="{00000000-0005-0000-0000-00004F010000}"/>
    <cellStyle name="20% - Accent6 2 4 3 2" xfId="1627" xr:uid="{00000000-0005-0000-0000-000050010000}"/>
    <cellStyle name="20% - Accent6 2 4 4" xfId="1003" xr:uid="{00000000-0005-0000-0000-000051010000}"/>
    <cellStyle name="20% - Accent6 2 5" xfId="548" xr:uid="{00000000-0005-0000-0000-000052010000}"/>
    <cellStyle name="20% - Accent6 2 5 2" xfId="1316" xr:uid="{00000000-0005-0000-0000-000053010000}"/>
    <cellStyle name="20% - Accent6 2 5 3" xfId="1628" xr:uid="{00000000-0005-0000-0000-000054010000}"/>
    <cellStyle name="20% - Accent6 2 5 4" xfId="1004" xr:uid="{00000000-0005-0000-0000-000055010000}"/>
    <cellStyle name="20% - Accent6 2 6" xfId="756" xr:uid="{00000000-0005-0000-0000-000056010000}"/>
    <cellStyle name="20% - Accent6 2 6 2" xfId="1317" xr:uid="{00000000-0005-0000-0000-000057010000}"/>
    <cellStyle name="20% - Accent6 2 6 3" xfId="1629" xr:uid="{00000000-0005-0000-0000-000058010000}"/>
    <cellStyle name="20% - Accent6 2 6 4" xfId="1005" xr:uid="{00000000-0005-0000-0000-000059010000}"/>
    <cellStyle name="20% - Accent6 2 7" xfId="1312" xr:uid="{00000000-0005-0000-0000-00005A010000}"/>
    <cellStyle name="20% - Accent6 2 8" xfId="1624" xr:uid="{00000000-0005-0000-0000-00005B010000}"/>
    <cellStyle name="20% - Accent6 2 9" xfId="1000" xr:uid="{00000000-0005-0000-0000-00005C010000}"/>
    <cellStyle name="20% - Accent6 3" xfId="46" xr:uid="{00000000-0005-0000-0000-00005D010000}"/>
    <cellStyle name="20% - Accent6 3 2" xfId="552" xr:uid="{00000000-0005-0000-0000-00005E010000}"/>
    <cellStyle name="20% - Accent6 3 2 2" xfId="1318" xr:uid="{00000000-0005-0000-0000-00005F010000}"/>
    <cellStyle name="20% - Accent6 3 3" xfId="760" xr:uid="{00000000-0005-0000-0000-000060010000}"/>
    <cellStyle name="20% - Accent6 3 3 2" xfId="1630" xr:uid="{00000000-0005-0000-0000-000061010000}"/>
    <cellStyle name="20% - Accent6 3 4" xfId="1006" xr:uid="{00000000-0005-0000-0000-000062010000}"/>
    <cellStyle name="20% - Accent6 4" xfId="47" xr:uid="{00000000-0005-0000-0000-000063010000}"/>
    <cellStyle name="20% - Accent6 4 2" xfId="553" xr:uid="{00000000-0005-0000-0000-000064010000}"/>
    <cellStyle name="20% - Accent6 4 2 2" xfId="1319" xr:uid="{00000000-0005-0000-0000-000065010000}"/>
    <cellStyle name="20% - Accent6 4 3" xfId="761" xr:uid="{00000000-0005-0000-0000-000066010000}"/>
    <cellStyle name="20% - Accent6 4 3 2" xfId="1631" xr:uid="{00000000-0005-0000-0000-000067010000}"/>
    <cellStyle name="20% - Accent6 4 4" xfId="1007" xr:uid="{00000000-0005-0000-0000-000068010000}"/>
    <cellStyle name="20% - Accent6 5" xfId="48" xr:uid="{00000000-0005-0000-0000-000069010000}"/>
    <cellStyle name="20% - Accent6 5 2" xfId="554" xr:uid="{00000000-0005-0000-0000-00006A010000}"/>
    <cellStyle name="20% - Accent6 5 2 2" xfId="1320" xr:uid="{00000000-0005-0000-0000-00006B010000}"/>
    <cellStyle name="20% - Accent6 5 3" xfId="762" xr:uid="{00000000-0005-0000-0000-00006C010000}"/>
    <cellStyle name="20% - Accent6 5 3 2" xfId="1632" xr:uid="{00000000-0005-0000-0000-00006D010000}"/>
    <cellStyle name="20% - Accent6 5 4" xfId="1008" xr:uid="{00000000-0005-0000-0000-00006E010000}"/>
    <cellStyle name="20% - Accent6 6" xfId="547" xr:uid="{00000000-0005-0000-0000-00006F010000}"/>
    <cellStyle name="20% - Accent6 6 2" xfId="1321" xr:uid="{00000000-0005-0000-0000-000070010000}"/>
    <cellStyle name="20% - Accent6 6 3" xfId="1633" xr:uid="{00000000-0005-0000-0000-000071010000}"/>
    <cellStyle name="20% - Accent6 6 4" xfId="1009" xr:uid="{00000000-0005-0000-0000-000072010000}"/>
    <cellStyle name="20% - Accent6 7" xfId="755" xr:uid="{00000000-0005-0000-0000-000073010000}"/>
    <cellStyle name="20% - Accent6 7 2" xfId="1322" xr:uid="{00000000-0005-0000-0000-000074010000}"/>
    <cellStyle name="20% - Accent6 7 3" xfId="1634" xr:uid="{00000000-0005-0000-0000-000075010000}"/>
    <cellStyle name="20% - Accent6 7 4" xfId="1010" xr:uid="{00000000-0005-0000-0000-000076010000}"/>
    <cellStyle name="20% - Accent6 8" xfId="935" xr:uid="{00000000-0005-0000-0000-000077010000}"/>
    <cellStyle name="20% - Accent6 8 2" xfId="1311" xr:uid="{00000000-0005-0000-0000-000078010000}"/>
    <cellStyle name="20% - Accent6 9" xfId="1623" xr:uid="{00000000-0005-0000-0000-000079010000}"/>
    <cellStyle name="40% - Accent1" xfId="49" builtinId="31" customBuiltin="1"/>
    <cellStyle name="40% - Accent1 10" xfId="1011" xr:uid="{00000000-0005-0000-0000-00007B010000}"/>
    <cellStyle name="40% - Accent1 11" xfId="1879" xr:uid="{00000000-0005-0000-0000-00007C010000}"/>
    <cellStyle name="40% - Accent1 12" xfId="1896" xr:uid="{00000000-0005-0000-0000-00007D010000}"/>
    <cellStyle name="40% - Accent1 2" xfId="50" xr:uid="{00000000-0005-0000-0000-00007E010000}"/>
    <cellStyle name="40% - Accent1 2 2" xfId="51" xr:uid="{00000000-0005-0000-0000-00007F010000}"/>
    <cellStyle name="40% - Accent1 2 2 2" xfId="557" xr:uid="{00000000-0005-0000-0000-000080010000}"/>
    <cellStyle name="40% - Accent1 2 2 2 2" xfId="1325" xr:uid="{00000000-0005-0000-0000-000081010000}"/>
    <cellStyle name="40% - Accent1 2 2 3" xfId="765" xr:uid="{00000000-0005-0000-0000-000082010000}"/>
    <cellStyle name="40% - Accent1 2 2 3 2" xfId="1637" xr:uid="{00000000-0005-0000-0000-000083010000}"/>
    <cellStyle name="40% - Accent1 2 2 4" xfId="1013" xr:uid="{00000000-0005-0000-0000-000084010000}"/>
    <cellStyle name="40% - Accent1 2 3" xfId="52" xr:uid="{00000000-0005-0000-0000-000085010000}"/>
    <cellStyle name="40% - Accent1 2 3 2" xfId="558" xr:uid="{00000000-0005-0000-0000-000086010000}"/>
    <cellStyle name="40% - Accent1 2 3 2 2" xfId="1326" xr:uid="{00000000-0005-0000-0000-000087010000}"/>
    <cellStyle name="40% - Accent1 2 3 3" xfId="766" xr:uid="{00000000-0005-0000-0000-000088010000}"/>
    <cellStyle name="40% - Accent1 2 3 3 2" xfId="1638" xr:uid="{00000000-0005-0000-0000-000089010000}"/>
    <cellStyle name="40% - Accent1 2 3 4" xfId="1014" xr:uid="{00000000-0005-0000-0000-00008A010000}"/>
    <cellStyle name="40% - Accent1 2 4" xfId="53" xr:uid="{00000000-0005-0000-0000-00008B010000}"/>
    <cellStyle name="40% - Accent1 2 4 2" xfId="559" xr:uid="{00000000-0005-0000-0000-00008C010000}"/>
    <cellStyle name="40% - Accent1 2 4 2 2" xfId="1327" xr:uid="{00000000-0005-0000-0000-00008D010000}"/>
    <cellStyle name="40% - Accent1 2 4 3" xfId="767" xr:uid="{00000000-0005-0000-0000-00008E010000}"/>
    <cellStyle name="40% - Accent1 2 4 3 2" xfId="1639" xr:uid="{00000000-0005-0000-0000-00008F010000}"/>
    <cellStyle name="40% - Accent1 2 4 4" xfId="1015" xr:uid="{00000000-0005-0000-0000-000090010000}"/>
    <cellStyle name="40% - Accent1 2 5" xfId="556" xr:uid="{00000000-0005-0000-0000-000091010000}"/>
    <cellStyle name="40% - Accent1 2 5 2" xfId="1328" xr:uid="{00000000-0005-0000-0000-000092010000}"/>
    <cellStyle name="40% - Accent1 2 5 3" xfId="1640" xr:uid="{00000000-0005-0000-0000-000093010000}"/>
    <cellStyle name="40% - Accent1 2 5 4" xfId="1016" xr:uid="{00000000-0005-0000-0000-000094010000}"/>
    <cellStyle name="40% - Accent1 2 6" xfId="764" xr:uid="{00000000-0005-0000-0000-000095010000}"/>
    <cellStyle name="40% - Accent1 2 6 2" xfId="1329" xr:uid="{00000000-0005-0000-0000-000096010000}"/>
    <cellStyle name="40% - Accent1 2 6 3" xfId="1641" xr:uid="{00000000-0005-0000-0000-000097010000}"/>
    <cellStyle name="40% - Accent1 2 6 4" xfId="1017" xr:uid="{00000000-0005-0000-0000-000098010000}"/>
    <cellStyle name="40% - Accent1 2 7" xfId="1324" xr:uid="{00000000-0005-0000-0000-000099010000}"/>
    <cellStyle name="40% - Accent1 2 8" xfId="1636" xr:uid="{00000000-0005-0000-0000-00009A010000}"/>
    <cellStyle name="40% - Accent1 2 9" xfId="1012" xr:uid="{00000000-0005-0000-0000-00009B010000}"/>
    <cellStyle name="40% - Accent1 3" xfId="54" xr:uid="{00000000-0005-0000-0000-00009C010000}"/>
    <cellStyle name="40% - Accent1 3 2" xfId="560" xr:uid="{00000000-0005-0000-0000-00009D010000}"/>
    <cellStyle name="40% - Accent1 3 2 2" xfId="1330" xr:uid="{00000000-0005-0000-0000-00009E010000}"/>
    <cellStyle name="40% - Accent1 3 3" xfId="768" xr:uid="{00000000-0005-0000-0000-00009F010000}"/>
    <cellStyle name="40% - Accent1 3 3 2" xfId="1642" xr:uid="{00000000-0005-0000-0000-0000A0010000}"/>
    <cellStyle name="40% - Accent1 3 4" xfId="1018" xr:uid="{00000000-0005-0000-0000-0000A1010000}"/>
    <cellStyle name="40% - Accent1 4" xfId="55" xr:uid="{00000000-0005-0000-0000-0000A2010000}"/>
    <cellStyle name="40% - Accent1 4 2" xfId="561" xr:uid="{00000000-0005-0000-0000-0000A3010000}"/>
    <cellStyle name="40% - Accent1 4 2 2" xfId="1331" xr:uid="{00000000-0005-0000-0000-0000A4010000}"/>
    <cellStyle name="40% - Accent1 4 3" xfId="769" xr:uid="{00000000-0005-0000-0000-0000A5010000}"/>
    <cellStyle name="40% - Accent1 4 3 2" xfId="1643" xr:uid="{00000000-0005-0000-0000-0000A6010000}"/>
    <cellStyle name="40% - Accent1 4 4" xfId="1019" xr:uid="{00000000-0005-0000-0000-0000A7010000}"/>
    <cellStyle name="40% - Accent1 5" xfId="56" xr:uid="{00000000-0005-0000-0000-0000A8010000}"/>
    <cellStyle name="40% - Accent1 5 2" xfId="562" xr:uid="{00000000-0005-0000-0000-0000A9010000}"/>
    <cellStyle name="40% - Accent1 5 2 2" xfId="1332" xr:uid="{00000000-0005-0000-0000-0000AA010000}"/>
    <cellStyle name="40% - Accent1 5 3" xfId="770" xr:uid="{00000000-0005-0000-0000-0000AB010000}"/>
    <cellStyle name="40% - Accent1 5 3 2" xfId="1644" xr:uid="{00000000-0005-0000-0000-0000AC010000}"/>
    <cellStyle name="40% - Accent1 5 4" xfId="1020" xr:uid="{00000000-0005-0000-0000-0000AD010000}"/>
    <cellStyle name="40% - Accent1 6" xfId="555" xr:uid="{00000000-0005-0000-0000-0000AE010000}"/>
    <cellStyle name="40% - Accent1 6 2" xfId="1333" xr:uid="{00000000-0005-0000-0000-0000AF010000}"/>
    <cellStyle name="40% - Accent1 6 3" xfId="1645" xr:uid="{00000000-0005-0000-0000-0000B0010000}"/>
    <cellStyle name="40% - Accent1 6 4" xfId="1021" xr:uid="{00000000-0005-0000-0000-0000B1010000}"/>
    <cellStyle name="40% - Accent1 7" xfId="763" xr:uid="{00000000-0005-0000-0000-0000B2010000}"/>
    <cellStyle name="40% - Accent1 7 2" xfId="1334" xr:uid="{00000000-0005-0000-0000-0000B3010000}"/>
    <cellStyle name="40% - Accent1 7 3" xfId="1646" xr:uid="{00000000-0005-0000-0000-0000B4010000}"/>
    <cellStyle name="40% - Accent1 7 4" xfId="1022" xr:uid="{00000000-0005-0000-0000-0000B5010000}"/>
    <cellStyle name="40% - Accent1 8" xfId="926" xr:uid="{00000000-0005-0000-0000-0000B6010000}"/>
    <cellStyle name="40% - Accent1 8 2" xfId="1323" xr:uid="{00000000-0005-0000-0000-0000B7010000}"/>
    <cellStyle name="40% - Accent1 9" xfId="1635" xr:uid="{00000000-0005-0000-0000-0000B8010000}"/>
    <cellStyle name="40% - Accent2" xfId="57" builtinId="35" customBuiltin="1"/>
    <cellStyle name="40% - Accent2 10" xfId="1023" xr:uid="{00000000-0005-0000-0000-0000BA010000}"/>
    <cellStyle name="40% - Accent2 11" xfId="1881" xr:uid="{00000000-0005-0000-0000-0000BB010000}"/>
    <cellStyle name="40% - Accent2 12" xfId="1898" xr:uid="{00000000-0005-0000-0000-0000BC010000}"/>
    <cellStyle name="40% - Accent2 2" xfId="58" xr:uid="{00000000-0005-0000-0000-0000BD010000}"/>
    <cellStyle name="40% - Accent2 2 2" xfId="59" xr:uid="{00000000-0005-0000-0000-0000BE010000}"/>
    <cellStyle name="40% - Accent2 2 2 2" xfId="565" xr:uid="{00000000-0005-0000-0000-0000BF010000}"/>
    <cellStyle name="40% - Accent2 2 2 2 2" xfId="1337" xr:uid="{00000000-0005-0000-0000-0000C0010000}"/>
    <cellStyle name="40% - Accent2 2 2 3" xfId="773" xr:uid="{00000000-0005-0000-0000-0000C1010000}"/>
    <cellStyle name="40% - Accent2 2 2 3 2" xfId="1649" xr:uid="{00000000-0005-0000-0000-0000C2010000}"/>
    <cellStyle name="40% - Accent2 2 2 4" xfId="1025" xr:uid="{00000000-0005-0000-0000-0000C3010000}"/>
    <cellStyle name="40% - Accent2 2 3" xfId="60" xr:uid="{00000000-0005-0000-0000-0000C4010000}"/>
    <cellStyle name="40% - Accent2 2 3 2" xfId="566" xr:uid="{00000000-0005-0000-0000-0000C5010000}"/>
    <cellStyle name="40% - Accent2 2 3 2 2" xfId="1338" xr:uid="{00000000-0005-0000-0000-0000C6010000}"/>
    <cellStyle name="40% - Accent2 2 3 3" xfId="774" xr:uid="{00000000-0005-0000-0000-0000C7010000}"/>
    <cellStyle name="40% - Accent2 2 3 3 2" xfId="1650" xr:uid="{00000000-0005-0000-0000-0000C8010000}"/>
    <cellStyle name="40% - Accent2 2 3 4" xfId="1026" xr:uid="{00000000-0005-0000-0000-0000C9010000}"/>
    <cellStyle name="40% - Accent2 2 4" xfId="61" xr:uid="{00000000-0005-0000-0000-0000CA010000}"/>
    <cellStyle name="40% - Accent2 2 4 2" xfId="567" xr:uid="{00000000-0005-0000-0000-0000CB010000}"/>
    <cellStyle name="40% - Accent2 2 4 2 2" xfId="1339" xr:uid="{00000000-0005-0000-0000-0000CC010000}"/>
    <cellStyle name="40% - Accent2 2 4 3" xfId="775" xr:uid="{00000000-0005-0000-0000-0000CD010000}"/>
    <cellStyle name="40% - Accent2 2 4 3 2" xfId="1651" xr:uid="{00000000-0005-0000-0000-0000CE010000}"/>
    <cellStyle name="40% - Accent2 2 4 4" xfId="1027" xr:uid="{00000000-0005-0000-0000-0000CF010000}"/>
    <cellStyle name="40% - Accent2 2 5" xfId="564" xr:uid="{00000000-0005-0000-0000-0000D0010000}"/>
    <cellStyle name="40% - Accent2 2 5 2" xfId="1340" xr:uid="{00000000-0005-0000-0000-0000D1010000}"/>
    <cellStyle name="40% - Accent2 2 5 3" xfId="1652" xr:uid="{00000000-0005-0000-0000-0000D2010000}"/>
    <cellStyle name="40% - Accent2 2 5 4" xfId="1028" xr:uid="{00000000-0005-0000-0000-0000D3010000}"/>
    <cellStyle name="40% - Accent2 2 6" xfId="772" xr:uid="{00000000-0005-0000-0000-0000D4010000}"/>
    <cellStyle name="40% - Accent2 2 6 2" xfId="1341" xr:uid="{00000000-0005-0000-0000-0000D5010000}"/>
    <cellStyle name="40% - Accent2 2 6 3" xfId="1653" xr:uid="{00000000-0005-0000-0000-0000D6010000}"/>
    <cellStyle name="40% - Accent2 2 6 4" xfId="1029" xr:uid="{00000000-0005-0000-0000-0000D7010000}"/>
    <cellStyle name="40% - Accent2 2 7" xfId="1336" xr:uid="{00000000-0005-0000-0000-0000D8010000}"/>
    <cellStyle name="40% - Accent2 2 8" xfId="1648" xr:uid="{00000000-0005-0000-0000-0000D9010000}"/>
    <cellStyle name="40% - Accent2 2 9" xfId="1024" xr:uid="{00000000-0005-0000-0000-0000DA010000}"/>
    <cellStyle name="40% - Accent2 3" xfId="62" xr:uid="{00000000-0005-0000-0000-0000DB010000}"/>
    <cellStyle name="40% - Accent2 3 2" xfId="568" xr:uid="{00000000-0005-0000-0000-0000DC010000}"/>
    <cellStyle name="40% - Accent2 3 2 2" xfId="1342" xr:uid="{00000000-0005-0000-0000-0000DD010000}"/>
    <cellStyle name="40% - Accent2 3 3" xfId="776" xr:uid="{00000000-0005-0000-0000-0000DE010000}"/>
    <cellStyle name="40% - Accent2 3 3 2" xfId="1654" xr:uid="{00000000-0005-0000-0000-0000DF010000}"/>
    <cellStyle name="40% - Accent2 3 4" xfId="1030" xr:uid="{00000000-0005-0000-0000-0000E0010000}"/>
    <cellStyle name="40% - Accent2 4" xfId="63" xr:uid="{00000000-0005-0000-0000-0000E1010000}"/>
    <cellStyle name="40% - Accent2 4 2" xfId="569" xr:uid="{00000000-0005-0000-0000-0000E2010000}"/>
    <cellStyle name="40% - Accent2 4 2 2" xfId="1343" xr:uid="{00000000-0005-0000-0000-0000E3010000}"/>
    <cellStyle name="40% - Accent2 4 3" xfId="777" xr:uid="{00000000-0005-0000-0000-0000E4010000}"/>
    <cellStyle name="40% - Accent2 4 3 2" xfId="1655" xr:uid="{00000000-0005-0000-0000-0000E5010000}"/>
    <cellStyle name="40% - Accent2 4 4" xfId="1031" xr:uid="{00000000-0005-0000-0000-0000E6010000}"/>
    <cellStyle name="40% - Accent2 5" xfId="64" xr:uid="{00000000-0005-0000-0000-0000E7010000}"/>
    <cellStyle name="40% - Accent2 5 2" xfId="570" xr:uid="{00000000-0005-0000-0000-0000E8010000}"/>
    <cellStyle name="40% - Accent2 5 2 2" xfId="1344" xr:uid="{00000000-0005-0000-0000-0000E9010000}"/>
    <cellStyle name="40% - Accent2 5 3" xfId="778" xr:uid="{00000000-0005-0000-0000-0000EA010000}"/>
    <cellStyle name="40% - Accent2 5 3 2" xfId="1656" xr:uid="{00000000-0005-0000-0000-0000EB010000}"/>
    <cellStyle name="40% - Accent2 5 4" xfId="1032" xr:uid="{00000000-0005-0000-0000-0000EC010000}"/>
    <cellStyle name="40% - Accent2 6" xfId="563" xr:uid="{00000000-0005-0000-0000-0000ED010000}"/>
    <cellStyle name="40% - Accent2 6 2" xfId="1345" xr:uid="{00000000-0005-0000-0000-0000EE010000}"/>
    <cellStyle name="40% - Accent2 6 3" xfId="1657" xr:uid="{00000000-0005-0000-0000-0000EF010000}"/>
    <cellStyle name="40% - Accent2 6 4" xfId="1033" xr:uid="{00000000-0005-0000-0000-0000F0010000}"/>
    <cellStyle name="40% - Accent2 7" xfId="771" xr:uid="{00000000-0005-0000-0000-0000F1010000}"/>
    <cellStyle name="40% - Accent2 7 2" xfId="1346" xr:uid="{00000000-0005-0000-0000-0000F2010000}"/>
    <cellStyle name="40% - Accent2 7 3" xfId="1658" xr:uid="{00000000-0005-0000-0000-0000F3010000}"/>
    <cellStyle name="40% - Accent2 7 4" xfId="1034" xr:uid="{00000000-0005-0000-0000-0000F4010000}"/>
    <cellStyle name="40% - Accent2 8" xfId="928" xr:uid="{00000000-0005-0000-0000-0000F5010000}"/>
    <cellStyle name="40% - Accent2 8 2" xfId="1335" xr:uid="{00000000-0005-0000-0000-0000F6010000}"/>
    <cellStyle name="40% - Accent2 9" xfId="1647" xr:uid="{00000000-0005-0000-0000-0000F7010000}"/>
    <cellStyle name="40% - Accent3" xfId="65" builtinId="39" customBuiltin="1"/>
    <cellStyle name="40% - Accent3 10" xfId="1035" xr:uid="{00000000-0005-0000-0000-0000F9010000}"/>
    <cellStyle name="40% - Accent3 11" xfId="1883" xr:uid="{00000000-0005-0000-0000-0000FA010000}"/>
    <cellStyle name="40% - Accent3 12" xfId="1900" xr:uid="{00000000-0005-0000-0000-0000FB010000}"/>
    <cellStyle name="40% - Accent3 2" xfId="66" xr:uid="{00000000-0005-0000-0000-0000FC010000}"/>
    <cellStyle name="40% - Accent3 2 2" xfId="67" xr:uid="{00000000-0005-0000-0000-0000FD010000}"/>
    <cellStyle name="40% - Accent3 2 2 2" xfId="573" xr:uid="{00000000-0005-0000-0000-0000FE010000}"/>
    <cellStyle name="40% - Accent3 2 2 2 2" xfId="1349" xr:uid="{00000000-0005-0000-0000-0000FF010000}"/>
    <cellStyle name="40% - Accent3 2 2 3" xfId="781" xr:uid="{00000000-0005-0000-0000-000000020000}"/>
    <cellStyle name="40% - Accent3 2 2 3 2" xfId="1661" xr:uid="{00000000-0005-0000-0000-000001020000}"/>
    <cellStyle name="40% - Accent3 2 2 4" xfId="1037" xr:uid="{00000000-0005-0000-0000-000002020000}"/>
    <cellStyle name="40% - Accent3 2 3" xfId="68" xr:uid="{00000000-0005-0000-0000-000003020000}"/>
    <cellStyle name="40% - Accent3 2 3 2" xfId="574" xr:uid="{00000000-0005-0000-0000-000004020000}"/>
    <cellStyle name="40% - Accent3 2 3 2 2" xfId="1350" xr:uid="{00000000-0005-0000-0000-000005020000}"/>
    <cellStyle name="40% - Accent3 2 3 3" xfId="782" xr:uid="{00000000-0005-0000-0000-000006020000}"/>
    <cellStyle name="40% - Accent3 2 3 3 2" xfId="1662" xr:uid="{00000000-0005-0000-0000-000007020000}"/>
    <cellStyle name="40% - Accent3 2 3 4" xfId="1038" xr:uid="{00000000-0005-0000-0000-000008020000}"/>
    <cellStyle name="40% - Accent3 2 4" xfId="69" xr:uid="{00000000-0005-0000-0000-000009020000}"/>
    <cellStyle name="40% - Accent3 2 4 2" xfId="575" xr:uid="{00000000-0005-0000-0000-00000A020000}"/>
    <cellStyle name="40% - Accent3 2 4 2 2" xfId="1351" xr:uid="{00000000-0005-0000-0000-00000B020000}"/>
    <cellStyle name="40% - Accent3 2 4 3" xfId="783" xr:uid="{00000000-0005-0000-0000-00000C020000}"/>
    <cellStyle name="40% - Accent3 2 4 3 2" xfId="1663" xr:uid="{00000000-0005-0000-0000-00000D020000}"/>
    <cellStyle name="40% - Accent3 2 4 4" xfId="1039" xr:uid="{00000000-0005-0000-0000-00000E020000}"/>
    <cellStyle name="40% - Accent3 2 5" xfId="572" xr:uid="{00000000-0005-0000-0000-00000F020000}"/>
    <cellStyle name="40% - Accent3 2 5 2" xfId="1352" xr:uid="{00000000-0005-0000-0000-000010020000}"/>
    <cellStyle name="40% - Accent3 2 5 3" xfId="1664" xr:uid="{00000000-0005-0000-0000-000011020000}"/>
    <cellStyle name="40% - Accent3 2 5 4" xfId="1040" xr:uid="{00000000-0005-0000-0000-000012020000}"/>
    <cellStyle name="40% - Accent3 2 6" xfId="780" xr:uid="{00000000-0005-0000-0000-000013020000}"/>
    <cellStyle name="40% - Accent3 2 6 2" xfId="1353" xr:uid="{00000000-0005-0000-0000-000014020000}"/>
    <cellStyle name="40% - Accent3 2 6 3" xfId="1665" xr:uid="{00000000-0005-0000-0000-000015020000}"/>
    <cellStyle name="40% - Accent3 2 6 4" xfId="1041" xr:uid="{00000000-0005-0000-0000-000016020000}"/>
    <cellStyle name="40% - Accent3 2 7" xfId="1348" xr:uid="{00000000-0005-0000-0000-000017020000}"/>
    <cellStyle name="40% - Accent3 2 8" xfId="1660" xr:uid="{00000000-0005-0000-0000-000018020000}"/>
    <cellStyle name="40% - Accent3 2 9" xfId="1036" xr:uid="{00000000-0005-0000-0000-000019020000}"/>
    <cellStyle name="40% - Accent3 3" xfId="70" xr:uid="{00000000-0005-0000-0000-00001A020000}"/>
    <cellStyle name="40% - Accent3 3 2" xfId="576" xr:uid="{00000000-0005-0000-0000-00001B020000}"/>
    <cellStyle name="40% - Accent3 3 2 2" xfId="1354" xr:uid="{00000000-0005-0000-0000-00001C020000}"/>
    <cellStyle name="40% - Accent3 3 3" xfId="784" xr:uid="{00000000-0005-0000-0000-00001D020000}"/>
    <cellStyle name="40% - Accent3 3 3 2" xfId="1666" xr:uid="{00000000-0005-0000-0000-00001E020000}"/>
    <cellStyle name="40% - Accent3 3 4" xfId="1042" xr:uid="{00000000-0005-0000-0000-00001F020000}"/>
    <cellStyle name="40% - Accent3 4" xfId="71" xr:uid="{00000000-0005-0000-0000-000020020000}"/>
    <cellStyle name="40% - Accent3 4 2" xfId="577" xr:uid="{00000000-0005-0000-0000-000021020000}"/>
    <cellStyle name="40% - Accent3 4 2 2" xfId="1355" xr:uid="{00000000-0005-0000-0000-000022020000}"/>
    <cellStyle name="40% - Accent3 4 3" xfId="785" xr:uid="{00000000-0005-0000-0000-000023020000}"/>
    <cellStyle name="40% - Accent3 4 3 2" xfId="1667" xr:uid="{00000000-0005-0000-0000-000024020000}"/>
    <cellStyle name="40% - Accent3 4 4" xfId="1043" xr:uid="{00000000-0005-0000-0000-000025020000}"/>
    <cellStyle name="40% - Accent3 5" xfId="72" xr:uid="{00000000-0005-0000-0000-000026020000}"/>
    <cellStyle name="40% - Accent3 5 2" xfId="578" xr:uid="{00000000-0005-0000-0000-000027020000}"/>
    <cellStyle name="40% - Accent3 5 2 2" xfId="1356" xr:uid="{00000000-0005-0000-0000-000028020000}"/>
    <cellStyle name="40% - Accent3 5 3" xfId="786" xr:uid="{00000000-0005-0000-0000-000029020000}"/>
    <cellStyle name="40% - Accent3 5 3 2" xfId="1668" xr:uid="{00000000-0005-0000-0000-00002A020000}"/>
    <cellStyle name="40% - Accent3 5 4" xfId="1044" xr:uid="{00000000-0005-0000-0000-00002B020000}"/>
    <cellStyle name="40% - Accent3 6" xfId="571" xr:uid="{00000000-0005-0000-0000-00002C020000}"/>
    <cellStyle name="40% - Accent3 6 2" xfId="1357" xr:uid="{00000000-0005-0000-0000-00002D020000}"/>
    <cellStyle name="40% - Accent3 6 3" xfId="1669" xr:uid="{00000000-0005-0000-0000-00002E020000}"/>
    <cellStyle name="40% - Accent3 6 4" xfId="1045" xr:uid="{00000000-0005-0000-0000-00002F020000}"/>
    <cellStyle name="40% - Accent3 7" xfId="779" xr:uid="{00000000-0005-0000-0000-000030020000}"/>
    <cellStyle name="40% - Accent3 7 2" xfId="1358" xr:uid="{00000000-0005-0000-0000-000031020000}"/>
    <cellStyle name="40% - Accent3 7 3" xfId="1670" xr:uid="{00000000-0005-0000-0000-000032020000}"/>
    <cellStyle name="40% - Accent3 7 4" xfId="1046" xr:uid="{00000000-0005-0000-0000-000033020000}"/>
    <cellStyle name="40% - Accent3 8" xfId="930" xr:uid="{00000000-0005-0000-0000-000034020000}"/>
    <cellStyle name="40% - Accent3 8 2" xfId="1347" xr:uid="{00000000-0005-0000-0000-000035020000}"/>
    <cellStyle name="40% - Accent3 9" xfId="1659" xr:uid="{00000000-0005-0000-0000-000036020000}"/>
    <cellStyle name="40% - Accent4" xfId="73" builtinId="43" customBuiltin="1"/>
    <cellStyle name="40% - Accent4 10" xfId="1047" xr:uid="{00000000-0005-0000-0000-000038020000}"/>
    <cellStyle name="40% - Accent4 11" xfId="1885" xr:uid="{00000000-0005-0000-0000-000039020000}"/>
    <cellStyle name="40% - Accent4 12" xfId="1902" xr:uid="{00000000-0005-0000-0000-00003A020000}"/>
    <cellStyle name="40% - Accent4 2" xfId="74" xr:uid="{00000000-0005-0000-0000-00003B020000}"/>
    <cellStyle name="40% - Accent4 2 2" xfId="75" xr:uid="{00000000-0005-0000-0000-00003C020000}"/>
    <cellStyle name="40% - Accent4 2 2 2" xfId="581" xr:uid="{00000000-0005-0000-0000-00003D020000}"/>
    <cellStyle name="40% - Accent4 2 2 2 2" xfId="1361" xr:uid="{00000000-0005-0000-0000-00003E020000}"/>
    <cellStyle name="40% - Accent4 2 2 3" xfId="789" xr:uid="{00000000-0005-0000-0000-00003F020000}"/>
    <cellStyle name="40% - Accent4 2 2 3 2" xfId="1673" xr:uid="{00000000-0005-0000-0000-000040020000}"/>
    <cellStyle name="40% - Accent4 2 2 4" xfId="1049" xr:uid="{00000000-0005-0000-0000-000041020000}"/>
    <cellStyle name="40% - Accent4 2 3" xfId="76" xr:uid="{00000000-0005-0000-0000-000042020000}"/>
    <cellStyle name="40% - Accent4 2 3 2" xfId="582" xr:uid="{00000000-0005-0000-0000-000043020000}"/>
    <cellStyle name="40% - Accent4 2 3 2 2" xfId="1362" xr:uid="{00000000-0005-0000-0000-000044020000}"/>
    <cellStyle name="40% - Accent4 2 3 3" xfId="790" xr:uid="{00000000-0005-0000-0000-000045020000}"/>
    <cellStyle name="40% - Accent4 2 3 3 2" xfId="1674" xr:uid="{00000000-0005-0000-0000-000046020000}"/>
    <cellStyle name="40% - Accent4 2 3 4" xfId="1050" xr:uid="{00000000-0005-0000-0000-000047020000}"/>
    <cellStyle name="40% - Accent4 2 4" xfId="77" xr:uid="{00000000-0005-0000-0000-000048020000}"/>
    <cellStyle name="40% - Accent4 2 4 2" xfId="583" xr:uid="{00000000-0005-0000-0000-000049020000}"/>
    <cellStyle name="40% - Accent4 2 4 2 2" xfId="1363" xr:uid="{00000000-0005-0000-0000-00004A020000}"/>
    <cellStyle name="40% - Accent4 2 4 3" xfId="791" xr:uid="{00000000-0005-0000-0000-00004B020000}"/>
    <cellStyle name="40% - Accent4 2 4 3 2" xfId="1675" xr:uid="{00000000-0005-0000-0000-00004C020000}"/>
    <cellStyle name="40% - Accent4 2 4 4" xfId="1051" xr:uid="{00000000-0005-0000-0000-00004D020000}"/>
    <cellStyle name="40% - Accent4 2 5" xfId="580" xr:uid="{00000000-0005-0000-0000-00004E020000}"/>
    <cellStyle name="40% - Accent4 2 5 2" xfId="1364" xr:uid="{00000000-0005-0000-0000-00004F020000}"/>
    <cellStyle name="40% - Accent4 2 5 3" xfId="1676" xr:uid="{00000000-0005-0000-0000-000050020000}"/>
    <cellStyle name="40% - Accent4 2 5 4" xfId="1052" xr:uid="{00000000-0005-0000-0000-000051020000}"/>
    <cellStyle name="40% - Accent4 2 6" xfId="788" xr:uid="{00000000-0005-0000-0000-000052020000}"/>
    <cellStyle name="40% - Accent4 2 6 2" xfId="1365" xr:uid="{00000000-0005-0000-0000-000053020000}"/>
    <cellStyle name="40% - Accent4 2 6 3" xfId="1677" xr:uid="{00000000-0005-0000-0000-000054020000}"/>
    <cellStyle name="40% - Accent4 2 6 4" xfId="1053" xr:uid="{00000000-0005-0000-0000-000055020000}"/>
    <cellStyle name="40% - Accent4 2 7" xfId="1360" xr:uid="{00000000-0005-0000-0000-000056020000}"/>
    <cellStyle name="40% - Accent4 2 8" xfId="1672" xr:uid="{00000000-0005-0000-0000-000057020000}"/>
    <cellStyle name="40% - Accent4 2 9" xfId="1048" xr:uid="{00000000-0005-0000-0000-000058020000}"/>
    <cellStyle name="40% - Accent4 3" xfId="78" xr:uid="{00000000-0005-0000-0000-000059020000}"/>
    <cellStyle name="40% - Accent4 3 2" xfId="584" xr:uid="{00000000-0005-0000-0000-00005A020000}"/>
    <cellStyle name="40% - Accent4 3 2 2" xfId="1366" xr:uid="{00000000-0005-0000-0000-00005B020000}"/>
    <cellStyle name="40% - Accent4 3 3" xfId="792" xr:uid="{00000000-0005-0000-0000-00005C020000}"/>
    <cellStyle name="40% - Accent4 3 3 2" xfId="1678" xr:uid="{00000000-0005-0000-0000-00005D020000}"/>
    <cellStyle name="40% - Accent4 3 4" xfId="1054" xr:uid="{00000000-0005-0000-0000-00005E020000}"/>
    <cellStyle name="40% - Accent4 4" xfId="79" xr:uid="{00000000-0005-0000-0000-00005F020000}"/>
    <cellStyle name="40% - Accent4 4 2" xfId="585" xr:uid="{00000000-0005-0000-0000-000060020000}"/>
    <cellStyle name="40% - Accent4 4 2 2" xfId="1367" xr:uid="{00000000-0005-0000-0000-000061020000}"/>
    <cellStyle name="40% - Accent4 4 3" xfId="793" xr:uid="{00000000-0005-0000-0000-000062020000}"/>
    <cellStyle name="40% - Accent4 4 3 2" xfId="1679" xr:uid="{00000000-0005-0000-0000-000063020000}"/>
    <cellStyle name="40% - Accent4 4 4" xfId="1055" xr:uid="{00000000-0005-0000-0000-000064020000}"/>
    <cellStyle name="40% - Accent4 5" xfId="80" xr:uid="{00000000-0005-0000-0000-000065020000}"/>
    <cellStyle name="40% - Accent4 5 2" xfId="586" xr:uid="{00000000-0005-0000-0000-000066020000}"/>
    <cellStyle name="40% - Accent4 5 2 2" xfId="1368" xr:uid="{00000000-0005-0000-0000-000067020000}"/>
    <cellStyle name="40% - Accent4 5 3" xfId="794" xr:uid="{00000000-0005-0000-0000-000068020000}"/>
    <cellStyle name="40% - Accent4 5 3 2" xfId="1680" xr:uid="{00000000-0005-0000-0000-000069020000}"/>
    <cellStyle name="40% - Accent4 5 4" xfId="1056" xr:uid="{00000000-0005-0000-0000-00006A020000}"/>
    <cellStyle name="40% - Accent4 6" xfId="579" xr:uid="{00000000-0005-0000-0000-00006B020000}"/>
    <cellStyle name="40% - Accent4 6 2" xfId="1369" xr:uid="{00000000-0005-0000-0000-00006C020000}"/>
    <cellStyle name="40% - Accent4 6 3" xfId="1681" xr:uid="{00000000-0005-0000-0000-00006D020000}"/>
    <cellStyle name="40% - Accent4 6 4" xfId="1057" xr:uid="{00000000-0005-0000-0000-00006E020000}"/>
    <cellStyle name="40% - Accent4 7" xfId="787" xr:uid="{00000000-0005-0000-0000-00006F020000}"/>
    <cellStyle name="40% - Accent4 7 2" xfId="1370" xr:uid="{00000000-0005-0000-0000-000070020000}"/>
    <cellStyle name="40% - Accent4 7 3" xfId="1682" xr:uid="{00000000-0005-0000-0000-000071020000}"/>
    <cellStyle name="40% - Accent4 7 4" xfId="1058" xr:uid="{00000000-0005-0000-0000-000072020000}"/>
    <cellStyle name="40% - Accent4 8" xfId="932" xr:uid="{00000000-0005-0000-0000-000073020000}"/>
    <cellStyle name="40% - Accent4 8 2" xfId="1359" xr:uid="{00000000-0005-0000-0000-000074020000}"/>
    <cellStyle name="40% - Accent4 9" xfId="1671" xr:uid="{00000000-0005-0000-0000-000075020000}"/>
    <cellStyle name="40% - Accent5" xfId="81" builtinId="47" customBuiltin="1"/>
    <cellStyle name="40% - Accent5 10" xfId="1059" xr:uid="{00000000-0005-0000-0000-000077020000}"/>
    <cellStyle name="40% - Accent5 11" xfId="1887" xr:uid="{00000000-0005-0000-0000-000078020000}"/>
    <cellStyle name="40% - Accent5 12" xfId="1904" xr:uid="{00000000-0005-0000-0000-000079020000}"/>
    <cellStyle name="40% - Accent5 2" xfId="82" xr:uid="{00000000-0005-0000-0000-00007A020000}"/>
    <cellStyle name="40% - Accent5 2 2" xfId="83" xr:uid="{00000000-0005-0000-0000-00007B020000}"/>
    <cellStyle name="40% - Accent5 2 2 2" xfId="589" xr:uid="{00000000-0005-0000-0000-00007C020000}"/>
    <cellStyle name="40% - Accent5 2 2 2 2" xfId="1373" xr:uid="{00000000-0005-0000-0000-00007D020000}"/>
    <cellStyle name="40% - Accent5 2 2 3" xfId="797" xr:uid="{00000000-0005-0000-0000-00007E020000}"/>
    <cellStyle name="40% - Accent5 2 2 3 2" xfId="1685" xr:uid="{00000000-0005-0000-0000-00007F020000}"/>
    <cellStyle name="40% - Accent5 2 2 4" xfId="1061" xr:uid="{00000000-0005-0000-0000-000080020000}"/>
    <cellStyle name="40% - Accent5 2 3" xfId="84" xr:uid="{00000000-0005-0000-0000-000081020000}"/>
    <cellStyle name="40% - Accent5 2 3 2" xfId="590" xr:uid="{00000000-0005-0000-0000-000082020000}"/>
    <cellStyle name="40% - Accent5 2 3 2 2" xfId="1374" xr:uid="{00000000-0005-0000-0000-000083020000}"/>
    <cellStyle name="40% - Accent5 2 3 3" xfId="798" xr:uid="{00000000-0005-0000-0000-000084020000}"/>
    <cellStyle name="40% - Accent5 2 3 3 2" xfId="1686" xr:uid="{00000000-0005-0000-0000-000085020000}"/>
    <cellStyle name="40% - Accent5 2 3 4" xfId="1062" xr:uid="{00000000-0005-0000-0000-000086020000}"/>
    <cellStyle name="40% - Accent5 2 4" xfId="85" xr:uid="{00000000-0005-0000-0000-000087020000}"/>
    <cellStyle name="40% - Accent5 2 4 2" xfId="591" xr:uid="{00000000-0005-0000-0000-000088020000}"/>
    <cellStyle name="40% - Accent5 2 4 2 2" xfId="1375" xr:uid="{00000000-0005-0000-0000-000089020000}"/>
    <cellStyle name="40% - Accent5 2 4 3" xfId="799" xr:uid="{00000000-0005-0000-0000-00008A020000}"/>
    <cellStyle name="40% - Accent5 2 4 3 2" xfId="1687" xr:uid="{00000000-0005-0000-0000-00008B020000}"/>
    <cellStyle name="40% - Accent5 2 4 4" xfId="1063" xr:uid="{00000000-0005-0000-0000-00008C020000}"/>
    <cellStyle name="40% - Accent5 2 5" xfId="588" xr:uid="{00000000-0005-0000-0000-00008D020000}"/>
    <cellStyle name="40% - Accent5 2 5 2" xfId="1376" xr:uid="{00000000-0005-0000-0000-00008E020000}"/>
    <cellStyle name="40% - Accent5 2 5 3" xfId="1688" xr:uid="{00000000-0005-0000-0000-00008F020000}"/>
    <cellStyle name="40% - Accent5 2 5 4" xfId="1064" xr:uid="{00000000-0005-0000-0000-000090020000}"/>
    <cellStyle name="40% - Accent5 2 6" xfId="796" xr:uid="{00000000-0005-0000-0000-000091020000}"/>
    <cellStyle name="40% - Accent5 2 6 2" xfId="1377" xr:uid="{00000000-0005-0000-0000-000092020000}"/>
    <cellStyle name="40% - Accent5 2 6 3" xfId="1689" xr:uid="{00000000-0005-0000-0000-000093020000}"/>
    <cellStyle name="40% - Accent5 2 6 4" xfId="1065" xr:uid="{00000000-0005-0000-0000-000094020000}"/>
    <cellStyle name="40% - Accent5 2 7" xfId="1372" xr:uid="{00000000-0005-0000-0000-000095020000}"/>
    <cellStyle name="40% - Accent5 2 8" xfId="1684" xr:uid="{00000000-0005-0000-0000-000096020000}"/>
    <cellStyle name="40% - Accent5 2 9" xfId="1060" xr:uid="{00000000-0005-0000-0000-000097020000}"/>
    <cellStyle name="40% - Accent5 3" xfId="86" xr:uid="{00000000-0005-0000-0000-000098020000}"/>
    <cellStyle name="40% - Accent5 3 2" xfId="592" xr:uid="{00000000-0005-0000-0000-000099020000}"/>
    <cellStyle name="40% - Accent5 3 2 2" xfId="1378" xr:uid="{00000000-0005-0000-0000-00009A020000}"/>
    <cellStyle name="40% - Accent5 3 3" xfId="800" xr:uid="{00000000-0005-0000-0000-00009B020000}"/>
    <cellStyle name="40% - Accent5 3 3 2" xfId="1690" xr:uid="{00000000-0005-0000-0000-00009C020000}"/>
    <cellStyle name="40% - Accent5 3 4" xfId="1066" xr:uid="{00000000-0005-0000-0000-00009D020000}"/>
    <cellStyle name="40% - Accent5 4" xfId="87" xr:uid="{00000000-0005-0000-0000-00009E020000}"/>
    <cellStyle name="40% - Accent5 4 2" xfId="593" xr:uid="{00000000-0005-0000-0000-00009F020000}"/>
    <cellStyle name="40% - Accent5 4 2 2" xfId="1379" xr:uid="{00000000-0005-0000-0000-0000A0020000}"/>
    <cellStyle name="40% - Accent5 4 3" xfId="801" xr:uid="{00000000-0005-0000-0000-0000A1020000}"/>
    <cellStyle name="40% - Accent5 4 3 2" xfId="1691" xr:uid="{00000000-0005-0000-0000-0000A2020000}"/>
    <cellStyle name="40% - Accent5 4 4" xfId="1067" xr:uid="{00000000-0005-0000-0000-0000A3020000}"/>
    <cellStyle name="40% - Accent5 5" xfId="88" xr:uid="{00000000-0005-0000-0000-0000A4020000}"/>
    <cellStyle name="40% - Accent5 5 2" xfId="594" xr:uid="{00000000-0005-0000-0000-0000A5020000}"/>
    <cellStyle name="40% - Accent5 5 2 2" xfId="1380" xr:uid="{00000000-0005-0000-0000-0000A6020000}"/>
    <cellStyle name="40% - Accent5 5 3" xfId="802" xr:uid="{00000000-0005-0000-0000-0000A7020000}"/>
    <cellStyle name="40% - Accent5 5 3 2" xfId="1692" xr:uid="{00000000-0005-0000-0000-0000A8020000}"/>
    <cellStyle name="40% - Accent5 5 4" xfId="1068" xr:uid="{00000000-0005-0000-0000-0000A9020000}"/>
    <cellStyle name="40% - Accent5 6" xfId="587" xr:uid="{00000000-0005-0000-0000-0000AA020000}"/>
    <cellStyle name="40% - Accent5 6 2" xfId="1381" xr:uid="{00000000-0005-0000-0000-0000AB020000}"/>
    <cellStyle name="40% - Accent5 6 3" xfId="1693" xr:uid="{00000000-0005-0000-0000-0000AC020000}"/>
    <cellStyle name="40% - Accent5 6 4" xfId="1069" xr:uid="{00000000-0005-0000-0000-0000AD020000}"/>
    <cellStyle name="40% - Accent5 7" xfId="795" xr:uid="{00000000-0005-0000-0000-0000AE020000}"/>
    <cellStyle name="40% - Accent5 7 2" xfId="1382" xr:uid="{00000000-0005-0000-0000-0000AF020000}"/>
    <cellStyle name="40% - Accent5 7 3" xfId="1694" xr:uid="{00000000-0005-0000-0000-0000B0020000}"/>
    <cellStyle name="40% - Accent5 7 4" xfId="1070" xr:uid="{00000000-0005-0000-0000-0000B1020000}"/>
    <cellStyle name="40% - Accent5 8" xfId="934" xr:uid="{00000000-0005-0000-0000-0000B2020000}"/>
    <cellStyle name="40% - Accent5 8 2" xfId="1371" xr:uid="{00000000-0005-0000-0000-0000B3020000}"/>
    <cellStyle name="40% - Accent5 9" xfId="1683" xr:uid="{00000000-0005-0000-0000-0000B4020000}"/>
    <cellStyle name="40% - Accent6" xfId="89" builtinId="51" customBuiltin="1"/>
    <cellStyle name="40% - Accent6 10" xfId="1071" xr:uid="{00000000-0005-0000-0000-0000B6020000}"/>
    <cellStyle name="40% - Accent6 11" xfId="1889" xr:uid="{00000000-0005-0000-0000-0000B7020000}"/>
    <cellStyle name="40% - Accent6 12" xfId="1906" xr:uid="{00000000-0005-0000-0000-0000B8020000}"/>
    <cellStyle name="40% - Accent6 2" xfId="90" xr:uid="{00000000-0005-0000-0000-0000B9020000}"/>
    <cellStyle name="40% - Accent6 2 2" xfId="91" xr:uid="{00000000-0005-0000-0000-0000BA020000}"/>
    <cellStyle name="40% - Accent6 2 2 2" xfId="597" xr:uid="{00000000-0005-0000-0000-0000BB020000}"/>
    <cellStyle name="40% - Accent6 2 2 2 2" xfId="1385" xr:uid="{00000000-0005-0000-0000-0000BC020000}"/>
    <cellStyle name="40% - Accent6 2 2 3" xfId="805" xr:uid="{00000000-0005-0000-0000-0000BD020000}"/>
    <cellStyle name="40% - Accent6 2 2 3 2" xfId="1697" xr:uid="{00000000-0005-0000-0000-0000BE020000}"/>
    <cellStyle name="40% - Accent6 2 2 4" xfId="1073" xr:uid="{00000000-0005-0000-0000-0000BF020000}"/>
    <cellStyle name="40% - Accent6 2 3" xfId="92" xr:uid="{00000000-0005-0000-0000-0000C0020000}"/>
    <cellStyle name="40% - Accent6 2 3 2" xfId="598" xr:uid="{00000000-0005-0000-0000-0000C1020000}"/>
    <cellStyle name="40% - Accent6 2 3 2 2" xfId="1386" xr:uid="{00000000-0005-0000-0000-0000C2020000}"/>
    <cellStyle name="40% - Accent6 2 3 3" xfId="806" xr:uid="{00000000-0005-0000-0000-0000C3020000}"/>
    <cellStyle name="40% - Accent6 2 3 3 2" xfId="1698" xr:uid="{00000000-0005-0000-0000-0000C4020000}"/>
    <cellStyle name="40% - Accent6 2 3 4" xfId="1074" xr:uid="{00000000-0005-0000-0000-0000C5020000}"/>
    <cellStyle name="40% - Accent6 2 4" xfId="93" xr:uid="{00000000-0005-0000-0000-0000C6020000}"/>
    <cellStyle name="40% - Accent6 2 4 2" xfId="599" xr:uid="{00000000-0005-0000-0000-0000C7020000}"/>
    <cellStyle name="40% - Accent6 2 4 2 2" xfId="1387" xr:uid="{00000000-0005-0000-0000-0000C8020000}"/>
    <cellStyle name="40% - Accent6 2 4 3" xfId="807" xr:uid="{00000000-0005-0000-0000-0000C9020000}"/>
    <cellStyle name="40% - Accent6 2 4 3 2" xfId="1699" xr:uid="{00000000-0005-0000-0000-0000CA020000}"/>
    <cellStyle name="40% - Accent6 2 4 4" xfId="1075" xr:uid="{00000000-0005-0000-0000-0000CB020000}"/>
    <cellStyle name="40% - Accent6 2 5" xfId="596" xr:uid="{00000000-0005-0000-0000-0000CC020000}"/>
    <cellStyle name="40% - Accent6 2 5 2" xfId="1388" xr:uid="{00000000-0005-0000-0000-0000CD020000}"/>
    <cellStyle name="40% - Accent6 2 5 3" xfId="1700" xr:uid="{00000000-0005-0000-0000-0000CE020000}"/>
    <cellStyle name="40% - Accent6 2 5 4" xfId="1076" xr:uid="{00000000-0005-0000-0000-0000CF020000}"/>
    <cellStyle name="40% - Accent6 2 6" xfId="804" xr:uid="{00000000-0005-0000-0000-0000D0020000}"/>
    <cellStyle name="40% - Accent6 2 6 2" xfId="1389" xr:uid="{00000000-0005-0000-0000-0000D1020000}"/>
    <cellStyle name="40% - Accent6 2 6 3" xfId="1701" xr:uid="{00000000-0005-0000-0000-0000D2020000}"/>
    <cellStyle name="40% - Accent6 2 6 4" xfId="1077" xr:uid="{00000000-0005-0000-0000-0000D3020000}"/>
    <cellStyle name="40% - Accent6 2 7" xfId="1384" xr:uid="{00000000-0005-0000-0000-0000D4020000}"/>
    <cellStyle name="40% - Accent6 2 8" xfId="1696" xr:uid="{00000000-0005-0000-0000-0000D5020000}"/>
    <cellStyle name="40% - Accent6 2 9" xfId="1072" xr:uid="{00000000-0005-0000-0000-0000D6020000}"/>
    <cellStyle name="40% - Accent6 3" xfId="94" xr:uid="{00000000-0005-0000-0000-0000D7020000}"/>
    <cellStyle name="40% - Accent6 3 2" xfId="600" xr:uid="{00000000-0005-0000-0000-0000D8020000}"/>
    <cellStyle name="40% - Accent6 3 2 2" xfId="1390" xr:uid="{00000000-0005-0000-0000-0000D9020000}"/>
    <cellStyle name="40% - Accent6 3 3" xfId="808" xr:uid="{00000000-0005-0000-0000-0000DA020000}"/>
    <cellStyle name="40% - Accent6 3 3 2" xfId="1702" xr:uid="{00000000-0005-0000-0000-0000DB020000}"/>
    <cellStyle name="40% - Accent6 3 4" xfId="1078" xr:uid="{00000000-0005-0000-0000-0000DC020000}"/>
    <cellStyle name="40% - Accent6 4" xfId="95" xr:uid="{00000000-0005-0000-0000-0000DD020000}"/>
    <cellStyle name="40% - Accent6 4 2" xfId="601" xr:uid="{00000000-0005-0000-0000-0000DE020000}"/>
    <cellStyle name="40% - Accent6 4 2 2" xfId="1391" xr:uid="{00000000-0005-0000-0000-0000DF020000}"/>
    <cellStyle name="40% - Accent6 4 3" xfId="809" xr:uid="{00000000-0005-0000-0000-0000E0020000}"/>
    <cellStyle name="40% - Accent6 4 3 2" xfId="1703" xr:uid="{00000000-0005-0000-0000-0000E1020000}"/>
    <cellStyle name="40% - Accent6 4 4" xfId="1079" xr:uid="{00000000-0005-0000-0000-0000E2020000}"/>
    <cellStyle name="40% - Accent6 5" xfId="96" xr:uid="{00000000-0005-0000-0000-0000E3020000}"/>
    <cellStyle name="40% - Accent6 5 2" xfId="602" xr:uid="{00000000-0005-0000-0000-0000E4020000}"/>
    <cellStyle name="40% - Accent6 5 2 2" xfId="1392" xr:uid="{00000000-0005-0000-0000-0000E5020000}"/>
    <cellStyle name="40% - Accent6 5 3" xfId="810" xr:uid="{00000000-0005-0000-0000-0000E6020000}"/>
    <cellStyle name="40% - Accent6 5 3 2" xfId="1704" xr:uid="{00000000-0005-0000-0000-0000E7020000}"/>
    <cellStyle name="40% - Accent6 5 4" xfId="1080" xr:uid="{00000000-0005-0000-0000-0000E8020000}"/>
    <cellStyle name="40% - Accent6 6" xfId="595" xr:uid="{00000000-0005-0000-0000-0000E9020000}"/>
    <cellStyle name="40% - Accent6 6 2" xfId="1393" xr:uid="{00000000-0005-0000-0000-0000EA020000}"/>
    <cellStyle name="40% - Accent6 6 3" xfId="1705" xr:uid="{00000000-0005-0000-0000-0000EB020000}"/>
    <cellStyle name="40% - Accent6 6 4" xfId="1081" xr:uid="{00000000-0005-0000-0000-0000EC020000}"/>
    <cellStyle name="40% - Accent6 7" xfId="803" xr:uid="{00000000-0005-0000-0000-0000ED020000}"/>
    <cellStyle name="40% - Accent6 7 2" xfId="1394" xr:uid="{00000000-0005-0000-0000-0000EE020000}"/>
    <cellStyle name="40% - Accent6 7 3" xfId="1706" xr:uid="{00000000-0005-0000-0000-0000EF020000}"/>
    <cellStyle name="40% - Accent6 7 4" xfId="1082" xr:uid="{00000000-0005-0000-0000-0000F0020000}"/>
    <cellStyle name="40% - Accent6 8" xfId="936" xr:uid="{00000000-0005-0000-0000-0000F1020000}"/>
    <cellStyle name="40% - Accent6 8 2" xfId="1383" xr:uid="{00000000-0005-0000-0000-0000F2020000}"/>
    <cellStyle name="40% - Accent6 9" xfId="1695" xr:uid="{00000000-0005-0000-0000-0000F3020000}"/>
    <cellStyle name="60% - Accent1" xfId="97" builtinId="32" customBuiltin="1"/>
    <cellStyle name="60% - Accent2" xfId="98" builtinId="36" customBuiltin="1"/>
    <cellStyle name="60% - Accent3" xfId="99" builtinId="40" customBuiltin="1"/>
    <cellStyle name="60% - Accent4" xfId="100" builtinId="44" customBuiltin="1"/>
    <cellStyle name="60% - Accent5" xfId="101" builtinId="48" customBuiltin="1"/>
    <cellStyle name="60% - Accent6" xfId="102" builtinId="52" customBuiltin="1"/>
    <cellStyle name="Accent1" xfId="103" builtinId="29" customBuiltin="1"/>
    <cellStyle name="Accent2" xfId="104" builtinId="33" customBuiltin="1"/>
    <cellStyle name="Accent3" xfId="105" builtinId="37" customBuiltin="1"/>
    <cellStyle name="Accent4" xfId="106" builtinId="41" customBuiltin="1"/>
    <cellStyle name="Accent5" xfId="107" builtinId="45" customBuiltin="1"/>
    <cellStyle name="Accent6" xfId="108" builtinId="49" customBuiltin="1"/>
    <cellStyle name="Bad" xfId="109" builtinId="27" customBuiltin="1"/>
    <cellStyle name="Calculation" xfId="110" builtinId="22" customBuiltin="1"/>
    <cellStyle name="Check Cell" xfId="111" builtinId="23" customBuiltin="1"/>
    <cellStyle name="Comma" xfId="112" builtinId="3"/>
    <cellStyle name="Comma 2" xfId="938" xr:uid="{00000000-0005-0000-0000-000004030000}"/>
    <cellStyle name="Explanatory Text" xfId="113" builtinId="53" customBuiltin="1"/>
    <cellStyle name="Good" xfId="114" builtinId="26" customBuiltin="1"/>
    <cellStyle name="Heading 1" xfId="115" builtinId="16" customBuiltin="1"/>
    <cellStyle name="Heading 2" xfId="116" builtinId="17" customBuiltin="1"/>
    <cellStyle name="Heading 3" xfId="117" builtinId="18" customBuiltin="1"/>
    <cellStyle name="Heading 4" xfId="118" builtinId="19" customBuiltin="1"/>
    <cellStyle name="Input" xfId="119" builtinId="20" customBuiltin="1"/>
    <cellStyle name="Linked Cell" xfId="120" builtinId="24" customBuiltin="1"/>
    <cellStyle name="Neutral" xfId="121" builtinId="28" customBuiltin="1"/>
    <cellStyle name="Normal" xfId="0" builtinId="0"/>
    <cellStyle name="Normal 10" xfId="122" xr:uid="{00000000-0005-0000-0000-00000F030000}"/>
    <cellStyle name="Normal 10 10" xfId="811" xr:uid="{00000000-0005-0000-0000-000010030000}"/>
    <cellStyle name="Normal 10 10 2" xfId="1396" xr:uid="{00000000-0005-0000-0000-000011030000}"/>
    <cellStyle name="Normal 10 10 3" xfId="1708" xr:uid="{00000000-0005-0000-0000-000012030000}"/>
    <cellStyle name="Normal 10 10 4" xfId="1084" xr:uid="{00000000-0005-0000-0000-000013030000}"/>
    <cellStyle name="Normal 10 11" xfId="1395" xr:uid="{00000000-0005-0000-0000-000014030000}"/>
    <cellStyle name="Normal 10 12" xfId="1707" xr:uid="{00000000-0005-0000-0000-000015030000}"/>
    <cellStyle name="Normal 10 13" xfId="1083" xr:uid="{00000000-0005-0000-0000-000016030000}"/>
    <cellStyle name="Normal 10 2" xfId="123" xr:uid="{00000000-0005-0000-0000-000017030000}"/>
    <cellStyle name="Normal 10 3" xfId="124" xr:uid="{00000000-0005-0000-0000-000018030000}"/>
    <cellStyle name="Normal 10 4" xfId="125" xr:uid="{00000000-0005-0000-0000-000019030000}"/>
    <cellStyle name="Normal 10 5" xfId="126" xr:uid="{00000000-0005-0000-0000-00001A030000}"/>
    <cellStyle name="Normal 10 5 2" xfId="127" xr:uid="{00000000-0005-0000-0000-00001B030000}"/>
    <cellStyle name="Normal 10 5 2 2" xfId="605" xr:uid="{00000000-0005-0000-0000-00001C030000}"/>
    <cellStyle name="Normal 10 5 2 2 2" xfId="1398" xr:uid="{00000000-0005-0000-0000-00001D030000}"/>
    <cellStyle name="Normal 10 5 2 3" xfId="813" xr:uid="{00000000-0005-0000-0000-00001E030000}"/>
    <cellStyle name="Normal 10 5 2 3 2" xfId="1710" xr:uid="{00000000-0005-0000-0000-00001F030000}"/>
    <cellStyle name="Normal 10 5 2 4" xfId="1086" xr:uid="{00000000-0005-0000-0000-000020030000}"/>
    <cellStyle name="Normal 10 5 3" xfId="128" xr:uid="{00000000-0005-0000-0000-000021030000}"/>
    <cellStyle name="Normal 10 5 3 2" xfId="606" xr:uid="{00000000-0005-0000-0000-000022030000}"/>
    <cellStyle name="Normal 10 5 3 2 2" xfId="1399" xr:uid="{00000000-0005-0000-0000-000023030000}"/>
    <cellStyle name="Normal 10 5 3 3" xfId="814" xr:uid="{00000000-0005-0000-0000-000024030000}"/>
    <cellStyle name="Normal 10 5 3 3 2" xfId="1711" xr:uid="{00000000-0005-0000-0000-000025030000}"/>
    <cellStyle name="Normal 10 5 3 4" xfId="1087" xr:uid="{00000000-0005-0000-0000-000026030000}"/>
    <cellStyle name="Normal 10 5 4" xfId="129" xr:uid="{00000000-0005-0000-0000-000027030000}"/>
    <cellStyle name="Normal 10 5 4 2" xfId="607" xr:uid="{00000000-0005-0000-0000-000028030000}"/>
    <cellStyle name="Normal 10 5 4 2 2" xfId="1400" xr:uid="{00000000-0005-0000-0000-000029030000}"/>
    <cellStyle name="Normal 10 5 4 3" xfId="815" xr:uid="{00000000-0005-0000-0000-00002A030000}"/>
    <cellStyle name="Normal 10 5 4 3 2" xfId="1712" xr:uid="{00000000-0005-0000-0000-00002B030000}"/>
    <cellStyle name="Normal 10 5 4 4" xfId="1088" xr:uid="{00000000-0005-0000-0000-00002C030000}"/>
    <cellStyle name="Normal 10 5 5" xfId="604" xr:uid="{00000000-0005-0000-0000-00002D030000}"/>
    <cellStyle name="Normal 10 5 5 2" xfId="1401" xr:uid="{00000000-0005-0000-0000-00002E030000}"/>
    <cellStyle name="Normal 10 5 5 3" xfId="1713" xr:uid="{00000000-0005-0000-0000-00002F030000}"/>
    <cellStyle name="Normal 10 5 5 4" xfId="1089" xr:uid="{00000000-0005-0000-0000-000030030000}"/>
    <cellStyle name="Normal 10 5 6" xfId="812" xr:uid="{00000000-0005-0000-0000-000031030000}"/>
    <cellStyle name="Normal 10 5 6 2" xfId="1402" xr:uid="{00000000-0005-0000-0000-000032030000}"/>
    <cellStyle name="Normal 10 5 6 3" xfId="1714" xr:uid="{00000000-0005-0000-0000-000033030000}"/>
    <cellStyle name="Normal 10 5 6 4" xfId="1090" xr:uid="{00000000-0005-0000-0000-000034030000}"/>
    <cellStyle name="Normal 10 5 7" xfId="1397" xr:uid="{00000000-0005-0000-0000-000035030000}"/>
    <cellStyle name="Normal 10 5 8" xfId="1709" xr:uid="{00000000-0005-0000-0000-000036030000}"/>
    <cellStyle name="Normal 10 5 9" xfId="1085" xr:uid="{00000000-0005-0000-0000-000037030000}"/>
    <cellStyle name="Normal 10 6" xfId="130" xr:uid="{00000000-0005-0000-0000-000038030000}"/>
    <cellStyle name="Normal 10 6 2" xfId="608" xr:uid="{00000000-0005-0000-0000-000039030000}"/>
    <cellStyle name="Normal 10 6 2 2" xfId="1403" xr:uid="{00000000-0005-0000-0000-00003A030000}"/>
    <cellStyle name="Normal 10 6 3" xfId="816" xr:uid="{00000000-0005-0000-0000-00003B030000}"/>
    <cellStyle name="Normal 10 6 3 2" xfId="1715" xr:uid="{00000000-0005-0000-0000-00003C030000}"/>
    <cellStyle name="Normal 10 6 4" xfId="1091" xr:uid="{00000000-0005-0000-0000-00003D030000}"/>
    <cellStyle name="Normal 10 7" xfId="131" xr:uid="{00000000-0005-0000-0000-00003E030000}"/>
    <cellStyle name="Normal 10 7 2" xfId="609" xr:uid="{00000000-0005-0000-0000-00003F030000}"/>
    <cellStyle name="Normal 10 7 2 2" xfId="1404" xr:uid="{00000000-0005-0000-0000-000040030000}"/>
    <cellStyle name="Normal 10 7 3" xfId="817" xr:uid="{00000000-0005-0000-0000-000041030000}"/>
    <cellStyle name="Normal 10 7 3 2" xfId="1716" xr:uid="{00000000-0005-0000-0000-000042030000}"/>
    <cellStyle name="Normal 10 7 4" xfId="1092" xr:uid="{00000000-0005-0000-0000-000043030000}"/>
    <cellStyle name="Normal 10 8" xfId="132" xr:uid="{00000000-0005-0000-0000-000044030000}"/>
    <cellStyle name="Normal 10 8 2" xfId="610" xr:uid="{00000000-0005-0000-0000-000045030000}"/>
    <cellStyle name="Normal 10 8 2 2" xfId="1405" xr:uid="{00000000-0005-0000-0000-000046030000}"/>
    <cellStyle name="Normal 10 8 3" xfId="818" xr:uid="{00000000-0005-0000-0000-000047030000}"/>
    <cellStyle name="Normal 10 8 3 2" xfId="1717" xr:uid="{00000000-0005-0000-0000-000048030000}"/>
    <cellStyle name="Normal 10 8 4" xfId="1093" xr:uid="{00000000-0005-0000-0000-000049030000}"/>
    <cellStyle name="Normal 10 9" xfId="603" xr:uid="{00000000-0005-0000-0000-00004A030000}"/>
    <cellStyle name="Normal 10 9 2" xfId="1406" xr:uid="{00000000-0005-0000-0000-00004B030000}"/>
    <cellStyle name="Normal 10 9 3" xfId="1718" xr:uid="{00000000-0005-0000-0000-00004C030000}"/>
    <cellStyle name="Normal 10 9 4" xfId="1094" xr:uid="{00000000-0005-0000-0000-00004D030000}"/>
    <cellStyle name="Normal 11" xfId="133" xr:uid="{00000000-0005-0000-0000-00004E030000}"/>
    <cellStyle name="Normal 11 10" xfId="819" xr:uid="{00000000-0005-0000-0000-00004F030000}"/>
    <cellStyle name="Normal 11 10 2" xfId="1408" xr:uid="{00000000-0005-0000-0000-000050030000}"/>
    <cellStyle name="Normal 11 10 3" xfId="1720" xr:uid="{00000000-0005-0000-0000-000051030000}"/>
    <cellStyle name="Normal 11 10 4" xfId="1096" xr:uid="{00000000-0005-0000-0000-000052030000}"/>
    <cellStyle name="Normal 11 11" xfId="1407" xr:uid="{00000000-0005-0000-0000-000053030000}"/>
    <cellStyle name="Normal 11 12" xfId="1719" xr:uid="{00000000-0005-0000-0000-000054030000}"/>
    <cellStyle name="Normal 11 13" xfId="1095" xr:uid="{00000000-0005-0000-0000-000055030000}"/>
    <cellStyle name="Normal 11 2" xfId="134" xr:uid="{00000000-0005-0000-0000-000056030000}"/>
    <cellStyle name="Normal 11 3" xfId="135" xr:uid="{00000000-0005-0000-0000-000057030000}"/>
    <cellStyle name="Normal 11 4" xfId="136" xr:uid="{00000000-0005-0000-0000-000058030000}"/>
    <cellStyle name="Normal 11 5" xfId="137" xr:uid="{00000000-0005-0000-0000-000059030000}"/>
    <cellStyle name="Normal 11 5 2" xfId="138" xr:uid="{00000000-0005-0000-0000-00005A030000}"/>
    <cellStyle name="Normal 11 5 2 2" xfId="613" xr:uid="{00000000-0005-0000-0000-00005B030000}"/>
    <cellStyle name="Normal 11 5 2 2 2" xfId="1410" xr:uid="{00000000-0005-0000-0000-00005C030000}"/>
    <cellStyle name="Normal 11 5 2 3" xfId="821" xr:uid="{00000000-0005-0000-0000-00005D030000}"/>
    <cellStyle name="Normal 11 5 2 3 2" xfId="1722" xr:uid="{00000000-0005-0000-0000-00005E030000}"/>
    <cellStyle name="Normal 11 5 2 4" xfId="1098" xr:uid="{00000000-0005-0000-0000-00005F030000}"/>
    <cellStyle name="Normal 11 5 3" xfId="139" xr:uid="{00000000-0005-0000-0000-000060030000}"/>
    <cellStyle name="Normal 11 5 3 2" xfId="614" xr:uid="{00000000-0005-0000-0000-000061030000}"/>
    <cellStyle name="Normal 11 5 3 2 2" xfId="1411" xr:uid="{00000000-0005-0000-0000-000062030000}"/>
    <cellStyle name="Normal 11 5 3 3" xfId="822" xr:uid="{00000000-0005-0000-0000-000063030000}"/>
    <cellStyle name="Normal 11 5 3 3 2" xfId="1723" xr:uid="{00000000-0005-0000-0000-000064030000}"/>
    <cellStyle name="Normal 11 5 3 4" xfId="1099" xr:uid="{00000000-0005-0000-0000-000065030000}"/>
    <cellStyle name="Normal 11 5 4" xfId="140" xr:uid="{00000000-0005-0000-0000-000066030000}"/>
    <cellStyle name="Normal 11 5 4 2" xfId="615" xr:uid="{00000000-0005-0000-0000-000067030000}"/>
    <cellStyle name="Normal 11 5 4 2 2" xfId="1412" xr:uid="{00000000-0005-0000-0000-000068030000}"/>
    <cellStyle name="Normal 11 5 4 3" xfId="823" xr:uid="{00000000-0005-0000-0000-000069030000}"/>
    <cellStyle name="Normal 11 5 4 3 2" xfId="1724" xr:uid="{00000000-0005-0000-0000-00006A030000}"/>
    <cellStyle name="Normal 11 5 4 4" xfId="1100" xr:uid="{00000000-0005-0000-0000-00006B030000}"/>
    <cellStyle name="Normal 11 5 5" xfId="612" xr:uid="{00000000-0005-0000-0000-00006C030000}"/>
    <cellStyle name="Normal 11 5 5 2" xfId="1413" xr:uid="{00000000-0005-0000-0000-00006D030000}"/>
    <cellStyle name="Normal 11 5 5 3" xfId="1725" xr:uid="{00000000-0005-0000-0000-00006E030000}"/>
    <cellStyle name="Normal 11 5 5 4" xfId="1101" xr:uid="{00000000-0005-0000-0000-00006F030000}"/>
    <cellStyle name="Normal 11 5 6" xfId="820" xr:uid="{00000000-0005-0000-0000-000070030000}"/>
    <cellStyle name="Normal 11 5 6 2" xfId="1414" xr:uid="{00000000-0005-0000-0000-000071030000}"/>
    <cellStyle name="Normal 11 5 6 3" xfId="1726" xr:uid="{00000000-0005-0000-0000-000072030000}"/>
    <cellStyle name="Normal 11 5 6 4" xfId="1102" xr:uid="{00000000-0005-0000-0000-000073030000}"/>
    <cellStyle name="Normal 11 5 7" xfId="1409" xr:uid="{00000000-0005-0000-0000-000074030000}"/>
    <cellStyle name="Normal 11 5 8" xfId="1721" xr:uid="{00000000-0005-0000-0000-000075030000}"/>
    <cellStyle name="Normal 11 5 9" xfId="1097" xr:uid="{00000000-0005-0000-0000-000076030000}"/>
    <cellStyle name="Normal 11 6" xfId="141" xr:uid="{00000000-0005-0000-0000-000077030000}"/>
    <cellStyle name="Normal 11 6 2" xfId="616" xr:uid="{00000000-0005-0000-0000-000078030000}"/>
    <cellStyle name="Normal 11 6 2 2" xfId="1415" xr:uid="{00000000-0005-0000-0000-000079030000}"/>
    <cellStyle name="Normal 11 6 3" xfId="824" xr:uid="{00000000-0005-0000-0000-00007A030000}"/>
    <cellStyle name="Normal 11 6 3 2" xfId="1727" xr:uid="{00000000-0005-0000-0000-00007B030000}"/>
    <cellStyle name="Normal 11 6 4" xfId="1103" xr:uid="{00000000-0005-0000-0000-00007C030000}"/>
    <cellStyle name="Normal 11 7" xfId="142" xr:uid="{00000000-0005-0000-0000-00007D030000}"/>
    <cellStyle name="Normal 11 7 2" xfId="617" xr:uid="{00000000-0005-0000-0000-00007E030000}"/>
    <cellStyle name="Normal 11 7 2 2" xfId="1416" xr:uid="{00000000-0005-0000-0000-00007F030000}"/>
    <cellStyle name="Normal 11 7 3" xfId="825" xr:uid="{00000000-0005-0000-0000-000080030000}"/>
    <cellStyle name="Normal 11 7 3 2" xfId="1728" xr:uid="{00000000-0005-0000-0000-000081030000}"/>
    <cellStyle name="Normal 11 7 4" xfId="1104" xr:uid="{00000000-0005-0000-0000-000082030000}"/>
    <cellStyle name="Normal 11 8" xfId="143" xr:uid="{00000000-0005-0000-0000-000083030000}"/>
    <cellStyle name="Normal 11 8 2" xfId="618" xr:uid="{00000000-0005-0000-0000-000084030000}"/>
    <cellStyle name="Normal 11 8 2 2" xfId="1417" xr:uid="{00000000-0005-0000-0000-000085030000}"/>
    <cellStyle name="Normal 11 8 3" xfId="826" xr:uid="{00000000-0005-0000-0000-000086030000}"/>
    <cellStyle name="Normal 11 8 3 2" xfId="1729" xr:uid="{00000000-0005-0000-0000-000087030000}"/>
    <cellStyle name="Normal 11 8 4" xfId="1105" xr:uid="{00000000-0005-0000-0000-000088030000}"/>
    <cellStyle name="Normal 11 9" xfId="611" xr:uid="{00000000-0005-0000-0000-000089030000}"/>
    <cellStyle name="Normal 11 9 2" xfId="1418" xr:uid="{00000000-0005-0000-0000-00008A030000}"/>
    <cellStyle name="Normal 11 9 3" xfId="1730" xr:uid="{00000000-0005-0000-0000-00008B030000}"/>
    <cellStyle name="Normal 11 9 4" xfId="1106" xr:uid="{00000000-0005-0000-0000-00008C030000}"/>
    <cellStyle name="Normal 12" xfId="144" xr:uid="{00000000-0005-0000-0000-00008D030000}"/>
    <cellStyle name="Normal 12 10" xfId="827" xr:uid="{00000000-0005-0000-0000-00008E030000}"/>
    <cellStyle name="Normal 12 10 2" xfId="1420" xr:uid="{00000000-0005-0000-0000-00008F030000}"/>
    <cellStyle name="Normal 12 10 3" xfId="1732" xr:uid="{00000000-0005-0000-0000-000090030000}"/>
    <cellStyle name="Normal 12 10 4" xfId="1108" xr:uid="{00000000-0005-0000-0000-000091030000}"/>
    <cellStyle name="Normal 12 11" xfId="1419" xr:uid="{00000000-0005-0000-0000-000092030000}"/>
    <cellStyle name="Normal 12 12" xfId="1731" xr:uid="{00000000-0005-0000-0000-000093030000}"/>
    <cellStyle name="Normal 12 13" xfId="1107" xr:uid="{00000000-0005-0000-0000-000094030000}"/>
    <cellStyle name="Normal 12 2" xfId="145" xr:uid="{00000000-0005-0000-0000-000095030000}"/>
    <cellStyle name="Normal 12 3" xfId="146" xr:uid="{00000000-0005-0000-0000-000096030000}"/>
    <cellStyle name="Normal 12 4" xfId="147" xr:uid="{00000000-0005-0000-0000-000097030000}"/>
    <cellStyle name="Normal 12 5" xfId="148" xr:uid="{00000000-0005-0000-0000-000098030000}"/>
    <cellStyle name="Normal 12 5 2" xfId="149" xr:uid="{00000000-0005-0000-0000-000099030000}"/>
    <cellStyle name="Normal 12 5 2 2" xfId="621" xr:uid="{00000000-0005-0000-0000-00009A030000}"/>
    <cellStyle name="Normal 12 5 2 2 2" xfId="1422" xr:uid="{00000000-0005-0000-0000-00009B030000}"/>
    <cellStyle name="Normal 12 5 2 3" xfId="829" xr:uid="{00000000-0005-0000-0000-00009C030000}"/>
    <cellStyle name="Normal 12 5 2 3 2" xfId="1734" xr:uid="{00000000-0005-0000-0000-00009D030000}"/>
    <cellStyle name="Normal 12 5 2 4" xfId="1110" xr:uid="{00000000-0005-0000-0000-00009E030000}"/>
    <cellStyle name="Normal 12 5 3" xfId="150" xr:uid="{00000000-0005-0000-0000-00009F030000}"/>
    <cellStyle name="Normal 12 5 3 2" xfId="622" xr:uid="{00000000-0005-0000-0000-0000A0030000}"/>
    <cellStyle name="Normal 12 5 3 2 2" xfId="1423" xr:uid="{00000000-0005-0000-0000-0000A1030000}"/>
    <cellStyle name="Normal 12 5 3 3" xfId="830" xr:uid="{00000000-0005-0000-0000-0000A2030000}"/>
    <cellStyle name="Normal 12 5 3 3 2" xfId="1735" xr:uid="{00000000-0005-0000-0000-0000A3030000}"/>
    <cellStyle name="Normal 12 5 3 4" xfId="1111" xr:uid="{00000000-0005-0000-0000-0000A4030000}"/>
    <cellStyle name="Normal 12 5 4" xfId="151" xr:uid="{00000000-0005-0000-0000-0000A5030000}"/>
    <cellStyle name="Normal 12 5 4 2" xfId="623" xr:uid="{00000000-0005-0000-0000-0000A6030000}"/>
    <cellStyle name="Normal 12 5 4 2 2" xfId="1424" xr:uid="{00000000-0005-0000-0000-0000A7030000}"/>
    <cellStyle name="Normal 12 5 4 3" xfId="831" xr:uid="{00000000-0005-0000-0000-0000A8030000}"/>
    <cellStyle name="Normal 12 5 4 3 2" xfId="1736" xr:uid="{00000000-0005-0000-0000-0000A9030000}"/>
    <cellStyle name="Normal 12 5 4 4" xfId="1112" xr:uid="{00000000-0005-0000-0000-0000AA030000}"/>
    <cellStyle name="Normal 12 5 5" xfId="620" xr:uid="{00000000-0005-0000-0000-0000AB030000}"/>
    <cellStyle name="Normal 12 5 5 2" xfId="1425" xr:uid="{00000000-0005-0000-0000-0000AC030000}"/>
    <cellStyle name="Normal 12 5 5 3" xfId="1737" xr:uid="{00000000-0005-0000-0000-0000AD030000}"/>
    <cellStyle name="Normal 12 5 5 4" xfId="1113" xr:uid="{00000000-0005-0000-0000-0000AE030000}"/>
    <cellStyle name="Normal 12 5 6" xfId="828" xr:uid="{00000000-0005-0000-0000-0000AF030000}"/>
    <cellStyle name="Normal 12 5 6 2" xfId="1426" xr:uid="{00000000-0005-0000-0000-0000B0030000}"/>
    <cellStyle name="Normal 12 5 6 3" xfId="1738" xr:uid="{00000000-0005-0000-0000-0000B1030000}"/>
    <cellStyle name="Normal 12 5 6 4" xfId="1114" xr:uid="{00000000-0005-0000-0000-0000B2030000}"/>
    <cellStyle name="Normal 12 5 7" xfId="1421" xr:uid="{00000000-0005-0000-0000-0000B3030000}"/>
    <cellStyle name="Normal 12 5 8" xfId="1733" xr:uid="{00000000-0005-0000-0000-0000B4030000}"/>
    <cellStyle name="Normal 12 5 9" xfId="1109" xr:uid="{00000000-0005-0000-0000-0000B5030000}"/>
    <cellStyle name="Normal 12 6" xfId="152" xr:uid="{00000000-0005-0000-0000-0000B6030000}"/>
    <cellStyle name="Normal 12 6 2" xfId="624" xr:uid="{00000000-0005-0000-0000-0000B7030000}"/>
    <cellStyle name="Normal 12 6 2 2" xfId="1427" xr:uid="{00000000-0005-0000-0000-0000B8030000}"/>
    <cellStyle name="Normal 12 6 3" xfId="832" xr:uid="{00000000-0005-0000-0000-0000B9030000}"/>
    <cellStyle name="Normal 12 6 3 2" xfId="1739" xr:uid="{00000000-0005-0000-0000-0000BA030000}"/>
    <cellStyle name="Normal 12 6 4" xfId="1115" xr:uid="{00000000-0005-0000-0000-0000BB030000}"/>
    <cellStyle name="Normal 12 7" xfId="153" xr:uid="{00000000-0005-0000-0000-0000BC030000}"/>
    <cellStyle name="Normal 12 7 2" xfId="625" xr:uid="{00000000-0005-0000-0000-0000BD030000}"/>
    <cellStyle name="Normal 12 7 2 2" xfId="1428" xr:uid="{00000000-0005-0000-0000-0000BE030000}"/>
    <cellStyle name="Normal 12 7 3" xfId="833" xr:uid="{00000000-0005-0000-0000-0000BF030000}"/>
    <cellStyle name="Normal 12 7 3 2" xfId="1740" xr:uid="{00000000-0005-0000-0000-0000C0030000}"/>
    <cellStyle name="Normal 12 7 4" xfId="1116" xr:uid="{00000000-0005-0000-0000-0000C1030000}"/>
    <cellStyle name="Normal 12 8" xfId="154" xr:uid="{00000000-0005-0000-0000-0000C2030000}"/>
    <cellStyle name="Normal 12 8 2" xfId="626" xr:uid="{00000000-0005-0000-0000-0000C3030000}"/>
    <cellStyle name="Normal 12 8 2 2" xfId="1429" xr:uid="{00000000-0005-0000-0000-0000C4030000}"/>
    <cellStyle name="Normal 12 8 3" xfId="834" xr:uid="{00000000-0005-0000-0000-0000C5030000}"/>
    <cellStyle name="Normal 12 8 3 2" xfId="1741" xr:uid="{00000000-0005-0000-0000-0000C6030000}"/>
    <cellStyle name="Normal 12 8 4" xfId="1117" xr:uid="{00000000-0005-0000-0000-0000C7030000}"/>
    <cellStyle name="Normal 12 9" xfId="619" xr:uid="{00000000-0005-0000-0000-0000C8030000}"/>
    <cellStyle name="Normal 12 9 2" xfId="1430" xr:uid="{00000000-0005-0000-0000-0000C9030000}"/>
    <cellStyle name="Normal 12 9 3" xfId="1742" xr:uid="{00000000-0005-0000-0000-0000CA030000}"/>
    <cellStyle name="Normal 12 9 4" xfId="1118" xr:uid="{00000000-0005-0000-0000-0000CB030000}"/>
    <cellStyle name="Normal 13" xfId="155" xr:uid="{00000000-0005-0000-0000-0000CC030000}"/>
    <cellStyle name="Normal 13 10" xfId="835" xr:uid="{00000000-0005-0000-0000-0000CD030000}"/>
    <cellStyle name="Normal 13 10 2" xfId="1432" xr:uid="{00000000-0005-0000-0000-0000CE030000}"/>
    <cellStyle name="Normal 13 10 3" xfId="1744" xr:uid="{00000000-0005-0000-0000-0000CF030000}"/>
    <cellStyle name="Normal 13 10 4" xfId="1120" xr:uid="{00000000-0005-0000-0000-0000D0030000}"/>
    <cellStyle name="Normal 13 11" xfId="1431" xr:uid="{00000000-0005-0000-0000-0000D1030000}"/>
    <cellStyle name="Normal 13 12" xfId="1743" xr:uid="{00000000-0005-0000-0000-0000D2030000}"/>
    <cellStyle name="Normal 13 13" xfId="1119" xr:uid="{00000000-0005-0000-0000-0000D3030000}"/>
    <cellStyle name="Normal 13 14" xfId="1890" xr:uid="{00000000-0005-0000-0000-0000D4030000}"/>
    <cellStyle name="Normal 13 2" xfId="156" xr:uid="{00000000-0005-0000-0000-0000D5030000}"/>
    <cellStyle name="Normal 13 3" xfId="157" xr:uid="{00000000-0005-0000-0000-0000D6030000}"/>
    <cellStyle name="Normal 13 4" xfId="158" xr:uid="{00000000-0005-0000-0000-0000D7030000}"/>
    <cellStyle name="Normal 13 5" xfId="159" xr:uid="{00000000-0005-0000-0000-0000D8030000}"/>
    <cellStyle name="Normal 13 5 2" xfId="160" xr:uid="{00000000-0005-0000-0000-0000D9030000}"/>
    <cellStyle name="Normal 13 5 2 2" xfId="629" xr:uid="{00000000-0005-0000-0000-0000DA030000}"/>
    <cellStyle name="Normal 13 5 2 2 2" xfId="1434" xr:uid="{00000000-0005-0000-0000-0000DB030000}"/>
    <cellStyle name="Normal 13 5 2 3" xfId="837" xr:uid="{00000000-0005-0000-0000-0000DC030000}"/>
    <cellStyle name="Normal 13 5 2 3 2" xfId="1746" xr:uid="{00000000-0005-0000-0000-0000DD030000}"/>
    <cellStyle name="Normal 13 5 2 4" xfId="1122" xr:uid="{00000000-0005-0000-0000-0000DE030000}"/>
    <cellStyle name="Normal 13 5 3" xfId="161" xr:uid="{00000000-0005-0000-0000-0000DF030000}"/>
    <cellStyle name="Normal 13 5 3 2" xfId="630" xr:uid="{00000000-0005-0000-0000-0000E0030000}"/>
    <cellStyle name="Normal 13 5 3 2 2" xfId="1435" xr:uid="{00000000-0005-0000-0000-0000E1030000}"/>
    <cellStyle name="Normal 13 5 3 3" xfId="838" xr:uid="{00000000-0005-0000-0000-0000E2030000}"/>
    <cellStyle name="Normal 13 5 3 3 2" xfId="1747" xr:uid="{00000000-0005-0000-0000-0000E3030000}"/>
    <cellStyle name="Normal 13 5 3 4" xfId="1123" xr:uid="{00000000-0005-0000-0000-0000E4030000}"/>
    <cellStyle name="Normal 13 5 4" xfId="162" xr:uid="{00000000-0005-0000-0000-0000E5030000}"/>
    <cellStyle name="Normal 13 5 4 2" xfId="631" xr:uid="{00000000-0005-0000-0000-0000E6030000}"/>
    <cellStyle name="Normal 13 5 4 2 2" xfId="1436" xr:uid="{00000000-0005-0000-0000-0000E7030000}"/>
    <cellStyle name="Normal 13 5 4 3" xfId="839" xr:uid="{00000000-0005-0000-0000-0000E8030000}"/>
    <cellStyle name="Normal 13 5 4 3 2" xfId="1748" xr:uid="{00000000-0005-0000-0000-0000E9030000}"/>
    <cellStyle name="Normal 13 5 4 4" xfId="1124" xr:uid="{00000000-0005-0000-0000-0000EA030000}"/>
    <cellStyle name="Normal 13 5 5" xfId="628" xr:uid="{00000000-0005-0000-0000-0000EB030000}"/>
    <cellStyle name="Normal 13 5 5 2" xfId="1437" xr:uid="{00000000-0005-0000-0000-0000EC030000}"/>
    <cellStyle name="Normal 13 5 5 3" xfId="1749" xr:uid="{00000000-0005-0000-0000-0000ED030000}"/>
    <cellStyle name="Normal 13 5 5 4" xfId="1125" xr:uid="{00000000-0005-0000-0000-0000EE030000}"/>
    <cellStyle name="Normal 13 5 6" xfId="836" xr:uid="{00000000-0005-0000-0000-0000EF030000}"/>
    <cellStyle name="Normal 13 5 6 2" xfId="1438" xr:uid="{00000000-0005-0000-0000-0000F0030000}"/>
    <cellStyle name="Normal 13 5 6 3" xfId="1750" xr:uid="{00000000-0005-0000-0000-0000F1030000}"/>
    <cellStyle name="Normal 13 5 6 4" xfId="1126" xr:uid="{00000000-0005-0000-0000-0000F2030000}"/>
    <cellStyle name="Normal 13 5 7" xfId="1433" xr:uid="{00000000-0005-0000-0000-0000F3030000}"/>
    <cellStyle name="Normal 13 5 8" xfId="1745" xr:uid="{00000000-0005-0000-0000-0000F4030000}"/>
    <cellStyle name="Normal 13 5 9" xfId="1121" xr:uid="{00000000-0005-0000-0000-0000F5030000}"/>
    <cellStyle name="Normal 13 6" xfId="163" xr:uid="{00000000-0005-0000-0000-0000F6030000}"/>
    <cellStyle name="Normal 13 6 2" xfId="632" xr:uid="{00000000-0005-0000-0000-0000F7030000}"/>
    <cellStyle name="Normal 13 6 2 2" xfId="1439" xr:uid="{00000000-0005-0000-0000-0000F8030000}"/>
    <cellStyle name="Normal 13 6 3" xfId="840" xr:uid="{00000000-0005-0000-0000-0000F9030000}"/>
    <cellStyle name="Normal 13 6 3 2" xfId="1751" xr:uid="{00000000-0005-0000-0000-0000FA030000}"/>
    <cellStyle name="Normal 13 6 4" xfId="1127" xr:uid="{00000000-0005-0000-0000-0000FB030000}"/>
    <cellStyle name="Normal 13 7" xfId="164" xr:uid="{00000000-0005-0000-0000-0000FC030000}"/>
    <cellStyle name="Normal 13 7 2" xfId="633" xr:uid="{00000000-0005-0000-0000-0000FD030000}"/>
    <cellStyle name="Normal 13 7 2 2" xfId="1440" xr:uid="{00000000-0005-0000-0000-0000FE030000}"/>
    <cellStyle name="Normal 13 7 3" xfId="841" xr:uid="{00000000-0005-0000-0000-0000FF030000}"/>
    <cellStyle name="Normal 13 7 3 2" xfId="1752" xr:uid="{00000000-0005-0000-0000-000000040000}"/>
    <cellStyle name="Normal 13 7 4" xfId="1128" xr:uid="{00000000-0005-0000-0000-000001040000}"/>
    <cellStyle name="Normal 13 8" xfId="165" xr:uid="{00000000-0005-0000-0000-000002040000}"/>
    <cellStyle name="Normal 13 8 2" xfId="634" xr:uid="{00000000-0005-0000-0000-000003040000}"/>
    <cellStyle name="Normal 13 8 2 2" xfId="1441" xr:uid="{00000000-0005-0000-0000-000004040000}"/>
    <cellStyle name="Normal 13 8 3" xfId="842" xr:uid="{00000000-0005-0000-0000-000005040000}"/>
    <cellStyle name="Normal 13 8 3 2" xfId="1753" xr:uid="{00000000-0005-0000-0000-000006040000}"/>
    <cellStyle name="Normal 13 8 4" xfId="1129" xr:uid="{00000000-0005-0000-0000-000007040000}"/>
    <cellStyle name="Normal 13 9" xfId="627" xr:uid="{00000000-0005-0000-0000-000008040000}"/>
    <cellStyle name="Normal 13 9 2" xfId="1442" xr:uid="{00000000-0005-0000-0000-000009040000}"/>
    <cellStyle name="Normal 13 9 3" xfId="1754" xr:uid="{00000000-0005-0000-0000-00000A040000}"/>
    <cellStyle name="Normal 13 9 4" xfId="1130" xr:uid="{00000000-0005-0000-0000-00000B040000}"/>
    <cellStyle name="Normal 14" xfId="166" xr:uid="{00000000-0005-0000-0000-00000C040000}"/>
    <cellStyle name="Normal 14 10" xfId="843" xr:uid="{00000000-0005-0000-0000-00000D040000}"/>
    <cellStyle name="Normal 14 10 2" xfId="1444" xr:uid="{00000000-0005-0000-0000-00000E040000}"/>
    <cellStyle name="Normal 14 10 2 2" xfId="1914" xr:uid="{00000000-0005-0000-0000-00000F040000}"/>
    <cellStyle name="Normal 14 10 3" xfId="1756" xr:uid="{00000000-0005-0000-0000-000010040000}"/>
    <cellStyle name="Normal 14 10 4" xfId="1132" xr:uid="{00000000-0005-0000-0000-000011040000}"/>
    <cellStyle name="Normal 14 11" xfId="1443" xr:uid="{00000000-0005-0000-0000-000012040000}"/>
    <cellStyle name="Normal 14 12" xfId="1755" xr:uid="{00000000-0005-0000-0000-000013040000}"/>
    <cellStyle name="Normal 14 13" xfId="1131" xr:uid="{00000000-0005-0000-0000-000014040000}"/>
    <cellStyle name="Normal 14 2" xfId="167" xr:uid="{00000000-0005-0000-0000-000015040000}"/>
    <cellStyle name="Normal 14 3" xfId="168" xr:uid="{00000000-0005-0000-0000-000016040000}"/>
    <cellStyle name="Normal 14 4" xfId="169" xr:uid="{00000000-0005-0000-0000-000017040000}"/>
    <cellStyle name="Normal 14 5" xfId="170" xr:uid="{00000000-0005-0000-0000-000018040000}"/>
    <cellStyle name="Normal 14 5 2" xfId="171" xr:uid="{00000000-0005-0000-0000-000019040000}"/>
    <cellStyle name="Normal 14 5 2 2" xfId="637" xr:uid="{00000000-0005-0000-0000-00001A040000}"/>
    <cellStyle name="Normal 14 5 2 2 2" xfId="1446" xr:uid="{00000000-0005-0000-0000-00001B040000}"/>
    <cellStyle name="Normal 14 5 2 3" xfId="845" xr:uid="{00000000-0005-0000-0000-00001C040000}"/>
    <cellStyle name="Normal 14 5 2 3 2" xfId="1758" xr:uid="{00000000-0005-0000-0000-00001D040000}"/>
    <cellStyle name="Normal 14 5 2 4" xfId="1134" xr:uid="{00000000-0005-0000-0000-00001E040000}"/>
    <cellStyle name="Normal 14 5 3" xfId="172" xr:uid="{00000000-0005-0000-0000-00001F040000}"/>
    <cellStyle name="Normal 14 5 3 2" xfId="638" xr:uid="{00000000-0005-0000-0000-000020040000}"/>
    <cellStyle name="Normal 14 5 3 2 2" xfId="1447" xr:uid="{00000000-0005-0000-0000-000021040000}"/>
    <cellStyle name="Normal 14 5 3 3" xfId="846" xr:uid="{00000000-0005-0000-0000-000022040000}"/>
    <cellStyle name="Normal 14 5 3 3 2" xfId="1759" xr:uid="{00000000-0005-0000-0000-000023040000}"/>
    <cellStyle name="Normal 14 5 3 4" xfId="1135" xr:uid="{00000000-0005-0000-0000-000024040000}"/>
    <cellStyle name="Normal 14 5 4" xfId="173" xr:uid="{00000000-0005-0000-0000-000025040000}"/>
    <cellStyle name="Normal 14 5 4 2" xfId="639" xr:uid="{00000000-0005-0000-0000-000026040000}"/>
    <cellStyle name="Normal 14 5 4 2 2" xfId="1448" xr:uid="{00000000-0005-0000-0000-000027040000}"/>
    <cellStyle name="Normal 14 5 4 3" xfId="847" xr:uid="{00000000-0005-0000-0000-000028040000}"/>
    <cellStyle name="Normal 14 5 4 3 2" xfId="1760" xr:uid="{00000000-0005-0000-0000-000029040000}"/>
    <cellStyle name="Normal 14 5 4 4" xfId="1136" xr:uid="{00000000-0005-0000-0000-00002A040000}"/>
    <cellStyle name="Normal 14 5 5" xfId="636" xr:uid="{00000000-0005-0000-0000-00002B040000}"/>
    <cellStyle name="Normal 14 5 5 2" xfId="1449" xr:uid="{00000000-0005-0000-0000-00002C040000}"/>
    <cellStyle name="Normal 14 5 5 3" xfId="1761" xr:uid="{00000000-0005-0000-0000-00002D040000}"/>
    <cellStyle name="Normal 14 5 5 4" xfId="1137" xr:uid="{00000000-0005-0000-0000-00002E040000}"/>
    <cellStyle name="Normal 14 5 6" xfId="844" xr:uid="{00000000-0005-0000-0000-00002F040000}"/>
    <cellStyle name="Normal 14 5 6 2" xfId="1450" xr:uid="{00000000-0005-0000-0000-000030040000}"/>
    <cellStyle name="Normal 14 5 6 3" xfId="1762" xr:uid="{00000000-0005-0000-0000-000031040000}"/>
    <cellStyle name="Normal 14 5 6 4" xfId="1138" xr:uid="{00000000-0005-0000-0000-000032040000}"/>
    <cellStyle name="Normal 14 5 7" xfId="1445" xr:uid="{00000000-0005-0000-0000-000033040000}"/>
    <cellStyle name="Normal 14 5 8" xfId="1757" xr:uid="{00000000-0005-0000-0000-000034040000}"/>
    <cellStyle name="Normal 14 5 9" xfId="1133" xr:uid="{00000000-0005-0000-0000-000035040000}"/>
    <cellStyle name="Normal 14 6" xfId="174" xr:uid="{00000000-0005-0000-0000-000036040000}"/>
    <cellStyle name="Normal 14 6 2" xfId="640" xr:uid="{00000000-0005-0000-0000-000037040000}"/>
    <cellStyle name="Normal 14 6 2 2" xfId="1451" xr:uid="{00000000-0005-0000-0000-000038040000}"/>
    <cellStyle name="Normal 14 6 3" xfId="848" xr:uid="{00000000-0005-0000-0000-000039040000}"/>
    <cellStyle name="Normal 14 6 3 2" xfId="1763" xr:uid="{00000000-0005-0000-0000-00003A040000}"/>
    <cellStyle name="Normal 14 6 4" xfId="1139" xr:uid="{00000000-0005-0000-0000-00003B040000}"/>
    <cellStyle name="Normal 14 7" xfId="175" xr:uid="{00000000-0005-0000-0000-00003C040000}"/>
    <cellStyle name="Normal 14 7 2" xfId="641" xr:uid="{00000000-0005-0000-0000-00003D040000}"/>
    <cellStyle name="Normal 14 7 2 2" xfId="1452" xr:uid="{00000000-0005-0000-0000-00003E040000}"/>
    <cellStyle name="Normal 14 7 3" xfId="849" xr:uid="{00000000-0005-0000-0000-00003F040000}"/>
    <cellStyle name="Normal 14 7 3 2" xfId="1764" xr:uid="{00000000-0005-0000-0000-000040040000}"/>
    <cellStyle name="Normal 14 7 4" xfId="1140" xr:uid="{00000000-0005-0000-0000-000041040000}"/>
    <cellStyle name="Normal 14 8" xfId="176" xr:uid="{00000000-0005-0000-0000-000042040000}"/>
    <cellStyle name="Normal 14 8 2" xfId="642" xr:uid="{00000000-0005-0000-0000-000043040000}"/>
    <cellStyle name="Normal 14 8 2 2" xfId="1453" xr:uid="{00000000-0005-0000-0000-000044040000}"/>
    <cellStyle name="Normal 14 8 3" xfId="850" xr:uid="{00000000-0005-0000-0000-000045040000}"/>
    <cellStyle name="Normal 14 8 3 2" xfId="1765" xr:uid="{00000000-0005-0000-0000-000046040000}"/>
    <cellStyle name="Normal 14 8 4" xfId="1141" xr:uid="{00000000-0005-0000-0000-000047040000}"/>
    <cellStyle name="Normal 14 9" xfId="635" xr:uid="{00000000-0005-0000-0000-000048040000}"/>
    <cellStyle name="Normal 14 9 2" xfId="1454" xr:uid="{00000000-0005-0000-0000-000049040000}"/>
    <cellStyle name="Normal 14 9 3" xfId="1766" xr:uid="{00000000-0005-0000-0000-00004A040000}"/>
    <cellStyle name="Normal 14 9 4" xfId="1142" xr:uid="{00000000-0005-0000-0000-00004B040000}"/>
    <cellStyle name="Normal 15" xfId="177" xr:uid="{00000000-0005-0000-0000-00004C040000}"/>
    <cellStyle name="Normal 16" xfId="178" xr:uid="{00000000-0005-0000-0000-00004D040000}"/>
    <cellStyle name="Normal 16 2" xfId="179" xr:uid="{00000000-0005-0000-0000-00004E040000}"/>
    <cellStyle name="Normal 16 3" xfId="180" xr:uid="{00000000-0005-0000-0000-00004F040000}"/>
    <cellStyle name="Normal 16 4" xfId="181" xr:uid="{00000000-0005-0000-0000-000050040000}"/>
    <cellStyle name="Normal 16 5" xfId="182" xr:uid="{00000000-0005-0000-0000-000051040000}"/>
    <cellStyle name="Normal 17" xfId="183" xr:uid="{00000000-0005-0000-0000-000052040000}"/>
    <cellStyle name="Normal 17 2" xfId="184" xr:uid="{00000000-0005-0000-0000-000053040000}"/>
    <cellStyle name="Normal 17 3" xfId="185" xr:uid="{00000000-0005-0000-0000-000054040000}"/>
    <cellStyle name="Normal 17 4" xfId="186" xr:uid="{00000000-0005-0000-0000-000055040000}"/>
    <cellStyle name="Normal 17 5" xfId="187" xr:uid="{00000000-0005-0000-0000-000056040000}"/>
    <cellStyle name="Normal 18" xfId="188" xr:uid="{00000000-0005-0000-0000-000057040000}"/>
    <cellStyle name="Normal 18 2" xfId="189" xr:uid="{00000000-0005-0000-0000-000058040000}"/>
    <cellStyle name="Normal 18 3" xfId="190" xr:uid="{00000000-0005-0000-0000-000059040000}"/>
    <cellStyle name="Normal 18 4" xfId="191" xr:uid="{00000000-0005-0000-0000-00005A040000}"/>
    <cellStyle name="Normal 18 5" xfId="192" xr:uid="{00000000-0005-0000-0000-00005B040000}"/>
    <cellStyle name="Normal 19" xfId="193" xr:uid="{00000000-0005-0000-0000-00005C040000}"/>
    <cellStyle name="Normal 19 2" xfId="194" xr:uid="{00000000-0005-0000-0000-00005D040000}"/>
    <cellStyle name="Normal 19 3" xfId="195" xr:uid="{00000000-0005-0000-0000-00005E040000}"/>
    <cellStyle name="Normal 19 4" xfId="196" xr:uid="{00000000-0005-0000-0000-00005F040000}"/>
    <cellStyle name="Normal 19 5" xfId="197" xr:uid="{00000000-0005-0000-0000-000060040000}"/>
    <cellStyle name="Normal 2" xfId="198" xr:uid="{00000000-0005-0000-0000-000061040000}"/>
    <cellStyle name="Normal 2 10" xfId="199" xr:uid="{00000000-0005-0000-0000-000062040000}"/>
    <cellStyle name="Normal 2 10 2" xfId="200" xr:uid="{00000000-0005-0000-0000-000063040000}"/>
    <cellStyle name="Normal 2 10 3" xfId="201" xr:uid="{00000000-0005-0000-0000-000064040000}"/>
    <cellStyle name="Normal 2 10 4" xfId="202" xr:uid="{00000000-0005-0000-0000-000065040000}"/>
    <cellStyle name="Normal 2 10 5" xfId="203" xr:uid="{00000000-0005-0000-0000-000066040000}"/>
    <cellStyle name="Normal 2 11" xfId="204" xr:uid="{00000000-0005-0000-0000-000067040000}"/>
    <cellStyle name="Normal 2 11 2" xfId="205" xr:uid="{00000000-0005-0000-0000-000068040000}"/>
    <cellStyle name="Normal 2 11 3" xfId="206" xr:uid="{00000000-0005-0000-0000-000069040000}"/>
    <cellStyle name="Normal 2 11 4" xfId="207" xr:uid="{00000000-0005-0000-0000-00006A040000}"/>
    <cellStyle name="Normal 2 11 5" xfId="208" xr:uid="{00000000-0005-0000-0000-00006B040000}"/>
    <cellStyle name="Normal 2 12" xfId="209" xr:uid="{00000000-0005-0000-0000-00006C040000}"/>
    <cellStyle name="Normal 2 13" xfId="210" xr:uid="{00000000-0005-0000-0000-00006D040000}"/>
    <cellStyle name="Normal 2 14" xfId="211" xr:uid="{00000000-0005-0000-0000-00006E040000}"/>
    <cellStyle name="Normal 2 15" xfId="212" xr:uid="{00000000-0005-0000-0000-00006F040000}"/>
    <cellStyle name="Normal 2 16" xfId="213" xr:uid="{00000000-0005-0000-0000-000070040000}"/>
    <cellStyle name="Normal 2 17" xfId="214" xr:uid="{00000000-0005-0000-0000-000071040000}"/>
    <cellStyle name="Normal 2 18" xfId="215" xr:uid="{00000000-0005-0000-0000-000072040000}"/>
    <cellStyle name="Normal 2 19" xfId="216" xr:uid="{00000000-0005-0000-0000-000073040000}"/>
    <cellStyle name="Normal 2 2" xfId="217" xr:uid="{00000000-0005-0000-0000-000074040000}"/>
    <cellStyle name="Normal 2 2 2" xfId="218" xr:uid="{00000000-0005-0000-0000-000075040000}"/>
    <cellStyle name="Normal 2 2 3" xfId="219" xr:uid="{00000000-0005-0000-0000-000076040000}"/>
    <cellStyle name="Normal 2 2 4" xfId="220" xr:uid="{00000000-0005-0000-0000-000077040000}"/>
    <cellStyle name="Normal 2 2 5" xfId="221" xr:uid="{00000000-0005-0000-0000-000078040000}"/>
    <cellStyle name="Normal 2 20" xfId="222" xr:uid="{00000000-0005-0000-0000-000079040000}"/>
    <cellStyle name="Normal 2 21" xfId="223" xr:uid="{00000000-0005-0000-0000-00007A040000}"/>
    <cellStyle name="Normal 2 22" xfId="224" xr:uid="{00000000-0005-0000-0000-00007B040000}"/>
    <cellStyle name="Normal 2 23" xfId="225" xr:uid="{00000000-0005-0000-0000-00007C040000}"/>
    <cellStyle name="Normal 2 24" xfId="226" xr:uid="{00000000-0005-0000-0000-00007D040000}"/>
    <cellStyle name="Normal 2 25" xfId="227" xr:uid="{00000000-0005-0000-0000-00007E040000}"/>
    <cellStyle name="Normal 2 26" xfId="228" xr:uid="{00000000-0005-0000-0000-00007F040000}"/>
    <cellStyle name="Normal 2 27" xfId="229" xr:uid="{00000000-0005-0000-0000-000080040000}"/>
    <cellStyle name="Normal 2 28" xfId="230" xr:uid="{00000000-0005-0000-0000-000081040000}"/>
    <cellStyle name="Normal 2 29" xfId="231" xr:uid="{00000000-0005-0000-0000-000082040000}"/>
    <cellStyle name="Normal 2 3" xfId="232" xr:uid="{00000000-0005-0000-0000-000083040000}"/>
    <cellStyle name="Normal 2 3 2" xfId="233" xr:uid="{00000000-0005-0000-0000-000084040000}"/>
    <cellStyle name="Normal 2 3 3" xfId="234" xr:uid="{00000000-0005-0000-0000-000085040000}"/>
    <cellStyle name="Normal 2 3 4" xfId="235" xr:uid="{00000000-0005-0000-0000-000086040000}"/>
    <cellStyle name="Normal 2 3 5" xfId="236" xr:uid="{00000000-0005-0000-0000-000087040000}"/>
    <cellStyle name="Normal 2 30" xfId="237" xr:uid="{00000000-0005-0000-0000-000088040000}"/>
    <cellStyle name="Normal 2 31" xfId="238" xr:uid="{00000000-0005-0000-0000-000089040000}"/>
    <cellStyle name="Normal 2 32" xfId="239" xr:uid="{00000000-0005-0000-0000-00008A040000}"/>
    <cellStyle name="Normal 2 33" xfId="240" xr:uid="{00000000-0005-0000-0000-00008B040000}"/>
    <cellStyle name="Normal 2 34" xfId="241" xr:uid="{00000000-0005-0000-0000-00008C040000}"/>
    <cellStyle name="Normal 2 35" xfId="242" xr:uid="{00000000-0005-0000-0000-00008D040000}"/>
    <cellStyle name="Normal 2 36" xfId="243" xr:uid="{00000000-0005-0000-0000-00008E040000}"/>
    <cellStyle name="Normal 2 37" xfId="244" xr:uid="{00000000-0005-0000-0000-00008F040000}"/>
    <cellStyle name="Normal 2 38" xfId="245" xr:uid="{00000000-0005-0000-0000-000090040000}"/>
    <cellStyle name="Normal 2 39" xfId="246" xr:uid="{00000000-0005-0000-0000-000091040000}"/>
    <cellStyle name="Normal 2 4" xfId="247" xr:uid="{00000000-0005-0000-0000-000092040000}"/>
    <cellStyle name="Normal 2 4 2" xfId="248" xr:uid="{00000000-0005-0000-0000-000093040000}"/>
    <cellStyle name="Normal 2 4 3" xfId="249" xr:uid="{00000000-0005-0000-0000-000094040000}"/>
    <cellStyle name="Normal 2 4 4" xfId="250" xr:uid="{00000000-0005-0000-0000-000095040000}"/>
    <cellStyle name="Normal 2 4 5" xfId="251" xr:uid="{00000000-0005-0000-0000-000096040000}"/>
    <cellStyle name="Normal 2 5" xfId="252" xr:uid="{00000000-0005-0000-0000-000097040000}"/>
    <cellStyle name="Normal 2 5 2" xfId="253" xr:uid="{00000000-0005-0000-0000-000098040000}"/>
    <cellStyle name="Normal 2 5 3" xfId="254" xr:uid="{00000000-0005-0000-0000-000099040000}"/>
    <cellStyle name="Normal 2 5 4" xfId="255" xr:uid="{00000000-0005-0000-0000-00009A040000}"/>
    <cellStyle name="Normal 2 5 5" xfId="256" xr:uid="{00000000-0005-0000-0000-00009B040000}"/>
    <cellStyle name="Normal 2 6" xfId="257" xr:uid="{00000000-0005-0000-0000-00009C040000}"/>
    <cellStyle name="Normal 2 6 2" xfId="258" xr:uid="{00000000-0005-0000-0000-00009D040000}"/>
    <cellStyle name="Normal 2 6 3" xfId="259" xr:uid="{00000000-0005-0000-0000-00009E040000}"/>
    <cellStyle name="Normal 2 6 4" xfId="260" xr:uid="{00000000-0005-0000-0000-00009F040000}"/>
    <cellStyle name="Normal 2 6 5" xfId="261" xr:uid="{00000000-0005-0000-0000-0000A0040000}"/>
    <cellStyle name="Normal 2 7" xfId="262" xr:uid="{00000000-0005-0000-0000-0000A1040000}"/>
    <cellStyle name="Normal 2 7 2" xfId="263" xr:uid="{00000000-0005-0000-0000-0000A2040000}"/>
    <cellStyle name="Normal 2 7 3" xfId="264" xr:uid="{00000000-0005-0000-0000-0000A3040000}"/>
    <cellStyle name="Normal 2 7 4" xfId="265" xr:uid="{00000000-0005-0000-0000-0000A4040000}"/>
    <cellStyle name="Normal 2 7 5" xfId="266" xr:uid="{00000000-0005-0000-0000-0000A5040000}"/>
    <cellStyle name="Normal 2 8" xfId="267" xr:uid="{00000000-0005-0000-0000-0000A6040000}"/>
    <cellStyle name="Normal 2 8 2" xfId="268" xr:uid="{00000000-0005-0000-0000-0000A7040000}"/>
    <cellStyle name="Normal 2 8 3" xfId="269" xr:uid="{00000000-0005-0000-0000-0000A8040000}"/>
    <cellStyle name="Normal 2 8 4" xfId="270" xr:uid="{00000000-0005-0000-0000-0000A9040000}"/>
    <cellStyle name="Normal 2 8 5" xfId="271" xr:uid="{00000000-0005-0000-0000-0000AA040000}"/>
    <cellStyle name="Normal 2 9" xfId="272" xr:uid="{00000000-0005-0000-0000-0000AB040000}"/>
    <cellStyle name="Normal 2 9 2" xfId="273" xr:uid="{00000000-0005-0000-0000-0000AC040000}"/>
    <cellStyle name="Normal 2 9 3" xfId="274" xr:uid="{00000000-0005-0000-0000-0000AD040000}"/>
    <cellStyle name="Normal 2 9 4" xfId="275" xr:uid="{00000000-0005-0000-0000-0000AE040000}"/>
    <cellStyle name="Normal 2 9 5" xfId="276" xr:uid="{00000000-0005-0000-0000-0000AF040000}"/>
    <cellStyle name="Normal 20" xfId="277" xr:uid="{00000000-0005-0000-0000-0000B0040000}"/>
    <cellStyle name="Normal 20 2" xfId="278" xr:uid="{00000000-0005-0000-0000-0000B1040000}"/>
    <cellStyle name="Normal 20 3" xfId="279" xr:uid="{00000000-0005-0000-0000-0000B2040000}"/>
    <cellStyle name="Normal 20 4" xfId="280" xr:uid="{00000000-0005-0000-0000-0000B3040000}"/>
    <cellStyle name="Normal 20 5" xfId="281" xr:uid="{00000000-0005-0000-0000-0000B4040000}"/>
    <cellStyle name="Normal 21" xfId="282" xr:uid="{00000000-0005-0000-0000-0000B5040000}"/>
    <cellStyle name="Normal 21 2" xfId="283" xr:uid="{00000000-0005-0000-0000-0000B6040000}"/>
    <cellStyle name="Normal 21 3" xfId="284" xr:uid="{00000000-0005-0000-0000-0000B7040000}"/>
    <cellStyle name="Normal 21 4" xfId="285" xr:uid="{00000000-0005-0000-0000-0000B8040000}"/>
    <cellStyle name="Normal 21 5" xfId="286" xr:uid="{00000000-0005-0000-0000-0000B9040000}"/>
    <cellStyle name="Normal 22" xfId="287" xr:uid="{00000000-0005-0000-0000-0000BA040000}"/>
    <cellStyle name="Normal 22 2" xfId="288" xr:uid="{00000000-0005-0000-0000-0000BB040000}"/>
    <cellStyle name="Normal 22 3" xfId="289" xr:uid="{00000000-0005-0000-0000-0000BC040000}"/>
    <cellStyle name="Normal 22 4" xfId="290" xr:uid="{00000000-0005-0000-0000-0000BD040000}"/>
    <cellStyle name="Normal 22 5" xfId="291" xr:uid="{00000000-0005-0000-0000-0000BE040000}"/>
    <cellStyle name="Normal 23" xfId="292" xr:uid="{00000000-0005-0000-0000-0000BF040000}"/>
    <cellStyle name="Normal 23 2" xfId="293" xr:uid="{00000000-0005-0000-0000-0000C0040000}"/>
    <cellStyle name="Normal 23 3" xfId="294" xr:uid="{00000000-0005-0000-0000-0000C1040000}"/>
    <cellStyle name="Normal 23 4" xfId="295" xr:uid="{00000000-0005-0000-0000-0000C2040000}"/>
    <cellStyle name="Normal 23 5" xfId="296" xr:uid="{00000000-0005-0000-0000-0000C3040000}"/>
    <cellStyle name="Normal 24" xfId="297" xr:uid="{00000000-0005-0000-0000-0000C4040000}"/>
    <cellStyle name="Normal 25" xfId="298" xr:uid="{00000000-0005-0000-0000-0000C5040000}"/>
    <cellStyle name="Normal 26" xfId="299" xr:uid="{00000000-0005-0000-0000-0000C6040000}"/>
    <cellStyle name="Normal 27" xfId="300" xr:uid="{00000000-0005-0000-0000-0000C7040000}"/>
    <cellStyle name="Normal 28" xfId="301" xr:uid="{00000000-0005-0000-0000-0000C8040000}"/>
    <cellStyle name="Normal 29" xfId="302" xr:uid="{00000000-0005-0000-0000-0000C9040000}"/>
    <cellStyle name="Normal 3" xfId="303" xr:uid="{00000000-0005-0000-0000-0000CA040000}"/>
    <cellStyle name="Normal 3 10" xfId="304" xr:uid="{00000000-0005-0000-0000-0000CB040000}"/>
    <cellStyle name="Normal 3 10 2" xfId="305" xr:uid="{00000000-0005-0000-0000-0000CC040000}"/>
    <cellStyle name="Normal 3 11" xfId="306" xr:uid="{00000000-0005-0000-0000-0000CD040000}"/>
    <cellStyle name="Normal 3 11 2" xfId="307" xr:uid="{00000000-0005-0000-0000-0000CE040000}"/>
    <cellStyle name="Normal 3 12" xfId="308" xr:uid="{00000000-0005-0000-0000-0000CF040000}"/>
    <cellStyle name="Normal 3 13" xfId="309" xr:uid="{00000000-0005-0000-0000-0000D0040000}"/>
    <cellStyle name="Normal 3 14" xfId="310" xr:uid="{00000000-0005-0000-0000-0000D1040000}"/>
    <cellStyle name="Normal 3 15" xfId="311" xr:uid="{00000000-0005-0000-0000-0000D2040000}"/>
    <cellStyle name="Normal 3 15 2" xfId="312" xr:uid="{00000000-0005-0000-0000-0000D3040000}"/>
    <cellStyle name="Normal 3 15 2 2" xfId="645" xr:uid="{00000000-0005-0000-0000-0000D4040000}"/>
    <cellStyle name="Normal 3 15 2 2 2" xfId="1457" xr:uid="{00000000-0005-0000-0000-0000D5040000}"/>
    <cellStyle name="Normal 3 15 2 3" xfId="853" xr:uid="{00000000-0005-0000-0000-0000D6040000}"/>
    <cellStyle name="Normal 3 15 2 3 2" xfId="1769" xr:uid="{00000000-0005-0000-0000-0000D7040000}"/>
    <cellStyle name="Normal 3 15 2 4" xfId="1145" xr:uid="{00000000-0005-0000-0000-0000D8040000}"/>
    <cellStyle name="Normal 3 15 3" xfId="313" xr:uid="{00000000-0005-0000-0000-0000D9040000}"/>
    <cellStyle name="Normal 3 15 3 2" xfId="646" xr:uid="{00000000-0005-0000-0000-0000DA040000}"/>
    <cellStyle name="Normal 3 15 3 2 2" xfId="1458" xr:uid="{00000000-0005-0000-0000-0000DB040000}"/>
    <cellStyle name="Normal 3 15 3 3" xfId="854" xr:uid="{00000000-0005-0000-0000-0000DC040000}"/>
    <cellStyle name="Normal 3 15 3 3 2" xfId="1770" xr:uid="{00000000-0005-0000-0000-0000DD040000}"/>
    <cellStyle name="Normal 3 15 3 4" xfId="1146" xr:uid="{00000000-0005-0000-0000-0000DE040000}"/>
    <cellStyle name="Normal 3 15 4" xfId="314" xr:uid="{00000000-0005-0000-0000-0000DF040000}"/>
    <cellStyle name="Normal 3 15 4 2" xfId="647" xr:uid="{00000000-0005-0000-0000-0000E0040000}"/>
    <cellStyle name="Normal 3 15 4 2 2" xfId="1459" xr:uid="{00000000-0005-0000-0000-0000E1040000}"/>
    <cellStyle name="Normal 3 15 4 3" xfId="855" xr:uid="{00000000-0005-0000-0000-0000E2040000}"/>
    <cellStyle name="Normal 3 15 4 3 2" xfId="1771" xr:uid="{00000000-0005-0000-0000-0000E3040000}"/>
    <cellStyle name="Normal 3 15 4 4" xfId="1147" xr:uid="{00000000-0005-0000-0000-0000E4040000}"/>
    <cellStyle name="Normal 3 15 5" xfId="644" xr:uid="{00000000-0005-0000-0000-0000E5040000}"/>
    <cellStyle name="Normal 3 15 5 2" xfId="1460" xr:uid="{00000000-0005-0000-0000-0000E6040000}"/>
    <cellStyle name="Normal 3 15 5 3" xfId="1772" xr:uid="{00000000-0005-0000-0000-0000E7040000}"/>
    <cellStyle name="Normal 3 15 5 4" xfId="1148" xr:uid="{00000000-0005-0000-0000-0000E8040000}"/>
    <cellStyle name="Normal 3 15 6" xfId="852" xr:uid="{00000000-0005-0000-0000-0000E9040000}"/>
    <cellStyle name="Normal 3 15 6 2" xfId="1461" xr:uid="{00000000-0005-0000-0000-0000EA040000}"/>
    <cellStyle name="Normal 3 15 6 3" xfId="1773" xr:uid="{00000000-0005-0000-0000-0000EB040000}"/>
    <cellStyle name="Normal 3 15 6 4" xfId="1149" xr:uid="{00000000-0005-0000-0000-0000EC040000}"/>
    <cellStyle name="Normal 3 15 7" xfId="1456" xr:uid="{00000000-0005-0000-0000-0000ED040000}"/>
    <cellStyle name="Normal 3 15 8" xfId="1768" xr:uid="{00000000-0005-0000-0000-0000EE040000}"/>
    <cellStyle name="Normal 3 15 9" xfId="1144" xr:uid="{00000000-0005-0000-0000-0000EF040000}"/>
    <cellStyle name="Normal 3 16" xfId="315" xr:uid="{00000000-0005-0000-0000-0000F0040000}"/>
    <cellStyle name="Normal 3 16 2" xfId="648" xr:uid="{00000000-0005-0000-0000-0000F1040000}"/>
    <cellStyle name="Normal 3 16 2 2" xfId="1462" xr:uid="{00000000-0005-0000-0000-0000F2040000}"/>
    <cellStyle name="Normal 3 16 3" xfId="856" xr:uid="{00000000-0005-0000-0000-0000F3040000}"/>
    <cellStyle name="Normal 3 16 3 2" xfId="1774" xr:uid="{00000000-0005-0000-0000-0000F4040000}"/>
    <cellStyle name="Normal 3 16 4" xfId="1150" xr:uid="{00000000-0005-0000-0000-0000F5040000}"/>
    <cellStyle name="Normal 3 17" xfId="316" xr:uid="{00000000-0005-0000-0000-0000F6040000}"/>
    <cellStyle name="Normal 3 17 2" xfId="649" xr:uid="{00000000-0005-0000-0000-0000F7040000}"/>
    <cellStyle name="Normal 3 17 2 2" xfId="1463" xr:uid="{00000000-0005-0000-0000-0000F8040000}"/>
    <cellStyle name="Normal 3 17 3" xfId="857" xr:uid="{00000000-0005-0000-0000-0000F9040000}"/>
    <cellStyle name="Normal 3 17 3 2" xfId="1775" xr:uid="{00000000-0005-0000-0000-0000FA040000}"/>
    <cellStyle name="Normal 3 17 4" xfId="1151" xr:uid="{00000000-0005-0000-0000-0000FB040000}"/>
    <cellStyle name="Normal 3 18" xfId="317" xr:uid="{00000000-0005-0000-0000-0000FC040000}"/>
    <cellStyle name="Normal 3 18 2" xfId="650" xr:uid="{00000000-0005-0000-0000-0000FD040000}"/>
    <cellStyle name="Normal 3 18 2 2" xfId="1464" xr:uid="{00000000-0005-0000-0000-0000FE040000}"/>
    <cellStyle name="Normal 3 18 3" xfId="858" xr:uid="{00000000-0005-0000-0000-0000FF040000}"/>
    <cellStyle name="Normal 3 18 3 2" xfId="1776" xr:uid="{00000000-0005-0000-0000-000000050000}"/>
    <cellStyle name="Normal 3 18 4" xfId="1152" xr:uid="{00000000-0005-0000-0000-000001050000}"/>
    <cellStyle name="Normal 3 19" xfId="643" xr:uid="{00000000-0005-0000-0000-000002050000}"/>
    <cellStyle name="Normal 3 19 2" xfId="1465" xr:uid="{00000000-0005-0000-0000-000003050000}"/>
    <cellStyle name="Normal 3 19 3" xfId="1777" xr:uid="{00000000-0005-0000-0000-000004050000}"/>
    <cellStyle name="Normal 3 19 4" xfId="1153" xr:uid="{00000000-0005-0000-0000-000005050000}"/>
    <cellStyle name="Normal 3 2" xfId="318" xr:uid="{00000000-0005-0000-0000-000006050000}"/>
    <cellStyle name="Normal 3 2 2" xfId="319" xr:uid="{00000000-0005-0000-0000-000007050000}"/>
    <cellStyle name="Normal 3 20" xfId="851" xr:uid="{00000000-0005-0000-0000-000008050000}"/>
    <cellStyle name="Normal 3 20 2" xfId="1466" xr:uid="{00000000-0005-0000-0000-000009050000}"/>
    <cellStyle name="Normal 3 20 3" xfId="1778" xr:uid="{00000000-0005-0000-0000-00000A050000}"/>
    <cellStyle name="Normal 3 20 4" xfId="1154" xr:uid="{00000000-0005-0000-0000-00000B050000}"/>
    <cellStyle name="Normal 3 21" xfId="1455" xr:uid="{00000000-0005-0000-0000-00000C050000}"/>
    <cellStyle name="Normal 3 22" xfId="1767" xr:uid="{00000000-0005-0000-0000-00000D050000}"/>
    <cellStyle name="Normal 3 23" xfId="1143" xr:uid="{00000000-0005-0000-0000-00000E050000}"/>
    <cellStyle name="Normal 3 3" xfId="320" xr:uid="{00000000-0005-0000-0000-00000F050000}"/>
    <cellStyle name="Normal 3 3 2" xfId="321" xr:uid="{00000000-0005-0000-0000-000010050000}"/>
    <cellStyle name="Normal 3 4" xfId="322" xr:uid="{00000000-0005-0000-0000-000011050000}"/>
    <cellStyle name="Normal 3 4 2" xfId="323" xr:uid="{00000000-0005-0000-0000-000012050000}"/>
    <cellStyle name="Normal 3 5" xfId="324" xr:uid="{00000000-0005-0000-0000-000013050000}"/>
    <cellStyle name="Normal 3 5 2" xfId="325" xr:uid="{00000000-0005-0000-0000-000014050000}"/>
    <cellStyle name="Normal 3 6" xfId="326" xr:uid="{00000000-0005-0000-0000-000015050000}"/>
    <cellStyle name="Normal 3 6 2" xfId="327" xr:uid="{00000000-0005-0000-0000-000016050000}"/>
    <cellStyle name="Normal 3 7" xfId="328" xr:uid="{00000000-0005-0000-0000-000017050000}"/>
    <cellStyle name="Normal 3 7 2" xfId="329" xr:uid="{00000000-0005-0000-0000-000018050000}"/>
    <cellStyle name="Normal 3 8" xfId="330" xr:uid="{00000000-0005-0000-0000-000019050000}"/>
    <cellStyle name="Normal 3 8 2" xfId="331" xr:uid="{00000000-0005-0000-0000-00001A050000}"/>
    <cellStyle name="Normal 3 9" xfId="332" xr:uid="{00000000-0005-0000-0000-00001B050000}"/>
    <cellStyle name="Normal 3 9 2" xfId="333" xr:uid="{00000000-0005-0000-0000-00001C050000}"/>
    <cellStyle name="Normal 30" xfId="334" xr:uid="{00000000-0005-0000-0000-00001D050000}"/>
    <cellStyle name="Normal 31" xfId="335" xr:uid="{00000000-0005-0000-0000-00001E050000}"/>
    <cellStyle name="Normal 32" xfId="336" xr:uid="{00000000-0005-0000-0000-00001F050000}"/>
    <cellStyle name="Normal 33" xfId="337" xr:uid="{00000000-0005-0000-0000-000020050000}"/>
    <cellStyle name="Normal 34" xfId="338" xr:uid="{00000000-0005-0000-0000-000021050000}"/>
    <cellStyle name="Normal 35" xfId="339" xr:uid="{00000000-0005-0000-0000-000022050000}"/>
    <cellStyle name="Normal 35 2" xfId="1907" xr:uid="{00000000-0005-0000-0000-000023050000}"/>
    <cellStyle name="Normal 36" xfId="340" xr:uid="{00000000-0005-0000-0000-000024050000}"/>
    <cellStyle name="Normal 37" xfId="341" xr:uid="{00000000-0005-0000-0000-000025050000}"/>
    <cellStyle name="Normal 38" xfId="342" xr:uid="{00000000-0005-0000-0000-000026050000}"/>
    <cellStyle name="Normal 38 10" xfId="1155" xr:uid="{00000000-0005-0000-0000-000027050000}"/>
    <cellStyle name="Normal 38 10 2" xfId="1916" xr:uid="{00000000-0005-0000-0000-000028050000}"/>
    <cellStyle name="Normal 38 2" xfId="343" xr:uid="{00000000-0005-0000-0000-000029050000}"/>
    <cellStyle name="Normal 38 2 2" xfId="344" xr:uid="{00000000-0005-0000-0000-00002A050000}"/>
    <cellStyle name="Normal 38 2 2 2" xfId="653" xr:uid="{00000000-0005-0000-0000-00002B050000}"/>
    <cellStyle name="Normal 38 2 2 2 2" xfId="1469" xr:uid="{00000000-0005-0000-0000-00002C050000}"/>
    <cellStyle name="Normal 38 2 2 3" xfId="861" xr:uid="{00000000-0005-0000-0000-00002D050000}"/>
    <cellStyle name="Normal 38 2 2 3 2" xfId="1781" xr:uid="{00000000-0005-0000-0000-00002E050000}"/>
    <cellStyle name="Normal 38 2 2 4" xfId="1157" xr:uid="{00000000-0005-0000-0000-00002F050000}"/>
    <cellStyle name="Normal 38 2 3" xfId="345" xr:uid="{00000000-0005-0000-0000-000030050000}"/>
    <cellStyle name="Normal 38 2 3 2" xfId="654" xr:uid="{00000000-0005-0000-0000-000031050000}"/>
    <cellStyle name="Normal 38 2 3 2 2" xfId="1470" xr:uid="{00000000-0005-0000-0000-000032050000}"/>
    <cellStyle name="Normal 38 2 3 3" xfId="862" xr:uid="{00000000-0005-0000-0000-000033050000}"/>
    <cellStyle name="Normal 38 2 3 3 2" xfId="1782" xr:uid="{00000000-0005-0000-0000-000034050000}"/>
    <cellStyle name="Normal 38 2 3 4" xfId="1158" xr:uid="{00000000-0005-0000-0000-000035050000}"/>
    <cellStyle name="Normal 38 2 4" xfId="346" xr:uid="{00000000-0005-0000-0000-000036050000}"/>
    <cellStyle name="Normal 38 2 4 2" xfId="655" xr:uid="{00000000-0005-0000-0000-000037050000}"/>
    <cellStyle name="Normal 38 2 4 2 2" xfId="1471" xr:uid="{00000000-0005-0000-0000-000038050000}"/>
    <cellStyle name="Normal 38 2 4 3" xfId="863" xr:uid="{00000000-0005-0000-0000-000039050000}"/>
    <cellStyle name="Normal 38 2 4 3 2" xfId="1783" xr:uid="{00000000-0005-0000-0000-00003A050000}"/>
    <cellStyle name="Normal 38 2 4 4" xfId="1159" xr:uid="{00000000-0005-0000-0000-00003B050000}"/>
    <cellStyle name="Normal 38 2 5" xfId="652" xr:uid="{00000000-0005-0000-0000-00003C050000}"/>
    <cellStyle name="Normal 38 2 5 2" xfId="1472" xr:uid="{00000000-0005-0000-0000-00003D050000}"/>
    <cellStyle name="Normal 38 2 5 3" xfId="1784" xr:uid="{00000000-0005-0000-0000-00003E050000}"/>
    <cellStyle name="Normal 38 2 5 4" xfId="1160" xr:uid="{00000000-0005-0000-0000-00003F050000}"/>
    <cellStyle name="Normal 38 2 6" xfId="860" xr:uid="{00000000-0005-0000-0000-000040050000}"/>
    <cellStyle name="Normal 38 2 6 2" xfId="1473" xr:uid="{00000000-0005-0000-0000-000041050000}"/>
    <cellStyle name="Normal 38 2 6 3" xfId="1785" xr:uid="{00000000-0005-0000-0000-000042050000}"/>
    <cellStyle name="Normal 38 2 6 4" xfId="1161" xr:uid="{00000000-0005-0000-0000-000043050000}"/>
    <cellStyle name="Normal 38 2 7" xfId="1468" xr:uid="{00000000-0005-0000-0000-000044050000}"/>
    <cellStyle name="Normal 38 2 8" xfId="1780" xr:uid="{00000000-0005-0000-0000-000045050000}"/>
    <cellStyle name="Normal 38 2 9" xfId="1156" xr:uid="{00000000-0005-0000-0000-000046050000}"/>
    <cellStyle name="Normal 38 3" xfId="347" xr:uid="{00000000-0005-0000-0000-000047050000}"/>
    <cellStyle name="Normal 38 3 2" xfId="656" xr:uid="{00000000-0005-0000-0000-000048050000}"/>
    <cellStyle name="Normal 38 3 2 2" xfId="1474" xr:uid="{00000000-0005-0000-0000-000049050000}"/>
    <cellStyle name="Normal 38 3 3" xfId="864" xr:uid="{00000000-0005-0000-0000-00004A050000}"/>
    <cellStyle name="Normal 38 3 3 2" xfId="1786" xr:uid="{00000000-0005-0000-0000-00004B050000}"/>
    <cellStyle name="Normal 38 3 4" xfId="1162" xr:uid="{00000000-0005-0000-0000-00004C050000}"/>
    <cellStyle name="Normal 38 4" xfId="348" xr:uid="{00000000-0005-0000-0000-00004D050000}"/>
    <cellStyle name="Normal 38 4 2" xfId="657" xr:uid="{00000000-0005-0000-0000-00004E050000}"/>
    <cellStyle name="Normal 38 4 2 2" xfId="1475" xr:uid="{00000000-0005-0000-0000-00004F050000}"/>
    <cellStyle name="Normal 38 4 3" xfId="865" xr:uid="{00000000-0005-0000-0000-000050050000}"/>
    <cellStyle name="Normal 38 4 3 2" xfId="1787" xr:uid="{00000000-0005-0000-0000-000051050000}"/>
    <cellStyle name="Normal 38 4 4" xfId="1163" xr:uid="{00000000-0005-0000-0000-000052050000}"/>
    <cellStyle name="Normal 38 5" xfId="349" xr:uid="{00000000-0005-0000-0000-000053050000}"/>
    <cellStyle name="Normal 38 5 2" xfId="658" xr:uid="{00000000-0005-0000-0000-000054050000}"/>
    <cellStyle name="Normal 38 5 2 2" xfId="1476" xr:uid="{00000000-0005-0000-0000-000055050000}"/>
    <cellStyle name="Normal 38 5 3" xfId="866" xr:uid="{00000000-0005-0000-0000-000056050000}"/>
    <cellStyle name="Normal 38 5 3 2" xfId="1788" xr:uid="{00000000-0005-0000-0000-000057050000}"/>
    <cellStyle name="Normal 38 5 4" xfId="1164" xr:uid="{00000000-0005-0000-0000-000058050000}"/>
    <cellStyle name="Normal 38 6" xfId="651" xr:uid="{00000000-0005-0000-0000-000059050000}"/>
    <cellStyle name="Normal 38 6 2" xfId="1477" xr:uid="{00000000-0005-0000-0000-00005A050000}"/>
    <cellStyle name="Normal 38 6 3" xfId="1789" xr:uid="{00000000-0005-0000-0000-00005B050000}"/>
    <cellStyle name="Normal 38 6 4" xfId="1165" xr:uid="{00000000-0005-0000-0000-00005C050000}"/>
    <cellStyle name="Normal 38 7" xfId="859" xr:uid="{00000000-0005-0000-0000-00005D050000}"/>
    <cellStyle name="Normal 38 7 2" xfId="1478" xr:uid="{00000000-0005-0000-0000-00005E050000}"/>
    <cellStyle name="Normal 38 7 3" xfId="1790" xr:uid="{00000000-0005-0000-0000-00005F050000}"/>
    <cellStyle name="Normal 38 7 4" xfId="1166" xr:uid="{00000000-0005-0000-0000-000060050000}"/>
    <cellStyle name="Normal 38 8" xfId="1467" xr:uid="{00000000-0005-0000-0000-000061050000}"/>
    <cellStyle name="Normal 38 9" xfId="1779" xr:uid="{00000000-0005-0000-0000-000062050000}"/>
    <cellStyle name="Normal 39" xfId="350" xr:uid="{00000000-0005-0000-0000-000063050000}"/>
    <cellStyle name="Normal 4" xfId="351" xr:uid="{00000000-0005-0000-0000-000064050000}"/>
    <cellStyle name="Normal 4 10" xfId="352" xr:uid="{00000000-0005-0000-0000-000065050000}"/>
    <cellStyle name="Normal 4 10 2" xfId="353" xr:uid="{00000000-0005-0000-0000-000066050000}"/>
    <cellStyle name="Normal 4 11" xfId="354" xr:uid="{00000000-0005-0000-0000-000067050000}"/>
    <cellStyle name="Normal 4 11 2" xfId="355" xr:uid="{00000000-0005-0000-0000-000068050000}"/>
    <cellStyle name="Normal 4 12" xfId="356" xr:uid="{00000000-0005-0000-0000-000069050000}"/>
    <cellStyle name="Normal 4 12 2" xfId="357" xr:uid="{00000000-0005-0000-0000-00006A050000}"/>
    <cellStyle name="Normal 4 13" xfId="358" xr:uid="{00000000-0005-0000-0000-00006B050000}"/>
    <cellStyle name="Normal 4 13 2" xfId="359" xr:uid="{00000000-0005-0000-0000-00006C050000}"/>
    <cellStyle name="Normal 4 14" xfId="360" xr:uid="{00000000-0005-0000-0000-00006D050000}"/>
    <cellStyle name="Normal 4 14 2" xfId="361" xr:uid="{00000000-0005-0000-0000-00006E050000}"/>
    <cellStyle name="Normal 4 15" xfId="362" xr:uid="{00000000-0005-0000-0000-00006F050000}"/>
    <cellStyle name="Normal 4 15 2" xfId="363" xr:uid="{00000000-0005-0000-0000-000070050000}"/>
    <cellStyle name="Normal 4 16" xfId="364" xr:uid="{00000000-0005-0000-0000-000071050000}"/>
    <cellStyle name="Normal 4 16 2" xfId="365" xr:uid="{00000000-0005-0000-0000-000072050000}"/>
    <cellStyle name="Normal 4 17" xfId="366" xr:uid="{00000000-0005-0000-0000-000073050000}"/>
    <cellStyle name="Normal 4 18" xfId="367" xr:uid="{00000000-0005-0000-0000-000074050000}"/>
    <cellStyle name="Normal 4 19" xfId="368" xr:uid="{00000000-0005-0000-0000-000075050000}"/>
    <cellStyle name="Normal 4 2" xfId="369" xr:uid="{00000000-0005-0000-0000-000076050000}"/>
    <cellStyle name="Normal 4 2 2" xfId="370" xr:uid="{00000000-0005-0000-0000-000077050000}"/>
    <cellStyle name="Normal 4 2 3" xfId="371" xr:uid="{00000000-0005-0000-0000-000078050000}"/>
    <cellStyle name="Normal 4 2 4" xfId="372" xr:uid="{00000000-0005-0000-0000-000079050000}"/>
    <cellStyle name="Normal 4 2 5" xfId="373" xr:uid="{00000000-0005-0000-0000-00007A050000}"/>
    <cellStyle name="Normal 4 20" xfId="374" xr:uid="{00000000-0005-0000-0000-00007B050000}"/>
    <cellStyle name="Normal 4 20 2" xfId="375" xr:uid="{00000000-0005-0000-0000-00007C050000}"/>
    <cellStyle name="Normal 4 20 2 2" xfId="661" xr:uid="{00000000-0005-0000-0000-00007D050000}"/>
    <cellStyle name="Normal 4 20 2 2 2" xfId="1481" xr:uid="{00000000-0005-0000-0000-00007E050000}"/>
    <cellStyle name="Normal 4 20 2 3" xfId="869" xr:uid="{00000000-0005-0000-0000-00007F050000}"/>
    <cellStyle name="Normal 4 20 2 3 2" xfId="1793" xr:uid="{00000000-0005-0000-0000-000080050000}"/>
    <cellStyle name="Normal 4 20 2 4" xfId="1169" xr:uid="{00000000-0005-0000-0000-000081050000}"/>
    <cellStyle name="Normal 4 20 3" xfId="376" xr:uid="{00000000-0005-0000-0000-000082050000}"/>
    <cellStyle name="Normal 4 20 3 2" xfId="662" xr:uid="{00000000-0005-0000-0000-000083050000}"/>
    <cellStyle name="Normal 4 20 3 2 2" xfId="1482" xr:uid="{00000000-0005-0000-0000-000084050000}"/>
    <cellStyle name="Normal 4 20 3 3" xfId="870" xr:uid="{00000000-0005-0000-0000-000085050000}"/>
    <cellStyle name="Normal 4 20 3 3 2" xfId="1794" xr:uid="{00000000-0005-0000-0000-000086050000}"/>
    <cellStyle name="Normal 4 20 3 4" xfId="1170" xr:uid="{00000000-0005-0000-0000-000087050000}"/>
    <cellStyle name="Normal 4 20 4" xfId="377" xr:uid="{00000000-0005-0000-0000-000088050000}"/>
    <cellStyle name="Normal 4 20 4 2" xfId="663" xr:uid="{00000000-0005-0000-0000-000089050000}"/>
    <cellStyle name="Normal 4 20 4 2 2" xfId="1483" xr:uid="{00000000-0005-0000-0000-00008A050000}"/>
    <cellStyle name="Normal 4 20 4 3" xfId="871" xr:uid="{00000000-0005-0000-0000-00008B050000}"/>
    <cellStyle name="Normal 4 20 4 3 2" xfId="1795" xr:uid="{00000000-0005-0000-0000-00008C050000}"/>
    <cellStyle name="Normal 4 20 4 4" xfId="1171" xr:uid="{00000000-0005-0000-0000-00008D050000}"/>
    <cellStyle name="Normal 4 20 5" xfId="660" xr:uid="{00000000-0005-0000-0000-00008E050000}"/>
    <cellStyle name="Normal 4 20 5 2" xfId="1484" xr:uid="{00000000-0005-0000-0000-00008F050000}"/>
    <cellStyle name="Normal 4 20 5 3" xfId="1796" xr:uid="{00000000-0005-0000-0000-000090050000}"/>
    <cellStyle name="Normal 4 20 5 4" xfId="1172" xr:uid="{00000000-0005-0000-0000-000091050000}"/>
    <cellStyle name="Normal 4 20 6" xfId="868" xr:uid="{00000000-0005-0000-0000-000092050000}"/>
    <cellStyle name="Normal 4 20 6 2" xfId="1485" xr:uid="{00000000-0005-0000-0000-000093050000}"/>
    <cellStyle name="Normal 4 20 6 3" xfId="1797" xr:uid="{00000000-0005-0000-0000-000094050000}"/>
    <cellStyle name="Normal 4 20 6 4" xfId="1173" xr:uid="{00000000-0005-0000-0000-000095050000}"/>
    <cellStyle name="Normal 4 20 7" xfId="1480" xr:uid="{00000000-0005-0000-0000-000096050000}"/>
    <cellStyle name="Normal 4 20 8" xfId="1792" xr:uid="{00000000-0005-0000-0000-000097050000}"/>
    <cellStyle name="Normal 4 20 9" xfId="1168" xr:uid="{00000000-0005-0000-0000-000098050000}"/>
    <cellStyle name="Normal 4 21" xfId="378" xr:uid="{00000000-0005-0000-0000-000099050000}"/>
    <cellStyle name="Normal 4 21 2" xfId="664" xr:uid="{00000000-0005-0000-0000-00009A050000}"/>
    <cellStyle name="Normal 4 21 2 2" xfId="1486" xr:uid="{00000000-0005-0000-0000-00009B050000}"/>
    <cellStyle name="Normal 4 21 3" xfId="872" xr:uid="{00000000-0005-0000-0000-00009C050000}"/>
    <cellStyle name="Normal 4 21 3 2" xfId="1798" xr:uid="{00000000-0005-0000-0000-00009D050000}"/>
    <cellStyle name="Normal 4 21 4" xfId="1174" xr:uid="{00000000-0005-0000-0000-00009E050000}"/>
    <cellStyle name="Normal 4 22" xfId="379" xr:uid="{00000000-0005-0000-0000-00009F050000}"/>
    <cellStyle name="Normal 4 22 2" xfId="665" xr:uid="{00000000-0005-0000-0000-0000A0050000}"/>
    <cellStyle name="Normal 4 22 2 2" xfId="1487" xr:uid="{00000000-0005-0000-0000-0000A1050000}"/>
    <cellStyle name="Normal 4 22 3" xfId="873" xr:uid="{00000000-0005-0000-0000-0000A2050000}"/>
    <cellStyle name="Normal 4 22 3 2" xfId="1799" xr:uid="{00000000-0005-0000-0000-0000A3050000}"/>
    <cellStyle name="Normal 4 22 4" xfId="1175" xr:uid="{00000000-0005-0000-0000-0000A4050000}"/>
    <cellStyle name="Normal 4 23" xfId="380" xr:uid="{00000000-0005-0000-0000-0000A5050000}"/>
    <cellStyle name="Normal 4 23 2" xfId="666" xr:uid="{00000000-0005-0000-0000-0000A6050000}"/>
    <cellStyle name="Normal 4 23 2 2" xfId="1488" xr:uid="{00000000-0005-0000-0000-0000A7050000}"/>
    <cellStyle name="Normal 4 23 3" xfId="874" xr:uid="{00000000-0005-0000-0000-0000A8050000}"/>
    <cellStyle name="Normal 4 23 3 2" xfId="1800" xr:uid="{00000000-0005-0000-0000-0000A9050000}"/>
    <cellStyle name="Normal 4 23 4" xfId="1176" xr:uid="{00000000-0005-0000-0000-0000AA050000}"/>
    <cellStyle name="Normal 4 24" xfId="659" xr:uid="{00000000-0005-0000-0000-0000AB050000}"/>
    <cellStyle name="Normal 4 24 2" xfId="1489" xr:uid="{00000000-0005-0000-0000-0000AC050000}"/>
    <cellStyle name="Normal 4 24 3" xfId="1801" xr:uid="{00000000-0005-0000-0000-0000AD050000}"/>
    <cellStyle name="Normal 4 24 4" xfId="1177" xr:uid="{00000000-0005-0000-0000-0000AE050000}"/>
    <cellStyle name="Normal 4 25" xfId="867" xr:uid="{00000000-0005-0000-0000-0000AF050000}"/>
    <cellStyle name="Normal 4 25 2" xfId="1490" xr:uid="{00000000-0005-0000-0000-0000B0050000}"/>
    <cellStyle name="Normal 4 25 3" xfId="1802" xr:uid="{00000000-0005-0000-0000-0000B1050000}"/>
    <cellStyle name="Normal 4 25 4" xfId="1178" xr:uid="{00000000-0005-0000-0000-0000B2050000}"/>
    <cellStyle name="Normal 4 26" xfId="1479" xr:uid="{00000000-0005-0000-0000-0000B3050000}"/>
    <cellStyle name="Normal 4 27" xfId="1791" xr:uid="{00000000-0005-0000-0000-0000B4050000}"/>
    <cellStyle name="Normal 4 28" xfId="1167" xr:uid="{00000000-0005-0000-0000-0000B5050000}"/>
    <cellStyle name="Normal 4 3" xfId="381" xr:uid="{00000000-0005-0000-0000-0000B6050000}"/>
    <cellStyle name="Normal 4 3 2" xfId="382" xr:uid="{00000000-0005-0000-0000-0000B7050000}"/>
    <cellStyle name="Normal 4 3 3" xfId="383" xr:uid="{00000000-0005-0000-0000-0000B8050000}"/>
    <cellStyle name="Normal 4 3 4" xfId="384" xr:uid="{00000000-0005-0000-0000-0000B9050000}"/>
    <cellStyle name="Normal 4 3 5" xfId="385" xr:uid="{00000000-0005-0000-0000-0000BA050000}"/>
    <cellStyle name="Normal 4 4" xfId="386" xr:uid="{00000000-0005-0000-0000-0000BB050000}"/>
    <cellStyle name="Normal 4 4 2" xfId="387" xr:uid="{00000000-0005-0000-0000-0000BC050000}"/>
    <cellStyle name="Normal 4 4 3" xfId="388" xr:uid="{00000000-0005-0000-0000-0000BD050000}"/>
    <cellStyle name="Normal 4 4 4" xfId="389" xr:uid="{00000000-0005-0000-0000-0000BE050000}"/>
    <cellStyle name="Normal 4 4 5" xfId="390" xr:uid="{00000000-0005-0000-0000-0000BF050000}"/>
    <cellStyle name="Normal 4 5" xfId="391" xr:uid="{00000000-0005-0000-0000-0000C0050000}"/>
    <cellStyle name="Normal 4 5 2" xfId="392" xr:uid="{00000000-0005-0000-0000-0000C1050000}"/>
    <cellStyle name="Normal 4 5 3" xfId="393" xr:uid="{00000000-0005-0000-0000-0000C2050000}"/>
    <cellStyle name="Normal 4 5 4" xfId="394" xr:uid="{00000000-0005-0000-0000-0000C3050000}"/>
    <cellStyle name="Normal 4 5 5" xfId="395" xr:uid="{00000000-0005-0000-0000-0000C4050000}"/>
    <cellStyle name="Normal 4 6" xfId="396" xr:uid="{00000000-0005-0000-0000-0000C5050000}"/>
    <cellStyle name="Normal 4 6 2" xfId="397" xr:uid="{00000000-0005-0000-0000-0000C6050000}"/>
    <cellStyle name="Normal 4 6 3" xfId="398" xr:uid="{00000000-0005-0000-0000-0000C7050000}"/>
    <cellStyle name="Normal 4 6 4" xfId="399" xr:uid="{00000000-0005-0000-0000-0000C8050000}"/>
    <cellStyle name="Normal 4 6 5" xfId="400" xr:uid="{00000000-0005-0000-0000-0000C9050000}"/>
    <cellStyle name="Normal 4 7" xfId="401" xr:uid="{00000000-0005-0000-0000-0000CA050000}"/>
    <cellStyle name="Normal 4 7 2" xfId="402" xr:uid="{00000000-0005-0000-0000-0000CB050000}"/>
    <cellStyle name="Normal 4 7 3" xfId="403" xr:uid="{00000000-0005-0000-0000-0000CC050000}"/>
    <cellStyle name="Normal 4 7 4" xfId="404" xr:uid="{00000000-0005-0000-0000-0000CD050000}"/>
    <cellStyle name="Normal 4 7 5" xfId="405" xr:uid="{00000000-0005-0000-0000-0000CE050000}"/>
    <cellStyle name="Normal 4 8" xfId="406" xr:uid="{00000000-0005-0000-0000-0000CF050000}"/>
    <cellStyle name="Normal 4 8 2" xfId="407" xr:uid="{00000000-0005-0000-0000-0000D0050000}"/>
    <cellStyle name="Normal 4 9" xfId="408" xr:uid="{00000000-0005-0000-0000-0000D1050000}"/>
    <cellStyle name="Normal 4 9 2" xfId="409" xr:uid="{00000000-0005-0000-0000-0000D2050000}"/>
    <cellStyle name="Normal 40" xfId="410" xr:uid="{00000000-0005-0000-0000-0000D3050000}"/>
    <cellStyle name="Normal 41" xfId="923" xr:uid="{00000000-0005-0000-0000-0000D4050000}"/>
    <cellStyle name="Normal 41 2" xfId="1908" xr:uid="{00000000-0005-0000-0000-0000D5050000}"/>
    <cellStyle name="Normal 42" xfId="411" xr:uid="{00000000-0005-0000-0000-0000D6050000}"/>
    <cellStyle name="Normal 43" xfId="1875" xr:uid="{00000000-0005-0000-0000-0000D7050000}"/>
    <cellStyle name="Normal 43 2" xfId="1909" xr:uid="{00000000-0005-0000-0000-0000D8050000}"/>
    <cellStyle name="Normal 44" xfId="1892" xr:uid="{00000000-0005-0000-0000-0000D9050000}"/>
    <cellStyle name="Normal 45" xfId="1917" xr:uid="{00000000-0005-0000-0000-0000DA050000}"/>
    <cellStyle name="Normal 46" xfId="1915" xr:uid="{00000000-0005-0000-0000-0000DB050000}"/>
    <cellStyle name="Normal 5" xfId="412" xr:uid="{00000000-0005-0000-0000-0000DC050000}"/>
    <cellStyle name="Normal 5 10" xfId="413" xr:uid="{00000000-0005-0000-0000-0000DD050000}"/>
    <cellStyle name="Normal 5 10 2" xfId="414" xr:uid="{00000000-0005-0000-0000-0000DE050000}"/>
    <cellStyle name="Normal 5 11" xfId="415" xr:uid="{00000000-0005-0000-0000-0000DF050000}"/>
    <cellStyle name="Normal 5 11 2" xfId="416" xr:uid="{00000000-0005-0000-0000-0000E0050000}"/>
    <cellStyle name="Normal 5 12" xfId="417" xr:uid="{00000000-0005-0000-0000-0000E1050000}"/>
    <cellStyle name="Normal 5 13" xfId="418" xr:uid="{00000000-0005-0000-0000-0000E2050000}"/>
    <cellStyle name="Normal 5 14" xfId="419" xr:uid="{00000000-0005-0000-0000-0000E3050000}"/>
    <cellStyle name="Normal 5 15" xfId="420" xr:uid="{00000000-0005-0000-0000-0000E4050000}"/>
    <cellStyle name="Normal 5 15 2" xfId="421" xr:uid="{00000000-0005-0000-0000-0000E5050000}"/>
    <cellStyle name="Normal 5 15 2 2" xfId="669" xr:uid="{00000000-0005-0000-0000-0000E6050000}"/>
    <cellStyle name="Normal 5 15 2 2 2" xfId="1493" xr:uid="{00000000-0005-0000-0000-0000E7050000}"/>
    <cellStyle name="Normal 5 15 2 3" xfId="877" xr:uid="{00000000-0005-0000-0000-0000E8050000}"/>
    <cellStyle name="Normal 5 15 2 3 2" xfId="1805" xr:uid="{00000000-0005-0000-0000-0000E9050000}"/>
    <cellStyle name="Normal 5 15 2 4" xfId="1181" xr:uid="{00000000-0005-0000-0000-0000EA050000}"/>
    <cellStyle name="Normal 5 15 3" xfId="422" xr:uid="{00000000-0005-0000-0000-0000EB050000}"/>
    <cellStyle name="Normal 5 15 3 2" xfId="670" xr:uid="{00000000-0005-0000-0000-0000EC050000}"/>
    <cellStyle name="Normal 5 15 3 2 2" xfId="1494" xr:uid="{00000000-0005-0000-0000-0000ED050000}"/>
    <cellStyle name="Normal 5 15 3 3" xfId="878" xr:uid="{00000000-0005-0000-0000-0000EE050000}"/>
    <cellStyle name="Normal 5 15 3 3 2" xfId="1806" xr:uid="{00000000-0005-0000-0000-0000EF050000}"/>
    <cellStyle name="Normal 5 15 3 4" xfId="1182" xr:uid="{00000000-0005-0000-0000-0000F0050000}"/>
    <cellStyle name="Normal 5 15 4" xfId="423" xr:uid="{00000000-0005-0000-0000-0000F1050000}"/>
    <cellStyle name="Normal 5 15 4 2" xfId="671" xr:uid="{00000000-0005-0000-0000-0000F2050000}"/>
    <cellStyle name="Normal 5 15 4 2 2" xfId="1495" xr:uid="{00000000-0005-0000-0000-0000F3050000}"/>
    <cellStyle name="Normal 5 15 4 3" xfId="879" xr:uid="{00000000-0005-0000-0000-0000F4050000}"/>
    <cellStyle name="Normal 5 15 4 3 2" xfId="1807" xr:uid="{00000000-0005-0000-0000-0000F5050000}"/>
    <cellStyle name="Normal 5 15 4 4" xfId="1183" xr:uid="{00000000-0005-0000-0000-0000F6050000}"/>
    <cellStyle name="Normal 5 15 5" xfId="668" xr:uid="{00000000-0005-0000-0000-0000F7050000}"/>
    <cellStyle name="Normal 5 15 5 2" xfId="1496" xr:uid="{00000000-0005-0000-0000-0000F8050000}"/>
    <cellStyle name="Normal 5 15 5 3" xfId="1808" xr:uid="{00000000-0005-0000-0000-0000F9050000}"/>
    <cellStyle name="Normal 5 15 5 4" xfId="1184" xr:uid="{00000000-0005-0000-0000-0000FA050000}"/>
    <cellStyle name="Normal 5 15 6" xfId="876" xr:uid="{00000000-0005-0000-0000-0000FB050000}"/>
    <cellStyle name="Normal 5 15 6 2" xfId="1497" xr:uid="{00000000-0005-0000-0000-0000FC050000}"/>
    <cellStyle name="Normal 5 15 6 3" xfId="1809" xr:uid="{00000000-0005-0000-0000-0000FD050000}"/>
    <cellStyle name="Normal 5 15 6 4" xfId="1185" xr:uid="{00000000-0005-0000-0000-0000FE050000}"/>
    <cellStyle name="Normal 5 15 7" xfId="1492" xr:uid="{00000000-0005-0000-0000-0000FF050000}"/>
    <cellStyle name="Normal 5 15 8" xfId="1804" xr:uid="{00000000-0005-0000-0000-000000060000}"/>
    <cellStyle name="Normal 5 15 9" xfId="1180" xr:uid="{00000000-0005-0000-0000-000001060000}"/>
    <cellStyle name="Normal 5 16" xfId="424" xr:uid="{00000000-0005-0000-0000-000002060000}"/>
    <cellStyle name="Normal 5 16 2" xfId="672" xr:uid="{00000000-0005-0000-0000-000003060000}"/>
    <cellStyle name="Normal 5 16 2 2" xfId="1498" xr:uid="{00000000-0005-0000-0000-000004060000}"/>
    <cellStyle name="Normal 5 16 3" xfId="880" xr:uid="{00000000-0005-0000-0000-000005060000}"/>
    <cellStyle name="Normal 5 16 3 2" xfId="1810" xr:uid="{00000000-0005-0000-0000-000006060000}"/>
    <cellStyle name="Normal 5 16 4" xfId="1186" xr:uid="{00000000-0005-0000-0000-000007060000}"/>
    <cellStyle name="Normal 5 17" xfId="425" xr:uid="{00000000-0005-0000-0000-000008060000}"/>
    <cellStyle name="Normal 5 17 2" xfId="673" xr:uid="{00000000-0005-0000-0000-000009060000}"/>
    <cellStyle name="Normal 5 17 2 2" xfId="1499" xr:uid="{00000000-0005-0000-0000-00000A060000}"/>
    <cellStyle name="Normal 5 17 3" xfId="881" xr:uid="{00000000-0005-0000-0000-00000B060000}"/>
    <cellStyle name="Normal 5 17 3 2" xfId="1811" xr:uid="{00000000-0005-0000-0000-00000C060000}"/>
    <cellStyle name="Normal 5 17 4" xfId="1187" xr:uid="{00000000-0005-0000-0000-00000D060000}"/>
    <cellStyle name="Normal 5 18" xfId="426" xr:uid="{00000000-0005-0000-0000-00000E060000}"/>
    <cellStyle name="Normal 5 18 2" xfId="674" xr:uid="{00000000-0005-0000-0000-00000F060000}"/>
    <cellStyle name="Normal 5 18 2 2" xfId="1500" xr:uid="{00000000-0005-0000-0000-000010060000}"/>
    <cellStyle name="Normal 5 18 3" xfId="882" xr:uid="{00000000-0005-0000-0000-000011060000}"/>
    <cellStyle name="Normal 5 18 3 2" xfId="1812" xr:uid="{00000000-0005-0000-0000-000012060000}"/>
    <cellStyle name="Normal 5 18 4" xfId="1188" xr:uid="{00000000-0005-0000-0000-000013060000}"/>
    <cellStyle name="Normal 5 19" xfId="667" xr:uid="{00000000-0005-0000-0000-000014060000}"/>
    <cellStyle name="Normal 5 19 2" xfId="1501" xr:uid="{00000000-0005-0000-0000-000015060000}"/>
    <cellStyle name="Normal 5 19 3" xfId="1813" xr:uid="{00000000-0005-0000-0000-000016060000}"/>
    <cellStyle name="Normal 5 19 4" xfId="1189" xr:uid="{00000000-0005-0000-0000-000017060000}"/>
    <cellStyle name="Normal 5 2" xfId="427" xr:uid="{00000000-0005-0000-0000-000018060000}"/>
    <cellStyle name="Normal 5 2 2" xfId="428" xr:uid="{00000000-0005-0000-0000-000019060000}"/>
    <cellStyle name="Normal 5 20" xfId="875" xr:uid="{00000000-0005-0000-0000-00001A060000}"/>
    <cellStyle name="Normal 5 20 2" xfId="1502" xr:uid="{00000000-0005-0000-0000-00001B060000}"/>
    <cellStyle name="Normal 5 20 3" xfId="1814" xr:uid="{00000000-0005-0000-0000-00001C060000}"/>
    <cellStyle name="Normal 5 20 4" xfId="1190" xr:uid="{00000000-0005-0000-0000-00001D060000}"/>
    <cellStyle name="Normal 5 21" xfId="1491" xr:uid="{00000000-0005-0000-0000-00001E060000}"/>
    <cellStyle name="Normal 5 22" xfId="1803" xr:uid="{00000000-0005-0000-0000-00001F060000}"/>
    <cellStyle name="Normal 5 23" xfId="1179" xr:uid="{00000000-0005-0000-0000-000020060000}"/>
    <cellStyle name="Normal 5 3" xfId="429" xr:uid="{00000000-0005-0000-0000-000021060000}"/>
    <cellStyle name="Normal 5 3 2" xfId="430" xr:uid="{00000000-0005-0000-0000-000022060000}"/>
    <cellStyle name="Normal 5 4" xfId="431" xr:uid="{00000000-0005-0000-0000-000023060000}"/>
    <cellStyle name="Normal 5 4 2" xfId="432" xr:uid="{00000000-0005-0000-0000-000024060000}"/>
    <cellStyle name="Normal 5 5" xfId="433" xr:uid="{00000000-0005-0000-0000-000025060000}"/>
    <cellStyle name="Normal 5 5 2" xfId="434" xr:uid="{00000000-0005-0000-0000-000026060000}"/>
    <cellStyle name="Normal 5 6" xfId="435" xr:uid="{00000000-0005-0000-0000-000027060000}"/>
    <cellStyle name="Normal 5 6 2" xfId="436" xr:uid="{00000000-0005-0000-0000-000028060000}"/>
    <cellStyle name="Normal 5 7" xfId="437" xr:uid="{00000000-0005-0000-0000-000029060000}"/>
    <cellStyle name="Normal 5 7 2" xfId="438" xr:uid="{00000000-0005-0000-0000-00002A060000}"/>
    <cellStyle name="Normal 5 8" xfId="439" xr:uid="{00000000-0005-0000-0000-00002B060000}"/>
    <cellStyle name="Normal 5 8 2" xfId="440" xr:uid="{00000000-0005-0000-0000-00002C060000}"/>
    <cellStyle name="Normal 5 9" xfId="441" xr:uid="{00000000-0005-0000-0000-00002D060000}"/>
    <cellStyle name="Normal 5 9 2" xfId="442" xr:uid="{00000000-0005-0000-0000-00002E060000}"/>
    <cellStyle name="Normal 59" xfId="1912" xr:uid="{00000000-0005-0000-0000-00002F060000}"/>
    <cellStyle name="Normal 6" xfId="443" xr:uid="{00000000-0005-0000-0000-000030060000}"/>
    <cellStyle name="Normal 6 10" xfId="883" xr:uid="{00000000-0005-0000-0000-000031060000}"/>
    <cellStyle name="Normal 6 10 2" xfId="1504" xr:uid="{00000000-0005-0000-0000-000032060000}"/>
    <cellStyle name="Normal 6 10 3" xfId="1816" xr:uid="{00000000-0005-0000-0000-000033060000}"/>
    <cellStyle name="Normal 6 10 4" xfId="1192" xr:uid="{00000000-0005-0000-0000-000034060000}"/>
    <cellStyle name="Normal 6 11" xfId="1503" xr:uid="{00000000-0005-0000-0000-000035060000}"/>
    <cellStyle name="Normal 6 12" xfId="1815" xr:uid="{00000000-0005-0000-0000-000036060000}"/>
    <cellStyle name="Normal 6 13" xfId="1191" xr:uid="{00000000-0005-0000-0000-000037060000}"/>
    <cellStyle name="Normal 6 2" xfId="444" xr:uid="{00000000-0005-0000-0000-000038060000}"/>
    <cellStyle name="Normal 6 3" xfId="445" xr:uid="{00000000-0005-0000-0000-000039060000}"/>
    <cellStyle name="Normal 6 4" xfId="446" xr:uid="{00000000-0005-0000-0000-00003A060000}"/>
    <cellStyle name="Normal 6 5" xfId="447" xr:uid="{00000000-0005-0000-0000-00003B060000}"/>
    <cellStyle name="Normal 6 5 2" xfId="448" xr:uid="{00000000-0005-0000-0000-00003C060000}"/>
    <cellStyle name="Normal 6 5 2 2" xfId="677" xr:uid="{00000000-0005-0000-0000-00003D060000}"/>
    <cellStyle name="Normal 6 5 2 2 2" xfId="1506" xr:uid="{00000000-0005-0000-0000-00003E060000}"/>
    <cellStyle name="Normal 6 5 2 3" xfId="885" xr:uid="{00000000-0005-0000-0000-00003F060000}"/>
    <cellStyle name="Normal 6 5 2 3 2" xfId="1818" xr:uid="{00000000-0005-0000-0000-000040060000}"/>
    <cellStyle name="Normal 6 5 2 4" xfId="1194" xr:uid="{00000000-0005-0000-0000-000041060000}"/>
    <cellStyle name="Normal 6 5 3" xfId="449" xr:uid="{00000000-0005-0000-0000-000042060000}"/>
    <cellStyle name="Normal 6 5 3 2" xfId="678" xr:uid="{00000000-0005-0000-0000-000043060000}"/>
    <cellStyle name="Normal 6 5 3 2 2" xfId="1507" xr:uid="{00000000-0005-0000-0000-000044060000}"/>
    <cellStyle name="Normal 6 5 3 3" xfId="886" xr:uid="{00000000-0005-0000-0000-000045060000}"/>
    <cellStyle name="Normal 6 5 3 3 2" xfId="1819" xr:uid="{00000000-0005-0000-0000-000046060000}"/>
    <cellStyle name="Normal 6 5 3 4" xfId="1195" xr:uid="{00000000-0005-0000-0000-000047060000}"/>
    <cellStyle name="Normal 6 5 4" xfId="450" xr:uid="{00000000-0005-0000-0000-000048060000}"/>
    <cellStyle name="Normal 6 5 4 2" xfId="679" xr:uid="{00000000-0005-0000-0000-000049060000}"/>
    <cellStyle name="Normal 6 5 4 2 2" xfId="1508" xr:uid="{00000000-0005-0000-0000-00004A060000}"/>
    <cellStyle name="Normal 6 5 4 3" xfId="887" xr:uid="{00000000-0005-0000-0000-00004B060000}"/>
    <cellStyle name="Normal 6 5 4 3 2" xfId="1820" xr:uid="{00000000-0005-0000-0000-00004C060000}"/>
    <cellStyle name="Normal 6 5 4 4" xfId="1196" xr:uid="{00000000-0005-0000-0000-00004D060000}"/>
    <cellStyle name="Normal 6 5 5" xfId="676" xr:uid="{00000000-0005-0000-0000-00004E060000}"/>
    <cellStyle name="Normal 6 5 5 2" xfId="1509" xr:uid="{00000000-0005-0000-0000-00004F060000}"/>
    <cellStyle name="Normal 6 5 5 3" xfId="1821" xr:uid="{00000000-0005-0000-0000-000050060000}"/>
    <cellStyle name="Normal 6 5 5 4" xfId="1197" xr:uid="{00000000-0005-0000-0000-000051060000}"/>
    <cellStyle name="Normal 6 5 6" xfId="884" xr:uid="{00000000-0005-0000-0000-000052060000}"/>
    <cellStyle name="Normal 6 5 6 2" xfId="1510" xr:uid="{00000000-0005-0000-0000-000053060000}"/>
    <cellStyle name="Normal 6 5 6 3" xfId="1822" xr:uid="{00000000-0005-0000-0000-000054060000}"/>
    <cellStyle name="Normal 6 5 6 4" xfId="1198" xr:uid="{00000000-0005-0000-0000-000055060000}"/>
    <cellStyle name="Normal 6 5 7" xfId="1505" xr:uid="{00000000-0005-0000-0000-000056060000}"/>
    <cellStyle name="Normal 6 5 8" xfId="1817" xr:uid="{00000000-0005-0000-0000-000057060000}"/>
    <cellStyle name="Normal 6 5 9" xfId="1193" xr:uid="{00000000-0005-0000-0000-000058060000}"/>
    <cellStyle name="Normal 6 6" xfId="451" xr:uid="{00000000-0005-0000-0000-000059060000}"/>
    <cellStyle name="Normal 6 6 2" xfId="680" xr:uid="{00000000-0005-0000-0000-00005A060000}"/>
    <cellStyle name="Normal 6 6 2 2" xfId="1511" xr:uid="{00000000-0005-0000-0000-00005B060000}"/>
    <cellStyle name="Normal 6 6 3" xfId="888" xr:uid="{00000000-0005-0000-0000-00005C060000}"/>
    <cellStyle name="Normal 6 6 3 2" xfId="1823" xr:uid="{00000000-0005-0000-0000-00005D060000}"/>
    <cellStyle name="Normal 6 6 4" xfId="1199" xr:uid="{00000000-0005-0000-0000-00005E060000}"/>
    <cellStyle name="Normal 6 7" xfId="452" xr:uid="{00000000-0005-0000-0000-00005F060000}"/>
    <cellStyle name="Normal 6 7 2" xfId="681" xr:uid="{00000000-0005-0000-0000-000060060000}"/>
    <cellStyle name="Normal 6 7 2 2" xfId="1512" xr:uid="{00000000-0005-0000-0000-000061060000}"/>
    <cellStyle name="Normal 6 7 3" xfId="889" xr:uid="{00000000-0005-0000-0000-000062060000}"/>
    <cellStyle name="Normal 6 7 3 2" xfId="1824" xr:uid="{00000000-0005-0000-0000-000063060000}"/>
    <cellStyle name="Normal 6 7 4" xfId="1200" xr:uid="{00000000-0005-0000-0000-000064060000}"/>
    <cellStyle name="Normal 6 8" xfId="453" xr:uid="{00000000-0005-0000-0000-000065060000}"/>
    <cellStyle name="Normal 6 8 2" xfId="682" xr:uid="{00000000-0005-0000-0000-000066060000}"/>
    <cellStyle name="Normal 6 8 2 2" xfId="1513" xr:uid="{00000000-0005-0000-0000-000067060000}"/>
    <cellStyle name="Normal 6 8 3" xfId="890" xr:uid="{00000000-0005-0000-0000-000068060000}"/>
    <cellStyle name="Normal 6 8 3 2" xfId="1825" xr:uid="{00000000-0005-0000-0000-000069060000}"/>
    <cellStyle name="Normal 6 8 4" xfId="1201" xr:uid="{00000000-0005-0000-0000-00006A060000}"/>
    <cellStyle name="Normal 6 9" xfId="675" xr:uid="{00000000-0005-0000-0000-00006B060000}"/>
    <cellStyle name="Normal 6 9 2" xfId="1514" xr:uid="{00000000-0005-0000-0000-00006C060000}"/>
    <cellStyle name="Normal 6 9 3" xfId="1826" xr:uid="{00000000-0005-0000-0000-00006D060000}"/>
    <cellStyle name="Normal 6 9 4" xfId="1202" xr:uid="{00000000-0005-0000-0000-00006E060000}"/>
    <cellStyle name="Normal 61" xfId="1913" xr:uid="{00000000-0005-0000-0000-00006F060000}"/>
    <cellStyle name="Normal 62" xfId="1911" xr:uid="{00000000-0005-0000-0000-000070060000}"/>
    <cellStyle name="Normal 63" xfId="1910" xr:uid="{00000000-0005-0000-0000-000071060000}"/>
    <cellStyle name="Normal 7" xfId="454" xr:uid="{00000000-0005-0000-0000-000072060000}"/>
    <cellStyle name="Normal 7 10" xfId="891" xr:uid="{00000000-0005-0000-0000-000073060000}"/>
    <cellStyle name="Normal 7 10 2" xfId="1516" xr:uid="{00000000-0005-0000-0000-000074060000}"/>
    <cellStyle name="Normal 7 10 3" xfId="1828" xr:uid="{00000000-0005-0000-0000-000075060000}"/>
    <cellStyle name="Normal 7 10 4" xfId="1204" xr:uid="{00000000-0005-0000-0000-000076060000}"/>
    <cellStyle name="Normal 7 11" xfId="1515" xr:uid="{00000000-0005-0000-0000-000077060000}"/>
    <cellStyle name="Normal 7 12" xfId="1827" xr:uid="{00000000-0005-0000-0000-000078060000}"/>
    <cellStyle name="Normal 7 13" xfId="1203" xr:uid="{00000000-0005-0000-0000-000079060000}"/>
    <cellStyle name="Normal 7 2" xfId="455" xr:uid="{00000000-0005-0000-0000-00007A060000}"/>
    <cellStyle name="Normal 7 3" xfId="456" xr:uid="{00000000-0005-0000-0000-00007B060000}"/>
    <cellStyle name="Normal 7 4" xfId="457" xr:uid="{00000000-0005-0000-0000-00007C060000}"/>
    <cellStyle name="Normal 7 5" xfId="458" xr:uid="{00000000-0005-0000-0000-00007D060000}"/>
    <cellStyle name="Normal 7 5 2" xfId="459" xr:uid="{00000000-0005-0000-0000-00007E060000}"/>
    <cellStyle name="Normal 7 5 2 2" xfId="685" xr:uid="{00000000-0005-0000-0000-00007F060000}"/>
    <cellStyle name="Normal 7 5 2 2 2" xfId="1518" xr:uid="{00000000-0005-0000-0000-000080060000}"/>
    <cellStyle name="Normal 7 5 2 3" xfId="893" xr:uid="{00000000-0005-0000-0000-000081060000}"/>
    <cellStyle name="Normal 7 5 2 3 2" xfId="1830" xr:uid="{00000000-0005-0000-0000-000082060000}"/>
    <cellStyle name="Normal 7 5 2 4" xfId="1206" xr:uid="{00000000-0005-0000-0000-000083060000}"/>
    <cellStyle name="Normal 7 5 3" xfId="460" xr:uid="{00000000-0005-0000-0000-000084060000}"/>
    <cellStyle name="Normal 7 5 3 2" xfId="686" xr:uid="{00000000-0005-0000-0000-000085060000}"/>
    <cellStyle name="Normal 7 5 3 2 2" xfId="1519" xr:uid="{00000000-0005-0000-0000-000086060000}"/>
    <cellStyle name="Normal 7 5 3 3" xfId="894" xr:uid="{00000000-0005-0000-0000-000087060000}"/>
    <cellStyle name="Normal 7 5 3 3 2" xfId="1831" xr:uid="{00000000-0005-0000-0000-000088060000}"/>
    <cellStyle name="Normal 7 5 3 4" xfId="1207" xr:uid="{00000000-0005-0000-0000-000089060000}"/>
    <cellStyle name="Normal 7 5 4" xfId="461" xr:uid="{00000000-0005-0000-0000-00008A060000}"/>
    <cellStyle name="Normal 7 5 4 2" xfId="687" xr:uid="{00000000-0005-0000-0000-00008B060000}"/>
    <cellStyle name="Normal 7 5 4 2 2" xfId="1520" xr:uid="{00000000-0005-0000-0000-00008C060000}"/>
    <cellStyle name="Normal 7 5 4 3" xfId="895" xr:uid="{00000000-0005-0000-0000-00008D060000}"/>
    <cellStyle name="Normal 7 5 4 3 2" xfId="1832" xr:uid="{00000000-0005-0000-0000-00008E060000}"/>
    <cellStyle name="Normal 7 5 4 4" xfId="1208" xr:uid="{00000000-0005-0000-0000-00008F060000}"/>
    <cellStyle name="Normal 7 5 5" xfId="684" xr:uid="{00000000-0005-0000-0000-000090060000}"/>
    <cellStyle name="Normal 7 5 5 2" xfId="1521" xr:uid="{00000000-0005-0000-0000-000091060000}"/>
    <cellStyle name="Normal 7 5 5 3" xfId="1833" xr:uid="{00000000-0005-0000-0000-000092060000}"/>
    <cellStyle name="Normal 7 5 5 4" xfId="1209" xr:uid="{00000000-0005-0000-0000-000093060000}"/>
    <cellStyle name="Normal 7 5 6" xfId="892" xr:uid="{00000000-0005-0000-0000-000094060000}"/>
    <cellStyle name="Normal 7 5 6 2" xfId="1522" xr:uid="{00000000-0005-0000-0000-000095060000}"/>
    <cellStyle name="Normal 7 5 6 3" xfId="1834" xr:uid="{00000000-0005-0000-0000-000096060000}"/>
    <cellStyle name="Normal 7 5 6 4" xfId="1210" xr:uid="{00000000-0005-0000-0000-000097060000}"/>
    <cellStyle name="Normal 7 5 7" xfId="1517" xr:uid="{00000000-0005-0000-0000-000098060000}"/>
    <cellStyle name="Normal 7 5 8" xfId="1829" xr:uid="{00000000-0005-0000-0000-000099060000}"/>
    <cellStyle name="Normal 7 5 9" xfId="1205" xr:uid="{00000000-0005-0000-0000-00009A060000}"/>
    <cellStyle name="Normal 7 6" xfId="462" xr:uid="{00000000-0005-0000-0000-00009B060000}"/>
    <cellStyle name="Normal 7 6 2" xfId="688" xr:uid="{00000000-0005-0000-0000-00009C060000}"/>
    <cellStyle name="Normal 7 6 2 2" xfId="1523" xr:uid="{00000000-0005-0000-0000-00009D060000}"/>
    <cellStyle name="Normal 7 6 3" xfId="896" xr:uid="{00000000-0005-0000-0000-00009E060000}"/>
    <cellStyle name="Normal 7 6 3 2" xfId="1835" xr:uid="{00000000-0005-0000-0000-00009F060000}"/>
    <cellStyle name="Normal 7 6 4" xfId="1211" xr:uid="{00000000-0005-0000-0000-0000A0060000}"/>
    <cellStyle name="Normal 7 7" xfId="463" xr:uid="{00000000-0005-0000-0000-0000A1060000}"/>
    <cellStyle name="Normal 7 7 2" xfId="689" xr:uid="{00000000-0005-0000-0000-0000A2060000}"/>
    <cellStyle name="Normal 7 7 2 2" xfId="1524" xr:uid="{00000000-0005-0000-0000-0000A3060000}"/>
    <cellStyle name="Normal 7 7 3" xfId="897" xr:uid="{00000000-0005-0000-0000-0000A4060000}"/>
    <cellStyle name="Normal 7 7 3 2" xfId="1836" xr:uid="{00000000-0005-0000-0000-0000A5060000}"/>
    <cellStyle name="Normal 7 7 4" xfId="1212" xr:uid="{00000000-0005-0000-0000-0000A6060000}"/>
    <cellStyle name="Normal 7 8" xfId="464" xr:uid="{00000000-0005-0000-0000-0000A7060000}"/>
    <cellStyle name="Normal 7 8 2" xfId="690" xr:uid="{00000000-0005-0000-0000-0000A8060000}"/>
    <cellStyle name="Normal 7 8 2 2" xfId="1525" xr:uid="{00000000-0005-0000-0000-0000A9060000}"/>
    <cellStyle name="Normal 7 8 3" xfId="898" xr:uid="{00000000-0005-0000-0000-0000AA060000}"/>
    <cellStyle name="Normal 7 8 3 2" xfId="1837" xr:uid="{00000000-0005-0000-0000-0000AB060000}"/>
    <cellStyle name="Normal 7 8 4" xfId="1213" xr:uid="{00000000-0005-0000-0000-0000AC060000}"/>
    <cellStyle name="Normal 7 9" xfId="683" xr:uid="{00000000-0005-0000-0000-0000AD060000}"/>
    <cellStyle name="Normal 7 9 2" xfId="1526" xr:uid="{00000000-0005-0000-0000-0000AE060000}"/>
    <cellStyle name="Normal 7 9 3" xfId="1838" xr:uid="{00000000-0005-0000-0000-0000AF060000}"/>
    <cellStyle name="Normal 7 9 4" xfId="1214" xr:uid="{00000000-0005-0000-0000-0000B0060000}"/>
    <cellStyle name="Normal 8" xfId="465" xr:uid="{00000000-0005-0000-0000-0000B1060000}"/>
    <cellStyle name="Normal 8 10" xfId="899" xr:uid="{00000000-0005-0000-0000-0000B2060000}"/>
    <cellStyle name="Normal 8 10 2" xfId="1528" xr:uid="{00000000-0005-0000-0000-0000B3060000}"/>
    <cellStyle name="Normal 8 10 3" xfId="1840" xr:uid="{00000000-0005-0000-0000-0000B4060000}"/>
    <cellStyle name="Normal 8 10 4" xfId="1216" xr:uid="{00000000-0005-0000-0000-0000B5060000}"/>
    <cellStyle name="Normal 8 11" xfId="1527" xr:uid="{00000000-0005-0000-0000-0000B6060000}"/>
    <cellStyle name="Normal 8 12" xfId="1839" xr:uid="{00000000-0005-0000-0000-0000B7060000}"/>
    <cellStyle name="Normal 8 13" xfId="1215" xr:uid="{00000000-0005-0000-0000-0000B8060000}"/>
    <cellStyle name="Normal 8 2" xfId="466" xr:uid="{00000000-0005-0000-0000-0000B9060000}"/>
    <cellStyle name="Normal 8 3" xfId="467" xr:uid="{00000000-0005-0000-0000-0000BA060000}"/>
    <cellStyle name="Normal 8 4" xfId="468" xr:uid="{00000000-0005-0000-0000-0000BB060000}"/>
    <cellStyle name="Normal 8 5" xfId="469" xr:uid="{00000000-0005-0000-0000-0000BC060000}"/>
    <cellStyle name="Normal 8 5 2" xfId="470" xr:uid="{00000000-0005-0000-0000-0000BD060000}"/>
    <cellStyle name="Normal 8 5 2 2" xfId="693" xr:uid="{00000000-0005-0000-0000-0000BE060000}"/>
    <cellStyle name="Normal 8 5 2 2 2" xfId="1530" xr:uid="{00000000-0005-0000-0000-0000BF060000}"/>
    <cellStyle name="Normal 8 5 2 3" xfId="901" xr:uid="{00000000-0005-0000-0000-0000C0060000}"/>
    <cellStyle name="Normal 8 5 2 3 2" xfId="1842" xr:uid="{00000000-0005-0000-0000-0000C1060000}"/>
    <cellStyle name="Normal 8 5 2 4" xfId="1218" xr:uid="{00000000-0005-0000-0000-0000C2060000}"/>
    <cellStyle name="Normal 8 5 3" xfId="471" xr:uid="{00000000-0005-0000-0000-0000C3060000}"/>
    <cellStyle name="Normal 8 5 3 2" xfId="694" xr:uid="{00000000-0005-0000-0000-0000C4060000}"/>
    <cellStyle name="Normal 8 5 3 2 2" xfId="1531" xr:uid="{00000000-0005-0000-0000-0000C5060000}"/>
    <cellStyle name="Normal 8 5 3 3" xfId="902" xr:uid="{00000000-0005-0000-0000-0000C6060000}"/>
    <cellStyle name="Normal 8 5 3 3 2" xfId="1843" xr:uid="{00000000-0005-0000-0000-0000C7060000}"/>
    <cellStyle name="Normal 8 5 3 4" xfId="1219" xr:uid="{00000000-0005-0000-0000-0000C8060000}"/>
    <cellStyle name="Normal 8 5 4" xfId="472" xr:uid="{00000000-0005-0000-0000-0000C9060000}"/>
    <cellStyle name="Normal 8 5 4 2" xfId="695" xr:uid="{00000000-0005-0000-0000-0000CA060000}"/>
    <cellStyle name="Normal 8 5 4 2 2" xfId="1532" xr:uid="{00000000-0005-0000-0000-0000CB060000}"/>
    <cellStyle name="Normal 8 5 4 3" xfId="903" xr:uid="{00000000-0005-0000-0000-0000CC060000}"/>
    <cellStyle name="Normal 8 5 4 3 2" xfId="1844" xr:uid="{00000000-0005-0000-0000-0000CD060000}"/>
    <cellStyle name="Normal 8 5 4 4" xfId="1220" xr:uid="{00000000-0005-0000-0000-0000CE060000}"/>
    <cellStyle name="Normal 8 5 5" xfId="692" xr:uid="{00000000-0005-0000-0000-0000CF060000}"/>
    <cellStyle name="Normal 8 5 5 2" xfId="1533" xr:uid="{00000000-0005-0000-0000-0000D0060000}"/>
    <cellStyle name="Normal 8 5 5 3" xfId="1845" xr:uid="{00000000-0005-0000-0000-0000D1060000}"/>
    <cellStyle name="Normal 8 5 5 4" xfId="1221" xr:uid="{00000000-0005-0000-0000-0000D2060000}"/>
    <cellStyle name="Normal 8 5 6" xfId="900" xr:uid="{00000000-0005-0000-0000-0000D3060000}"/>
    <cellStyle name="Normal 8 5 6 2" xfId="1534" xr:uid="{00000000-0005-0000-0000-0000D4060000}"/>
    <cellStyle name="Normal 8 5 6 3" xfId="1846" xr:uid="{00000000-0005-0000-0000-0000D5060000}"/>
    <cellStyle name="Normal 8 5 6 4" xfId="1222" xr:uid="{00000000-0005-0000-0000-0000D6060000}"/>
    <cellStyle name="Normal 8 5 7" xfId="1529" xr:uid="{00000000-0005-0000-0000-0000D7060000}"/>
    <cellStyle name="Normal 8 5 8" xfId="1841" xr:uid="{00000000-0005-0000-0000-0000D8060000}"/>
    <cellStyle name="Normal 8 5 9" xfId="1217" xr:uid="{00000000-0005-0000-0000-0000D9060000}"/>
    <cellStyle name="Normal 8 6" xfId="473" xr:uid="{00000000-0005-0000-0000-0000DA060000}"/>
    <cellStyle name="Normal 8 6 2" xfId="696" xr:uid="{00000000-0005-0000-0000-0000DB060000}"/>
    <cellStyle name="Normal 8 6 2 2" xfId="1535" xr:uid="{00000000-0005-0000-0000-0000DC060000}"/>
    <cellStyle name="Normal 8 6 3" xfId="904" xr:uid="{00000000-0005-0000-0000-0000DD060000}"/>
    <cellStyle name="Normal 8 6 3 2" xfId="1847" xr:uid="{00000000-0005-0000-0000-0000DE060000}"/>
    <cellStyle name="Normal 8 6 4" xfId="1223" xr:uid="{00000000-0005-0000-0000-0000DF060000}"/>
    <cellStyle name="Normal 8 7" xfId="474" xr:uid="{00000000-0005-0000-0000-0000E0060000}"/>
    <cellStyle name="Normal 8 7 2" xfId="697" xr:uid="{00000000-0005-0000-0000-0000E1060000}"/>
    <cellStyle name="Normal 8 7 2 2" xfId="1536" xr:uid="{00000000-0005-0000-0000-0000E2060000}"/>
    <cellStyle name="Normal 8 7 3" xfId="905" xr:uid="{00000000-0005-0000-0000-0000E3060000}"/>
    <cellStyle name="Normal 8 7 3 2" xfId="1848" xr:uid="{00000000-0005-0000-0000-0000E4060000}"/>
    <cellStyle name="Normal 8 7 4" xfId="1224" xr:uid="{00000000-0005-0000-0000-0000E5060000}"/>
    <cellStyle name="Normal 8 8" xfId="475" xr:uid="{00000000-0005-0000-0000-0000E6060000}"/>
    <cellStyle name="Normal 8 8 2" xfId="698" xr:uid="{00000000-0005-0000-0000-0000E7060000}"/>
    <cellStyle name="Normal 8 8 2 2" xfId="1537" xr:uid="{00000000-0005-0000-0000-0000E8060000}"/>
    <cellStyle name="Normal 8 8 3" xfId="906" xr:uid="{00000000-0005-0000-0000-0000E9060000}"/>
    <cellStyle name="Normal 8 8 3 2" xfId="1849" xr:uid="{00000000-0005-0000-0000-0000EA060000}"/>
    <cellStyle name="Normal 8 8 4" xfId="1225" xr:uid="{00000000-0005-0000-0000-0000EB060000}"/>
    <cellStyle name="Normal 8 9" xfId="691" xr:uid="{00000000-0005-0000-0000-0000EC060000}"/>
    <cellStyle name="Normal 8 9 2" xfId="1538" xr:uid="{00000000-0005-0000-0000-0000ED060000}"/>
    <cellStyle name="Normal 8 9 3" xfId="1850" xr:uid="{00000000-0005-0000-0000-0000EE060000}"/>
    <cellStyle name="Normal 8 9 4" xfId="1226" xr:uid="{00000000-0005-0000-0000-0000EF060000}"/>
    <cellStyle name="Normal 9" xfId="476" xr:uid="{00000000-0005-0000-0000-0000F0060000}"/>
    <cellStyle name="Normal 9 10" xfId="699" xr:uid="{00000000-0005-0000-0000-0000F1060000}"/>
    <cellStyle name="Normal 9 10 2" xfId="1540" xr:uid="{00000000-0005-0000-0000-0000F2060000}"/>
    <cellStyle name="Normal 9 10 3" xfId="1852" xr:uid="{00000000-0005-0000-0000-0000F3060000}"/>
    <cellStyle name="Normal 9 10 4" xfId="1228" xr:uid="{00000000-0005-0000-0000-0000F4060000}"/>
    <cellStyle name="Normal 9 11" xfId="907" xr:uid="{00000000-0005-0000-0000-0000F5060000}"/>
    <cellStyle name="Normal 9 11 2" xfId="1541" xr:uid="{00000000-0005-0000-0000-0000F6060000}"/>
    <cellStyle name="Normal 9 11 3" xfId="1853" xr:uid="{00000000-0005-0000-0000-0000F7060000}"/>
    <cellStyle name="Normal 9 11 4" xfId="1229" xr:uid="{00000000-0005-0000-0000-0000F8060000}"/>
    <cellStyle name="Normal 9 12" xfId="937" xr:uid="{00000000-0005-0000-0000-0000F9060000}"/>
    <cellStyle name="Normal 9 12 2" xfId="1539" xr:uid="{00000000-0005-0000-0000-0000FA060000}"/>
    <cellStyle name="Normal 9 13" xfId="1851" xr:uid="{00000000-0005-0000-0000-0000FB060000}"/>
    <cellStyle name="Normal 9 14" xfId="1227" xr:uid="{00000000-0005-0000-0000-0000FC060000}"/>
    <cellStyle name="Normal 9 15" xfId="1876" xr:uid="{00000000-0005-0000-0000-0000FD060000}"/>
    <cellStyle name="Normal 9 16" xfId="1893" xr:uid="{00000000-0005-0000-0000-0000FE060000}"/>
    <cellStyle name="Normal 9 2" xfId="477" xr:uid="{00000000-0005-0000-0000-0000FF060000}"/>
    <cellStyle name="Normal 9 3" xfId="478" xr:uid="{00000000-0005-0000-0000-000000070000}"/>
    <cellStyle name="Normal 9 4" xfId="479" xr:uid="{00000000-0005-0000-0000-000001070000}"/>
    <cellStyle name="Normal 9 5" xfId="480" xr:uid="{00000000-0005-0000-0000-000002070000}"/>
    <cellStyle name="Normal 9 5 10" xfId="1230" xr:uid="{00000000-0005-0000-0000-000003070000}"/>
    <cellStyle name="Normal 9 5 2" xfId="481" xr:uid="{00000000-0005-0000-0000-000004070000}"/>
    <cellStyle name="Normal 9 5 2 2" xfId="482" xr:uid="{00000000-0005-0000-0000-000005070000}"/>
    <cellStyle name="Normal 9 5 2 2 2" xfId="702" xr:uid="{00000000-0005-0000-0000-000006070000}"/>
    <cellStyle name="Normal 9 5 2 2 2 2" xfId="1544" xr:uid="{00000000-0005-0000-0000-000007070000}"/>
    <cellStyle name="Normal 9 5 2 2 3" xfId="910" xr:uid="{00000000-0005-0000-0000-000008070000}"/>
    <cellStyle name="Normal 9 5 2 2 3 2" xfId="1856" xr:uid="{00000000-0005-0000-0000-000009070000}"/>
    <cellStyle name="Normal 9 5 2 2 4" xfId="1232" xr:uid="{00000000-0005-0000-0000-00000A070000}"/>
    <cellStyle name="Normal 9 5 2 3" xfId="483" xr:uid="{00000000-0005-0000-0000-00000B070000}"/>
    <cellStyle name="Normal 9 5 2 3 2" xfId="703" xr:uid="{00000000-0005-0000-0000-00000C070000}"/>
    <cellStyle name="Normal 9 5 2 3 2 2" xfId="1545" xr:uid="{00000000-0005-0000-0000-00000D070000}"/>
    <cellStyle name="Normal 9 5 2 3 3" xfId="911" xr:uid="{00000000-0005-0000-0000-00000E070000}"/>
    <cellStyle name="Normal 9 5 2 3 3 2" xfId="1857" xr:uid="{00000000-0005-0000-0000-00000F070000}"/>
    <cellStyle name="Normal 9 5 2 3 4" xfId="1233" xr:uid="{00000000-0005-0000-0000-000010070000}"/>
    <cellStyle name="Normal 9 5 2 4" xfId="484" xr:uid="{00000000-0005-0000-0000-000011070000}"/>
    <cellStyle name="Normal 9 5 2 4 2" xfId="704" xr:uid="{00000000-0005-0000-0000-000012070000}"/>
    <cellStyle name="Normal 9 5 2 4 2 2" xfId="1546" xr:uid="{00000000-0005-0000-0000-000013070000}"/>
    <cellStyle name="Normal 9 5 2 4 3" xfId="912" xr:uid="{00000000-0005-0000-0000-000014070000}"/>
    <cellStyle name="Normal 9 5 2 4 3 2" xfId="1858" xr:uid="{00000000-0005-0000-0000-000015070000}"/>
    <cellStyle name="Normal 9 5 2 4 4" xfId="1234" xr:uid="{00000000-0005-0000-0000-000016070000}"/>
    <cellStyle name="Normal 9 5 2 5" xfId="701" xr:uid="{00000000-0005-0000-0000-000017070000}"/>
    <cellStyle name="Normal 9 5 2 5 2" xfId="1547" xr:uid="{00000000-0005-0000-0000-000018070000}"/>
    <cellStyle name="Normal 9 5 2 5 3" xfId="1859" xr:uid="{00000000-0005-0000-0000-000019070000}"/>
    <cellStyle name="Normal 9 5 2 5 4" xfId="1235" xr:uid="{00000000-0005-0000-0000-00001A070000}"/>
    <cellStyle name="Normal 9 5 2 6" xfId="909" xr:uid="{00000000-0005-0000-0000-00001B070000}"/>
    <cellStyle name="Normal 9 5 2 6 2" xfId="1548" xr:uid="{00000000-0005-0000-0000-00001C070000}"/>
    <cellStyle name="Normal 9 5 2 6 3" xfId="1860" xr:uid="{00000000-0005-0000-0000-00001D070000}"/>
    <cellStyle name="Normal 9 5 2 6 4" xfId="1236" xr:uid="{00000000-0005-0000-0000-00001E070000}"/>
    <cellStyle name="Normal 9 5 2 7" xfId="1543" xr:uid="{00000000-0005-0000-0000-00001F070000}"/>
    <cellStyle name="Normal 9 5 2 8" xfId="1855" xr:uid="{00000000-0005-0000-0000-000020070000}"/>
    <cellStyle name="Normal 9 5 2 9" xfId="1231" xr:uid="{00000000-0005-0000-0000-000021070000}"/>
    <cellStyle name="Normal 9 5 3" xfId="485" xr:uid="{00000000-0005-0000-0000-000022070000}"/>
    <cellStyle name="Normal 9 5 3 2" xfId="705" xr:uid="{00000000-0005-0000-0000-000023070000}"/>
    <cellStyle name="Normal 9 5 3 2 2" xfId="1549" xr:uid="{00000000-0005-0000-0000-000024070000}"/>
    <cellStyle name="Normal 9 5 3 3" xfId="913" xr:uid="{00000000-0005-0000-0000-000025070000}"/>
    <cellStyle name="Normal 9 5 3 3 2" xfId="1861" xr:uid="{00000000-0005-0000-0000-000026070000}"/>
    <cellStyle name="Normal 9 5 3 4" xfId="1237" xr:uid="{00000000-0005-0000-0000-000027070000}"/>
    <cellStyle name="Normal 9 5 4" xfId="486" xr:uid="{00000000-0005-0000-0000-000028070000}"/>
    <cellStyle name="Normal 9 5 4 2" xfId="706" xr:uid="{00000000-0005-0000-0000-000029070000}"/>
    <cellStyle name="Normal 9 5 4 2 2" xfId="1550" xr:uid="{00000000-0005-0000-0000-00002A070000}"/>
    <cellStyle name="Normal 9 5 4 3" xfId="914" xr:uid="{00000000-0005-0000-0000-00002B070000}"/>
    <cellStyle name="Normal 9 5 4 3 2" xfId="1862" xr:uid="{00000000-0005-0000-0000-00002C070000}"/>
    <cellStyle name="Normal 9 5 4 4" xfId="1238" xr:uid="{00000000-0005-0000-0000-00002D070000}"/>
    <cellStyle name="Normal 9 5 5" xfId="487" xr:uid="{00000000-0005-0000-0000-00002E070000}"/>
    <cellStyle name="Normal 9 5 5 2" xfId="707" xr:uid="{00000000-0005-0000-0000-00002F070000}"/>
    <cellStyle name="Normal 9 5 5 2 2" xfId="1551" xr:uid="{00000000-0005-0000-0000-000030070000}"/>
    <cellStyle name="Normal 9 5 5 3" xfId="915" xr:uid="{00000000-0005-0000-0000-000031070000}"/>
    <cellStyle name="Normal 9 5 5 3 2" xfId="1863" xr:uid="{00000000-0005-0000-0000-000032070000}"/>
    <cellStyle name="Normal 9 5 5 4" xfId="1239" xr:uid="{00000000-0005-0000-0000-000033070000}"/>
    <cellStyle name="Normal 9 5 6" xfId="700" xr:uid="{00000000-0005-0000-0000-000034070000}"/>
    <cellStyle name="Normal 9 5 6 2" xfId="1552" xr:uid="{00000000-0005-0000-0000-000035070000}"/>
    <cellStyle name="Normal 9 5 6 3" xfId="1864" xr:uid="{00000000-0005-0000-0000-000036070000}"/>
    <cellStyle name="Normal 9 5 6 4" xfId="1240" xr:uid="{00000000-0005-0000-0000-000037070000}"/>
    <cellStyle name="Normal 9 5 7" xfId="908" xr:uid="{00000000-0005-0000-0000-000038070000}"/>
    <cellStyle name="Normal 9 5 7 2" xfId="1553" xr:uid="{00000000-0005-0000-0000-000039070000}"/>
    <cellStyle name="Normal 9 5 7 3" xfId="1865" xr:uid="{00000000-0005-0000-0000-00003A070000}"/>
    <cellStyle name="Normal 9 5 7 4" xfId="1241" xr:uid="{00000000-0005-0000-0000-00003B070000}"/>
    <cellStyle name="Normal 9 5 8" xfId="1542" xr:uid="{00000000-0005-0000-0000-00003C070000}"/>
    <cellStyle name="Normal 9 5 9" xfId="1854" xr:uid="{00000000-0005-0000-0000-00003D070000}"/>
    <cellStyle name="Normal 9 6" xfId="488" xr:uid="{00000000-0005-0000-0000-00003E070000}"/>
    <cellStyle name="Normal 9 6 2" xfId="489" xr:uid="{00000000-0005-0000-0000-00003F070000}"/>
    <cellStyle name="Normal 9 6 2 2" xfId="709" xr:uid="{00000000-0005-0000-0000-000040070000}"/>
    <cellStyle name="Normal 9 6 2 2 2" xfId="1555" xr:uid="{00000000-0005-0000-0000-000041070000}"/>
    <cellStyle name="Normal 9 6 2 3" xfId="917" xr:uid="{00000000-0005-0000-0000-000042070000}"/>
    <cellStyle name="Normal 9 6 2 3 2" xfId="1867" xr:uid="{00000000-0005-0000-0000-000043070000}"/>
    <cellStyle name="Normal 9 6 2 4" xfId="1243" xr:uid="{00000000-0005-0000-0000-000044070000}"/>
    <cellStyle name="Normal 9 6 3" xfId="490" xr:uid="{00000000-0005-0000-0000-000045070000}"/>
    <cellStyle name="Normal 9 6 3 2" xfId="710" xr:uid="{00000000-0005-0000-0000-000046070000}"/>
    <cellStyle name="Normal 9 6 3 2 2" xfId="1556" xr:uid="{00000000-0005-0000-0000-000047070000}"/>
    <cellStyle name="Normal 9 6 3 3" xfId="918" xr:uid="{00000000-0005-0000-0000-000048070000}"/>
    <cellStyle name="Normal 9 6 3 3 2" xfId="1868" xr:uid="{00000000-0005-0000-0000-000049070000}"/>
    <cellStyle name="Normal 9 6 3 4" xfId="1244" xr:uid="{00000000-0005-0000-0000-00004A070000}"/>
    <cellStyle name="Normal 9 6 4" xfId="491" xr:uid="{00000000-0005-0000-0000-00004B070000}"/>
    <cellStyle name="Normal 9 6 4 2" xfId="711" xr:uid="{00000000-0005-0000-0000-00004C070000}"/>
    <cellStyle name="Normal 9 6 4 2 2" xfId="1557" xr:uid="{00000000-0005-0000-0000-00004D070000}"/>
    <cellStyle name="Normal 9 6 4 3" xfId="919" xr:uid="{00000000-0005-0000-0000-00004E070000}"/>
    <cellStyle name="Normal 9 6 4 3 2" xfId="1869" xr:uid="{00000000-0005-0000-0000-00004F070000}"/>
    <cellStyle name="Normal 9 6 4 4" xfId="1245" xr:uid="{00000000-0005-0000-0000-000050070000}"/>
    <cellStyle name="Normal 9 6 5" xfId="708" xr:uid="{00000000-0005-0000-0000-000051070000}"/>
    <cellStyle name="Normal 9 6 5 2" xfId="1558" xr:uid="{00000000-0005-0000-0000-000052070000}"/>
    <cellStyle name="Normal 9 6 5 3" xfId="1870" xr:uid="{00000000-0005-0000-0000-000053070000}"/>
    <cellStyle name="Normal 9 6 5 4" xfId="1246" xr:uid="{00000000-0005-0000-0000-000054070000}"/>
    <cellStyle name="Normal 9 6 6" xfId="916" xr:uid="{00000000-0005-0000-0000-000055070000}"/>
    <cellStyle name="Normal 9 6 6 2" xfId="1559" xr:uid="{00000000-0005-0000-0000-000056070000}"/>
    <cellStyle name="Normal 9 6 6 3" xfId="1871" xr:uid="{00000000-0005-0000-0000-000057070000}"/>
    <cellStyle name="Normal 9 6 6 4" xfId="1247" xr:uid="{00000000-0005-0000-0000-000058070000}"/>
    <cellStyle name="Normal 9 6 7" xfId="1554" xr:uid="{00000000-0005-0000-0000-000059070000}"/>
    <cellStyle name="Normal 9 6 8" xfId="1866" xr:uid="{00000000-0005-0000-0000-00005A070000}"/>
    <cellStyle name="Normal 9 6 9" xfId="1242" xr:uid="{00000000-0005-0000-0000-00005B070000}"/>
    <cellStyle name="Normal 9 7" xfId="492" xr:uid="{00000000-0005-0000-0000-00005C070000}"/>
    <cellStyle name="Normal 9 7 2" xfId="712" xr:uid="{00000000-0005-0000-0000-00005D070000}"/>
    <cellStyle name="Normal 9 7 2 2" xfId="1560" xr:uid="{00000000-0005-0000-0000-00005E070000}"/>
    <cellStyle name="Normal 9 7 3" xfId="920" xr:uid="{00000000-0005-0000-0000-00005F070000}"/>
    <cellStyle name="Normal 9 7 3 2" xfId="1872" xr:uid="{00000000-0005-0000-0000-000060070000}"/>
    <cellStyle name="Normal 9 7 4" xfId="1248" xr:uid="{00000000-0005-0000-0000-000061070000}"/>
    <cellStyle name="Normal 9 8" xfId="493" xr:uid="{00000000-0005-0000-0000-000062070000}"/>
    <cellStyle name="Normal 9 8 2" xfId="713" xr:uid="{00000000-0005-0000-0000-000063070000}"/>
    <cellStyle name="Normal 9 8 2 2" xfId="1561" xr:uid="{00000000-0005-0000-0000-000064070000}"/>
    <cellStyle name="Normal 9 8 3" xfId="921" xr:uid="{00000000-0005-0000-0000-000065070000}"/>
    <cellStyle name="Normal 9 8 3 2" xfId="1873" xr:uid="{00000000-0005-0000-0000-000066070000}"/>
    <cellStyle name="Normal 9 8 4" xfId="1249" xr:uid="{00000000-0005-0000-0000-000067070000}"/>
    <cellStyle name="Normal 9 9" xfId="494" xr:uid="{00000000-0005-0000-0000-000068070000}"/>
    <cellStyle name="Normal 9 9 2" xfId="714" xr:uid="{00000000-0005-0000-0000-000069070000}"/>
    <cellStyle name="Normal 9 9 2 2" xfId="1562" xr:uid="{00000000-0005-0000-0000-00006A070000}"/>
    <cellStyle name="Normal 9 9 3" xfId="922" xr:uid="{00000000-0005-0000-0000-00006B070000}"/>
    <cellStyle name="Normal 9 9 3 2" xfId="1874" xr:uid="{00000000-0005-0000-0000-00006C070000}"/>
    <cellStyle name="Normal 9 9 4" xfId="1250" xr:uid="{00000000-0005-0000-0000-00006D070000}"/>
    <cellStyle name="Note 2" xfId="495" xr:uid="{00000000-0005-0000-0000-00006E070000}"/>
    <cellStyle name="Note 2 2" xfId="496" xr:uid="{00000000-0005-0000-0000-00006F070000}"/>
    <cellStyle name="Note 3" xfId="924" xr:uid="{00000000-0005-0000-0000-000070070000}"/>
    <cellStyle name="Note 4" xfId="1877" xr:uid="{00000000-0005-0000-0000-000071070000}"/>
    <cellStyle name="Note 5" xfId="1894" xr:uid="{00000000-0005-0000-0000-000072070000}"/>
    <cellStyle name="Output" xfId="497" builtinId="21" customBuiltin="1"/>
    <cellStyle name="Percent" xfId="498" builtinId="5"/>
    <cellStyle name="Percent 13" xfId="499" xr:uid="{00000000-0005-0000-0000-000075070000}"/>
    <cellStyle name="Percent 17" xfId="500" xr:uid="{00000000-0005-0000-0000-000076070000}"/>
    <cellStyle name="Percent 21" xfId="501" xr:uid="{00000000-0005-0000-0000-000077070000}"/>
    <cellStyle name="Percent 24" xfId="502" xr:uid="{00000000-0005-0000-0000-000078070000}"/>
    <cellStyle name="Percent 30" xfId="503" xr:uid="{00000000-0005-0000-0000-000079070000}"/>
    <cellStyle name="TableStyleLight1" xfId="1891" xr:uid="{00000000-0005-0000-0000-00007A070000}"/>
    <cellStyle name="Title" xfId="504" builtinId="15" customBuiltin="1"/>
    <cellStyle name="Total" xfId="505" builtinId="25" customBuiltin="1"/>
    <cellStyle name="Warning Text" xfId="506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4"/>
  <sheetViews>
    <sheetView zoomScaleNormal="100" workbookViewId="0">
      <selection activeCell="B37" sqref="B37"/>
    </sheetView>
  </sheetViews>
  <sheetFormatPr defaultColWidth="9.140625" defaultRowHeight="12" x14ac:dyDescent="0.2"/>
  <cols>
    <col min="1" max="1" width="17.28515625" style="3" bestFit="1" customWidth="1"/>
    <col min="2" max="2" width="13" style="11" bestFit="1" customWidth="1"/>
    <col min="3" max="3" width="13" style="5" customWidth="1"/>
    <col min="4" max="4" width="13.7109375" style="6" customWidth="1"/>
    <col min="5" max="5" width="13" style="6" customWidth="1"/>
    <col min="6" max="6" width="17.28515625" style="6" customWidth="1"/>
    <col min="7" max="7" width="11" style="5" customWidth="1"/>
    <col min="8" max="9" width="9.140625" style="3"/>
    <col min="10" max="10" width="8.85546875" style="5" customWidth="1"/>
    <col min="11" max="11" width="11" style="5" customWidth="1"/>
    <col min="12" max="12" width="9.5703125" style="3" customWidth="1"/>
    <col min="13" max="13" width="8.28515625" style="3" customWidth="1"/>
    <col min="14" max="14" width="10.7109375" style="3" customWidth="1"/>
    <col min="15" max="16384" width="9.140625" style="3"/>
  </cols>
  <sheetData>
    <row r="1" spans="1:13" ht="12.75" x14ac:dyDescent="0.2">
      <c r="A1" s="312" t="s">
        <v>328</v>
      </c>
      <c r="B1" s="313"/>
      <c r="C1" s="313"/>
      <c r="D1" s="313"/>
      <c r="E1" s="313"/>
      <c r="F1" s="314"/>
    </row>
    <row r="2" spans="1:13" ht="12.75" x14ac:dyDescent="0.2">
      <c r="A2" s="315" t="s">
        <v>356</v>
      </c>
      <c r="B2" s="316"/>
      <c r="C2" s="316"/>
      <c r="D2" s="316"/>
      <c r="E2" s="316"/>
      <c r="F2" s="317"/>
      <c r="G2" s="1"/>
      <c r="H2" s="1"/>
      <c r="I2" s="8"/>
      <c r="J2" s="8"/>
      <c r="K2" s="1"/>
      <c r="L2" s="1"/>
      <c r="M2" s="1"/>
    </row>
    <row r="3" spans="1:13" ht="12.75" x14ac:dyDescent="0.2">
      <c r="A3" s="318"/>
      <c r="B3" s="319"/>
      <c r="C3" s="319"/>
      <c r="D3" s="319"/>
      <c r="E3" s="319"/>
      <c r="F3" s="320"/>
      <c r="G3" s="3"/>
      <c r="I3" s="5"/>
      <c r="K3" s="3"/>
    </row>
    <row r="4" spans="1:13" ht="12.75" x14ac:dyDescent="0.2">
      <c r="A4" s="321" t="s">
        <v>432</v>
      </c>
      <c r="B4" s="322"/>
      <c r="C4" s="322"/>
      <c r="D4" s="322"/>
      <c r="E4" s="322"/>
      <c r="F4" s="323"/>
      <c r="G4" s="3"/>
      <c r="J4" s="3"/>
      <c r="K4" s="3"/>
    </row>
    <row r="5" spans="1:13" ht="12.75" x14ac:dyDescent="0.2">
      <c r="A5" s="324"/>
      <c r="B5" s="304"/>
      <c r="C5" s="304"/>
      <c r="D5" s="304"/>
      <c r="E5" s="304"/>
      <c r="F5" s="305"/>
      <c r="G5" s="3"/>
      <c r="J5" s="3"/>
      <c r="K5" s="3"/>
    </row>
    <row r="6" spans="1:13" ht="12.75" x14ac:dyDescent="0.2">
      <c r="A6" s="309" t="s">
        <v>10</v>
      </c>
      <c r="B6" s="325"/>
      <c r="C6" s="325"/>
      <c r="D6" s="325"/>
      <c r="E6" s="325"/>
      <c r="F6" s="326"/>
      <c r="G6" s="3"/>
      <c r="J6" s="3"/>
      <c r="K6" s="3"/>
    </row>
    <row r="7" spans="1:13" ht="12.75" x14ac:dyDescent="0.2">
      <c r="A7" s="309" t="s">
        <v>353</v>
      </c>
      <c r="B7" s="310"/>
      <c r="C7" s="310"/>
      <c r="D7" s="310"/>
      <c r="E7" s="310"/>
      <c r="F7" s="311"/>
      <c r="G7" s="3"/>
      <c r="J7" s="3"/>
      <c r="K7" s="3"/>
    </row>
    <row r="8" spans="1:13" ht="12.75" x14ac:dyDescent="0.2">
      <c r="A8" s="250"/>
      <c r="B8" s="79" t="s">
        <v>8</v>
      </c>
      <c r="C8" s="215" t="s">
        <v>1</v>
      </c>
      <c r="D8" s="215" t="s">
        <v>1</v>
      </c>
      <c r="E8" s="215" t="s">
        <v>1</v>
      </c>
      <c r="F8" s="135" t="s">
        <v>4</v>
      </c>
      <c r="G8" s="3"/>
      <c r="J8" s="3"/>
      <c r="K8" s="3"/>
    </row>
    <row r="9" spans="1:13" ht="12.75" x14ac:dyDescent="0.2">
      <c r="A9" s="250"/>
      <c r="B9" s="79" t="s">
        <v>1</v>
      </c>
      <c r="C9" s="215" t="s">
        <v>3</v>
      </c>
      <c r="D9" s="215" t="s">
        <v>0</v>
      </c>
      <c r="E9" s="215" t="s">
        <v>13</v>
      </c>
      <c r="F9" s="135" t="s">
        <v>14</v>
      </c>
      <c r="G9" s="3"/>
      <c r="J9" s="3"/>
      <c r="K9" s="3"/>
    </row>
    <row r="10" spans="1:13" ht="12.75" x14ac:dyDescent="0.2">
      <c r="A10" s="250"/>
      <c r="B10" s="96">
        <f>B20</f>
        <v>7633.64</v>
      </c>
      <c r="C10" s="96">
        <f>C20</f>
        <v>51.400000000000006</v>
      </c>
      <c r="D10" s="96">
        <f>D20</f>
        <v>51.65</v>
      </c>
      <c r="E10" s="96">
        <f>E20</f>
        <v>51.399999999999991</v>
      </c>
      <c r="F10" s="136">
        <f>D10-E10</f>
        <v>0.25000000000000711</v>
      </c>
      <c r="G10" s="3"/>
      <c r="J10" s="3"/>
      <c r="K10" s="3"/>
    </row>
    <row r="11" spans="1:13" ht="12.75" x14ac:dyDescent="0.2">
      <c r="A11" s="251" t="s">
        <v>5</v>
      </c>
      <c r="B11" s="97"/>
      <c r="C11" s="106"/>
      <c r="D11" s="97"/>
      <c r="E11" s="97"/>
      <c r="F11" s="137"/>
      <c r="G11" s="3"/>
      <c r="J11" s="3"/>
      <c r="K11" s="3"/>
    </row>
    <row r="12" spans="1:13" ht="12.75" x14ac:dyDescent="0.2">
      <c r="A12" s="252" t="s">
        <v>16</v>
      </c>
      <c r="B12" s="97">
        <f>California!C9</f>
        <v>129.4</v>
      </c>
      <c r="C12" s="97">
        <f>California!D13</f>
        <v>11.600000000000001</v>
      </c>
      <c r="D12" s="97">
        <f>California!E13</f>
        <v>11.9</v>
      </c>
      <c r="E12" s="97">
        <f>California!F13</f>
        <v>11.6</v>
      </c>
      <c r="F12" s="138">
        <f>D12-E12</f>
        <v>0.30000000000000071</v>
      </c>
      <c r="G12" s="3"/>
      <c r="J12" s="3"/>
      <c r="K12" s="3"/>
    </row>
    <row r="13" spans="1:13" ht="12.75" x14ac:dyDescent="0.2">
      <c r="A13" s="252" t="s">
        <v>17</v>
      </c>
      <c r="B13" s="97">
        <f>'Idaho '!C9</f>
        <v>1149.55</v>
      </c>
      <c r="C13" s="97">
        <f>'Idaho '!D38</f>
        <v>0</v>
      </c>
      <c r="D13" s="97">
        <f>'Idaho '!E41</f>
        <v>0</v>
      </c>
      <c r="E13" s="97">
        <f>'Idaho '!F38</f>
        <v>0</v>
      </c>
      <c r="F13" s="138">
        <f t="shared" ref="F13:F20" si="0">D13-E13</f>
        <v>0</v>
      </c>
      <c r="G13" s="3"/>
      <c r="J13" s="3"/>
      <c r="K13" s="3"/>
    </row>
    <row r="14" spans="1:13" ht="12.75" x14ac:dyDescent="0.2">
      <c r="A14" s="252" t="s">
        <v>294</v>
      </c>
      <c r="B14" s="97">
        <f>'Misc States'!C9</f>
        <v>70.05</v>
      </c>
      <c r="C14" s="97">
        <f>'Misc States'!D13</f>
        <v>0</v>
      </c>
      <c r="D14" s="97">
        <f>'Misc States'!E13</f>
        <v>0</v>
      </c>
      <c r="E14" s="97">
        <f>'Misc States'!F13</f>
        <v>0</v>
      </c>
      <c r="F14" s="138">
        <f t="shared" si="0"/>
        <v>0</v>
      </c>
      <c r="G14" s="3"/>
      <c r="J14" s="3"/>
      <c r="K14" s="3"/>
    </row>
    <row r="15" spans="1:13" ht="12.75" x14ac:dyDescent="0.2">
      <c r="A15" s="250" t="s">
        <v>18</v>
      </c>
      <c r="B15" s="97">
        <f>Montana!C9</f>
        <v>137.16</v>
      </c>
      <c r="C15" s="97">
        <f>Montana!D13</f>
        <v>0</v>
      </c>
      <c r="D15" s="97">
        <f>Montana!E13</f>
        <v>0</v>
      </c>
      <c r="E15" s="97">
        <f>Montana!F13</f>
        <v>0</v>
      </c>
      <c r="F15" s="138">
        <f t="shared" si="0"/>
        <v>0</v>
      </c>
      <c r="G15" s="3"/>
      <c r="J15" s="3"/>
      <c r="K15" s="3"/>
    </row>
    <row r="16" spans="1:13" ht="12.75" x14ac:dyDescent="0.2">
      <c r="A16" s="253" t="s">
        <v>88</v>
      </c>
      <c r="B16" s="97">
        <f>Oregon!C54</f>
        <v>1168.5800000000002</v>
      </c>
      <c r="C16" s="97">
        <f>Oregon!D54</f>
        <v>25.599999999999998</v>
      </c>
      <c r="D16" s="97">
        <f>Oregon!E54</f>
        <v>25.5</v>
      </c>
      <c r="E16" s="97">
        <f>Oregon!F54</f>
        <v>25.599999999999998</v>
      </c>
      <c r="F16" s="138">
        <f t="shared" si="0"/>
        <v>-9.9999999999997868E-2</v>
      </c>
      <c r="G16" s="3"/>
      <c r="J16" s="3"/>
      <c r="K16" s="3"/>
    </row>
    <row r="17" spans="1:11" ht="12.75" x14ac:dyDescent="0.2">
      <c r="A17" s="253" t="s">
        <v>89</v>
      </c>
      <c r="B17" s="97">
        <f>Utah!C9</f>
        <v>2621.0800000000004</v>
      </c>
      <c r="C17" s="97">
        <f>Utah!D61</f>
        <v>14.2</v>
      </c>
      <c r="D17" s="97">
        <f>Utah!E61</f>
        <v>14.25</v>
      </c>
      <c r="E17" s="97">
        <f>Utah!F61</f>
        <v>14.2</v>
      </c>
      <c r="F17" s="138">
        <f t="shared" si="0"/>
        <v>5.0000000000000711E-2</v>
      </c>
      <c r="G17" s="3"/>
      <c r="J17" s="3"/>
      <c r="K17" s="3"/>
    </row>
    <row r="18" spans="1:11" ht="12.75" x14ac:dyDescent="0.2">
      <c r="A18" s="253" t="s">
        <v>151</v>
      </c>
      <c r="B18" s="97">
        <f>Washington!C9</f>
        <v>282.66999999999996</v>
      </c>
      <c r="C18" s="97">
        <f>Washington!D23</f>
        <v>0</v>
      </c>
      <c r="D18" s="97">
        <f>Washington!E23</f>
        <v>0</v>
      </c>
      <c r="E18" s="97">
        <f>Washington!F23</f>
        <v>0</v>
      </c>
      <c r="F18" s="138">
        <f t="shared" si="0"/>
        <v>0</v>
      </c>
      <c r="G18" s="3"/>
      <c r="J18" s="3"/>
      <c r="K18" s="3"/>
    </row>
    <row r="19" spans="1:11" ht="12.75" x14ac:dyDescent="0.2">
      <c r="A19" s="253" t="s">
        <v>261</v>
      </c>
      <c r="B19" s="97">
        <f>Wyoming!C9</f>
        <v>2075.1499999999996</v>
      </c>
      <c r="C19" s="97">
        <f>Wyoming!D58</f>
        <v>0</v>
      </c>
      <c r="D19" s="97">
        <f>Wyoming!E58</f>
        <v>0</v>
      </c>
      <c r="E19" s="97">
        <f>Wyoming!F58</f>
        <v>0</v>
      </c>
      <c r="F19" s="138">
        <f t="shared" si="0"/>
        <v>0</v>
      </c>
      <c r="G19" s="3"/>
      <c r="J19" s="3"/>
      <c r="K19" s="3"/>
    </row>
    <row r="20" spans="1:11" ht="12.75" x14ac:dyDescent="0.2">
      <c r="A20" s="254" t="s">
        <v>8</v>
      </c>
      <c r="B20" s="66">
        <f>SUM(B12:B19)</f>
        <v>7633.64</v>
      </c>
      <c r="C20" s="66">
        <f>SUM(C12:C19)</f>
        <v>51.400000000000006</v>
      </c>
      <c r="D20" s="66">
        <f>SUM(D12:D19)</f>
        <v>51.65</v>
      </c>
      <c r="E20" s="66">
        <f>SUM(E12:E19)</f>
        <v>51.399999999999991</v>
      </c>
      <c r="F20" s="139">
        <f t="shared" si="0"/>
        <v>0.25000000000000711</v>
      </c>
      <c r="G20" s="3"/>
      <c r="J20" s="3"/>
      <c r="K20" s="3"/>
    </row>
    <row r="21" spans="1:11" ht="12" customHeight="1" x14ac:dyDescent="0.2">
      <c r="A21" s="303"/>
      <c r="B21" s="304"/>
      <c r="C21" s="304"/>
      <c r="D21" s="304"/>
      <c r="E21" s="304"/>
      <c r="F21" s="305"/>
      <c r="G21" s="3"/>
      <c r="J21" s="3"/>
      <c r="K21" s="3"/>
    </row>
    <row r="22" spans="1:11" ht="12.75" x14ac:dyDescent="0.2">
      <c r="A22" s="306" t="s">
        <v>9</v>
      </c>
      <c r="B22" s="307"/>
      <c r="C22" s="307"/>
      <c r="D22" s="307"/>
      <c r="E22" s="307"/>
      <c r="F22" s="308"/>
      <c r="G22" s="3"/>
      <c r="J22" s="3"/>
      <c r="K22" s="3"/>
    </row>
    <row r="23" spans="1:11" ht="12.75" x14ac:dyDescent="0.2">
      <c r="A23" s="250"/>
      <c r="B23" s="79" t="s">
        <v>8</v>
      </c>
      <c r="C23" s="215" t="s">
        <v>1</v>
      </c>
      <c r="D23" s="215" t="s">
        <v>1</v>
      </c>
      <c r="E23" s="215" t="s">
        <v>1</v>
      </c>
      <c r="F23" s="135" t="s">
        <v>4</v>
      </c>
      <c r="G23" s="3"/>
      <c r="J23" s="3"/>
      <c r="K23" s="3"/>
    </row>
    <row r="24" spans="1:11" ht="12.75" x14ac:dyDescent="0.2">
      <c r="A24" s="250"/>
      <c r="B24" s="79" t="s">
        <v>1</v>
      </c>
      <c r="C24" s="215" t="s">
        <v>3</v>
      </c>
      <c r="D24" s="215" t="s">
        <v>0</v>
      </c>
      <c r="E24" s="215" t="s">
        <v>13</v>
      </c>
      <c r="F24" s="135" t="s">
        <v>14</v>
      </c>
      <c r="G24" s="3"/>
      <c r="J24" s="3"/>
      <c r="K24" s="3"/>
    </row>
    <row r="25" spans="1:11" ht="12.75" x14ac:dyDescent="0.2">
      <c r="A25" s="250"/>
      <c r="B25" s="96">
        <f>B34</f>
        <v>7633.64</v>
      </c>
      <c r="C25" s="96">
        <f>C34</f>
        <v>51.400000000000006</v>
      </c>
      <c r="D25" s="96">
        <f>D34</f>
        <v>51.65</v>
      </c>
      <c r="E25" s="96">
        <f>E34</f>
        <v>51.399999999999991</v>
      </c>
      <c r="F25" s="136">
        <f t="shared" ref="F25:F34" si="1">D25-E25</f>
        <v>0.25000000000000711</v>
      </c>
      <c r="G25" s="3"/>
      <c r="J25" s="3"/>
      <c r="K25" s="3"/>
    </row>
    <row r="26" spans="1:11" s="30" customFormat="1" ht="12.75" x14ac:dyDescent="0.2">
      <c r="A26" s="255" t="s">
        <v>6</v>
      </c>
      <c r="B26" s="98"/>
      <c r="C26" s="79"/>
      <c r="D26" s="106"/>
      <c r="E26" s="106"/>
      <c r="F26" s="137"/>
    </row>
    <row r="27" spans="1:11" s="30" customFormat="1" ht="12.75" x14ac:dyDescent="0.2">
      <c r="A27" s="106" t="s">
        <v>379</v>
      </c>
      <c r="B27" s="97">
        <f>Oregon!C52+Washington!C9</f>
        <v>480.1099999999999</v>
      </c>
      <c r="C27" s="97">
        <f>Oregon!D52+Washington!D23</f>
        <v>0</v>
      </c>
      <c r="D27" s="97">
        <f>Oregon!E52+Washington!E23</f>
        <v>0</v>
      </c>
      <c r="E27" s="97">
        <f>Oregon!F52+Washington!F23</f>
        <v>0</v>
      </c>
      <c r="F27" s="138">
        <f t="shared" si="1"/>
        <v>0</v>
      </c>
      <c r="G27" s="31"/>
    </row>
    <row r="28" spans="1:11" s="30" customFormat="1" ht="12.75" x14ac:dyDescent="0.2">
      <c r="A28" s="106" t="s">
        <v>424</v>
      </c>
      <c r="B28" s="97">
        <f>'Misc States'!C9+Utah!C36</f>
        <v>2114.9100000000003</v>
      </c>
      <c r="C28" s="97">
        <f>+Utah!D36+'Misc States'!D9</f>
        <v>9.1999999999999993</v>
      </c>
      <c r="D28" s="97">
        <f>+Utah!E36+'Misc States'!E13</f>
        <v>9.25</v>
      </c>
      <c r="E28" s="97">
        <f>+Utah!F36+'Misc States'!F9</f>
        <v>9.1999999999999993</v>
      </c>
      <c r="F28" s="138">
        <f t="shared" si="1"/>
        <v>5.0000000000000711E-2</v>
      </c>
      <c r="G28" s="31"/>
    </row>
    <row r="29" spans="1:11" s="30" customFormat="1" ht="12.75" x14ac:dyDescent="0.2">
      <c r="A29" s="106" t="s">
        <v>425</v>
      </c>
      <c r="B29" s="97">
        <f>Utah!C43</f>
        <v>109.53</v>
      </c>
      <c r="C29" s="97">
        <f>Utah!D43</f>
        <v>1</v>
      </c>
      <c r="D29" s="97">
        <f>Utah!E43</f>
        <v>1</v>
      </c>
      <c r="E29" s="97">
        <f>Utah!F43</f>
        <v>1</v>
      </c>
      <c r="F29" s="138">
        <f t="shared" si="1"/>
        <v>0</v>
      </c>
      <c r="G29" s="31"/>
    </row>
    <row r="30" spans="1:11" s="30" customFormat="1" ht="12.75" x14ac:dyDescent="0.2">
      <c r="A30" s="106" t="s">
        <v>377</v>
      </c>
      <c r="B30" s="97">
        <f>Oregon!C30</f>
        <v>281.58999999999997</v>
      </c>
      <c r="C30" s="97">
        <f>Oregon!D30</f>
        <v>0</v>
      </c>
      <c r="D30" s="97">
        <f>Oregon!E30</f>
        <v>0</v>
      </c>
      <c r="E30" s="97">
        <f>Oregon!F30</f>
        <v>0</v>
      </c>
      <c r="F30" s="138">
        <f t="shared" si="1"/>
        <v>0</v>
      </c>
      <c r="G30" s="31"/>
    </row>
    <row r="31" spans="1:11" s="30" customFormat="1" ht="12.75" x14ac:dyDescent="0.2">
      <c r="A31" s="106" t="s">
        <v>378</v>
      </c>
      <c r="B31" s="97">
        <f>California!C9+Oregon!C41</f>
        <v>481.88000000000011</v>
      </c>
      <c r="C31" s="97">
        <f>California!D13+Oregon!D41</f>
        <v>37.200000000000003</v>
      </c>
      <c r="D31" s="97">
        <f>California!E13+Oregon!E41</f>
        <v>37.4</v>
      </c>
      <c r="E31" s="97">
        <f>California!F13+Oregon!F41</f>
        <v>37.199999999999996</v>
      </c>
      <c r="F31" s="138">
        <f t="shared" si="1"/>
        <v>0.20000000000000284</v>
      </c>
      <c r="G31" s="31"/>
    </row>
    <row r="32" spans="1:11" s="30" customFormat="1" ht="12.75" x14ac:dyDescent="0.2">
      <c r="A32" s="277" t="s">
        <v>426</v>
      </c>
      <c r="B32" s="97">
        <f>'Idaho '!C9+Montana!C9+Utah!C59+Wyoming!C9</f>
        <v>3828.5499999999997</v>
      </c>
      <c r="C32" s="97">
        <f>'Idaho '!D38+Montana!D13+Utah!D59+Wyoming!D58</f>
        <v>4</v>
      </c>
      <c r="D32" s="97">
        <f>'Idaho '!E41+Montana!E13+Utah!E59+Wyoming!E58</f>
        <v>4</v>
      </c>
      <c r="E32" s="97">
        <f>'Idaho '!F38+Montana!F13+Utah!F59+Wyoming!F58</f>
        <v>4</v>
      </c>
      <c r="F32" s="138">
        <f t="shared" si="1"/>
        <v>0</v>
      </c>
      <c r="G32" s="31"/>
    </row>
    <row r="33" spans="1:11" s="30" customFormat="1" ht="12.75" x14ac:dyDescent="0.2">
      <c r="A33" s="106" t="s">
        <v>376</v>
      </c>
      <c r="B33" s="97">
        <f>Oregon!C18</f>
        <v>337.07</v>
      </c>
      <c r="C33" s="97">
        <f>Oregon!D18</f>
        <v>0</v>
      </c>
      <c r="D33" s="97">
        <f>Oregon!E18</f>
        <v>0</v>
      </c>
      <c r="E33" s="97">
        <f>Oregon!F18</f>
        <v>0</v>
      </c>
      <c r="F33" s="138">
        <f t="shared" si="1"/>
        <v>0</v>
      </c>
      <c r="G33" s="31"/>
    </row>
    <row r="34" spans="1:11" s="30" customFormat="1" ht="12.75" x14ac:dyDescent="0.2">
      <c r="A34" s="256" t="s">
        <v>2</v>
      </c>
      <c r="B34" s="66">
        <f>SUM(B27:B33)</f>
        <v>7633.64</v>
      </c>
      <c r="C34" s="66">
        <f>SUM(C27:C33)</f>
        <v>51.400000000000006</v>
      </c>
      <c r="D34" s="66">
        <f>SUM(D27:D33)</f>
        <v>51.65</v>
      </c>
      <c r="E34" s="66">
        <f>SUM(E27:E33)</f>
        <v>51.399999999999991</v>
      </c>
      <c r="F34" s="139">
        <f t="shared" si="1"/>
        <v>0.25000000000000711</v>
      </c>
    </row>
    <row r="35" spans="1:11" ht="13.5" thickBot="1" x14ac:dyDescent="0.25">
      <c r="A35" s="140"/>
      <c r="B35" s="141"/>
      <c r="C35" s="142"/>
      <c r="D35" s="143"/>
      <c r="E35" s="143"/>
      <c r="F35" s="144"/>
      <c r="J35" s="3"/>
      <c r="K35" s="3"/>
    </row>
    <row r="36" spans="1:11" ht="12.75" x14ac:dyDescent="0.2">
      <c r="A36" s="134" t="s">
        <v>295</v>
      </c>
      <c r="B36" s="99"/>
      <c r="C36" s="100"/>
      <c r="D36" s="94"/>
      <c r="E36" s="94"/>
      <c r="F36" s="99"/>
      <c r="G36" s="3"/>
      <c r="J36" s="3"/>
      <c r="K36" s="3"/>
    </row>
    <row r="37" spans="1:11" ht="12.75" x14ac:dyDescent="0.2">
      <c r="A37" s="49">
        <v>52</v>
      </c>
      <c r="B37" s="99"/>
      <c r="C37" s="95"/>
      <c r="D37" s="101"/>
      <c r="E37" s="101"/>
      <c r="F37" s="101"/>
      <c r="G37" s="3"/>
      <c r="H37" s="5"/>
      <c r="I37" s="5"/>
      <c r="J37" s="3"/>
      <c r="K37" s="3"/>
    </row>
    <row r="38" spans="1:11" x14ac:dyDescent="0.2">
      <c r="G38" s="3"/>
      <c r="H38" s="5"/>
      <c r="I38" s="5"/>
      <c r="J38" s="3"/>
      <c r="K38" s="3"/>
    </row>
    <row r="39" spans="1:11" x14ac:dyDescent="0.2">
      <c r="G39" s="3"/>
      <c r="H39" s="5"/>
      <c r="I39" s="5"/>
      <c r="J39" s="3"/>
      <c r="K39" s="3"/>
    </row>
    <row r="40" spans="1:11" x14ac:dyDescent="0.2">
      <c r="G40" s="3"/>
      <c r="H40" s="5"/>
      <c r="I40" s="5"/>
      <c r="J40" s="3"/>
      <c r="K40" s="3"/>
    </row>
    <row r="41" spans="1:11" x14ac:dyDescent="0.2">
      <c r="G41" s="3"/>
      <c r="H41" s="5"/>
      <c r="I41" s="5"/>
      <c r="J41" s="3"/>
      <c r="K41" s="3"/>
    </row>
    <row r="42" spans="1:11" x14ac:dyDescent="0.2">
      <c r="G42" s="3"/>
      <c r="H42" s="5"/>
      <c r="I42" s="5"/>
      <c r="J42" s="3"/>
      <c r="K42" s="3"/>
    </row>
    <row r="43" spans="1:11" x14ac:dyDescent="0.2">
      <c r="G43" s="3"/>
      <c r="H43" s="5"/>
      <c r="I43" s="5"/>
      <c r="J43" s="3"/>
      <c r="K43" s="3"/>
    </row>
    <row r="44" spans="1:11" x14ac:dyDescent="0.2">
      <c r="G44" s="3"/>
      <c r="H44" s="5"/>
      <c r="I44" s="5"/>
      <c r="J44" s="3"/>
      <c r="K44" s="3"/>
    </row>
    <row r="45" spans="1:11" x14ac:dyDescent="0.2">
      <c r="G45" s="3"/>
      <c r="H45" s="5"/>
      <c r="I45" s="5"/>
      <c r="J45" s="3"/>
      <c r="K45" s="3"/>
    </row>
    <row r="46" spans="1:11" x14ac:dyDescent="0.2">
      <c r="G46" s="3"/>
      <c r="H46" s="5"/>
      <c r="I46" s="5"/>
      <c r="J46" s="3"/>
      <c r="K46" s="3"/>
    </row>
    <row r="47" spans="1:11" x14ac:dyDescent="0.2">
      <c r="G47" s="3"/>
      <c r="I47" s="5"/>
      <c r="K47" s="3"/>
    </row>
    <row r="48" spans="1:11" x14ac:dyDescent="0.2">
      <c r="G48" s="3"/>
      <c r="I48" s="5"/>
      <c r="K48" s="3"/>
    </row>
    <row r="49" spans="1:11" x14ac:dyDescent="0.2">
      <c r="D49" s="13"/>
      <c r="G49" s="3"/>
      <c r="I49" s="5"/>
      <c r="K49" s="3"/>
    </row>
    <row r="50" spans="1:11" x14ac:dyDescent="0.2">
      <c r="D50" s="10"/>
      <c r="E50" s="10"/>
      <c r="F50" s="10"/>
      <c r="G50" s="3"/>
      <c r="I50" s="5"/>
      <c r="K50" s="3"/>
    </row>
    <row r="51" spans="1:11" x14ac:dyDescent="0.2">
      <c r="G51" s="3"/>
      <c r="I51" s="5"/>
      <c r="K51" s="3"/>
    </row>
    <row r="52" spans="1:11" s="7" customFormat="1" ht="12.75" x14ac:dyDescent="0.2">
      <c r="B52" s="11"/>
      <c r="C52" s="12"/>
      <c r="D52" s="13"/>
      <c r="E52" s="13"/>
      <c r="F52" s="13"/>
      <c r="G52"/>
      <c r="H52"/>
      <c r="I52"/>
      <c r="J52" s="12"/>
    </row>
    <row r="53" spans="1:11" ht="12.75" x14ac:dyDescent="0.2">
      <c r="A53" s="33"/>
      <c r="B53" s="92"/>
      <c r="C53" s="34"/>
      <c r="G53"/>
      <c r="H53"/>
      <c r="I53"/>
      <c r="K53" s="3"/>
    </row>
    <row r="54" spans="1:11" ht="12.75" x14ac:dyDescent="0.2">
      <c r="G54"/>
      <c r="H54"/>
      <c r="I54"/>
      <c r="K54" s="3"/>
    </row>
    <row r="55" spans="1:11" s="7" customFormat="1" ht="12.75" x14ac:dyDescent="0.2">
      <c r="A55" s="3"/>
      <c r="B55" s="11"/>
      <c r="C55" s="5"/>
      <c r="D55" s="6"/>
      <c r="E55" s="6"/>
      <c r="F55" s="6"/>
      <c r="G55"/>
      <c r="H55"/>
      <c r="I55"/>
    </row>
    <row r="56" spans="1:11" ht="12.75" x14ac:dyDescent="0.2">
      <c r="G56"/>
      <c r="H56"/>
      <c r="I56"/>
      <c r="K56" s="3"/>
    </row>
    <row r="57" spans="1:11" x14ac:dyDescent="0.2">
      <c r="G57" s="3"/>
      <c r="I57" s="5"/>
      <c r="K57" s="3"/>
    </row>
    <row r="58" spans="1:11" x14ac:dyDescent="0.2">
      <c r="G58" s="3"/>
      <c r="I58" s="5"/>
      <c r="K58" s="3"/>
    </row>
    <row r="59" spans="1:11" x14ac:dyDescent="0.2">
      <c r="G59" s="3"/>
      <c r="I59" s="5"/>
      <c r="K59" s="3"/>
    </row>
    <row r="60" spans="1:11" x14ac:dyDescent="0.2">
      <c r="G60" s="3"/>
      <c r="I60" s="5"/>
      <c r="K60" s="3"/>
    </row>
    <row r="61" spans="1:11" x14ac:dyDescent="0.2">
      <c r="G61" s="3"/>
      <c r="I61" s="5"/>
      <c r="K61" s="3"/>
    </row>
    <row r="62" spans="1:11" x14ac:dyDescent="0.2">
      <c r="G62" s="3"/>
      <c r="I62" s="5"/>
      <c r="K62" s="3"/>
    </row>
    <row r="63" spans="1:11" x14ac:dyDescent="0.2">
      <c r="G63" s="3"/>
      <c r="I63" s="5"/>
      <c r="K63" s="3"/>
    </row>
    <row r="64" spans="1:11" x14ac:dyDescent="0.2">
      <c r="G64" s="3"/>
      <c r="I64" s="5"/>
      <c r="K64" s="3"/>
    </row>
    <row r="65" spans="7:11" x14ac:dyDescent="0.2">
      <c r="G65" s="3"/>
      <c r="I65" s="5"/>
      <c r="K65" s="3"/>
    </row>
    <row r="66" spans="7:11" x14ac:dyDescent="0.2">
      <c r="G66" s="3"/>
      <c r="I66" s="5"/>
      <c r="K66" s="3"/>
    </row>
    <row r="67" spans="7:11" x14ac:dyDescent="0.2">
      <c r="G67" s="3"/>
      <c r="I67" s="5"/>
      <c r="K67" s="3"/>
    </row>
    <row r="68" spans="7:11" x14ac:dyDescent="0.2">
      <c r="G68" s="3"/>
      <c r="I68" s="5"/>
      <c r="K68" s="3"/>
    </row>
    <row r="69" spans="7:11" x14ac:dyDescent="0.2">
      <c r="G69" s="3"/>
      <c r="I69" s="5"/>
      <c r="K69" s="3"/>
    </row>
    <row r="70" spans="7:11" x14ac:dyDescent="0.2">
      <c r="G70" s="3"/>
      <c r="I70" s="5"/>
      <c r="K70" s="3"/>
    </row>
    <row r="71" spans="7:11" x14ac:dyDescent="0.2">
      <c r="G71" s="3"/>
      <c r="I71" s="5"/>
      <c r="K71" s="3"/>
    </row>
    <row r="72" spans="7:11" x14ac:dyDescent="0.2">
      <c r="G72" s="3"/>
      <c r="I72" s="5"/>
      <c r="K72" s="3"/>
    </row>
    <row r="73" spans="7:11" x14ac:dyDescent="0.2">
      <c r="G73" s="3"/>
      <c r="I73" s="5"/>
      <c r="K73" s="3"/>
    </row>
    <row r="74" spans="7:11" x14ac:dyDescent="0.2">
      <c r="G74" s="3"/>
      <c r="I74" s="5"/>
      <c r="K74" s="3"/>
    </row>
  </sheetData>
  <mergeCells count="9">
    <mergeCell ref="A21:F21"/>
    <mergeCell ref="A22:F22"/>
    <mergeCell ref="A7:F7"/>
    <mergeCell ref="A1:F1"/>
    <mergeCell ref="A2:F2"/>
    <mergeCell ref="A3:F3"/>
    <mergeCell ref="A4:F4"/>
    <mergeCell ref="A5:F5"/>
    <mergeCell ref="A6:F6"/>
  </mergeCells>
  <phoneticPr fontId="0" type="noConversion"/>
  <printOptions horizontalCentered="1" verticalCentered="1"/>
  <pageMargins left="0.25" right="0.25" top="0.5" bottom="0.75" header="0.5" footer="0.5"/>
  <pageSetup scale="99" orientation="landscape" r:id="rId1"/>
  <headerFooter alignWithMargins="0">
    <oddFooter>&amp;R&amp;D</oddFooter>
  </headerFooter>
  <customProperties>
    <customPr name="_pios_id" r:id="rId2"/>
  </customProperties>
  <ignoredErrors>
    <ignoredError sqref="C25:F26 F33 F27 F28 F29 F30 F31 F32" evalErro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62"/>
  <sheetViews>
    <sheetView zoomScaleNormal="100" workbookViewId="0">
      <selection activeCell="K18" sqref="K18"/>
    </sheetView>
  </sheetViews>
  <sheetFormatPr defaultColWidth="9.140625" defaultRowHeight="12" x14ac:dyDescent="0.2"/>
  <cols>
    <col min="1" max="1" width="16.28515625" style="16" bestFit="1" customWidth="1"/>
    <col min="2" max="2" width="37.28515625" style="16" bestFit="1" customWidth="1"/>
    <col min="3" max="3" width="8.85546875" style="16" bestFit="1" customWidth="1"/>
    <col min="4" max="4" width="9" style="16" bestFit="1" customWidth="1"/>
    <col min="5" max="5" width="9.7109375" style="16" bestFit="1" customWidth="1"/>
    <col min="6" max="6" width="8.140625" style="16" bestFit="1" customWidth="1"/>
    <col min="7" max="7" width="12.28515625" style="21" bestFit="1" customWidth="1"/>
    <col min="8" max="8" width="11" style="21" customWidth="1"/>
    <col min="9" max="9" width="9.5703125" style="16" customWidth="1"/>
    <col min="10" max="10" width="8.28515625" style="16" customWidth="1"/>
    <col min="11" max="11" width="10.7109375" style="16" customWidth="1"/>
    <col min="12" max="16384" width="9.140625" style="16"/>
  </cols>
  <sheetData>
    <row r="1" spans="1:11" ht="12.75" x14ac:dyDescent="0.2">
      <c r="A1" s="373"/>
      <c r="B1" s="359"/>
      <c r="C1" s="359"/>
      <c r="D1" s="359"/>
      <c r="E1" s="359"/>
      <c r="F1" s="359"/>
      <c r="G1" s="360"/>
    </row>
    <row r="2" spans="1:11" ht="12.75" x14ac:dyDescent="0.2">
      <c r="A2" s="361" t="s">
        <v>364</v>
      </c>
      <c r="B2" s="362"/>
      <c r="C2" s="362"/>
      <c r="D2" s="362"/>
      <c r="E2" s="362"/>
      <c r="F2" s="362"/>
      <c r="G2" s="363"/>
    </row>
    <row r="3" spans="1:11" ht="13.9" customHeight="1" x14ac:dyDescent="0.2">
      <c r="A3" s="367" t="str">
        <f>Summary!A4</f>
        <v>Through Jan 2, 2021</v>
      </c>
      <c r="B3" s="368"/>
      <c r="C3" s="368"/>
      <c r="D3" s="368"/>
      <c r="E3" s="368"/>
      <c r="F3" s="368"/>
      <c r="G3" s="369"/>
      <c r="H3" s="18"/>
      <c r="I3" s="19"/>
      <c r="J3" s="19"/>
      <c r="K3" s="19"/>
    </row>
    <row r="4" spans="1:11" ht="12.75" x14ac:dyDescent="0.2">
      <c r="A4" s="416"/>
      <c r="B4" s="368"/>
      <c r="C4" s="368"/>
      <c r="D4" s="368"/>
      <c r="E4" s="368"/>
      <c r="F4" s="368"/>
      <c r="G4" s="369"/>
      <c r="H4" s="18"/>
      <c r="I4" s="19"/>
      <c r="J4" s="19"/>
      <c r="K4" s="19"/>
    </row>
    <row r="5" spans="1:11" ht="12.75" x14ac:dyDescent="0.2">
      <c r="A5" s="411" t="s">
        <v>265</v>
      </c>
      <c r="B5" s="412"/>
      <c r="C5" s="412"/>
      <c r="D5" s="412"/>
      <c r="E5" s="412"/>
      <c r="F5" s="412"/>
      <c r="G5" s="413"/>
      <c r="H5" s="18"/>
      <c r="I5" s="19"/>
      <c r="J5" s="19"/>
      <c r="K5" s="19"/>
    </row>
    <row r="6" spans="1:11" ht="12.75" x14ac:dyDescent="0.2">
      <c r="A6" s="405" t="s">
        <v>353</v>
      </c>
      <c r="B6" s="414"/>
      <c r="C6" s="414"/>
      <c r="D6" s="414"/>
      <c r="E6" s="414"/>
      <c r="F6" s="414"/>
      <c r="G6" s="415"/>
      <c r="H6" s="20"/>
      <c r="I6" s="20"/>
      <c r="J6" s="20"/>
    </row>
    <row r="7" spans="1:11" ht="12" customHeight="1" x14ac:dyDescent="0.2">
      <c r="A7" s="164" t="s">
        <v>426</v>
      </c>
      <c r="B7" s="218"/>
      <c r="C7" s="111" t="s">
        <v>7</v>
      </c>
      <c r="D7" s="111" t="s">
        <v>1</v>
      </c>
      <c r="E7" s="111" t="s">
        <v>1</v>
      </c>
      <c r="F7" s="112" t="s">
        <v>12</v>
      </c>
      <c r="G7" s="220" t="s">
        <v>4</v>
      </c>
      <c r="H7" s="16"/>
    </row>
    <row r="8" spans="1:11" ht="13.5" customHeight="1" x14ac:dyDescent="0.2">
      <c r="A8" s="164"/>
      <c r="B8" s="59"/>
      <c r="C8" s="111" t="s">
        <v>1</v>
      </c>
      <c r="D8" s="111" t="s">
        <v>3</v>
      </c>
      <c r="E8" s="111" t="s">
        <v>0</v>
      </c>
      <c r="F8" s="112" t="s">
        <v>11</v>
      </c>
      <c r="G8" s="220" t="s">
        <v>14</v>
      </c>
      <c r="H8" s="16"/>
    </row>
    <row r="9" spans="1:11" ht="12.75" x14ac:dyDescent="0.2">
      <c r="A9" s="280" t="s">
        <v>57</v>
      </c>
      <c r="B9" s="218" t="s">
        <v>58</v>
      </c>
      <c r="C9" s="107">
        <f>C62</f>
        <v>2075.1499999999996</v>
      </c>
      <c r="D9" s="107">
        <f>D62</f>
        <v>16.670000000000002</v>
      </c>
      <c r="E9" s="107">
        <f>E62</f>
        <v>16</v>
      </c>
      <c r="F9" s="107">
        <f>F62</f>
        <v>16.670000000000002</v>
      </c>
      <c r="G9" s="221">
        <f>E9-F9</f>
        <v>-0.67000000000000171</v>
      </c>
      <c r="H9" s="16"/>
    </row>
    <row r="10" spans="1:11" ht="12.75" x14ac:dyDescent="0.2">
      <c r="A10" s="296" t="s">
        <v>164</v>
      </c>
      <c r="B10" s="187" t="s">
        <v>165</v>
      </c>
      <c r="C10" s="189">
        <v>7.84</v>
      </c>
      <c r="D10" s="259"/>
      <c r="E10" s="213"/>
      <c r="F10" s="60">
        <f>D10/52*Summary!$A$37</f>
        <v>0</v>
      </c>
      <c r="G10" s="222">
        <f t="shared" ref="G10:G56" si="0">E10-F10</f>
        <v>0</v>
      </c>
      <c r="H10" s="16"/>
    </row>
    <row r="11" spans="1:11" ht="12.75" x14ac:dyDescent="0.2">
      <c r="A11" s="296" t="s">
        <v>166</v>
      </c>
      <c r="B11" s="187" t="s">
        <v>323</v>
      </c>
      <c r="C11" s="189">
        <v>31.1</v>
      </c>
      <c r="D11" s="259"/>
      <c r="E11" s="213"/>
      <c r="F11" s="60">
        <f>D11/52*Summary!$A$37</f>
        <v>0</v>
      </c>
      <c r="G11" s="222">
        <f t="shared" si="0"/>
        <v>0</v>
      </c>
      <c r="H11" s="16"/>
    </row>
    <row r="12" spans="1:11" ht="12.75" x14ac:dyDescent="0.2">
      <c r="A12" s="296" t="s">
        <v>167</v>
      </c>
      <c r="B12" s="187" t="s">
        <v>324</v>
      </c>
      <c r="C12" s="189">
        <v>1.41</v>
      </c>
      <c r="D12" s="259"/>
      <c r="E12" s="213"/>
      <c r="F12" s="60">
        <f>D12/52*Summary!$A$37</f>
        <v>0</v>
      </c>
      <c r="G12" s="222">
        <f t="shared" si="0"/>
        <v>0</v>
      </c>
      <c r="H12" s="16"/>
    </row>
    <row r="13" spans="1:11" ht="12.75" x14ac:dyDescent="0.2">
      <c r="A13" s="296" t="s">
        <v>168</v>
      </c>
      <c r="B13" s="187" t="s">
        <v>277</v>
      </c>
      <c r="C13" s="189">
        <v>8.33</v>
      </c>
      <c r="D13" s="259"/>
      <c r="E13" s="213"/>
      <c r="F13" s="60">
        <f>D13/52*Summary!$A$37</f>
        <v>0</v>
      </c>
      <c r="G13" s="222">
        <f t="shared" si="0"/>
        <v>0</v>
      </c>
      <c r="H13" s="16"/>
    </row>
    <row r="14" spans="1:11" ht="12.75" x14ac:dyDescent="0.2">
      <c r="A14" s="296" t="s">
        <v>278</v>
      </c>
      <c r="B14" s="187" t="s">
        <v>279</v>
      </c>
      <c r="C14" s="189">
        <v>1.3</v>
      </c>
      <c r="D14" s="259"/>
      <c r="E14" s="213"/>
      <c r="F14" s="60">
        <f>D14/52*Summary!$A$37</f>
        <v>0</v>
      </c>
      <c r="G14" s="222">
        <f t="shared" si="0"/>
        <v>0</v>
      </c>
      <c r="H14" s="16"/>
    </row>
    <row r="15" spans="1:11" ht="12.75" x14ac:dyDescent="0.2">
      <c r="A15" s="296" t="s">
        <v>169</v>
      </c>
      <c r="B15" s="187" t="s">
        <v>170</v>
      </c>
      <c r="C15" s="189">
        <v>169.36</v>
      </c>
      <c r="D15" s="259"/>
      <c r="E15" s="213"/>
      <c r="F15" s="60">
        <f>D15/52*Summary!$A$37</f>
        <v>0</v>
      </c>
      <c r="G15" s="222">
        <f t="shared" si="0"/>
        <v>0</v>
      </c>
      <c r="H15" s="16"/>
    </row>
    <row r="16" spans="1:11" ht="12.75" x14ac:dyDescent="0.2">
      <c r="A16" s="296" t="s">
        <v>171</v>
      </c>
      <c r="B16" s="187" t="s">
        <v>172</v>
      </c>
      <c r="C16" s="189">
        <v>123.1</v>
      </c>
      <c r="D16" s="259"/>
      <c r="E16" s="213"/>
      <c r="F16" s="60">
        <f>D16/52*Summary!$A$37</f>
        <v>0</v>
      </c>
      <c r="G16" s="222">
        <f t="shared" si="0"/>
        <v>0</v>
      </c>
      <c r="H16" s="16"/>
    </row>
    <row r="17" spans="1:8" ht="12.75" x14ac:dyDescent="0.2">
      <c r="A17" s="296" t="s">
        <v>173</v>
      </c>
      <c r="B17" s="187" t="s">
        <v>174</v>
      </c>
      <c r="C17" s="189">
        <v>50.81</v>
      </c>
      <c r="D17" s="259"/>
      <c r="E17" s="213"/>
      <c r="F17" s="60">
        <f>D17/52*Summary!$A$37</f>
        <v>0</v>
      </c>
      <c r="G17" s="222">
        <f t="shared" si="0"/>
        <v>0</v>
      </c>
      <c r="H17" s="16"/>
    </row>
    <row r="18" spans="1:8" ht="12.75" x14ac:dyDescent="0.2">
      <c r="A18" s="296" t="s">
        <v>175</v>
      </c>
      <c r="B18" s="187" t="s">
        <v>176</v>
      </c>
      <c r="C18" s="189">
        <v>110.42</v>
      </c>
      <c r="D18" s="259"/>
      <c r="E18" s="213"/>
      <c r="F18" s="60">
        <f>D18/52*Summary!$A$37</f>
        <v>0</v>
      </c>
      <c r="G18" s="222">
        <f t="shared" si="0"/>
        <v>0</v>
      </c>
    </row>
    <row r="19" spans="1:8" ht="12.75" x14ac:dyDescent="0.2">
      <c r="A19" s="296" t="s">
        <v>177</v>
      </c>
      <c r="B19" s="187" t="s">
        <v>346</v>
      </c>
      <c r="C19" s="189">
        <v>88.99</v>
      </c>
      <c r="D19" s="259">
        <v>12</v>
      </c>
      <c r="E19" s="213">
        <v>12</v>
      </c>
      <c r="F19" s="60">
        <f>D19/52*Summary!$A$37</f>
        <v>12</v>
      </c>
      <c r="G19" s="222">
        <f t="shared" si="0"/>
        <v>0</v>
      </c>
      <c r="H19" s="16"/>
    </row>
    <row r="20" spans="1:8" ht="12.75" x14ac:dyDescent="0.2">
      <c r="A20" s="296" t="s">
        <v>178</v>
      </c>
      <c r="B20" s="187" t="s">
        <v>325</v>
      </c>
      <c r="C20" s="189">
        <v>1.41</v>
      </c>
      <c r="D20" s="259"/>
      <c r="E20" s="213"/>
      <c r="F20" s="60">
        <f>D20/52*Summary!$A$37</f>
        <v>0</v>
      </c>
      <c r="G20" s="222">
        <f t="shared" si="0"/>
        <v>0</v>
      </c>
      <c r="H20" s="16"/>
    </row>
    <row r="21" spans="1:8" ht="12.75" x14ac:dyDescent="0.2">
      <c r="A21" s="296" t="s">
        <v>179</v>
      </c>
      <c r="B21" s="187" t="s">
        <v>180</v>
      </c>
      <c r="C21" s="189">
        <v>69.14</v>
      </c>
      <c r="D21" s="259"/>
      <c r="E21" s="213"/>
      <c r="F21" s="60">
        <f>D21/52*Summary!$A$37</f>
        <v>0</v>
      </c>
      <c r="G21" s="222">
        <f t="shared" si="0"/>
        <v>0</v>
      </c>
      <c r="H21" s="16"/>
    </row>
    <row r="22" spans="1:8" ht="12.75" x14ac:dyDescent="0.2">
      <c r="A22" s="296" t="s">
        <v>181</v>
      </c>
      <c r="B22" s="187" t="s">
        <v>182</v>
      </c>
      <c r="C22" s="189">
        <v>68.55</v>
      </c>
      <c r="D22" s="259"/>
      <c r="E22" s="213"/>
      <c r="F22" s="60">
        <f>D22/52*Summary!$A$37</f>
        <v>0</v>
      </c>
      <c r="G22" s="222">
        <f t="shared" si="0"/>
        <v>0</v>
      </c>
      <c r="H22" s="16"/>
    </row>
    <row r="23" spans="1:8" ht="12.75" x14ac:dyDescent="0.2">
      <c r="A23" s="296" t="s">
        <v>183</v>
      </c>
      <c r="B23" s="187" t="s">
        <v>184</v>
      </c>
      <c r="C23" s="189">
        <v>0.17</v>
      </c>
      <c r="D23" s="259"/>
      <c r="E23" s="213"/>
      <c r="F23" s="60">
        <f>D23/52*Summary!$A$37</f>
        <v>0</v>
      </c>
      <c r="G23" s="222">
        <f t="shared" si="0"/>
        <v>0</v>
      </c>
      <c r="H23" s="16"/>
    </row>
    <row r="24" spans="1:8" ht="12.75" x14ac:dyDescent="0.2">
      <c r="A24" s="296" t="s">
        <v>185</v>
      </c>
      <c r="B24" s="187" t="s">
        <v>326</v>
      </c>
      <c r="C24" s="189">
        <v>0.15</v>
      </c>
      <c r="D24" s="259"/>
      <c r="E24" s="213"/>
      <c r="F24" s="60">
        <f>D24/52*Summary!$A$37</f>
        <v>0</v>
      </c>
      <c r="G24" s="222">
        <f t="shared" si="0"/>
        <v>0</v>
      </c>
      <c r="H24" s="16"/>
    </row>
    <row r="25" spans="1:8" ht="12.75" x14ac:dyDescent="0.2">
      <c r="A25" s="296" t="s">
        <v>186</v>
      </c>
      <c r="B25" s="187" t="s">
        <v>187</v>
      </c>
      <c r="C25" s="189">
        <v>2.33</v>
      </c>
      <c r="D25" s="267">
        <v>2.33</v>
      </c>
      <c r="E25" s="213">
        <v>2</v>
      </c>
      <c r="F25" s="60">
        <f>D25/52*Summary!$A$37</f>
        <v>2.33</v>
      </c>
      <c r="G25" s="222">
        <f t="shared" si="0"/>
        <v>-0.33000000000000007</v>
      </c>
      <c r="H25" s="16"/>
    </row>
    <row r="26" spans="1:8" ht="12.75" x14ac:dyDescent="0.2">
      <c r="A26" s="296" t="s">
        <v>188</v>
      </c>
      <c r="B26" s="187" t="s">
        <v>189</v>
      </c>
      <c r="C26" s="189">
        <v>2.34</v>
      </c>
      <c r="D26" s="267">
        <v>2.34</v>
      </c>
      <c r="E26" s="213">
        <v>2</v>
      </c>
      <c r="F26" s="60">
        <f>D26/52*Summary!$A$37</f>
        <v>2.34</v>
      </c>
      <c r="G26" s="222">
        <f t="shared" si="0"/>
        <v>-0.33999999999999986</v>
      </c>
      <c r="H26" s="16"/>
    </row>
    <row r="27" spans="1:8" ht="12.75" x14ac:dyDescent="0.2">
      <c r="A27" s="296" t="s">
        <v>190</v>
      </c>
      <c r="B27" s="187" t="s">
        <v>191</v>
      </c>
      <c r="C27" s="189">
        <v>0.14000000000000001</v>
      </c>
      <c r="D27" s="259"/>
      <c r="E27" s="213"/>
      <c r="F27" s="60">
        <f>D27/52*Summary!$A$37</f>
        <v>0</v>
      </c>
      <c r="G27" s="222">
        <f t="shared" si="0"/>
        <v>0</v>
      </c>
      <c r="H27" s="16"/>
    </row>
    <row r="28" spans="1:8" ht="12.75" x14ac:dyDescent="0.2">
      <c r="A28" s="296" t="s">
        <v>194</v>
      </c>
      <c r="B28" s="187" t="s">
        <v>195</v>
      </c>
      <c r="C28" s="189">
        <v>28.8</v>
      </c>
      <c r="D28" s="259"/>
      <c r="E28" s="213"/>
      <c r="F28" s="60">
        <f>D28/52*Summary!$A$37</f>
        <v>0</v>
      </c>
      <c r="G28" s="222">
        <f t="shared" si="0"/>
        <v>0</v>
      </c>
      <c r="H28" s="16"/>
    </row>
    <row r="29" spans="1:8" ht="12.75" x14ac:dyDescent="0.2">
      <c r="A29" s="296" t="s">
        <v>196</v>
      </c>
      <c r="B29" s="187" t="s">
        <v>197</v>
      </c>
      <c r="C29" s="189">
        <v>32.97</v>
      </c>
      <c r="D29" s="259"/>
      <c r="E29" s="213"/>
      <c r="F29" s="60">
        <f>D29/52*Summary!$A$37</f>
        <v>0</v>
      </c>
      <c r="G29" s="222">
        <f t="shared" si="0"/>
        <v>0</v>
      </c>
      <c r="H29" s="16"/>
    </row>
    <row r="30" spans="1:8" ht="12.75" x14ac:dyDescent="0.2">
      <c r="A30" s="296" t="s">
        <v>198</v>
      </c>
      <c r="B30" s="187" t="s">
        <v>199</v>
      </c>
      <c r="C30" s="189">
        <v>0.14000000000000001</v>
      </c>
      <c r="D30" s="259"/>
      <c r="E30" s="213"/>
      <c r="F30" s="60">
        <f>D30/52*Summary!$A$37</f>
        <v>0</v>
      </c>
      <c r="G30" s="222">
        <f t="shared" si="0"/>
        <v>0</v>
      </c>
    </row>
    <row r="31" spans="1:8" ht="12.75" x14ac:dyDescent="0.2">
      <c r="A31" s="296" t="s">
        <v>280</v>
      </c>
      <c r="B31" s="187" t="s">
        <v>281</v>
      </c>
      <c r="C31" s="189">
        <v>21.33</v>
      </c>
      <c r="D31" s="259"/>
      <c r="E31" s="213"/>
      <c r="F31" s="60">
        <f>D31/52*Summary!$A$37</f>
        <v>0</v>
      </c>
      <c r="G31" s="222">
        <f t="shared" si="0"/>
        <v>0</v>
      </c>
    </row>
    <row r="32" spans="1:8" ht="12.75" x14ac:dyDescent="0.2">
      <c r="A32" s="296" t="s">
        <v>200</v>
      </c>
      <c r="B32" s="187" t="s">
        <v>201</v>
      </c>
      <c r="C32" s="189">
        <v>29.21</v>
      </c>
      <c r="D32" s="259"/>
      <c r="E32" s="213"/>
      <c r="F32" s="60">
        <f>D32/52*Summary!$A$37</f>
        <v>0</v>
      </c>
      <c r="G32" s="222">
        <f t="shared" si="0"/>
        <v>0</v>
      </c>
    </row>
    <row r="33" spans="1:7" ht="12.75" x14ac:dyDescent="0.2">
      <c r="A33" s="296" t="s">
        <v>202</v>
      </c>
      <c r="B33" s="187" t="s">
        <v>203</v>
      </c>
      <c r="C33" s="189">
        <v>29.18</v>
      </c>
      <c r="D33" s="259"/>
      <c r="E33" s="213"/>
      <c r="F33" s="60">
        <f>D33/52*Summary!$A$37</f>
        <v>0</v>
      </c>
      <c r="G33" s="222">
        <f t="shared" si="0"/>
        <v>0</v>
      </c>
    </row>
    <row r="34" spans="1:7" ht="12.75" x14ac:dyDescent="0.2">
      <c r="A34" s="296" t="s">
        <v>204</v>
      </c>
      <c r="B34" s="187" t="s">
        <v>205</v>
      </c>
      <c r="C34" s="189">
        <v>7.05</v>
      </c>
      <c r="D34" s="259"/>
      <c r="E34" s="213"/>
      <c r="F34" s="60">
        <f>D34/52*Summary!$A$37</f>
        <v>0</v>
      </c>
      <c r="G34" s="222">
        <f t="shared" si="0"/>
        <v>0</v>
      </c>
    </row>
    <row r="35" spans="1:7" ht="12.75" x14ac:dyDescent="0.2">
      <c r="A35" s="296" t="s">
        <v>206</v>
      </c>
      <c r="B35" s="187" t="s">
        <v>207</v>
      </c>
      <c r="C35" s="189">
        <v>45.83</v>
      </c>
      <c r="D35" s="259"/>
      <c r="E35" s="213"/>
      <c r="F35" s="60">
        <f>D35/52*Summary!$A$37</f>
        <v>0</v>
      </c>
      <c r="G35" s="222">
        <f t="shared" si="0"/>
        <v>0</v>
      </c>
    </row>
    <row r="36" spans="1:7" ht="12.75" x14ac:dyDescent="0.2">
      <c r="A36" s="296" t="s">
        <v>208</v>
      </c>
      <c r="B36" s="187" t="s">
        <v>209</v>
      </c>
      <c r="C36" s="189">
        <v>5</v>
      </c>
      <c r="D36" s="259"/>
      <c r="E36" s="213"/>
      <c r="F36" s="60">
        <f>D36/52*Summary!$A$37</f>
        <v>0</v>
      </c>
      <c r="G36" s="222">
        <f t="shared" si="0"/>
        <v>0</v>
      </c>
    </row>
    <row r="37" spans="1:7" ht="12.75" x14ac:dyDescent="0.2">
      <c r="A37" s="296" t="s">
        <v>210</v>
      </c>
      <c r="B37" s="187" t="s">
        <v>211</v>
      </c>
      <c r="C37" s="189">
        <v>32.130000000000003</v>
      </c>
      <c r="D37" s="259"/>
      <c r="E37" s="213"/>
      <c r="F37" s="60">
        <f>D37/52*Summary!$A$37</f>
        <v>0</v>
      </c>
      <c r="G37" s="222">
        <f t="shared" si="0"/>
        <v>0</v>
      </c>
    </row>
    <row r="38" spans="1:7" ht="12.75" x14ac:dyDescent="0.2">
      <c r="A38" s="296" t="s">
        <v>212</v>
      </c>
      <c r="B38" s="187" t="s">
        <v>213</v>
      </c>
      <c r="C38" s="189">
        <v>30.89</v>
      </c>
      <c r="D38" s="259"/>
      <c r="E38" s="213"/>
      <c r="F38" s="60">
        <f>D38/52*Summary!$A$37</f>
        <v>0</v>
      </c>
      <c r="G38" s="222">
        <f t="shared" si="0"/>
        <v>0</v>
      </c>
    </row>
    <row r="39" spans="1:7" ht="12.75" x14ac:dyDescent="0.2">
      <c r="A39" s="296" t="s">
        <v>214</v>
      </c>
      <c r="B39" s="187" t="s">
        <v>215</v>
      </c>
      <c r="C39" s="189">
        <v>34.619999999999997</v>
      </c>
      <c r="D39" s="259"/>
      <c r="E39" s="213"/>
      <c r="F39" s="60">
        <f>D39/52*Summary!$A$37</f>
        <v>0</v>
      </c>
      <c r="G39" s="222">
        <f t="shared" si="0"/>
        <v>0</v>
      </c>
    </row>
    <row r="40" spans="1:7" ht="12.75" x14ac:dyDescent="0.2">
      <c r="A40" s="296" t="s">
        <v>282</v>
      </c>
      <c r="B40" s="187" t="s">
        <v>347</v>
      </c>
      <c r="C40" s="189">
        <v>1.5</v>
      </c>
      <c r="D40" s="259"/>
      <c r="E40" s="213"/>
      <c r="F40" s="60">
        <f>D40/52*Summary!$A$37</f>
        <v>0</v>
      </c>
      <c r="G40" s="222">
        <f t="shared" si="0"/>
        <v>0</v>
      </c>
    </row>
    <row r="41" spans="1:7" ht="12.75" x14ac:dyDescent="0.2">
      <c r="A41" s="296" t="s">
        <v>348</v>
      </c>
      <c r="B41" s="187" t="s">
        <v>349</v>
      </c>
      <c r="C41" s="189">
        <v>8.9</v>
      </c>
      <c r="D41" s="259"/>
      <c r="E41" s="213"/>
      <c r="F41" s="60">
        <f>D41/52*Summary!$A$37</f>
        <v>0</v>
      </c>
      <c r="G41" s="222">
        <f t="shared" si="0"/>
        <v>0</v>
      </c>
    </row>
    <row r="42" spans="1:7" ht="12.75" x14ac:dyDescent="0.2">
      <c r="A42" s="296" t="s">
        <v>350</v>
      </c>
      <c r="B42" s="187" t="s">
        <v>351</v>
      </c>
      <c r="C42" s="189">
        <v>16.010000000000002</v>
      </c>
      <c r="D42" s="259"/>
      <c r="E42" s="213"/>
      <c r="F42" s="60">
        <f>D42/52*Summary!$A$37</f>
        <v>0</v>
      </c>
      <c r="G42" s="222">
        <f t="shared" si="0"/>
        <v>0</v>
      </c>
    </row>
    <row r="43" spans="1:7" ht="12.75" x14ac:dyDescent="0.2">
      <c r="A43" s="296" t="s">
        <v>216</v>
      </c>
      <c r="B43" s="187" t="s">
        <v>217</v>
      </c>
      <c r="C43" s="189">
        <v>19.8</v>
      </c>
      <c r="D43" s="259"/>
      <c r="E43" s="213"/>
      <c r="F43" s="60">
        <f>D43/52*Summary!$A$37</f>
        <v>0</v>
      </c>
      <c r="G43" s="222">
        <f t="shared" si="0"/>
        <v>0</v>
      </c>
    </row>
    <row r="44" spans="1:7" ht="12.75" x14ac:dyDescent="0.2">
      <c r="A44" s="296" t="s">
        <v>218</v>
      </c>
      <c r="B44" s="187" t="s">
        <v>219</v>
      </c>
      <c r="C44" s="189">
        <v>71.39</v>
      </c>
      <c r="D44" s="259"/>
      <c r="E44" s="213"/>
      <c r="F44" s="60">
        <f>D44/52*Summary!$A$37</f>
        <v>0</v>
      </c>
      <c r="G44" s="222">
        <f t="shared" si="0"/>
        <v>0</v>
      </c>
    </row>
    <row r="45" spans="1:7" ht="12.75" x14ac:dyDescent="0.2">
      <c r="A45" s="296" t="s">
        <v>220</v>
      </c>
      <c r="B45" s="187" t="s">
        <v>221</v>
      </c>
      <c r="C45" s="189">
        <v>68.819999999999993</v>
      </c>
      <c r="D45" s="259"/>
      <c r="E45" s="213"/>
      <c r="F45" s="60">
        <f>D45/52*Summary!$A$37</f>
        <v>0</v>
      </c>
      <c r="G45" s="222">
        <f t="shared" si="0"/>
        <v>0</v>
      </c>
    </row>
    <row r="46" spans="1:7" ht="12.75" x14ac:dyDescent="0.2">
      <c r="A46" s="296" t="s">
        <v>222</v>
      </c>
      <c r="B46" s="187" t="s">
        <v>223</v>
      </c>
      <c r="C46" s="189">
        <v>50.14</v>
      </c>
      <c r="D46" s="259"/>
      <c r="E46" s="213"/>
      <c r="F46" s="60">
        <f>D46/52*Summary!$A$37</f>
        <v>0</v>
      </c>
      <c r="G46" s="222">
        <f t="shared" si="0"/>
        <v>0</v>
      </c>
    </row>
    <row r="47" spans="1:7" ht="12.75" x14ac:dyDescent="0.2">
      <c r="A47" s="296" t="s">
        <v>224</v>
      </c>
      <c r="B47" s="187" t="s">
        <v>225</v>
      </c>
      <c r="C47" s="189">
        <v>47.68</v>
      </c>
      <c r="D47" s="259"/>
      <c r="E47" s="213"/>
      <c r="F47" s="60">
        <f>D47/52*Summary!$A$37</f>
        <v>0</v>
      </c>
      <c r="G47" s="222">
        <f t="shared" si="0"/>
        <v>0</v>
      </c>
    </row>
    <row r="48" spans="1:7" ht="12.75" x14ac:dyDescent="0.2">
      <c r="A48" s="296" t="s">
        <v>226</v>
      </c>
      <c r="B48" s="187" t="s">
        <v>227</v>
      </c>
      <c r="C48" s="189">
        <v>26.62</v>
      </c>
      <c r="D48" s="259"/>
      <c r="E48" s="213"/>
      <c r="F48" s="60">
        <f>D48/52*Summary!$A$37</f>
        <v>0</v>
      </c>
      <c r="G48" s="222">
        <f t="shared" si="0"/>
        <v>0</v>
      </c>
    </row>
    <row r="49" spans="1:8" ht="12.75" x14ac:dyDescent="0.2">
      <c r="A49" s="296" t="s">
        <v>228</v>
      </c>
      <c r="B49" s="187" t="s">
        <v>283</v>
      </c>
      <c r="C49" s="189">
        <v>125.25</v>
      </c>
      <c r="D49" s="259"/>
      <c r="E49" s="213"/>
      <c r="F49" s="60">
        <f>D49/52*Summary!$A$37</f>
        <v>0</v>
      </c>
      <c r="G49" s="222">
        <f t="shared" si="0"/>
        <v>0</v>
      </c>
    </row>
    <row r="50" spans="1:8" ht="12.75" x14ac:dyDescent="0.2">
      <c r="A50" s="296" t="s">
        <v>229</v>
      </c>
      <c r="B50" s="187" t="s">
        <v>284</v>
      </c>
      <c r="C50" s="189">
        <v>125.28</v>
      </c>
      <c r="D50" s="259"/>
      <c r="E50" s="213"/>
      <c r="F50" s="60">
        <f>D50/52*Summary!$A$37</f>
        <v>0</v>
      </c>
      <c r="G50" s="222">
        <f t="shared" si="0"/>
        <v>0</v>
      </c>
    </row>
    <row r="51" spans="1:8" ht="12.75" x14ac:dyDescent="0.2">
      <c r="A51" s="296" t="s">
        <v>230</v>
      </c>
      <c r="B51" s="187" t="s">
        <v>327</v>
      </c>
      <c r="C51" s="189">
        <v>9.26</v>
      </c>
      <c r="D51" s="259"/>
      <c r="E51" s="213"/>
      <c r="F51" s="60">
        <f>D51/52*Summary!$A$37</f>
        <v>0</v>
      </c>
      <c r="G51" s="222">
        <f t="shared" si="0"/>
        <v>0</v>
      </c>
    </row>
    <row r="52" spans="1:8" ht="12.75" x14ac:dyDescent="0.2">
      <c r="A52" s="296" t="s">
        <v>231</v>
      </c>
      <c r="B52" s="187" t="s">
        <v>232</v>
      </c>
      <c r="C52" s="189">
        <v>9.34</v>
      </c>
      <c r="D52" s="259"/>
      <c r="E52" s="213"/>
      <c r="F52" s="60">
        <f>D52/52*Summary!$A$37</f>
        <v>0</v>
      </c>
      <c r="G52" s="222">
        <f t="shared" si="0"/>
        <v>0</v>
      </c>
    </row>
    <row r="53" spans="1:8" ht="12.75" x14ac:dyDescent="0.2">
      <c r="A53" s="296" t="s">
        <v>233</v>
      </c>
      <c r="B53" s="187" t="s">
        <v>234</v>
      </c>
      <c r="C53" s="189">
        <v>9.34</v>
      </c>
      <c r="D53" s="259"/>
      <c r="E53" s="213"/>
      <c r="F53" s="60">
        <f>D53/52*Summary!$A$37</f>
        <v>0</v>
      </c>
      <c r="G53" s="222">
        <f t="shared" si="0"/>
        <v>0</v>
      </c>
    </row>
    <row r="54" spans="1:8" ht="12.75" x14ac:dyDescent="0.2">
      <c r="A54" s="296" t="s">
        <v>235</v>
      </c>
      <c r="B54" s="187" t="s">
        <v>236</v>
      </c>
      <c r="C54" s="189">
        <v>13.3</v>
      </c>
      <c r="D54" s="259"/>
      <c r="E54" s="213"/>
      <c r="F54" s="60">
        <f>D54/52*Summary!$A$37</f>
        <v>0</v>
      </c>
      <c r="G54" s="222">
        <f t="shared" si="0"/>
        <v>0</v>
      </c>
    </row>
    <row r="55" spans="1:8" ht="12.75" x14ac:dyDescent="0.2">
      <c r="A55" s="296" t="s">
        <v>237</v>
      </c>
      <c r="B55" s="187" t="s">
        <v>238</v>
      </c>
      <c r="C55" s="189">
        <v>12.68</v>
      </c>
      <c r="D55" s="259"/>
      <c r="E55" s="213"/>
      <c r="F55" s="60">
        <f>D55/52*Summary!$A$37</f>
        <v>0</v>
      </c>
      <c r="G55" s="222">
        <f t="shared" si="0"/>
        <v>0</v>
      </c>
    </row>
    <row r="56" spans="1:8" ht="12.75" x14ac:dyDescent="0.2">
      <c r="A56" s="296" t="s">
        <v>239</v>
      </c>
      <c r="B56" s="187" t="s">
        <v>240</v>
      </c>
      <c r="C56" s="189">
        <v>11.99</v>
      </c>
      <c r="D56" s="259"/>
      <c r="E56" s="213"/>
      <c r="F56" s="60">
        <f>D56/52*Summary!$A$37</f>
        <v>0</v>
      </c>
      <c r="G56" s="222">
        <f t="shared" si="0"/>
        <v>0</v>
      </c>
    </row>
    <row r="57" spans="1:8" ht="12.75" x14ac:dyDescent="0.2">
      <c r="A57" s="296" t="s">
        <v>241</v>
      </c>
      <c r="B57" s="187" t="s">
        <v>242</v>
      </c>
      <c r="C57" s="189">
        <v>19.39</v>
      </c>
      <c r="D57" s="259"/>
      <c r="E57" s="213"/>
      <c r="F57" s="60">
        <f>D57/52*Summary!$A$37</f>
        <v>0</v>
      </c>
      <c r="G57" s="222">
        <f>E57-F57</f>
        <v>0</v>
      </c>
      <c r="H57" s="16"/>
    </row>
    <row r="58" spans="1:8" ht="12.75" x14ac:dyDescent="0.2">
      <c r="A58" s="296" t="s">
        <v>243</v>
      </c>
      <c r="B58" s="187" t="s">
        <v>244</v>
      </c>
      <c r="C58" s="189">
        <v>72.959999999999994</v>
      </c>
      <c r="D58" s="259"/>
      <c r="E58" s="213"/>
      <c r="F58" s="60">
        <f>D58/52*Summary!$A$37</f>
        <v>0</v>
      </c>
      <c r="G58" s="222">
        <f t="shared" ref="G58:G59" si="1">E58-F58</f>
        <v>0</v>
      </c>
      <c r="H58" s="16"/>
    </row>
    <row r="59" spans="1:8" ht="12.75" x14ac:dyDescent="0.2">
      <c r="A59" s="296" t="s">
        <v>192</v>
      </c>
      <c r="B59" s="187" t="s">
        <v>193</v>
      </c>
      <c r="C59" s="189">
        <v>76.569999999999993</v>
      </c>
      <c r="D59" s="259"/>
      <c r="E59" s="213"/>
      <c r="F59" s="60">
        <f>D59/52*Summary!$A$37</f>
        <v>0</v>
      </c>
      <c r="G59" s="222">
        <f t="shared" si="1"/>
        <v>0</v>
      </c>
      <c r="H59" s="16"/>
    </row>
    <row r="60" spans="1:8" ht="12.75" x14ac:dyDescent="0.2">
      <c r="A60" s="297" t="s">
        <v>338</v>
      </c>
      <c r="B60" s="187" t="s">
        <v>339</v>
      </c>
      <c r="C60" s="189">
        <v>120.7</v>
      </c>
      <c r="D60" s="259"/>
      <c r="E60" s="213"/>
      <c r="F60" s="60">
        <f>D60/52*Summary!$A$37</f>
        <v>0</v>
      </c>
      <c r="G60" s="222">
        <f t="shared" ref="G60" si="2">E60-F60</f>
        <v>0</v>
      </c>
    </row>
    <row r="61" spans="1:8" ht="12.75" x14ac:dyDescent="0.2">
      <c r="A61" s="297" t="s">
        <v>340</v>
      </c>
      <c r="B61" s="187" t="s">
        <v>341</v>
      </c>
      <c r="C61" s="189">
        <v>124.19</v>
      </c>
      <c r="D61" s="259"/>
      <c r="E61" s="213"/>
      <c r="F61" s="60">
        <f>D61/52*Summary!$A$37</f>
        <v>0</v>
      </c>
      <c r="G61" s="222">
        <f t="shared" ref="G61" si="3">E61-F61</f>
        <v>0</v>
      </c>
    </row>
    <row r="62" spans="1:8" ht="13.5" thickBot="1" x14ac:dyDescent="0.25">
      <c r="A62" s="214"/>
      <c r="B62" s="195" t="s">
        <v>352</v>
      </c>
      <c r="C62" s="190">
        <f>SUM(C10:C61)</f>
        <v>2075.1499999999996</v>
      </c>
      <c r="D62" s="210">
        <f t="shared" ref="D62:G62" si="4">SUM(D10:D61)</f>
        <v>16.670000000000002</v>
      </c>
      <c r="E62" s="210">
        <f t="shared" si="4"/>
        <v>16</v>
      </c>
      <c r="F62" s="210">
        <f t="shared" si="4"/>
        <v>16.670000000000002</v>
      </c>
      <c r="G62" s="223">
        <f t="shared" si="4"/>
        <v>-0.66999999999999993</v>
      </c>
    </row>
  </sheetData>
  <mergeCells count="6">
    <mergeCell ref="A1:G1"/>
    <mergeCell ref="A5:G5"/>
    <mergeCell ref="A6:G6"/>
    <mergeCell ref="A4:G4"/>
    <mergeCell ref="A3:G3"/>
    <mergeCell ref="A2:G2"/>
  </mergeCells>
  <phoneticPr fontId="0" type="noConversion"/>
  <printOptions horizontalCentered="1" verticalCentered="1"/>
  <pageMargins left="0.25" right="0.25" top="0.5" bottom="0.75" header="0.5" footer="0.5"/>
  <pageSetup fitToHeight="21" orientation="landscape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901"/>
  <sheetViews>
    <sheetView topLeftCell="A29" zoomScaleNormal="100" workbookViewId="0">
      <selection activeCell="A6" sqref="A6:F6"/>
    </sheetView>
  </sheetViews>
  <sheetFormatPr defaultColWidth="9.140625" defaultRowHeight="12" x14ac:dyDescent="0.2"/>
  <cols>
    <col min="1" max="1" width="17.28515625" style="3" bestFit="1" customWidth="1"/>
    <col min="2" max="2" width="14.5703125" style="11" customWidth="1"/>
    <col min="3" max="3" width="13" style="5" bestFit="1" customWidth="1"/>
    <col min="4" max="4" width="13.7109375" style="6" bestFit="1" customWidth="1"/>
    <col min="5" max="5" width="8.85546875" style="6" bestFit="1" customWidth="1"/>
    <col min="6" max="6" width="12.28515625" style="102" bestFit="1" customWidth="1"/>
    <col min="7" max="7" width="11" style="5" customWidth="1"/>
    <col min="8" max="8" width="11" style="3" customWidth="1"/>
    <col min="9" max="9" width="1.42578125" style="3" customWidth="1"/>
    <col min="10" max="11" width="9.140625" style="3"/>
    <col min="12" max="12" width="8.85546875" style="5" customWidth="1"/>
    <col min="13" max="13" width="11" style="5" customWidth="1"/>
    <col min="14" max="14" width="9.5703125" style="3" customWidth="1"/>
    <col min="15" max="15" width="8.28515625" style="3" customWidth="1"/>
    <col min="16" max="16" width="10.7109375" style="3" customWidth="1"/>
    <col min="17" max="16384" width="9.140625" style="3"/>
  </cols>
  <sheetData>
    <row r="1" spans="1:15" ht="12.75" x14ac:dyDescent="0.2">
      <c r="A1" s="337" t="s">
        <v>328</v>
      </c>
      <c r="B1" s="338"/>
      <c r="C1" s="338"/>
      <c r="D1" s="338"/>
      <c r="E1" s="338"/>
      <c r="F1" s="339"/>
    </row>
    <row r="2" spans="1:15" ht="13.5" customHeight="1" x14ac:dyDescent="0.2">
      <c r="A2" s="340" t="s">
        <v>356</v>
      </c>
      <c r="B2" s="341"/>
      <c r="C2" s="341"/>
      <c r="D2" s="341"/>
      <c r="E2" s="341"/>
      <c r="F2" s="342"/>
      <c r="G2" s="1"/>
      <c r="H2" s="1"/>
      <c r="I2" s="1"/>
      <c r="J2" s="1"/>
      <c r="K2" s="8"/>
      <c r="L2" s="8"/>
      <c r="M2" s="1"/>
      <c r="N2" s="1"/>
      <c r="O2" s="1"/>
    </row>
    <row r="3" spans="1:15" ht="13.5" customHeight="1" x14ac:dyDescent="0.2">
      <c r="A3" s="343" t="s">
        <v>264</v>
      </c>
      <c r="B3" s="344"/>
      <c r="C3" s="344"/>
      <c r="D3" s="344"/>
      <c r="E3" s="344"/>
      <c r="F3" s="345"/>
      <c r="G3" s="7"/>
      <c r="K3" s="5"/>
      <c r="M3" s="3"/>
    </row>
    <row r="4" spans="1:15" ht="13.5" customHeight="1" x14ac:dyDescent="0.2">
      <c r="A4" s="346" t="str">
        <f>Summary!A4</f>
        <v>Through Jan 2, 2021</v>
      </c>
      <c r="B4" s="347"/>
      <c r="C4" s="347"/>
      <c r="D4" s="347"/>
      <c r="E4" s="347"/>
      <c r="F4" s="348"/>
      <c r="G4" s="7"/>
      <c r="K4" s="5"/>
      <c r="M4" s="3"/>
    </row>
    <row r="5" spans="1:15" ht="12.75" x14ac:dyDescent="0.2">
      <c r="A5" s="349" t="s">
        <v>10</v>
      </c>
      <c r="B5" s="350"/>
      <c r="C5" s="350"/>
      <c r="D5" s="350"/>
      <c r="E5" s="350"/>
      <c r="F5" s="351"/>
      <c r="G5" s="7"/>
      <c r="L5" s="3"/>
      <c r="M5" s="3"/>
    </row>
    <row r="6" spans="1:15" ht="12.75" x14ac:dyDescent="0.2">
      <c r="A6" s="334" t="s">
        <v>353</v>
      </c>
      <c r="B6" s="335"/>
      <c r="C6" s="335"/>
      <c r="D6" s="335"/>
      <c r="E6" s="335"/>
      <c r="F6" s="336"/>
      <c r="G6" s="7"/>
      <c r="L6" s="3"/>
      <c r="M6" s="3"/>
    </row>
    <row r="7" spans="1:15" ht="12.75" x14ac:dyDescent="0.2">
      <c r="A7" s="145"/>
      <c r="B7" s="50" t="s">
        <v>8</v>
      </c>
      <c r="C7" s="51" t="s">
        <v>1</v>
      </c>
      <c r="D7" s="51" t="s">
        <v>1</v>
      </c>
      <c r="E7" s="51" t="s">
        <v>1</v>
      </c>
      <c r="F7" s="146" t="s">
        <v>4</v>
      </c>
      <c r="G7" s="3"/>
      <c r="L7" s="3"/>
      <c r="M7" s="3"/>
    </row>
    <row r="8" spans="1:15" ht="12.75" x14ac:dyDescent="0.2">
      <c r="A8" s="145"/>
      <c r="B8" s="50" t="s">
        <v>1</v>
      </c>
      <c r="C8" s="51" t="s">
        <v>3</v>
      </c>
      <c r="D8" s="51" t="s">
        <v>0</v>
      </c>
      <c r="E8" s="51" t="s">
        <v>13</v>
      </c>
      <c r="F8" s="146" t="s">
        <v>14</v>
      </c>
      <c r="G8" s="3"/>
      <c r="L8" s="3"/>
      <c r="M8" s="3"/>
    </row>
    <row r="9" spans="1:15" ht="12.75" x14ac:dyDescent="0.2">
      <c r="A9" s="145"/>
      <c r="B9" s="53">
        <f>B14+B22</f>
        <v>7633.6399999999994</v>
      </c>
      <c r="C9" s="53">
        <f>C14+C22</f>
        <v>68.070000000000007</v>
      </c>
      <c r="D9" s="53">
        <f>D14+D22</f>
        <v>67.650000000000006</v>
      </c>
      <c r="E9" s="53">
        <f>E14+E22</f>
        <v>68.069999999999993</v>
      </c>
      <c r="F9" s="147">
        <f>F14+F22</f>
        <v>-0.41999999999999815</v>
      </c>
      <c r="G9" s="3"/>
      <c r="L9" s="3"/>
      <c r="M9" s="3"/>
    </row>
    <row r="10" spans="1:15" ht="12.75" x14ac:dyDescent="0.2">
      <c r="A10" s="148" t="s">
        <v>262</v>
      </c>
      <c r="B10" s="54"/>
      <c r="C10" s="55"/>
      <c r="D10" s="56"/>
      <c r="E10" s="56"/>
      <c r="F10" s="248"/>
      <c r="G10" s="3"/>
      <c r="L10" s="3"/>
      <c r="M10" s="3"/>
    </row>
    <row r="11" spans="1:15" ht="12.75" x14ac:dyDescent="0.2">
      <c r="A11" s="149" t="s">
        <v>16</v>
      </c>
      <c r="B11" s="54">
        <f>California!C9</f>
        <v>129.4</v>
      </c>
      <c r="C11" s="54">
        <f>California!D9</f>
        <v>11.600000000000001</v>
      </c>
      <c r="D11" s="54">
        <f>California!E9</f>
        <v>11.9</v>
      </c>
      <c r="E11" s="54">
        <f>California!F9</f>
        <v>11.6</v>
      </c>
      <c r="F11" s="150">
        <f>D11-E11</f>
        <v>0.30000000000000071</v>
      </c>
      <c r="G11" s="3"/>
      <c r="L11" s="3"/>
      <c r="M11" s="3"/>
    </row>
    <row r="12" spans="1:15" ht="12.75" x14ac:dyDescent="0.2">
      <c r="A12" s="149" t="s">
        <v>88</v>
      </c>
      <c r="B12" s="54">
        <f>Oregon!C9</f>
        <v>1168.5800000000002</v>
      </c>
      <c r="C12" s="54">
        <f>Oregon!D9</f>
        <v>25.599999999999998</v>
      </c>
      <c r="D12" s="54">
        <f>Oregon!E9</f>
        <v>25.5</v>
      </c>
      <c r="E12" s="54">
        <f>Oregon!F9</f>
        <v>25.599999999999998</v>
      </c>
      <c r="F12" s="150">
        <f>D12-E12</f>
        <v>-9.9999999999997868E-2</v>
      </c>
      <c r="G12" s="3"/>
      <c r="L12" s="3"/>
      <c r="M12" s="3"/>
    </row>
    <row r="13" spans="1:15" ht="12.75" x14ac:dyDescent="0.2">
      <c r="A13" s="149" t="s">
        <v>151</v>
      </c>
      <c r="B13" s="54">
        <f>Washington!C9</f>
        <v>282.66999999999996</v>
      </c>
      <c r="C13" s="54">
        <f>Washington!D9</f>
        <v>0</v>
      </c>
      <c r="D13" s="54">
        <f>Washington!E9</f>
        <v>0</v>
      </c>
      <c r="E13" s="54">
        <f>Washington!F9</f>
        <v>0</v>
      </c>
      <c r="F13" s="150">
        <f>D13-E13</f>
        <v>0</v>
      </c>
      <c r="G13" s="3"/>
      <c r="L13" s="3"/>
      <c r="M13" s="3"/>
    </row>
    <row r="14" spans="1:15" ht="12.75" x14ac:dyDescent="0.2">
      <c r="A14" s="151" t="s">
        <v>2</v>
      </c>
      <c r="B14" s="58">
        <f>SUM(B11:B13)</f>
        <v>1580.65</v>
      </c>
      <c r="C14" s="58">
        <f>SUM(C11:C13)</f>
        <v>37.200000000000003</v>
      </c>
      <c r="D14" s="58">
        <f>SUM(D11:D13)</f>
        <v>37.4</v>
      </c>
      <c r="E14" s="58">
        <f>SUM(E11:E13)</f>
        <v>37.199999999999996</v>
      </c>
      <c r="F14" s="249">
        <f>SUM(F11:F13)</f>
        <v>0.20000000000000284</v>
      </c>
      <c r="G14" s="3"/>
      <c r="L14" s="3"/>
      <c r="M14" s="3"/>
    </row>
    <row r="15" spans="1:15" ht="12.75" x14ac:dyDescent="0.2">
      <c r="A15" s="330"/>
      <c r="B15" s="328"/>
      <c r="C15" s="328"/>
      <c r="D15" s="328"/>
      <c r="E15" s="328"/>
      <c r="F15" s="329"/>
      <c r="G15" s="3"/>
      <c r="L15" s="3"/>
      <c r="M15" s="3"/>
    </row>
    <row r="16" spans="1:15" ht="12.75" x14ac:dyDescent="0.2">
      <c r="A16" s="152" t="s">
        <v>260</v>
      </c>
      <c r="B16" s="54"/>
      <c r="C16" s="54"/>
      <c r="D16" s="54"/>
      <c r="E16" s="54"/>
      <c r="F16" s="153"/>
      <c r="G16" s="3"/>
      <c r="L16" s="3"/>
      <c r="M16" s="3"/>
    </row>
    <row r="17" spans="1:13" ht="12.75" x14ac:dyDescent="0.2">
      <c r="A17" s="145" t="s">
        <v>315</v>
      </c>
      <c r="B17" s="54">
        <f>'Idaho '!C9</f>
        <v>1149.55</v>
      </c>
      <c r="C17" s="54">
        <f>'Idaho '!D9</f>
        <v>0</v>
      </c>
      <c r="D17" s="54">
        <f>'Idaho '!E9</f>
        <v>0</v>
      </c>
      <c r="E17" s="54">
        <f>'Idaho '!F9</f>
        <v>0</v>
      </c>
      <c r="F17" s="150">
        <f>D17-E17</f>
        <v>0</v>
      </c>
      <c r="G17" s="3"/>
      <c r="L17" s="3"/>
      <c r="M17" s="3"/>
    </row>
    <row r="18" spans="1:13" ht="12.75" x14ac:dyDescent="0.2">
      <c r="A18" s="145" t="s">
        <v>294</v>
      </c>
      <c r="B18" s="54">
        <f>'Misc States'!C9</f>
        <v>70.05</v>
      </c>
      <c r="C18" s="54">
        <f>'Misc States'!D9</f>
        <v>0</v>
      </c>
      <c r="D18" s="54">
        <f>'Misc States'!E9</f>
        <v>0</v>
      </c>
      <c r="E18" s="54">
        <f>'Misc States'!F9</f>
        <v>0</v>
      </c>
      <c r="F18" s="150">
        <f>D18-E18</f>
        <v>0</v>
      </c>
      <c r="G18" s="3"/>
      <c r="L18" s="3"/>
      <c r="M18" s="3"/>
    </row>
    <row r="19" spans="1:13" ht="12.75" x14ac:dyDescent="0.2">
      <c r="A19" s="145" t="s">
        <v>18</v>
      </c>
      <c r="B19" s="54">
        <f>Montana!C9</f>
        <v>137.16</v>
      </c>
      <c r="C19" s="54">
        <f>Montana!D9</f>
        <v>0</v>
      </c>
      <c r="D19" s="54">
        <f>Montana!E9</f>
        <v>0</v>
      </c>
      <c r="E19" s="54">
        <f>Montana!F9</f>
        <v>0</v>
      </c>
      <c r="F19" s="150">
        <f>D19-E19</f>
        <v>0</v>
      </c>
      <c r="G19" s="3"/>
      <c r="L19" s="3"/>
      <c r="M19" s="3"/>
    </row>
    <row r="20" spans="1:13" ht="12.75" x14ac:dyDescent="0.2">
      <c r="A20" s="154" t="s">
        <v>89</v>
      </c>
      <c r="B20" s="54">
        <f>Utah!C9</f>
        <v>2621.0800000000004</v>
      </c>
      <c r="C20" s="54">
        <f>Utah!D9</f>
        <v>14.2</v>
      </c>
      <c r="D20" s="54">
        <f>Utah!E9</f>
        <v>14.25</v>
      </c>
      <c r="E20" s="54">
        <f>Utah!F9</f>
        <v>14.2</v>
      </c>
      <c r="F20" s="150">
        <f>D20-E20</f>
        <v>5.0000000000000711E-2</v>
      </c>
      <c r="G20" s="3"/>
      <c r="L20" s="3"/>
      <c r="M20" s="3"/>
    </row>
    <row r="21" spans="1:13" ht="12.75" x14ac:dyDescent="0.2">
      <c r="A21" s="154" t="s">
        <v>261</v>
      </c>
      <c r="B21" s="54">
        <f>Wyoming!C9</f>
        <v>2075.1499999999996</v>
      </c>
      <c r="C21" s="54">
        <f>Wyoming!D9</f>
        <v>16.670000000000002</v>
      </c>
      <c r="D21" s="54">
        <f>Wyoming!E9</f>
        <v>16</v>
      </c>
      <c r="E21" s="54">
        <f>Wyoming!F9</f>
        <v>16.670000000000002</v>
      </c>
      <c r="F21" s="150">
        <f>D21-E21</f>
        <v>-0.67000000000000171</v>
      </c>
      <c r="G21" s="3"/>
      <c r="L21" s="3"/>
      <c r="M21" s="3"/>
    </row>
    <row r="22" spans="1:13" ht="12.75" x14ac:dyDescent="0.2">
      <c r="A22" s="155" t="s">
        <v>2</v>
      </c>
      <c r="B22" s="58">
        <f>SUM(B17:B21)</f>
        <v>6052.99</v>
      </c>
      <c r="C22" s="58">
        <f>SUM(C17:C21)</f>
        <v>30.87</v>
      </c>
      <c r="D22" s="58">
        <f>SUM(D17:D21)</f>
        <v>30.25</v>
      </c>
      <c r="E22" s="58">
        <f>SUM(E17:E21)</f>
        <v>30.87</v>
      </c>
      <c r="F22" s="249">
        <f>SUM(F17:F21)</f>
        <v>-0.62000000000000099</v>
      </c>
      <c r="G22" s="3"/>
      <c r="L22" s="3"/>
      <c r="M22" s="3"/>
    </row>
    <row r="23" spans="1:13" ht="12.75" x14ac:dyDescent="0.2">
      <c r="A23" s="327"/>
      <c r="B23" s="328"/>
      <c r="C23" s="328"/>
      <c r="D23" s="328"/>
      <c r="E23" s="328"/>
      <c r="F23" s="329"/>
      <c r="G23" s="3"/>
      <c r="L23" s="3"/>
      <c r="M23" s="3"/>
    </row>
    <row r="24" spans="1:13" ht="12.75" x14ac:dyDescent="0.2">
      <c r="A24" s="331" t="s">
        <v>9</v>
      </c>
      <c r="B24" s="332"/>
      <c r="C24" s="332"/>
      <c r="D24" s="332"/>
      <c r="E24" s="332"/>
      <c r="F24" s="333"/>
      <c r="G24" s="3"/>
      <c r="L24" s="3"/>
      <c r="M24" s="3"/>
    </row>
    <row r="25" spans="1:13" ht="12.75" x14ac:dyDescent="0.2">
      <c r="A25" s="145"/>
      <c r="B25" s="50" t="s">
        <v>8</v>
      </c>
      <c r="C25" s="51" t="s">
        <v>1</v>
      </c>
      <c r="D25" s="51" t="s">
        <v>1</v>
      </c>
      <c r="E25" s="51" t="s">
        <v>1</v>
      </c>
      <c r="F25" s="146" t="s">
        <v>4</v>
      </c>
      <c r="G25" s="3"/>
      <c r="L25" s="3"/>
      <c r="M25" s="3"/>
    </row>
    <row r="26" spans="1:13" ht="12.75" x14ac:dyDescent="0.2">
      <c r="A26" s="145"/>
      <c r="B26" s="50" t="s">
        <v>1</v>
      </c>
      <c r="C26" s="51" t="s">
        <v>3</v>
      </c>
      <c r="D26" s="51" t="s">
        <v>0</v>
      </c>
      <c r="E26" s="51" t="s">
        <v>13</v>
      </c>
      <c r="F26" s="146" t="s">
        <v>14</v>
      </c>
      <c r="G26" s="3"/>
      <c r="L26" s="3"/>
      <c r="M26" s="3"/>
    </row>
    <row r="27" spans="1:13" ht="12.75" x14ac:dyDescent="0.2">
      <c r="A27" s="145"/>
      <c r="B27" s="53">
        <f>B33+B39</f>
        <v>7633.6399999999994</v>
      </c>
      <c r="C27" s="53">
        <f>C33+C39</f>
        <v>68.070000000000007</v>
      </c>
      <c r="D27" s="53">
        <f>D33+D39</f>
        <v>67.650000000000006</v>
      </c>
      <c r="E27" s="53">
        <f>E33+E39</f>
        <v>68.069999999999993</v>
      </c>
      <c r="F27" s="147">
        <f>F33+F39</f>
        <v>-0.41999999999999815</v>
      </c>
      <c r="G27" s="3"/>
      <c r="L27" s="3"/>
      <c r="M27" s="3"/>
    </row>
    <row r="28" spans="1:13" s="30" customFormat="1" ht="12.75" x14ac:dyDescent="0.2">
      <c r="A28" s="156" t="s">
        <v>15</v>
      </c>
      <c r="B28" s="93"/>
      <c r="C28" s="52"/>
      <c r="D28" s="45"/>
      <c r="E28" s="45"/>
      <c r="F28" s="157"/>
    </row>
    <row r="29" spans="1:13" s="30" customFormat="1" ht="12.75" x14ac:dyDescent="0.2">
      <c r="A29" s="278" t="s">
        <v>379</v>
      </c>
      <c r="B29" s="54">
        <f>Oregon!C52+Washington!C9</f>
        <v>480.1099999999999</v>
      </c>
      <c r="C29" s="57">
        <f>Oregon!D52+Washington!D23</f>
        <v>0</v>
      </c>
      <c r="D29" s="57">
        <f>Oregon!E52+Washington!E23</f>
        <v>0</v>
      </c>
      <c r="E29" s="57">
        <f>Oregon!F52+Washington!F23</f>
        <v>0</v>
      </c>
      <c r="F29" s="150">
        <f>D29-E29</f>
        <v>0</v>
      </c>
      <c r="G29" s="31"/>
    </row>
    <row r="30" spans="1:13" s="30" customFormat="1" ht="12.75" x14ac:dyDescent="0.2">
      <c r="A30" s="278" t="s">
        <v>377</v>
      </c>
      <c r="B30" s="54">
        <f>Oregon!C30</f>
        <v>281.58999999999997</v>
      </c>
      <c r="C30" s="57">
        <f>Oregon!D30</f>
        <v>0</v>
      </c>
      <c r="D30" s="57">
        <f>Summary!D30</f>
        <v>0</v>
      </c>
      <c r="E30" s="57">
        <f>Summary!E30</f>
        <v>0</v>
      </c>
      <c r="F30" s="150">
        <f>D30-E30</f>
        <v>0</v>
      </c>
      <c r="G30" s="31"/>
    </row>
    <row r="31" spans="1:13" s="30" customFormat="1" ht="12.75" x14ac:dyDescent="0.2">
      <c r="A31" s="278" t="s">
        <v>378</v>
      </c>
      <c r="B31" s="54">
        <f>California!C9+Oregon!C41</f>
        <v>481.88000000000011</v>
      </c>
      <c r="C31" s="54">
        <f>California!D13+Oregon!D41</f>
        <v>37.200000000000003</v>
      </c>
      <c r="D31" s="54">
        <f>California!E13+Oregon!E41</f>
        <v>37.4</v>
      </c>
      <c r="E31" s="54">
        <f>California!F13+Oregon!F41</f>
        <v>37.199999999999996</v>
      </c>
      <c r="F31" s="150">
        <f>D31-E31</f>
        <v>0.20000000000000284</v>
      </c>
      <c r="G31" s="31"/>
    </row>
    <row r="32" spans="1:13" s="30" customFormat="1" ht="12.75" x14ac:dyDescent="0.2">
      <c r="A32" s="278" t="s">
        <v>376</v>
      </c>
      <c r="B32" s="54">
        <f>Oregon!C18</f>
        <v>337.07</v>
      </c>
      <c r="C32" s="54">
        <f>Oregon!D18</f>
        <v>0</v>
      </c>
      <c r="D32" s="54">
        <f>Oregon!E18</f>
        <v>0</v>
      </c>
      <c r="E32" s="54">
        <f>Oregon!F18</f>
        <v>0</v>
      </c>
      <c r="F32" s="150">
        <f>D32-E32</f>
        <v>0</v>
      </c>
      <c r="G32" s="31"/>
    </row>
    <row r="33" spans="1:11" s="30" customFormat="1" ht="12.75" x14ac:dyDescent="0.2">
      <c r="A33" s="158" t="s">
        <v>2</v>
      </c>
      <c r="B33" s="58">
        <f>SUM(B28:B32)</f>
        <v>1580.6499999999999</v>
      </c>
      <c r="C33" s="58">
        <f>SUM(C28:C32)</f>
        <v>37.200000000000003</v>
      </c>
      <c r="D33" s="58">
        <f>SUM(D28:D32)</f>
        <v>37.4</v>
      </c>
      <c r="E33" s="58">
        <f>SUM(E28:E32)</f>
        <v>37.199999999999996</v>
      </c>
      <c r="F33" s="159">
        <f>D33-E33</f>
        <v>0.20000000000000284</v>
      </c>
    </row>
    <row r="34" spans="1:11" s="30" customFormat="1" ht="12.75" x14ac:dyDescent="0.2">
      <c r="A34" s="156"/>
      <c r="B34" s="93"/>
      <c r="C34" s="54"/>
      <c r="D34" s="54"/>
      <c r="E34" s="54"/>
      <c r="F34" s="153"/>
    </row>
    <row r="35" spans="1:11" s="30" customFormat="1" ht="12.75" x14ac:dyDescent="0.2">
      <c r="A35" s="156" t="s">
        <v>263</v>
      </c>
      <c r="B35" s="93"/>
      <c r="C35" s="54"/>
      <c r="D35" s="54"/>
      <c r="E35" s="54"/>
      <c r="F35" s="153"/>
    </row>
    <row r="36" spans="1:11" s="30" customFormat="1" ht="12.75" x14ac:dyDescent="0.2">
      <c r="A36" s="278" t="s">
        <v>424</v>
      </c>
      <c r="B36" s="54">
        <f>'Misc States'!C9+Utah!C36</f>
        <v>2114.9100000000003</v>
      </c>
      <c r="C36" s="54">
        <f>'Misc States'!D9+Utah!D36</f>
        <v>9.1999999999999993</v>
      </c>
      <c r="D36" s="54">
        <f>'Misc States'!E9+Utah!E36</f>
        <v>9.25</v>
      </c>
      <c r="E36" s="54">
        <f>'Misc States'!F9+Utah!F36</f>
        <v>9.1999999999999993</v>
      </c>
      <c r="F36" s="150">
        <f>D36-E36</f>
        <v>5.0000000000000711E-2</v>
      </c>
      <c r="G36" s="31"/>
    </row>
    <row r="37" spans="1:11" s="30" customFormat="1" ht="12.75" x14ac:dyDescent="0.2">
      <c r="A37" s="278" t="s">
        <v>425</v>
      </c>
      <c r="B37" s="54">
        <f>Utah!C43</f>
        <v>109.53</v>
      </c>
      <c r="C37" s="54">
        <f>Utah!D43</f>
        <v>1</v>
      </c>
      <c r="D37" s="54">
        <f>Utah!E43</f>
        <v>1</v>
      </c>
      <c r="E37" s="54">
        <f>Utah!F43</f>
        <v>1</v>
      </c>
      <c r="F37" s="150">
        <f>D37-E37</f>
        <v>0</v>
      </c>
      <c r="G37" s="31"/>
    </row>
    <row r="38" spans="1:11" s="30" customFormat="1" ht="12.75" x14ac:dyDescent="0.2">
      <c r="A38" s="278" t="s">
        <v>426</v>
      </c>
      <c r="B38" s="54">
        <f>'Idaho '!C9+Montana!C9+Utah!C59+Wyoming!C9</f>
        <v>3828.5499999999997</v>
      </c>
      <c r="C38" s="54">
        <f>'Idaho '!D9+Montana!D9+Utah!D59+Wyoming!D9</f>
        <v>20.67</v>
      </c>
      <c r="D38" s="54">
        <f>'Idaho '!E9+Montana!E9+Utah!E59+Wyoming!E9</f>
        <v>20</v>
      </c>
      <c r="E38" s="54">
        <f>'Idaho '!F9+Montana!F9+Utah!F59+Wyoming!F9</f>
        <v>20.67</v>
      </c>
      <c r="F38" s="150">
        <f>D38-E38</f>
        <v>-0.67000000000000171</v>
      </c>
      <c r="G38" s="31"/>
    </row>
    <row r="39" spans="1:11" s="30" customFormat="1" ht="13.5" thickBot="1" x14ac:dyDescent="0.25">
      <c r="A39" s="160" t="s">
        <v>2</v>
      </c>
      <c r="B39" s="161">
        <f>SUM(B36:B38)</f>
        <v>6052.99</v>
      </c>
      <c r="C39" s="162">
        <f>SUM(C36:C38)</f>
        <v>30.87</v>
      </c>
      <c r="D39" s="162">
        <f>SUM(D36:D38)</f>
        <v>30.25</v>
      </c>
      <c r="E39" s="162">
        <f>SUM(E36:E38)</f>
        <v>30.87</v>
      </c>
      <c r="F39" s="163">
        <f>D39-E39</f>
        <v>-0.62000000000000099</v>
      </c>
    </row>
    <row r="40" spans="1:11" s="41" customFormat="1" ht="13.5" customHeight="1" x14ac:dyDescent="0.2">
      <c r="A40" s="103"/>
      <c r="B40" s="42"/>
      <c r="C40" s="43"/>
      <c r="D40" s="43"/>
      <c r="E40" s="43"/>
      <c r="F40" s="43"/>
    </row>
    <row r="41" spans="1:11" s="7" customFormat="1" x14ac:dyDescent="0.2">
      <c r="B41" s="11"/>
      <c r="C41" s="13"/>
      <c r="G41" s="12"/>
      <c r="H41" s="12"/>
    </row>
    <row r="42" spans="1:11" s="7" customFormat="1" x14ac:dyDescent="0.2">
      <c r="B42" s="11"/>
      <c r="C42" s="13"/>
      <c r="F42" s="11"/>
    </row>
    <row r="43" spans="1:11" s="7" customFormat="1" x14ac:dyDescent="0.2">
      <c r="B43" s="11"/>
      <c r="C43" s="12"/>
      <c r="D43" s="13"/>
      <c r="E43" s="13"/>
      <c r="F43" s="13"/>
      <c r="G43" s="12"/>
    </row>
    <row r="44" spans="1:11" s="7" customFormat="1" x14ac:dyDescent="0.2">
      <c r="B44" s="11"/>
      <c r="C44" s="12"/>
      <c r="D44" s="13"/>
      <c r="E44" s="13"/>
      <c r="F44" s="13"/>
      <c r="J44" s="12"/>
      <c r="K44" s="12"/>
    </row>
    <row r="45" spans="1:11" s="7" customFormat="1" x14ac:dyDescent="0.2">
      <c r="B45" s="11"/>
      <c r="C45" s="12"/>
      <c r="D45" s="13"/>
      <c r="E45" s="13"/>
      <c r="F45" s="13"/>
      <c r="J45" s="12"/>
      <c r="K45" s="12"/>
    </row>
    <row r="46" spans="1:11" s="7" customFormat="1" x14ac:dyDescent="0.2">
      <c r="B46" s="11"/>
      <c r="C46" s="12"/>
      <c r="D46" s="13"/>
      <c r="E46" s="13"/>
      <c r="F46" s="13"/>
      <c r="J46" s="12"/>
      <c r="K46" s="12"/>
    </row>
    <row r="47" spans="1:11" s="7" customFormat="1" x14ac:dyDescent="0.2">
      <c r="B47" s="11"/>
      <c r="C47" s="12"/>
      <c r="D47" s="13"/>
      <c r="E47" s="13"/>
      <c r="F47" s="13"/>
      <c r="J47" s="12"/>
      <c r="K47" s="12"/>
    </row>
    <row r="48" spans="1:11" s="7" customFormat="1" x14ac:dyDescent="0.2">
      <c r="B48" s="11"/>
      <c r="C48" s="12"/>
      <c r="D48" s="13"/>
      <c r="E48" s="13"/>
      <c r="F48" s="13"/>
      <c r="J48" s="12"/>
      <c r="K48" s="12"/>
    </row>
    <row r="49" spans="1:12" s="7" customFormat="1" x14ac:dyDescent="0.2">
      <c r="B49" s="11"/>
      <c r="C49" s="12"/>
      <c r="D49" s="13"/>
      <c r="E49" s="13"/>
      <c r="F49" s="13"/>
      <c r="J49" s="12"/>
      <c r="K49" s="12"/>
    </row>
    <row r="50" spans="1:12" s="7" customFormat="1" x14ac:dyDescent="0.2">
      <c r="B50" s="11"/>
      <c r="C50" s="12"/>
      <c r="D50" s="13"/>
      <c r="E50" s="13"/>
      <c r="F50" s="13"/>
      <c r="J50" s="12"/>
      <c r="K50" s="12"/>
    </row>
    <row r="51" spans="1:12" s="7" customFormat="1" x14ac:dyDescent="0.2">
      <c r="B51" s="11"/>
      <c r="C51" s="12"/>
      <c r="D51" s="13"/>
      <c r="E51" s="13"/>
      <c r="F51" s="13"/>
      <c r="J51" s="12"/>
      <c r="K51" s="12"/>
    </row>
    <row r="52" spans="1:12" s="7" customFormat="1" x14ac:dyDescent="0.2">
      <c r="B52" s="11"/>
      <c r="C52" s="12"/>
      <c r="D52" s="13"/>
      <c r="E52" s="13"/>
      <c r="F52" s="13"/>
      <c r="J52" s="12"/>
      <c r="K52" s="12"/>
    </row>
    <row r="53" spans="1:12" s="7" customFormat="1" x14ac:dyDescent="0.2">
      <c r="B53" s="11"/>
      <c r="C53" s="12"/>
      <c r="D53" s="13"/>
      <c r="E53" s="13"/>
      <c r="F53" s="13"/>
      <c r="K53" s="12"/>
      <c r="L53" s="12"/>
    </row>
    <row r="54" spans="1:12" s="7" customFormat="1" x14ac:dyDescent="0.2">
      <c r="B54" s="11"/>
      <c r="C54" s="12"/>
      <c r="D54" s="13"/>
      <c r="E54" s="13"/>
      <c r="F54" s="13"/>
      <c r="K54" s="12"/>
      <c r="L54" s="12"/>
    </row>
    <row r="55" spans="1:12" s="7" customFormat="1" x14ac:dyDescent="0.2">
      <c r="B55" s="11"/>
      <c r="C55" s="12"/>
      <c r="D55" s="13"/>
      <c r="E55" s="13"/>
      <c r="F55" s="13"/>
      <c r="K55" s="12"/>
      <c r="L55" s="12"/>
    </row>
    <row r="56" spans="1:12" s="7" customFormat="1" x14ac:dyDescent="0.2">
      <c r="B56" s="11"/>
      <c r="C56" s="12"/>
      <c r="D56" s="10"/>
      <c r="E56" s="10"/>
      <c r="F56" s="10"/>
      <c r="K56" s="12"/>
      <c r="L56" s="12"/>
    </row>
    <row r="57" spans="1:12" s="7" customFormat="1" x14ac:dyDescent="0.2">
      <c r="B57" s="11"/>
      <c r="C57" s="12"/>
      <c r="D57" s="13"/>
      <c r="E57" s="13"/>
      <c r="F57" s="13"/>
      <c r="K57" s="12"/>
      <c r="L57" s="12"/>
    </row>
    <row r="58" spans="1:12" s="7" customFormat="1" x14ac:dyDescent="0.2">
      <c r="B58" s="11"/>
      <c r="C58" s="12"/>
      <c r="D58" s="13"/>
      <c r="E58" s="13"/>
      <c r="F58" s="13"/>
      <c r="K58" s="12"/>
      <c r="L58" s="12"/>
    </row>
    <row r="59" spans="1:12" s="7" customFormat="1" x14ac:dyDescent="0.2">
      <c r="A59" s="33"/>
      <c r="B59" s="92"/>
      <c r="C59" s="34"/>
      <c r="D59" s="13"/>
      <c r="E59" s="13"/>
      <c r="F59" s="13"/>
      <c r="K59" s="12"/>
      <c r="L59" s="12"/>
    </row>
    <row r="60" spans="1:12" s="7" customFormat="1" x14ac:dyDescent="0.2">
      <c r="B60" s="11"/>
      <c r="C60" s="12"/>
      <c r="D60" s="13"/>
      <c r="E60" s="13"/>
      <c r="F60" s="13"/>
      <c r="G60" s="34"/>
      <c r="H60" s="10"/>
      <c r="I60" s="10"/>
      <c r="J60" s="44"/>
    </row>
    <row r="61" spans="1:12" s="7" customFormat="1" x14ac:dyDescent="0.2">
      <c r="B61" s="11"/>
      <c r="C61" s="12"/>
      <c r="D61" s="13"/>
      <c r="E61" s="13"/>
      <c r="F61" s="13"/>
      <c r="K61" s="12"/>
      <c r="L61" s="12"/>
    </row>
    <row r="62" spans="1:12" s="7" customFormat="1" x14ac:dyDescent="0.2">
      <c r="B62" s="11"/>
      <c r="C62" s="12"/>
      <c r="D62" s="13"/>
      <c r="E62" s="13"/>
      <c r="F62" s="13"/>
      <c r="K62" s="12"/>
      <c r="L62" s="12"/>
    </row>
    <row r="63" spans="1:12" s="7" customFormat="1" x14ac:dyDescent="0.2">
      <c r="B63" s="11"/>
      <c r="C63" s="12"/>
      <c r="D63" s="13"/>
      <c r="E63" s="13"/>
      <c r="F63" s="13"/>
      <c r="K63" s="12"/>
      <c r="L63" s="12"/>
    </row>
    <row r="64" spans="1:12" s="7" customFormat="1" x14ac:dyDescent="0.2">
      <c r="B64" s="11"/>
      <c r="C64" s="12"/>
      <c r="D64" s="13"/>
      <c r="E64" s="13"/>
      <c r="F64" s="13"/>
      <c r="K64" s="12"/>
      <c r="L64" s="12"/>
    </row>
    <row r="65" spans="2:13" s="7" customFormat="1" x14ac:dyDescent="0.2">
      <c r="B65" s="11"/>
      <c r="C65" s="12"/>
      <c r="D65" s="13"/>
      <c r="E65" s="13"/>
      <c r="F65" s="13"/>
      <c r="K65" s="12"/>
      <c r="L65" s="12"/>
    </row>
    <row r="66" spans="2:13" s="7" customFormat="1" x14ac:dyDescent="0.2">
      <c r="B66" s="11"/>
      <c r="C66" s="12"/>
      <c r="D66" s="13"/>
      <c r="E66" s="13"/>
      <c r="F66" s="13"/>
      <c r="K66" s="12"/>
      <c r="L66" s="12"/>
    </row>
    <row r="67" spans="2:13" s="7" customFormat="1" x14ac:dyDescent="0.2">
      <c r="B67" s="11"/>
      <c r="C67" s="12"/>
      <c r="D67" s="13"/>
      <c r="E67" s="13"/>
      <c r="F67" s="13"/>
      <c r="K67" s="12"/>
      <c r="L67" s="12"/>
    </row>
    <row r="68" spans="2:13" s="7" customFormat="1" x14ac:dyDescent="0.2">
      <c r="B68" s="11"/>
      <c r="C68" s="12"/>
      <c r="D68" s="13"/>
      <c r="E68" s="13"/>
      <c r="F68" s="13"/>
      <c r="K68" s="12"/>
      <c r="L68" s="12"/>
    </row>
    <row r="69" spans="2:13" s="7" customFormat="1" x14ac:dyDescent="0.2">
      <c r="B69" s="11"/>
      <c r="C69" s="12"/>
      <c r="D69" s="13"/>
      <c r="E69" s="13"/>
      <c r="F69" s="13"/>
      <c r="K69" s="12"/>
      <c r="L69" s="12"/>
    </row>
    <row r="70" spans="2:13" s="7" customFormat="1" x14ac:dyDescent="0.2">
      <c r="B70" s="11"/>
      <c r="C70" s="12"/>
      <c r="D70" s="13"/>
      <c r="E70" s="13"/>
      <c r="F70" s="13"/>
      <c r="K70" s="12"/>
      <c r="L70" s="12"/>
    </row>
    <row r="71" spans="2:13" s="7" customFormat="1" x14ac:dyDescent="0.2">
      <c r="B71" s="11"/>
      <c r="C71" s="12"/>
      <c r="D71" s="13"/>
      <c r="E71" s="13"/>
      <c r="F71" s="13"/>
      <c r="K71" s="12"/>
      <c r="L71" s="12"/>
    </row>
    <row r="72" spans="2:13" s="7" customFormat="1" x14ac:dyDescent="0.2">
      <c r="B72" s="11"/>
      <c r="C72" s="12"/>
      <c r="D72" s="13"/>
      <c r="E72" s="13"/>
      <c r="F72" s="13"/>
      <c r="K72" s="12"/>
      <c r="L72" s="12"/>
    </row>
    <row r="73" spans="2:13" s="7" customFormat="1" x14ac:dyDescent="0.2">
      <c r="B73" s="11"/>
      <c r="C73" s="12"/>
      <c r="D73" s="13"/>
      <c r="E73" s="13"/>
      <c r="F73" s="13"/>
      <c r="K73" s="12"/>
      <c r="L73" s="12"/>
    </row>
    <row r="74" spans="2:13" s="7" customFormat="1" x14ac:dyDescent="0.2">
      <c r="B74" s="11"/>
      <c r="C74" s="12"/>
      <c r="D74" s="13"/>
      <c r="E74" s="13"/>
      <c r="F74" s="13"/>
      <c r="K74" s="12"/>
      <c r="L74" s="12"/>
    </row>
    <row r="75" spans="2:13" s="7" customFormat="1" x14ac:dyDescent="0.2">
      <c r="B75" s="11"/>
      <c r="C75" s="12"/>
      <c r="D75" s="13"/>
      <c r="E75" s="13"/>
      <c r="F75" s="13"/>
      <c r="K75" s="12"/>
      <c r="L75" s="12"/>
    </row>
    <row r="76" spans="2:13" s="7" customFormat="1" x14ac:dyDescent="0.2">
      <c r="B76" s="11"/>
      <c r="C76" s="12"/>
      <c r="D76" s="13"/>
      <c r="E76" s="13"/>
      <c r="F76" s="13"/>
      <c r="K76" s="12"/>
      <c r="L76" s="12"/>
    </row>
    <row r="77" spans="2:13" s="7" customFormat="1" x14ac:dyDescent="0.2">
      <c r="B77" s="11"/>
      <c r="C77" s="12"/>
      <c r="D77" s="13"/>
      <c r="E77" s="13"/>
      <c r="F77" s="13"/>
      <c r="K77" s="12"/>
      <c r="L77" s="12"/>
    </row>
    <row r="78" spans="2:13" s="7" customFormat="1" x14ac:dyDescent="0.2">
      <c r="B78" s="11"/>
      <c r="C78" s="12"/>
      <c r="D78" s="13"/>
      <c r="E78" s="13"/>
      <c r="F78" s="13"/>
      <c r="K78" s="12"/>
      <c r="L78" s="12"/>
    </row>
    <row r="79" spans="2:13" s="7" customFormat="1" x14ac:dyDescent="0.2">
      <c r="B79" s="11"/>
      <c r="C79" s="12"/>
      <c r="D79" s="13"/>
      <c r="E79" s="13"/>
      <c r="F79" s="13"/>
      <c r="K79" s="12"/>
      <c r="L79" s="12"/>
    </row>
    <row r="80" spans="2:13" s="7" customFormat="1" x14ac:dyDescent="0.2">
      <c r="B80" s="11"/>
      <c r="C80" s="12"/>
      <c r="D80" s="13"/>
      <c r="E80" s="13"/>
      <c r="F80" s="13"/>
      <c r="G80" s="12"/>
      <c r="L80" s="12"/>
      <c r="M80" s="12"/>
    </row>
    <row r="81" spans="2:13" s="7" customFormat="1" x14ac:dyDescent="0.2">
      <c r="B81" s="11"/>
      <c r="C81" s="12"/>
      <c r="D81" s="13"/>
      <c r="E81" s="13"/>
      <c r="F81" s="13"/>
      <c r="G81" s="12"/>
      <c r="L81" s="12"/>
      <c r="M81" s="12"/>
    </row>
    <row r="82" spans="2:13" s="7" customFormat="1" x14ac:dyDescent="0.2">
      <c r="B82" s="11"/>
      <c r="C82" s="12"/>
      <c r="D82" s="13"/>
      <c r="E82" s="13"/>
      <c r="F82" s="13"/>
      <c r="G82" s="12"/>
      <c r="L82" s="12"/>
      <c r="M82" s="12"/>
    </row>
    <row r="83" spans="2:13" s="7" customFormat="1" x14ac:dyDescent="0.2">
      <c r="B83" s="11"/>
      <c r="C83" s="12"/>
      <c r="D83" s="13"/>
      <c r="E83" s="13"/>
      <c r="F83" s="13"/>
      <c r="G83" s="12"/>
      <c r="L83" s="12"/>
      <c r="M83" s="12"/>
    </row>
    <row r="84" spans="2:13" s="7" customFormat="1" x14ac:dyDescent="0.2">
      <c r="B84" s="11"/>
      <c r="C84" s="12"/>
      <c r="D84" s="13"/>
      <c r="E84" s="13"/>
      <c r="F84" s="13"/>
      <c r="G84" s="12"/>
      <c r="L84" s="12"/>
      <c r="M84" s="12"/>
    </row>
    <row r="85" spans="2:13" s="7" customFormat="1" x14ac:dyDescent="0.2">
      <c r="B85" s="11"/>
      <c r="C85" s="12"/>
      <c r="D85" s="13"/>
      <c r="E85" s="13"/>
      <c r="F85" s="13"/>
      <c r="G85" s="12"/>
      <c r="L85" s="12"/>
      <c r="M85" s="12"/>
    </row>
    <row r="86" spans="2:13" s="7" customFormat="1" x14ac:dyDescent="0.2">
      <c r="B86" s="11"/>
      <c r="C86" s="12"/>
      <c r="D86" s="13"/>
      <c r="E86" s="13"/>
      <c r="F86" s="13"/>
      <c r="G86" s="12"/>
      <c r="L86" s="12"/>
      <c r="M86" s="12"/>
    </row>
    <row r="87" spans="2:13" s="7" customFormat="1" x14ac:dyDescent="0.2">
      <c r="B87" s="11"/>
      <c r="C87" s="12"/>
      <c r="D87" s="13"/>
      <c r="E87" s="13"/>
      <c r="F87" s="13"/>
      <c r="G87" s="12"/>
      <c r="L87" s="12"/>
      <c r="M87" s="12"/>
    </row>
    <row r="88" spans="2:13" s="7" customFormat="1" x14ac:dyDescent="0.2">
      <c r="B88" s="11"/>
      <c r="C88" s="12"/>
      <c r="D88" s="13"/>
      <c r="E88" s="13"/>
      <c r="F88" s="13"/>
      <c r="G88" s="12"/>
      <c r="L88" s="12"/>
      <c r="M88" s="12"/>
    </row>
    <row r="89" spans="2:13" s="7" customFormat="1" x14ac:dyDescent="0.2">
      <c r="B89" s="11"/>
      <c r="C89" s="12"/>
      <c r="D89" s="13"/>
      <c r="E89" s="13"/>
      <c r="F89" s="13"/>
      <c r="G89" s="12"/>
      <c r="L89" s="12"/>
      <c r="M89" s="12"/>
    </row>
    <row r="90" spans="2:13" s="7" customFormat="1" x14ac:dyDescent="0.2">
      <c r="B90" s="11"/>
      <c r="C90" s="12"/>
      <c r="D90" s="13"/>
      <c r="E90" s="13"/>
      <c r="F90" s="13"/>
      <c r="G90" s="12"/>
      <c r="L90" s="12"/>
      <c r="M90" s="12"/>
    </row>
    <row r="91" spans="2:13" s="7" customFormat="1" x14ac:dyDescent="0.2">
      <c r="B91" s="11"/>
      <c r="C91" s="12"/>
      <c r="D91" s="13"/>
      <c r="E91" s="13"/>
      <c r="F91" s="13"/>
      <c r="G91" s="12"/>
      <c r="L91" s="12"/>
      <c r="M91" s="12"/>
    </row>
    <row r="92" spans="2:13" s="7" customFormat="1" x14ac:dyDescent="0.2">
      <c r="B92" s="11"/>
      <c r="C92" s="12"/>
      <c r="D92" s="13"/>
      <c r="E92" s="13"/>
      <c r="F92" s="13"/>
      <c r="G92" s="12"/>
      <c r="L92" s="12"/>
      <c r="M92" s="12"/>
    </row>
    <row r="93" spans="2:13" s="7" customFormat="1" x14ac:dyDescent="0.2">
      <c r="B93" s="11"/>
      <c r="C93" s="12"/>
      <c r="D93" s="13"/>
      <c r="E93" s="13"/>
      <c r="F93" s="13"/>
      <c r="G93" s="12"/>
      <c r="L93" s="12"/>
      <c r="M93" s="12"/>
    </row>
    <row r="94" spans="2:13" s="7" customFormat="1" x14ac:dyDescent="0.2">
      <c r="B94" s="11"/>
      <c r="C94" s="12"/>
      <c r="D94" s="13"/>
      <c r="E94" s="13"/>
      <c r="F94" s="13"/>
      <c r="G94" s="12"/>
      <c r="L94" s="12"/>
      <c r="M94" s="12"/>
    </row>
    <row r="95" spans="2:13" s="7" customFormat="1" x14ac:dyDescent="0.2">
      <c r="B95" s="11"/>
      <c r="C95" s="12"/>
      <c r="D95" s="13"/>
      <c r="E95" s="13"/>
      <c r="F95" s="13"/>
      <c r="G95" s="12"/>
      <c r="L95" s="12"/>
      <c r="M95" s="12"/>
    </row>
    <row r="96" spans="2:13" s="7" customFormat="1" x14ac:dyDescent="0.2">
      <c r="B96" s="11"/>
      <c r="C96" s="12"/>
      <c r="D96" s="13"/>
      <c r="E96" s="13"/>
      <c r="F96" s="13"/>
      <c r="G96" s="12"/>
      <c r="L96" s="12"/>
      <c r="M96" s="12"/>
    </row>
    <row r="97" spans="2:13" s="7" customFormat="1" x14ac:dyDescent="0.2">
      <c r="B97" s="11"/>
      <c r="C97" s="12"/>
      <c r="D97" s="13"/>
      <c r="E97" s="13"/>
      <c r="F97" s="13"/>
      <c r="G97" s="12"/>
      <c r="L97" s="12"/>
      <c r="M97" s="12"/>
    </row>
    <row r="98" spans="2:13" s="7" customFormat="1" x14ac:dyDescent="0.2">
      <c r="B98" s="11"/>
      <c r="C98" s="12"/>
      <c r="D98" s="13"/>
      <c r="E98" s="13"/>
      <c r="F98" s="13"/>
      <c r="G98" s="12"/>
      <c r="L98" s="12"/>
      <c r="M98" s="12"/>
    </row>
    <row r="99" spans="2:13" s="7" customFormat="1" x14ac:dyDescent="0.2">
      <c r="B99" s="11"/>
      <c r="C99" s="12"/>
      <c r="D99" s="13"/>
      <c r="E99" s="13"/>
      <c r="F99" s="13"/>
      <c r="G99" s="12"/>
      <c r="L99" s="12"/>
      <c r="M99" s="12"/>
    </row>
    <row r="100" spans="2:13" s="7" customFormat="1" x14ac:dyDescent="0.2">
      <c r="B100" s="11"/>
      <c r="C100" s="12"/>
      <c r="D100" s="13"/>
      <c r="E100" s="13"/>
      <c r="F100" s="13"/>
      <c r="G100" s="12"/>
      <c r="L100" s="12"/>
      <c r="M100" s="12"/>
    </row>
    <row r="101" spans="2:13" s="7" customFormat="1" x14ac:dyDescent="0.2">
      <c r="B101" s="11"/>
      <c r="C101" s="12"/>
      <c r="D101" s="13"/>
      <c r="E101" s="13"/>
      <c r="F101" s="13"/>
      <c r="G101" s="12"/>
      <c r="L101" s="12"/>
      <c r="M101" s="12"/>
    </row>
    <row r="102" spans="2:13" s="7" customFormat="1" x14ac:dyDescent="0.2">
      <c r="B102" s="11"/>
      <c r="C102" s="12"/>
      <c r="D102" s="13"/>
      <c r="E102" s="13"/>
      <c r="F102" s="13"/>
      <c r="G102" s="12"/>
      <c r="L102" s="12"/>
      <c r="M102" s="12"/>
    </row>
    <row r="103" spans="2:13" s="7" customFormat="1" x14ac:dyDescent="0.2">
      <c r="B103" s="11"/>
      <c r="C103" s="12"/>
      <c r="D103" s="13"/>
      <c r="E103" s="13"/>
      <c r="F103" s="13"/>
      <c r="G103" s="12"/>
      <c r="L103" s="12"/>
      <c r="M103" s="12"/>
    </row>
    <row r="104" spans="2:13" s="7" customFormat="1" x14ac:dyDescent="0.2">
      <c r="B104" s="11"/>
      <c r="C104" s="12"/>
      <c r="D104" s="13"/>
      <c r="E104" s="13"/>
      <c r="F104" s="13"/>
      <c r="G104" s="12"/>
      <c r="L104" s="12"/>
      <c r="M104" s="12"/>
    </row>
    <row r="105" spans="2:13" s="7" customFormat="1" x14ac:dyDescent="0.2">
      <c r="B105" s="11"/>
      <c r="C105" s="12"/>
      <c r="D105" s="13"/>
      <c r="E105" s="13"/>
      <c r="F105" s="13"/>
      <c r="G105" s="12"/>
      <c r="L105" s="12"/>
      <c r="M105" s="12"/>
    </row>
    <row r="106" spans="2:13" s="7" customFormat="1" x14ac:dyDescent="0.2">
      <c r="B106" s="11"/>
      <c r="C106" s="12"/>
      <c r="D106" s="13"/>
      <c r="E106" s="13"/>
      <c r="F106" s="13"/>
      <c r="G106" s="12"/>
      <c r="L106" s="12"/>
      <c r="M106" s="12"/>
    </row>
    <row r="107" spans="2:13" s="7" customFormat="1" x14ac:dyDescent="0.2">
      <c r="B107" s="11"/>
      <c r="C107" s="12"/>
      <c r="D107" s="13"/>
      <c r="E107" s="13"/>
      <c r="F107" s="13"/>
      <c r="G107" s="12"/>
      <c r="L107" s="12"/>
      <c r="M107" s="12"/>
    </row>
    <row r="108" spans="2:13" s="7" customFormat="1" x14ac:dyDescent="0.2">
      <c r="B108" s="11"/>
      <c r="C108" s="12"/>
      <c r="D108" s="13"/>
      <c r="E108" s="13"/>
      <c r="F108" s="13"/>
      <c r="G108" s="12"/>
      <c r="L108" s="12"/>
      <c r="M108" s="12"/>
    </row>
    <row r="109" spans="2:13" s="7" customFormat="1" x14ac:dyDescent="0.2">
      <c r="B109" s="11"/>
      <c r="C109" s="12"/>
      <c r="D109" s="13"/>
      <c r="E109" s="13"/>
      <c r="F109" s="13"/>
      <c r="G109" s="12"/>
      <c r="L109" s="12"/>
      <c r="M109" s="12"/>
    </row>
    <row r="110" spans="2:13" s="7" customFormat="1" x14ac:dyDescent="0.2">
      <c r="B110" s="11"/>
      <c r="C110" s="12"/>
      <c r="D110" s="13"/>
      <c r="E110" s="13"/>
      <c r="F110" s="13"/>
      <c r="G110" s="12"/>
      <c r="L110" s="12"/>
      <c r="M110" s="12"/>
    </row>
    <row r="111" spans="2:13" s="7" customFormat="1" x14ac:dyDescent="0.2">
      <c r="B111" s="11"/>
      <c r="C111" s="12"/>
      <c r="D111" s="13"/>
      <c r="E111" s="13"/>
      <c r="F111" s="13"/>
      <c r="G111" s="12"/>
      <c r="L111" s="12"/>
      <c r="M111" s="12"/>
    </row>
    <row r="112" spans="2:13" s="7" customFormat="1" x14ac:dyDescent="0.2">
      <c r="B112" s="11"/>
      <c r="C112" s="12"/>
      <c r="D112" s="13"/>
      <c r="E112" s="13"/>
      <c r="F112" s="13"/>
      <c r="G112" s="12"/>
      <c r="L112" s="12"/>
      <c r="M112" s="12"/>
    </row>
    <row r="113" spans="2:13" s="7" customFormat="1" x14ac:dyDescent="0.2">
      <c r="B113" s="11"/>
      <c r="C113" s="12"/>
      <c r="D113" s="13"/>
      <c r="E113" s="13"/>
      <c r="F113" s="13"/>
      <c r="G113" s="12"/>
      <c r="L113" s="12"/>
      <c r="M113" s="12"/>
    </row>
    <row r="114" spans="2:13" s="7" customFormat="1" x14ac:dyDescent="0.2">
      <c r="B114" s="11"/>
      <c r="C114" s="12"/>
      <c r="D114" s="13"/>
      <c r="E114" s="13"/>
      <c r="F114" s="13"/>
      <c r="G114" s="12"/>
      <c r="L114" s="12"/>
      <c r="M114" s="12"/>
    </row>
    <row r="115" spans="2:13" s="7" customFormat="1" x14ac:dyDescent="0.2">
      <c r="B115" s="11"/>
      <c r="C115" s="12"/>
      <c r="D115" s="13"/>
      <c r="E115" s="13"/>
      <c r="F115" s="13"/>
      <c r="G115" s="12"/>
      <c r="L115" s="12"/>
      <c r="M115" s="12"/>
    </row>
    <row r="116" spans="2:13" s="7" customFormat="1" x14ac:dyDescent="0.2">
      <c r="B116" s="11"/>
      <c r="C116" s="12"/>
      <c r="D116" s="13"/>
      <c r="E116" s="13"/>
      <c r="F116" s="13"/>
      <c r="G116" s="12"/>
      <c r="L116" s="12"/>
      <c r="M116" s="12"/>
    </row>
    <row r="117" spans="2:13" s="7" customFormat="1" x14ac:dyDescent="0.2">
      <c r="B117" s="11"/>
      <c r="C117" s="12"/>
      <c r="D117" s="13"/>
      <c r="E117" s="13"/>
      <c r="F117" s="13"/>
      <c r="G117" s="12"/>
      <c r="L117" s="12"/>
      <c r="M117" s="12"/>
    </row>
    <row r="118" spans="2:13" s="7" customFormat="1" x14ac:dyDescent="0.2">
      <c r="B118" s="11"/>
      <c r="C118" s="12"/>
      <c r="D118" s="13"/>
      <c r="E118" s="13"/>
      <c r="F118" s="13"/>
      <c r="G118" s="12"/>
      <c r="L118" s="12"/>
      <c r="M118" s="12"/>
    </row>
    <row r="119" spans="2:13" s="7" customFormat="1" x14ac:dyDescent="0.2">
      <c r="B119" s="11"/>
      <c r="C119" s="12"/>
      <c r="D119" s="13"/>
      <c r="E119" s="13"/>
      <c r="F119" s="13"/>
      <c r="G119" s="12"/>
      <c r="L119" s="12"/>
      <c r="M119" s="12"/>
    </row>
    <row r="120" spans="2:13" s="7" customFormat="1" x14ac:dyDescent="0.2">
      <c r="B120" s="11"/>
      <c r="C120" s="12"/>
      <c r="D120" s="13"/>
      <c r="E120" s="13"/>
      <c r="F120" s="13"/>
      <c r="G120" s="12"/>
      <c r="L120" s="12"/>
      <c r="M120" s="12"/>
    </row>
    <row r="121" spans="2:13" s="7" customFormat="1" x14ac:dyDescent="0.2">
      <c r="B121" s="11"/>
      <c r="C121" s="12"/>
      <c r="D121" s="13"/>
      <c r="E121" s="13"/>
      <c r="F121" s="13"/>
      <c r="G121" s="12"/>
      <c r="L121" s="12"/>
      <c r="M121" s="12"/>
    </row>
    <row r="122" spans="2:13" s="7" customFormat="1" x14ac:dyDescent="0.2">
      <c r="B122" s="11"/>
      <c r="C122" s="12"/>
      <c r="D122" s="13"/>
      <c r="E122" s="13"/>
      <c r="F122" s="13"/>
      <c r="G122" s="12"/>
      <c r="L122" s="12"/>
      <c r="M122" s="12"/>
    </row>
    <row r="123" spans="2:13" s="7" customFormat="1" x14ac:dyDescent="0.2">
      <c r="B123" s="11"/>
      <c r="C123" s="12"/>
      <c r="D123" s="13"/>
      <c r="E123" s="13"/>
      <c r="F123" s="13"/>
      <c r="G123" s="12"/>
      <c r="L123" s="12"/>
      <c r="M123" s="12"/>
    </row>
    <row r="124" spans="2:13" s="7" customFormat="1" x14ac:dyDescent="0.2">
      <c r="B124" s="11"/>
      <c r="C124" s="12"/>
      <c r="D124" s="13"/>
      <c r="E124" s="13"/>
      <c r="F124" s="13"/>
      <c r="G124" s="12"/>
      <c r="L124" s="12"/>
      <c r="M124" s="12"/>
    </row>
    <row r="125" spans="2:13" s="7" customFormat="1" x14ac:dyDescent="0.2">
      <c r="B125" s="11"/>
      <c r="C125" s="12"/>
      <c r="D125" s="13"/>
      <c r="E125" s="13"/>
      <c r="F125" s="13"/>
      <c r="G125" s="12"/>
      <c r="L125" s="12"/>
      <c r="M125" s="12"/>
    </row>
    <row r="126" spans="2:13" s="7" customFormat="1" x14ac:dyDescent="0.2">
      <c r="B126" s="11"/>
      <c r="C126" s="12"/>
      <c r="D126" s="13"/>
      <c r="E126" s="13"/>
      <c r="F126" s="13"/>
      <c r="G126" s="12"/>
      <c r="L126" s="12"/>
      <c r="M126" s="12"/>
    </row>
    <row r="127" spans="2:13" s="7" customFormat="1" x14ac:dyDescent="0.2">
      <c r="B127" s="11"/>
      <c r="C127" s="12"/>
      <c r="D127" s="13"/>
      <c r="E127" s="13"/>
      <c r="F127" s="13"/>
      <c r="G127" s="12"/>
      <c r="L127" s="12"/>
      <c r="M127" s="12"/>
    </row>
    <row r="128" spans="2:13" s="7" customFormat="1" x14ac:dyDescent="0.2">
      <c r="B128" s="11"/>
      <c r="C128" s="12"/>
      <c r="D128" s="13"/>
      <c r="E128" s="13"/>
      <c r="F128" s="13"/>
      <c r="G128" s="12"/>
      <c r="L128" s="12"/>
      <c r="M128" s="12"/>
    </row>
    <row r="129" spans="2:13" s="7" customFormat="1" x14ac:dyDescent="0.2">
      <c r="B129" s="11"/>
      <c r="C129" s="12"/>
      <c r="D129" s="13"/>
      <c r="E129" s="13"/>
      <c r="F129" s="13"/>
      <c r="G129" s="12"/>
      <c r="L129" s="12"/>
      <c r="M129" s="12"/>
    </row>
    <row r="130" spans="2:13" s="7" customFormat="1" x14ac:dyDescent="0.2">
      <c r="B130" s="11"/>
      <c r="C130" s="12"/>
      <c r="D130" s="13"/>
      <c r="E130" s="13"/>
      <c r="F130" s="13"/>
      <c r="G130" s="12"/>
      <c r="L130" s="12"/>
      <c r="M130" s="12"/>
    </row>
    <row r="131" spans="2:13" s="7" customFormat="1" x14ac:dyDescent="0.2">
      <c r="B131" s="11"/>
      <c r="C131" s="12"/>
      <c r="D131" s="13"/>
      <c r="E131" s="13"/>
      <c r="F131" s="13"/>
      <c r="G131" s="12"/>
      <c r="L131" s="12"/>
      <c r="M131" s="12"/>
    </row>
    <row r="132" spans="2:13" s="7" customFormat="1" x14ac:dyDescent="0.2">
      <c r="B132" s="11"/>
      <c r="C132" s="12"/>
      <c r="D132" s="13"/>
      <c r="E132" s="13"/>
      <c r="F132" s="13"/>
      <c r="G132" s="12"/>
      <c r="L132" s="12"/>
      <c r="M132" s="12"/>
    </row>
    <row r="133" spans="2:13" s="7" customFormat="1" x14ac:dyDescent="0.2">
      <c r="B133" s="11"/>
      <c r="C133" s="12"/>
      <c r="D133" s="13"/>
      <c r="E133" s="13"/>
      <c r="F133" s="13"/>
      <c r="G133" s="12"/>
      <c r="L133" s="12"/>
      <c r="M133" s="12"/>
    </row>
    <row r="134" spans="2:13" s="7" customFormat="1" x14ac:dyDescent="0.2">
      <c r="B134" s="11"/>
      <c r="C134" s="12"/>
      <c r="D134" s="13"/>
      <c r="E134" s="13"/>
      <c r="F134" s="13"/>
      <c r="G134" s="12"/>
      <c r="L134" s="12"/>
      <c r="M134" s="12"/>
    </row>
    <row r="135" spans="2:13" s="7" customFormat="1" x14ac:dyDescent="0.2">
      <c r="B135" s="11"/>
      <c r="C135" s="12"/>
      <c r="D135" s="13"/>
      <c r="E135" s="13"/>
      <c r="F135" s="13"/>
      <c r="G135" s="12"/>
      <c r="L135" s="12"/>
      <c r="M135" s="12"/>
    </row>
    <row r="136" spans="2:13" s="7" customFormat="1" x14ac:dyDescent="0.2">
      <c r="B136" s="11"/>
      <c r="C136" s="12"/>
      <c r="D136" s="13"/>
      <c r="E136" s="13"/>
      <c r="F136" s="13"/>
      <c r="G136" s="12"/>
      <c r="L136" s="12"/>
      <c r="M136" s="12"/>
    </row>
    <row r="137" spans="2:13" s="7" customFormat="1" x14ac:dyDescent="0.2">
      <c r="B137" s="11"/>
      <c r="C137" s="12"/>
      <c r="D137" s="13"/>
      <c r="E137" s="13"/>
      <c r="F137" s="13"/>
      <c r="G137" s="12"/>
      <c r="L137" s="12"/>
      <c r="M137" s="12"/>
    </row>
    <row r="138" spans="2:13" s="7" customFormat="1" x14ac:dyDescent="0.2">
      <c r="B138" s="11"/>
      <c r="C138" s="12"/>
      <c r="D138" s="13"/>
      <c r="E138" s="13"/>
      <c r="F138" s="13"/>
      <c r="G138" s="12"/>
      <c r="L138" s="12"/>
      <c r="M138" s="12"/>
    </row>
    <row r="139" spans="2:13" s="7" customFormat="1" x14ac:dyDescent="0.2">
      <c r="B139" s="11"/>
      <c r="C139" s="12"/>
      <c r="D139" s="13"/>
      <c r="E139" s="13"/>
      <c r="F139" s="13"/>
      <c r="G139" s="12"/>
      <c r="L139" s="12"/>
      <c r="M139" s="12"/>
    </row>
    <row r="140" spans="2:13" s="7" customFormat="1" x14ac:dyDescent="0.2">
      <c r="B140" s="11"/>
      <c r="C140" s="12"/>
      <c r="D140" s="13"/>
      <c r="E140" s="13"/>
      <c r="F140" s="13"/>
      <c r="G140" s="12"/>
      <c r="L140" s="12"/>
      <c r="M140" s="12"/>
    </row>
    <row r="141" spans="2:13" s="7" customFormat="1" x14ac:dyDescent="0.2">
      <c r="B141" s="11"/>
      <c r="C141" s="12"/>
      <c r="D141" s="13"/>
      <c r="E141" s="13"/>
      <c r="F141" s="13"/>
      <c r="G141" s="12"/>
      <c r="L141" s="12"/>
      <c r="M141" s="12"/>
    </row>
    <row r="142" spans="2:13" s="7" customFormat="1" x14ac:dyDescent="0.2">
      <c r="B142" s="11"/>
      <c r="C142" s="12"/>
      <c r="D142" s="13"/>
      <c r="E142" s="13"/>
      <c r="F142" s="13"/>
      <c r="G142" s="12"/>
      <c r="L142" s="12"/>
      <c r="M142" s="12"/>
    </row>
    <row r="143" spans="2:13" s="7" customFormat="1" x14ac:dyDescent="0.2">
      <c r="B143" s="11"/>
      <c r="C143" s="12"/>
      <c r="D143" s="13"/>
      <c r="E143" s="13"/>
      <c r="F143" s="13"/>
      <c r="G143" s="12"/>
      <c r="L143" s="12"/>
      <c r="M143" s="12"/>
    </row>
    <row r="144" spans="2:13" s="7" customFormat="1" x14ac:dyDescent="0.2">
      <c r="B144" s="11"/>
      <c r="C144" s="12"/>
      <c r="D144" s="13"/>
      <c r="E144" s="13"/>
      <c r="F144" s="13"/>
      <c r="G144" s="12"/>
      <c r="L144" s="12"/>
      <c r="M144" s="12"/>
    </row>
    <row r="145" spans="2:13" s="7" customFormat="1" x14ac:dyDescent="0.2">
      <c r="B145" s="11"/>
      <c r="C145" s="12"/>
      <c r="D145" s="13"/>
      <c r="E145" s="13"/>
      <c r="F145" s="13"/>
      <c r="G145" s="12"/>
      <c r="L145" s="12"/>
      <c r="M145" s="12"/>
    </row>
    <row r="146" spans="2:13" s="7" customFormat="1" x14ac:dyDescent="0.2">
      <c r="B146" s="11"/>
      <c r="C146" s="12"/>
      <c r="D146" s="13"/>
      <c r="E146" s="13"/>
      <c r="F146" s="13"/>
      <c r="G146" s="12"/>
      <c r="L146" s="12"/>
      <c r="M146" s="12"/>
    </row>
    <row r="147" spans="2:13" s="7" customFormat="1" x14ac:dyDescent="0.2">
      <c r="B147" s="11"/>
      <c r="C147" s="12"/>
      <c r="D147" s="13"/>
      <c r="E147" s="13"/>
      <c r="F147" s="13"/>
      <c r="G147" s="12"/>
      <c r="L147" s="12"/>
      <c r="M147" s="12"/>
    </row>
    <row r="148" spans="2:13" s="7" customFormat="1" x14ac:dyDescent="0.2">
      <c r="B148" s="11"/>
      <c r="C148" s="12"/>
      <c r="D148" s="13"/>
      <c r="E148" s="13"/>
      <c r="F148" s="13"/>
      <c r="G148" s="12"/>
      <c r="L148" s="12"/>
      <c r="M148" s="12"/>
    </row>
    <row r="149" spans="2:13" s="7" customFormat="1" x14ac:dyDescent="0.2">
      <c r="B149" s="11"/>
      <c r="C149" s="12"/>
      <c r="D149" s="13"/>
      <c r="E149" s="13"/>
      <c r="F149" s="13"/>
      <c r="G149" s="12"/>
      <c r="L149" s="12"/>
      <c r="M149" s="12"/>
    </row>
    <row r="150" spans="2:13" s="7" customFormat="1" x14ac:dyDescent="0.2">
      <c r="B150" s="11"/>
      <c r="C150" s="12"/>
      <c r="D150" s="13"/>
      <c r="E150" s="13"/>
      <c r="F150" s="13"/>
      <c r="G150" s="12"/>
      <c r="L150" s="12"/>
      <c r="M150" s="12"/>
    </row>
    <row r="151" spans="2:13" s="7" customFormat="1" x14ac:dyDescent="0.2">
      <c r="B151" s="11"/>
      <c r="C151" s="12"/>
      <c r="D151" s="13"/>
      <c r="E151" s="13"/>
      <c r="F151" s="13"/>
      <c r="G151" s="12"/>
      <c r="L151" s="12"/>
      <c r="M151" s="12"/>
    </row>
    <row r="152" spans="2:13" s="7" customFormat="1" x14ac:dyDescent="0.2">
      <c r="B152" s="11"/>
      <c r="C152" s="12"/>
      <c r="D152" s="13"/>
      <c r="E152" s="13"/>
      <c r="F152" s="13"/>
      <c r="G152" s="12"/>
      <c r="L152" s="12"/>
      <c r="M152" s="12"/>
    </row>
    <row r="153" spans="2:13" s="7" customFormat="1" x14ac:dyDescent="0.2">
      <c r="B153" s="11"/>
      <c r="C153" s="12"/>
      <c r="D153" s="13"/>
      <c r="E153" s="13"/>
      <c r="F153" s="13"/>
      <c r="G153" s="12"/>
      <c r="L153" s="12"/>
      <c r="M153" s="12"/>
    </row>
    <row r="154" spans="2:13" s="7" customFormat="1" x14ac:dyDescent="0.2">
      <c r="B154" s="11"/>
      <c r="C154" s="12"/>
      <c r="D154" s="13"/>
      <c r="E154" s="13"/>
      <c r="F154" s="13"/>
      <c r="G154" s="12"/>
      <c r="L154" s="12"/>
      <c r="M154" s="12"/>
    </row>
    <row r="155" spans="2:13" s="7" customFormat="1" x14ac:dyDescent="0.2">
      <c r="B155" s="11"/>
      <c r="C155" s="12"/>
      <c r="D155" s="13"/>
      <c r="E155" s="13"/>
      <c r="F155" s="13"/>
      <c r="G155" s="12"/>
      <c r="L155" s="12"/>
      <c r="M155" s="12"/>
    </row>
    <row r="156" spans="2:13" s="7" customFormat="1" x14ac:dyDescent="0.2">
      <c r="B156" s="11"/>
      <c r="C156" s="12"/>
      <c r="D156" s="13"/>
      <c r="E156" s="13"/>
      <c r="F156" s="13"/>
      <c r="G156" s="12"/>
      <c r="L156" s="12"/>
      <c r="M156" s="12"/>
    </row>
    <row r="157" spans="2:13" s="7" customFormat="1" x14ac:dyDescent="0.2">
      <c r="B157" s="11"/>
      <c r="C157" s="12"/>
      <c r="D157" s="13"/>
      <c r="E157" s="13"/>
      <c r="F157" s="13"/>
      <c r="G157" s="12"/>
      <c r="L157" s="12"/>
      <c r="M157" s="12"/>
    </row>
    <row r="158" spans="2:13" s="7" customFormat="1" x14ac:dyDescent="0.2">
      <c r="B158" s="11"/>
      <c r="C158" s="12"/>
      <c r="D158" s="13"/>
      <c r="E158" s="13"/>
      <c r="F158" s="13"/>
      <c r="G158" s="12"/>
      <c r="L158" s="12"/>
      <c r="M158" s="12"/>
    </row>
    <row r="159" spans="2:13" s="7" customFormat="1" x14ac:dyDescent="0.2">
      <c r="B159" s="11"/>
      <c r="C159" s="12"/>
      <c r="D159" s="13"/>
      <c r="E159" s="13"/>
      <c r="F159" s="13"/>
      <c r="G159" s="12"/>
      <c r="L159" s="12"/>
      <c r="M159" s="12"/>
    </row>
    <row r="160" spans="2:13" s="7" customFormat="1" x14ac:dyDescent="0.2">
      <c r="B160" s="11"/>
      <c r="C160" s="12"/>
      <c r="D160" s="13"/>
      <c r="E160" s="13"/>
      <c r="F160" s="13"/>
      <c r="G160" s="12"/>
      <c r="L160" s="12"/>
      <c r="M160" s="12"/>
    </row>
    <row r="161" spans="2:13" s="7" customFormat="1" x14ac:dyDescent="0.2">
      <c r="B161" s="11"/>
      <c r="C161" s="12"/>
      <c r="D161" s="13"/>
      <c r="E161" s="13"/>
      <c r="F161" s="13"/>
      <c r="G161" s="12"/>
      <c r="L161" s="12"/>
      <c r="M161" s="12"/>
    </row>
    <row r="162" spans="2:13" s="7" customFormat="1" x14ac:dyDescent="0.2">
      <c r="B162" s="11"/>
      <c r="C162" s="12"/>
      <c r="D162" s="13"/>
      <c r="E162" s="13"/>
      <c r="F162" s="13"/>
      <c r="G162" s="12"/>
      <c r="L162" s="12"/>
      <c r="M162" s="12"/>
    </row>
    <row r="163" spans="2:13" s="7" customFormat="1" x14ac:dyDescent="0.2">
      <c r="B163" s="11"/>
      <c r="C163" s="12"/>
      <c r="D163" s="13"/>
      <c r="E163" s="13"/>
      <c r="F163" s="13"/>
      <c r="G163" s="12"/>
      <c r="L163" s="12"/>
      <c r="M163" s="12"/>
    </row>
    <row r="164" spans="2:13" s="7" customFormat="1" x14ac:dyDescent="0.2">
      <c r="B164" s="11"/>
      <c r="C164" s="12"/>
      <c r="D164" s="13"/>
      <c r="E164" s="13"/>
      <c r="F164" s="13"/>
      <c r="G164" s="12"/>
      <c r="L164" s="12"/>
      <c r="M164" s="12"/>
    </row>
    <row r="165" spans="2:13" s="7" customFormat="1" x14ac:dyDescent="0.2">
      <c r="B165" s="11"/>
      <c r="C165" s="12"/>
      <c r="D165" s="13"/>
      <c r="E165" s="13"/>
      <c r="F165" s="13"/>
      <c r="G165" s="12"/>
      <c r="L165" s="12"/>
      <c r="M165" s="12"/>
    </row>
    <row r="166" spans="2:13" s="7" customFormat="1" x14ac:dyDescent="0.2">
      <c r="B166" s="11"/>
      <c r="C166" s="12"/>
      <c r="D166" s="13"/>
      <c r="E166" s="13"/>
      <c r="F166" s="13"/>
      <c r="G166" s="12"/>
      <c r="L166" s="12"/>
      <c r="M166" s="12"/>
    </row>
    <row r="167" spans="2:13" s="7" customFormat="1" x14ac:dyDescent="0.2">
      <c r="B167" s="11"/>
      <c r="C167" s="12"/>
      <c r="D167" s="13"/>
      <c r="E167" s="13"/>
      <c r="F167" s="13"/>
      <c r="G167" s="12"/>
      <c r="L167" s="12"/>
      <c r="M167" s="12"/>
    </row>
    <row r="168" spans="2:13" s="7" customFormat="1" x14ac:dyDescent="0.2">
      <c r="B168" s="11"/>
      <c r="C168" s="12"/>
      <c r="D168" s="13"/>
      <c r="E168" s="13"/>
      <c r="F168" s="13"/>
      <c r="G168" s="12"/>
      <c r="L168" s="12"/>
      <c r="M168" s="12"/>
    </row>
    <row r="169" spans="2:13" s="7" customFormat="1" x14ac:dyDescent="0.2">
      <c r="B169" s="11"/>
      <c r="C169" s="12"/>
      <c r="D169" s="13"/>
      <c r="E169" s="13"/>
      <c r="F169" s="13"/>
      <c r="G169" s="12"/>
      <c r="L169" s="12"/>
      <c r="M169" s="12"/>
    </row>
    <row r="170" spans="2:13" s="7" customFormat="1" x14ac:dyDescent="0.2">
      <c r="B170" s="11"/>
      <c r="C170" s="12"/>
      <c r="D170" s="13"/>
      <c r="E170" s="13"/>
      <c r="F170" s="13"/>
      <c r="G170" s="12"/>
      <c r="L170" s="12"/>
      <c r="M170" s="12"/>
    </row>
    <row r="171" spans="2:13" s="7" customFormat="1" x14ac:dyDescent="0.2">
      <c r="B171" s="11"/>
      <c r="C171" s="12"/>
      <c r="D171" s="13"/>
      <c r="E171" s="13"/>
      <c r="F171" s="13"/>
      <c r="G171" s="12"/>
      <c r="L171" s="12"/>
      <c r="M171" s="12"/>
    </row>
    <row r="172" spans="2:13" s="7" customFormat="1" x14ac:dyDescent="0.2">
      <c r="B172" s="11"/>
      <c r="C172" s="12"/>
      <c r="D172" s="13"/>
      <c r="E172" s="13"/>
      <c r="F172" s="13"/>
      <c r="G172" s="12"/>
      <c r="L172" s="12"/>
      <c r="M172" s="12"/>
    </row>
    <row r="173" spans="2:13" s="7" customFormat="1" x14ac:dyDescent="0.2">
      <c r="B173" s="11"/>
      <c r="C173" s="12"/>
      <c r="D173" s="13"/>
      <c r="E173" s="13"/>
      <c r="F173" s="13"/>
      <c r="G173" s="12"/>
      <c r="L173" s="12"/>
      <c r="M173" s="12"/>
    </row>
    <row r="174" spans="2:13" s="7" customFormat="1" x14ac:dyDescent="0.2">
      <c r="B174" s="11"/>
      <c r="C174" s="12"/>
      <c r="D174" s="13"/>
      <c r="E174" s="13"/>
      <c r="F174" s="13"/>
      <c r="G174" s="12"/>
      <c r="L174" s="12"/>
      <c r="M174" s="12"/>
    </row>
    <row r="175" spans="2:13" s="7" customFormat="1" x14ac:dyDescent="0.2">
      <c r="B175" s="11"/>
      <c r="C175" s="12"/>
      <c r="D175" s="13"/>
      <c r="E175" s="13"/>
      <c r="F175" s="13"/>
      <c r="G175" s="12"/>
      <c r="L175" s="12"/>
      <c r="M175" s="12"/>
    </row>
    <row r="176" spans="2:13" s="7" customFormat="1" x14ac:dyDescent="0.2">
      <c r="B176" s="11"/>
      <c r="C176" s="12"/>
      <c r="D176" s="13"/>
      <c r="E176" s="13"/>
      <c r="F176" s="13"/>
      <c r="G176" s="12"/>
      <c r="L176" s="12"/>
      <c r="M176" s="12"/>
    </row>
    <row r="177" spans="2:13" s="7" customFormat="1" x14ac:dyDescent="0.2">
      <c r="B177" s="11"/>
      <c r="C177" s="12"/>
      <c r="D177" s="13"/>
      <c r="E177" s="13"/>
      <c r="F177" s="13"/>
      <c r="G177" s="12"/>
      <c r="L177" s="12"/>
      <c r="M177" s="12"/>
    </row>
    <row r="178" spans="2:13" s="7" customFormat="1" x14ac:dyDescent="0.2">
      <c r="B178" s="11"/>
      <c r="C178" s="12"/>
      <c r="D178" s="13"/>
      <c r="E178" s="13"/>
      <c r="F178" s="13"/>
      <c r="G178" s="12"/>
      <c r="L178" s="12"/>
      <c r="M178" s="12"/>
    </row>
    <row r="179" spans="2:13" s="7" customFormat="1" x14ac:dyDescent="0.2">
      <c r="B179" s="11"/>
      <c r="C179" s="12"/>
      <c r="D179" s="13"/>
      <c r="E179" s="13"/>
      <c r="F179" s="13"/>
      <c r="G179" s="12"/>
      <c r="L179" s="12"/>
      <c r="M179" s="12"/>
    </row>
    <row r="180" spans="2:13" s="7" customFormat="1" x14ac:dyDescent="0.2">
      <c r="B180" s="11"/>
      <c r="C180" s="12"/>
      <c r="D180" s="13"/>
      <c r="E180" s="13"/>
      <c r="F180" s="13"/>
      <c r="G180" s="12"/>
      <c r="L180" s="12"/>
      <c r="M180" s="12"/>
    </row>
    <row r="181" spans="2:13" s="7" customFormat="1" x14ac:dyDescent="0.2">
      <c r="B181" s="11"/>
      <c r="C181" s="12"/>
      <c r="D181" s="13"/>
      <c r="E181" s="13"/>
      <c r="F181" s="13"/>
      <c r="G181" s="12"/>
      <c r="L181" s="12"/>
      <c r="M181" s="12"/>
    </row>
    <row r="182" spans="2:13" s="7" customFormat="1" x14ac:dyDescent="0.2">
      <c r="B182" s="11"/>
      <c r="C182" s="12"/>
      <c r="D182" s="13"/>
      <c r="E182" s="13"/>
      <c r="F182" s="13"/>
      <c r="G182" s="12"/>
      <c r="L182" s="12"/>
      <c r="M182" s="12"/>
    </row>
    <row r="183" spans="2:13" s="7" customFormat="1" x14ac:dyDescent="0.2">
      <c r="B183" s="11"/>
      <c r="C183" s="12"/>
      <c r="D183" s="13"/>
      <c r="E183" s="13"/>
      <c r="F183" s="13"/>
      <c r="G183" s="12"/>
      <c r="L183" s="12"/>
      <c r="M183" s="12"/>
    </row>
    <row r="184" spans="2:13" s="7" customFormat="1" x14ac:dyDescent="0.2">
      <c r="B184" s="11"/>
      <c r="C184" s="12"/>
      <c r="D184" s="13"/>
      <c r="E184" s="13"/>
      <c r="F184" s="13"/>
      <c r="G184" s="12"/>
      <c r="L184" s="12"/>
      <c r="M184" s="12"/>
    </row>
    <row r="185" spans="2:13" s="7" customFormat="1" x14ac:dyDescent="0.2">
      <c r="B185" s="11"/>
      <c r="C185" s="12"/>
      <c r="D185" s="13"/>
      <c r="E185" s="13"/>
      <c r="F185" s="13"/>
      <c r="G185" s="12"/>
      <c r="L185" s="12"/>
      <c r="M185" s="12"/>
    </row>
    <row r="186" spans="2:13" s="7" customFormat="1" x14ac:dyDescent="0.2">
      <c r="B186" s="11"/>
      <c r="C186" s="12"/>
      <c r="D186" s="13"/>
      <c r="E186" s="13"/>
      <c r="F186" s="13"/>
      <c r="G186" s="12"/>
      <c r="L186" s="12"/>
      <c r="M186" s="12"/>
    </row>
    <row r="187" spans="2:13" s="7" customFormat="1" x14ac:dyDescent="0.2">
      <c r="B187" s="11"/>
      <c r="C187" s="12"/>
      <c r="D187" s="13"/>
      <c r="E187" s="13"/>
      <c r="F187" s="13"/>
      <c r="G187" s="12"/>
      <c r="L187" s="12"/>
      <c r="M187" s="12"/>
    </row>
    <row r="188" spans="2:13" s="7" customFormat="1" x14ac:dyDescent="0.2">
      <c r="B188" s="11"/>
      <c r="C188" s="12"/>
      <c r="D188" s="13"/>
      <c r="E188" s="13"/>
      <c r="F188" s="13"/>
      <c r="G188" s="12"/>
      <c r="L188" s="12"/>
      <c r="M188" s="12"/>
    </row>
    <row r="189" spans="2:13" s="7" customFormat="1" x14ac:dyDescent="0.2">
      <c r="B189" s="11"/>
      <c r="C189" s="12"/>
      <c r="D189" s="13"/>
      <c r="E189" s="13"/>
      <c r="F189" s="13"/>
      <c r="G189" s="12"/>
      <c r="L189" s="12"/>
      <c r="M189" s="12"/>
    </row>
    <row r="190" spans="2:13" s="7" customFormat="1" x14ac:dyDescent="0.2">
      <c r="B190" s="11"/>
      <c r="C190" s="12"/>
      <c r="D190" s="13"/>
      <c r="E190" s="13"/>
      <c r="F190" s="13"/>
      <c r="G190" s="12"/>
      <c r="L190" s="12"/>
      <c r="M190" s="12"/>
    </row>
    <row r="191" spans="2:13" s="7" customFormat="1" x14ac:dyDescent="0.2">
      <c r="B191" s="11"/>
      <c r="C191" s="12"/>
      <c r="D191" s="13"/>
      <c r="E191" s="13"/>
      <c r="F191" s="13"/>
      <c r="G191" s="12"/>
      <c r="L191" s="12"/>
      <c r="M191" s="12"/>
    </row>
    <row r="192" spans="2:13" s="7" customFormat="1" x14ac:dyDescent="0.2">
      <c r="B192" s="11"/>
      <c r="C192" s="12"/>
      <c r="D192" s="13"/>
      <c r="E192" s="13"/>
      <c r="F192" s="13"/>
      <c r="G192" s="12"/>
      <c r="L192" s="12"/>
      <c r="M192" s="12"/>
    </row>
    <row r="193" spans="2:13" s="7" customFormat="1" x14ac:dyDescent="0.2">
      <c r="B193" s="11"/>
      <c r="C193" s="12"/>
      <c r="D193" s="13"/>
      <c r="E193" s="13"/>
      <c r="F193" s="13"/>
      <c r="G193" s="12"/>
      <c r="L193" s="12"/>
      <c r="M193" s="12"/>
    </row>
    <row r="194" spans="2:13" s="7" customFormat="1" x14ac:dyDescent="0.2">
      <c r="B194" s="11"/>
      <c r="C194" s="12"/>
      <c r="D194" s="13"/>
      <c r="E194" s="13"/>
      <c r="F194" s="13"/>
      <c r="G194" s="12"/>
      <c r="L194" s="12"/>
      <c r="M194" s="12"/>
    </row>
    <row r="195" spans="2:13" s="7" customFormat="1" x14ac:dyDescent="0.2">
      <c r="B195" s="11"/>
      <c r="C195" s="12"/>
      <c r="D195" s="13"/>
      <c r="E195" s="13"/>
      <c r="F195" s="13"/>
      <c r="G195" s="12"/>
      <c r="L195" s="12"/>
      <c r="M195" s="12"/>
    </row>
    <row r="196" spans="2:13" s="7" customFormat="1" x14ac:dyDescent="0.2">
      <c r="B196" s="11"/>
      <c r="C196" s="12"/>
      <c r="D196" s="13"/>
      <c r="E196" s="13"/>
      <c r="F196" s="13"/>
      <c r="G196" s="12"/>
      <c r="L196" s="12"/>
      <c r="M196" s="12"/>
    </row>
    <row r="197" spans="2:13" s="7" customFormat="1" x14ac:dyDescent="0.2">
      <c r="B197" s="11"/>
      <c r="C197" s="12"/>
      <c r="D197" s="13"/>
      <c r="E197" s="13"/>
      <c r="F197" s="13"/>
      <c r="G197" s="12"/>
      <c r="L197" s="12"/>
      <c r="M197" s="12"/>
    </row>
    <row r="198" spans="2:13" s="7" customFormat="1" x14ac:dyDescent="0.2">
      <c r="B198" s="11"/>
      <c r="C198" s="12"/>
      <c r="D198" s="13"/>
      <c r="E198" s="13"/>
      <c r="F198" s="13"/>
      <c r="G198" s="12"/>
      <c r="L198" s="12"/>
      <c r="M198" s="12"/>
    </row>
    <row r="199" spans="2:13" s="7" customFormat="1" x14ac:dyDescent="0.2">
      <c r="B199" s="11"/>
      <c r="C199" s="12"/>
      <c r="D199" s="13"/>
      <c r="E199" s="13"/>
      <c r="F199" s="13"/>
      <c r="G199" s="12"/>
      <c r="L199" s="12"/>
      <c r="M199" s="12"/>
    </row>
    <row r="200" spans="2:13" s="7" customFormat="1" x14ac:dyDescent="0.2">
      <c r="B200" s="11"/>
      <c r="C200" s="12"/>
      <c r="D200" s="13"/>
      <c r="E200" s="13"/>
      <c r="F200" s="13"/>
      <c r="G200" s="12"/>
      <c r="L200" s="12"/>
      <c r="M200" s="12"/>
    </row>
    <row r="201" spans="2:13" s="7" customFormat="1" x14ac:dyDescent="0.2">
      <c r="B201" s="11"/>
      <c r="C201" s="12"/>
      <c r="D201" s="13"/>
      <c r="E201" s="13"/>
      <c r="F201" s="13"/>
      <c r="G201" s="12"/>
      <c r="L201" s="12"/>
      <c r="M201" s="12"/>
    </row>
    <row r="202" spans="2:13" s="7" customFormat="1" x14ac:dyDescent="0.2">
      <c r="B202" s="11"/>
      <c r="C202" s="12"/>
      <c r="D202" s="13"/>
      <c r="E202" s="13"/>
      <c r="F202" s="13"/>
      <c r="G202" s="12"/>
      <c r="L202" s="12"/>
      <c r="M202" s="12"/>
    </row>
    <row r="203" spans="2:13" s="7" customFormat="1" x14ac:dyDescent="0.2">
      <c r="B203" s="11"/>
      <c r="C203" s="12"/>
      <c r="D203" s="13"/>
      <c r="E203" s="13"/>
      <c r="F203" s="13"/>
      <c r="G203" s="12"/>
      <c r="L203" s="12"/>
      <c r="M203" s="12"/>
    </row>
    <row r="204" spans="2:13" s="7" customFormat="1" x14ac:dyDescent="0.2">
      <c r="B204" s="11"/>
      <c r="C204" s="12"/>
      <c r="D204" s="13"/>
      <c r="E204" s="13"/>
      <c r="F204" s="13"/>
      <c r="G204" s="12"/>
      <c r="L204" s="12"/>
      <c r="M204" s="12"/>
    </row>
    <row r="205" spans="2:13" s="7" customFormat="1" x14ac:dyDescent="0.2">
      <c r="B205" s="11"/>
      <c r="C205" s="12"/>
      <c r="D205" s="13"/>
      <c r="E205" s="13"/>
      <c r="F205" s="13"/>
      <c r="G205" s="12"/>
      <c r="L205" s="12"/>
      <c r="M205" s="12"/>
    </row>
    <row r="206" spans="2:13" s="7" customFormat="1" x14ac:dyDescent="0.2">
      <c r="B206" s="11"/>
      <c r="C206" s="12"/>
      <c r="D206" s="13"/>
      <c r="E206" s="13"/>
      <c r="F206" s="13"/>
      <c r="G206" s="12"/>
      <c r="L206" s="12"/>
      <c r="M206" s="12"/>
    </row>
    <row r="207" spans="2:13" s="7" customFormat="1" x14ac:dyDescent="0.2">
      <c r="B207" s="11"/>
      <c r="C207" s="12"/>
      <c r="D207" s="13"/>
      <c r="E207" s="13"/>
      <c r="F207" s="13"/>
      <c r="G207" s="12"/>
      <c r="L207" s="12"/>
      <c r="M207" s="12"/>
    </row>
    <row r="208" spans="2:13" s="7" customFormat="1" x14ac:dyDescent="0.2">
      <c r="B208" s="11"/>
      <c r="C208" s="12"/>
      <c r="D208" s="13"/>
      <c r="E208" s="13"/>
      <c r="F208" s="13"/>
      <c r="G208" s="12"/>
      <c r="L208" s="12"/>
      <c r="M208" s="12"/>
    </row>
    <row r="209" spans="2:13" s="7" customFormat="1" x14ac:dyDescent="0.2">
      <c r="B209" s="11"/>
      <c r="C209" s="12"/>
      <c r="D209" s="13"/>
      <c r="E209" s="13"/>
      <c r="F209" s="13"/>
      <c r="G209" s="12"/>
      <c r="L209" s="12"/>
      <c r="M209" s="12"/>
    </row>
    <row r="210" spans="2:13" s="7" customFormat="1" x14ac:dyDescent="0.2">
      <c r="B210" s="11"/>
      <c r="C210" s="12"/>
      <c r="D210" s="13"/>
      <c r="E210" s="13"/>
      <c r="F210" s="13"/>
      <c r="G210" s="12"/>
      <c r="L210" s="12"/>
      <c r="M210" s="12"/>
    </row>
    <row r="211" spans="2:13" s="7" customFormat="1" x14ac:dyDescent="0.2">
      <c r="B211" s="11"/>
      <c r="C211" s="12"/>
      <c r="D211" s="13"/>
      <c r="E211" s="13"/>
      <c r="F211" s="13"/>
      <c r="G211" s="12"/>
      <c r="L211" s="12"/>
      <c r="M211" s="12"/>
    </row>
    <row r="212" spans="2:13" s="7" customFormat="1" x14ac:dyDescent="0.2">
      <c r="B212" s="11"/>
      <c r="C212" s="12"/>
      <c r="D212" s="13"/>
      <c r="E212" s="13"/>
      <c r="F212" s="13"/>
      <c r="G212" s="12"/>
      <c r="L212" s="12"/>
      <c r="M212" s="12"/>
    </row>
    <row r="213" spans="2:13" s="7" customFormat="1" x14ac:dyDescent="0.2">
      <c r="B213" s="11"/>
      <c r="C213" s="12"/>
      <c r="D213" s="13"/>
      <c r="E213" s="13"/>
      <c r="F213" s="13"/>
      <c r="G213" s="12"/>
      <c r="L213" s="12"/>
      <c r="M213" s="12"/>
    </row>
    <row r="214" spans="2:13" s="7" customFormat="1" x14ac:dyDescent="0.2">
      <c r="B214" s="11"/>
      <c r="C214" s="12"/>
      <c r="D214" s="13"/>
      <c r="E214" s="13"/>
      <c r="F214" s="13"/>
      <c r="G214" s="12"/>
      <c r="L214" s="12"/>
      <c r="M214" s="12"/>
    </row>
    <row r="215" spans="2:13" s="7" customFormat="1" x14ac:dyDescent="0.2">
      <c r="B215" s="11"/>
      <c r="C215" s="12"/>
      <c r="D215" s="13"/>
      <c r="E215" s="13"/>
      <c r="F215" s="13"/>
      <c r="G215" s="12"/>
      <c r="L215" s="12"/>
      <c r="M215" s="12"/>
    </row>
    <row r="216" spans="2:13" s="7" customFormat="1" x14ac:dyDescent="0.2">
      <c r="B216" s="11"/>
      <c r="C216" s="12"/>
      <c r="D216" s="13"/>
      <c r="E216" s="13"/>
      <c r="F216" s="13"/>
      <c r="G216" s="12"/>
      <c r="L216" s="12"/>
      <c r="M216" s="12"/>
    </row>
    <row r="217" spans="2:13" s="7" customFormat="1" x14ac:dyDescent="0.2">
      <c r="B217" s="11"/>
      <c r="C217" s="12"/>
      <c r="D217" s="13"/>
      <c r="E217" s="13"/>
      <c r="F217" s="13"/>
      <c r="G217" s="12"/>
      <c r="L217" s="12"/>
      <c r="M217" s="12"/>
    </row>
    <row r="218" spans="2:13" s="7" customFormat="1" x14ac:dyDescent="0.2">
      <c r="B218" s="11"/>
      <c r="C218" s="12"/>
      <c r="D218" s="13"/>
      <c r="E218" s="13"/>
      <c r="F218" s="13"/>
      <c r="G218" s="12"/>
      <c r="L218" s="12"/>
      <c r="M218" s="12"/>
    </row>
    <row r="219" spans="2:13" s="7" customFormat="1" x14ac:dyDescent="0.2">
      <c r="B219" s="11"/>
      <c r="C219" s="12"/>
      <c r="D219" s="13"/>
      <c r="E219" s="13"/>
      <c r="F219" s="13"/>
      <c r="G219" s="12"/>
      <c r="L219" s="12"/>
      <c r="M219" s="12"/>
    </row>
    <row r="220" spans="2:13" s="7" customFormat="1" x14ac:dyDescent="0.2">
      <c r="B220" s="11"/>
      <c r="C220" s="12"/>
      <c r="D220" s="13"/>
      <c r="E220" s="13"/>
      <c r="F220" s="13"/>
      <c r="G220" s="12"/>
      <c r="L220" s="12"/>
      <c r="M220" s="12"/>
    </row>
    <row r="221" spans="2:13" s="7" customFormat="1" x14ac:dyDescent="0.2">
      <c r="B221" s="11"/>
      <c r="C221" s="12"/>
      <c r="D221" s="13"/>
      <c r="E221" s="13"/>
      <c r="F221" s="13"/>
      <c r="G221" s="12"/>
      <c r="L221" s="12"/>
      <c r="M221" s="12"/>
    </row>
    <row r="222" spans="2:13" s="7" customFormat="1" x14ac:dyDescent="0.2">
      <c r="B222" s="11"/>
      <c r="C222" s="12"/>
      <c r="D222" s="13"/>
      <c r="E222" s="13"/>
      <c r="F222" s="13"/>
      <c r="G222" s="12"/>
      <c r="L222" s="12"/>
      <c r="M222" s="12"/>
    </row>
    <row r="223" spans="2:13" s="7" customFormat="1" x14ac:dyDescent="0.2">
      <c r="B223" s="11"/>
      <c r="C223" s="12"/>
      <c r="D223" s="13"/>
      <c r="E223" s="13"/>
      <c r="F223" s="13"/>
      <c r="G223" s="12"/>
      <c r="L223" s="12"/>
      <c r="M223" s="12"/>
    </row>
    <row r="224" spans="2:13" s="7" customFormat="1" x14ac:dyDescent="0.2">
      <c r="B224" s="11"/>
      <c r="C224" s="12"/>
      <c r="D224" s="13"/>
      <c r="E224" s="13"/>
      <c r="F224" s="13"/>
      <c r="G224" s="12"/>
      <c r="L224" s="12"/>
      <c r="M224" s="12"/>
    </row>
    <row r="225" spans="2:13" s="7" customFormat="1" x14ac:dyDescent="0.2">
      <c r="B225" s="11"/>
      <c r="C225" s="12"/>
      <c r="D225" s="13"/>
      <c r="E225" s="13"/>
      <c r="F225" s="13"/>
      <c r="G225" s="12"/>
      <c r="L225" s="12"/>
      <c r="M225" s="12"/>
    </row>
    <row r="226" spans="2:13" s="7" customFormat="1" x14ac:dyDescent="0.2">
      <c r="B226" s="11"/>
      <c r="C226" s="12"/>
      <c r="D226" s="13"/>
      <c r="E226" s="13"/>
      <c r="F226" s="13"/>
      <c r="G226" s="12"/>
      <c r="L226" s="12"/>
      <c r="M226" s="12"/>
    </row>
    <row r="227" spans="2:13" s="7" customFormat="1" x14ac:dyDescent="0.2">
      <c r="B227" s="11"/>
      <c r="C227" s="12"/>
      <c r="D227" s="13"/>
      <c r="E227" s="13"/>
      <c r="F227" s="13"/>
      <c r="G227" s="12"/>
      <c r="L227" s="12"/>
      <c r="M227" s="12"/>
    </row>
    <row r="228" spans="2:13" s="7" customFormat="1" x14ac:dyDescent="0.2">
      <c r="B228" s="11"/>
      <c r="C228" s="12"/>
      <c r="D228" s="13"/>
      <c r="E228" s="13"/>
      <c r="F228" s="13"/>
      <c r="G228" s="12"/>
      <c r="L228" s="12"/>
      <c r="M228" s="12"/>
    </row>
    <row r="229" spans="2:13" s="7" customFormat="1" x14ac:dyDescent="0.2">
      <c r="B229" s="11"/>
      <c r="C229" s="12"/>
      <c r="D229" s="13"/>
      <c r="E229" s="13"/>
      <c r="F229" s="13"/>
      <c r="G229" s="12"/>
      <c r="L229" s="12"/>
      <c r="M229" s="12"/>
    </row>
    <row r="230" spans="2:13" s="7" customFormat="1" x14ac:dyDescent="0.2">
      <c r="B230" s="11"/>
      <c r="C230" s="12"/>
      <c r="D230" s="13"/>
      <c r="E230" s="13"/>
      <c r="F230" s="13"/>
      <c r="G230" s="12"/>
      <c r="L230" s="12"/>
      <c r="M230" s="12"/>
    </row>
    <row r="231" spans="2:13" s="7" customFormat="1" x14ac:dyDescent="0.2">
      <c r="B231" s="11"/>
      <c r="C231" s="12"/>
      <c r="D231" s="13"/>
      <c r="E231" s="13"/>
      <c r="F231" s="13"/>
      <c r="G231" s="12"/>
      <c r="L231" s="12"/>
      <c r="M231" s="12"/>
    </row>
    <row r="232" spans="2:13" s="7" customFormat="1" x14ac:dyDescent="0.2">
      <c r="B232" s="11"/>
      <c r="C232" s="12"/>
      <c r="D232" s="13"/>
      <c r="E232" s="13"/>
      <c r="F232" s="13"/>
      <c r="G232" s="12"/>
      <c r="L232" s="12"/>
      <c r="M232" s="12"/>
    </row>
    <row r="233" spans="2:13" s="7" customFormat="1" x14ac:dyDescent="0.2">
      <c r="B233" s="11"/>
      <c r="C233" s="12"/>
      <c r="D233" s="13"/>
      <c r="E233" s="13"/>
      <c r="F233" s="13"/>
      <c r="G233" s="12"/>
      <c r="L233" s="12"/>
      <c r="M233" s="12"/>
    </row>
    <row r="234" spans="2:13" s="7" customFormat="1" x14ac:dyDescent="0.2">
      <c r="B234" s="11"/>
      <c r="C234" s="12"/>
      <c r="D234" s="13"/>
      <c r="E234" s="13"/>
      <c r="F234" s="13"/>
      <c r="G234" s="12"/>
      <c r="L234" s="12"/>
      <c r="M234" s="12"/>
    </row>
    <row r="235" spans="2:13" s="7" customFormat="1" x14ac:dyDescent="0.2">
      <c r="B235" s="11"/>
      <c r="C235" s="12"/>
      <c r="D235" s="13"/>
      <c r="E235" s="13"/>
      <c r="F235" s="13"/>
      <c r="G235" s="12"/>
      <c r="L235" s="12"/>
      <c r="M235" s="12"/>
    </row>
    <row r="236" spans="2:13" s="7" customFormat="1" x14ac:dyDescent="0.2">
      <c r="B236" s="11"/>
      <c r="C236" s="12"/>
      <c r="D236" s="13"/>
      <c r="E236" s="13"/>
      <c r="F236" s="13"/>
      <c r="G236" s="12"/>
      <c r="L236" s="12"/>
      <c r="M236" s="12"/>
    </row>
    <row r="237" spans="2:13" s="7" customFormat="1" x14ac:dyDescent="0.2">
      <c r="B237" s="11"/>
      <c r="C237" s="12"/>
      <c r="D237" s="13"/>
      <c r="E237" s="13"/>
      <c r="F237" s="13"/>
      <c r="G237" s="12"/>
      <c r="L237" s="12"/>
      <c r="M237" s="12"/>
    </row>
    <row r="238" spans="2:13" s="7" customFormat="1" x14ac:dyDescent="0.2">
      <c r="B238" s="11"/>
      <c r="C238" s="12"/>
      <c r="D238" s="13"/>
      <c r="E238" s="13"/>
      <c r="F238" s="13"/>
      <c r="G238" s="12"/>
      <c r="L238" s="12"/>
      <c r="M238" s="12"/>
    </row>
    <row r="239" spans="2:13" s="7" customFormat="1" x14ac:dyDescent="0.2">
      <c r="B239" s="11"/>
      <c r="C239" s="12"/>
      <c r="D239" s="13"/>
      <c r="E239" s="13"/>
      <c r="F239" s="13"/>
      <c r="G239" s="12"/>
      <c r="L239" s="12"/>
      <c r="M239" s="12"/>
    </row>
    <row r="240" spans="2:13" s="7" customFormat="1" x14ac:dyDescent="0.2">
      <c r="B240" s="11"/>
      <c r="C240" s="12"/>
      <c r="D240" s="13"/>
      <c r="E240" s="13"/>
      <c r="F240" s="13"/>
      <c r="G240" s="12"/>
      <c r="L240" s="12"/>
      <c r="M240" s="12"/>
    </row>
    <row r="241" spans="2:13" s="7" customFormat="1" x14ac:dyDescent="0.2">
      <c r="B241" s="11"/>
      <c r="C241" s="12"/>
      <c r="D241" s="13"/>
      <c r="E241" s="13"/>
      <c r="F241" s="13"/>
      <c r="G241" s="12"/>
      <c r="L241" s="12"/>
      <c r="M241" s="12"/>
    </row>
    <row r="242" spans="2:13" s="7" customFormat="1" x14ac:dyDescent="0.2">
      <c r="B242" s="11"/>
      <c r="C242" s="12"/>
      <c r="D242" s="13"/>
      <c r="E242" s="13"/>
      <c r="F242" s="13"/>
      <c r="G242" s="12"/>
      <c r="L242" s="12"/>
      <c r="M242" s="12"/>
    </row>
    <row r="243" spans="2:13" s="7" customFormat="1" x14ac:dyDescent="0.2">
      <c r="B243" s="11"/>
      <c r="C243" s="12"/>
      <c r="D243" s="13"/>
      <c r="E243" s="13"/>
      <c r="F243" s="13"/>
      <c r="G243" s="12"/>
      <c r="L243" s="12"/>
      <c r="M243" s="12"/>
    </row>
    <row r="244" spans="2:13" s="7" customFormat="1" x14ac:dyDescent="0.2">
      <c r="B244" s="11"/>
      <c r="C244" s="12"/>
      <c r="D244" s="13"/>
      <c r="E244" s="13"/>
      <c r="F244" s="13"/>
      <c r="G244" s="12"/>
      <c r="L244" s="12"/>
      <c r="M244" s="12"/>
    </row>
    <row r="245" spans="2:13" s="7" customFormat="1" x14ac:dyDescent="0.2">
      <c r="B245" s="11"/>
      <c r="C245" s="12"/>
      <c r="D245" s="13"/>
      <c r="E245" s="13"/>
      <c r="F245" s="13"/>
      <c r="G245" s="12"/>
      <c r="L245" s="12"/>
      <c r="M245" s="12"/>
    </row>
    <row r="246" spans="2:13" s="7" customFormat="1" x14ac:dyDescent="0.2">
      <c r="B246" s="11"/>
      <c r="C246" s="12"/>
      <c r="D246" s="13"/>
      <c r="E246" s="13"/>
      <c r="F246" s="13"/>
      <c r="G246" s="12"/>
      <c r="L246" s="12"/>
      <c r="M246" s="12"/>
    </row>
    <row r="247" spans="2:13" s="7" customFormat="1" x14ac:dyDescent="0.2">
      <c r="B247" s="11"/>
      <c r="C247" s="12"/>
      <c r="D247" s="13"/>
      <c r="E247" s="13"/>
      <c r="F247" s="13"/>
      <c r="G247" s="12"/>
      <c r="L247" s="12"/>
      <c r="M247" s="12"/>
    </row>
    <row r="248" spans="2:13" s="7" customFormat="1" x14ac:dyDescent="0.2">
      <c r="B248" s="11"/>
      <c r="C248" s="12"/>
      <c r="D248" s="13"/>
      <c r="E248" s="13"/>
      <c r="F248" s="13"/>
      <c r="G248" s="12"/>
      <c r="L248" s="12"/>
      <c r="M248" s="12"/>
    </row>
    <row r="249" spans="2:13" s="7" customFormat="1" x14ac:dyDescent="0.2">
      <c r="B249" s="11"/>
      <c r="C249" s="12"/>
      <c r="D249" s="13"/>
      <c r="E249" s="13"/>
      <c r="F249" s="13"/>
      <c r="G249" s="12"/>
      <c r="L249" s="12"/>
      <c r="M249" s="12"/>
    </row>
    <row r="250" spans="2:13" s="7" customFormat="1" x14ac:dyDescent="0.2">
      <c r="B250" s="11"/>
      <c r="C250" s="12"/>
      <c r="D250" s="13"/>
      <c r="E250" s="13"/>
      <c r="F250" s="13"/>
      <c r="G250" s="12"/>
      <c r="L250" s="12"/>
      <c r="M250" s="12"/>
    </row>
    <row r="251" spans="2:13" s="7" customFormat="1" x14ac:dyDescent="0.2">
      <c r="B251" s="11"/>
      <c r="C251" s="12"/>
      <c r="D251" s="13"/>
      <c r="E251" s="13"/>
      <c r="F251" s="13"/>
      <c r="G251" s="12"/>
      <c r="L251" s="12"/>
      <c r="M251" s="12"/>
    </row>
    <row r="252" spans="2:13" s="7" customFormat="1" x14ac:dyDescent="0.2">
      <c r="B252" s="11"/>
      <c r="C252" s="12"/>
      <c r="D252" s="13"/>
      <c r="E252" s="13"/>
      <c r="F252" s="13"/>
      <c r="G252" s="12"/>
      <c r="L252" s="12"/>
      <c r="M252" s="12"/>
    </row>
    <row r="253" spans="2:13" s="7" customFormat="1" x14ac:dyDescent="0.2">
      <c r="B253" s="11"/>
      <c r="C253" s="12"/>
      <c r="D253" s="13"/>
      <c r="E253" s="13"/>
      <c r="F253" s="13"/>
      <c r="G253" s="12"/>
      <c r="L253" s="12"/>
      <c r="M253" s="12"/>
    </row>
    <row r="254" spans="2:13" s="7" customFormat="1" x14ac:dyDescent="0.2">
      <c r="B254" s="11"/>
      <c r="C254" s="12"/>
      <c r="D254" s="13"/>
      <c r="E254" s="13"/>
      <c r="F254" s="13"/>
      <c r="G254" s="12"/>
      <c r="L254" s="12"/>
      <c r="M254" s="12"/>
    </row>
    <row r="255" spans="2:13" s="7" customFormat="1" x14ac:dyDescent="0.2">
      <c r="B255" s="11"/>
      <c r="C255" s="12"/>
      <c r="D255" s="13"/>
      <c r="E255" s="13"/>
      <c r="F255" s="13"/>
      <c r="G255" s="12"/>
      <c r="L255" s="12"/>
      <c r="M255" s="12"/>
    </row>
    <row r="256" spans="2:13" s="7" customFormat="1" x14ac:dyDescent="0.2">
      <c r="B256" s="11"/>
      <c r="C256" s="12"/>
      <c r="D256" s="13"/>
      <c r="E256" s="13"/>
      <c r="F256" s="13"/>
      <c r="G256" s="12"/>
      <c r="L256" s="12"/>
      <c r="M256" s="12"/>
    </row>
    <row r="257" spans="2:13" s="7" customFormat="1" x14ac:dyDescent="0.2">
      <c r="B257" s="11"/>
      <c r="C257" s="12"/>
      <c r="D257" s="13"/>
      <c r="E257" s="13"/>
      <c r="F257" s="13"/>
      <c r="G257" s="12"/>
      <c r="L257" s="12"/>
      <c r="M257" s="12"/>
    </row>
    <row r="258" spans="2:13" s="7" customFormat="1" x14ac:dyDescent="0.2">
      <c r="B258" s="11"/>
      <c r="C258" s="12"/>
      <c r="D258" s="13"/>
      <c r="E258" s="13"/>
      <c r="F258" s="13"/>
      <c r="G258" s="12"/>
      <c r="L258" s="12"/>
      <c r="M258" s="12"/>
    </row>
    <row r="259" spans="2:13" s="7" customFormat="1" x14ac:dyDescent="0.2">
      <c r="B259" s="11"/>
      <c r="C259" s="12"/>
      <c r="D259" s="13"/>
      <c r="E259" s="13"/>
      <c r="F259" s="13"/>
      <c r="G259" s="12"/>
      <c r="L259" s="12"/>
      <c r="M259" s="12"/>
    </row>
    <row r="260" spans="2:13" s="7" customFormat="1" x14ac:dyDescent="0.2">
      <c r="B260" s="11"/>
      <c r="C260" s="12"/>
      <c r="D260" s="13"/>
      <c r="E260" s="13"/>
      <c r="F260" s="13"/>
      <c r="G260" s="12"/>
      <c r="L260" s="12"/>
      <c r="M260" s="12"/>
    </row>
    <row r="261" spans="2:13" s="7" customFormat="1" x14ac:dyDescent="0.2">
      <c r="B261" s="11"/>
      <c r="C261" s="12"/>
      <c r="D261" s="13"/>
      <c r="E261" s="13"/>
      <c r="F261" s="13"/>
      <c r="G261" s="12"/>
      <c r="L261" s="12"/>
      <c r="M261" s="12"/>
    </row>
    <row r="262" spans="2:13" s="7" customFormat="1" x14ac:dyDescent="0.2">
      <c r="B262" s="11"/>
      <c r="C262" s="12"/>
      <c r="D262" s="13"/>
      <c r="E262" s="13"/>
      <c r="F262" s="13"/>
      <c r="G262" s="12"/>
      <c r="L262" s="12"/>
      <c r="M262" s="12"/>
    </row>
    <row r="263" spans="2:13" s="7" customFormat="1" x14ac:dyDescent="0.2">
      <c r="B263" s="11"/>
      <c r="C263" s="12"/>
      <c r="D263" s="13"/>
      <c r="E263" s="13"/>
      <c r="F263" s="13"/>
      <c r="G263" s="12"/>
      <c r="L263" s="12"/>
      <c r="M263" s="12"/>
    </row>
    <row r="264" spans="2:13" s="7" customFormat="1" x14ac:dyDescent="0.2">
      <c r="B264" s="11"/>
      <c r="C264" s="12"/>
      <c r="D264" s="13"/>
      <c r="E264" s="13"/>
      <c r="F264" s="13"/>
      <c r="G264" s="12"/>
      <c r="L264" s="12"/>
      <c r="M264" s="12"/>
    </row>
    <row r="265" spans="2:13" s="7" customFormat="1" x14ac:dyDescent="0.2">
      <c r="B265" s="11"/>
      <c r="C265" s="12"/>
      <c r="D265" s="13"/>
      <c r="E265" s="13"/>
      <c r="F265" s="13"/>
      <c r="G265" s="12"/>
      <c r="L265" s="12"/>
      <c r="M265" s="12"/>
    </row>
    <row r="266" spans="2:13" s="7" customFormat="1" x14ac:dyDescent="0.2">
      <c r="B266" s="11"/>
      <c r="C266" s="12"/>
      <c r="D266" s="13"/>
      <c r="E266" s="13"/>
      <c r="F266" s="13"/>
      <c r="G266" s="12"/>
      <c r="L266" s="12"/>
      <c r="M266" s="12"/>
    </row>
    <row r="267" spans="2:13" s="7" customFormat="1" x14ac:dyDescent="0.2">
      <c r="B267" s="11"/>
      <c r="C267" s="12"/>
      <c r="D267" s="13"/>
      <c r="E267" s="13"/>
      <c r="F267" s="13"/>
      <c r="G267" s="12"/>
      <c r="L267" s="12"/>
      <c r="M267" s="12"/>
    </row>
    <row r="268" spans="2:13" s="7" customFormat="1" x14ac:dyDescent="0.2">
      <c r="B268" s="11"/>
      <c r="C268" s="12"/>
      <c r="D268" s="13"/>
      <c r="E268" s="13"/>
      <c r="F268" s="13"/>
      <c r="G268" s="12"/>
      <c r="L268" s="12"/>
      <c r="M268" s="12"/>
    </row>
    <row r="269" spans="2:13" s="7" customFormat="1" x14ac:dyDescent="0.2">
      <c r="B269" s="11"/>
      <c r="C269" s="12"/>
      <c r="D269" s="13"/>
      <c r="E269" s="13"/>
      <c r="F269" s="13"/>
      <c r="G269" s="12"/>
      <c r="L269" s="12"/>
      <c r="M269" s="12"/>
    </row>
    <row r="270" spans="2:13" s="7" customFormat="1" x14ac:dyDescent="0.2">
      <c r="B270" s="11"/>
      <c r="C270" s="12"/>
      <c r="D270" s="13"/>
      <c r="E270" s="13"/>
      <c r="F270" s="13"/>
      <c r="G270" s="12"/>
      <c r="L270" s="12"/>
      <c r="M270" s="12"/>
    </row>
    <row r="271" spans="2:13" s="7" customFormat="1" x14ac:dyDescent="0.2">
      <c r="B271" s="11"/>
      <c r="C271" s="12"/>
      <c r="D271" s="13"/>
      <c r="E271" s="13"/>
      <c r="F271" s="13"/>
      <c r="G271" s="12"/>
      <c r="L271" s="12"/>
      <c r="M271" s="12"/>
    </row>
    <row r="272" spans="2:13" s="7" customFormat="1" x14ac:dyDescent="0.2">
      <c r="B272" s="11"/>
      <c r="C272" s="12"/>
      <c r="D272" s="13"/>
      <c r="E272" s="13"/>
      <c r="F272" s="13"/>
      <c r="G272" s="12"/>
      <c r="L272" s="12"/>
      <c r="M272" s="12"/>
    </row>
    <row r="273" spans="2:13" s="7" customFormat="1" x14ac:dyDescent="0.2">
      <c r="B273" s="11"/>
      <c r="C273" s="12"/>
      <c r="D273" s="13"/>
      <c r="E273" s="13"/>
      <c r="F273" s="13"/>
      <c r="G273" s="12"/>
      <c r="L273" s="12"/>
      <c r="M273" s="12"/>
    </row>
    <row r="274" spans="2:13" s="7" customFormat="1" x14ac:dyDescent="0.2">
      <c r="B274" s="11"/>
      <c r="C274" s="12"/>
      <c r="D274" s="13"/>
      <c r="E274" s="13"/>
      <c r="F274" s="13"/>
      <c r="G274" s="12"/>
      <c r="L274" s="12"/>
      <c r="M274" s="12"/>
    </row>
    <row r="275" spans="2:13" s="7" customFormat="1" x14ac:dyDescent="0.2">
      <c r="B275" s="11"/>
      <c r="C275" s="12"/>
      <c r="D275" s="13"/>
      <c r="E275" s="13"/>
      <c r="F275" s="13"/>
      <c r="G275" s="12"/>
      <c r="L275" s="12"/>
      <c r="M275" s="12"/>
    </row>
    <row r="276" spans="2:13" s="7" customFormat="1" x14ac:dyDescent="0.2">
      <c r="B276" s="11"/>
      <c r="C276" s="12"/>
      <c r="D276" s="13"/>
      <c r="E276" s="13"/>
      <c r="F276" s="13"/>
      <c r="G276" s="12"/>
      <c r="L276" s="12"/>
      <c r="M276" s="12"/>
    </row>
    <row r="277" spans="2:13" s="7" customFormat="1" x14ac:dyDescent="0.2">
      <c r="B277" s="11"/>
      <c r="C277" s="12"/>
      <c r="D277" s="13"/>
      <c r="E277" s="13"/>
      <c r="F277" s="13"/>
      <c r="G277" s="12"/>
      <c r="L277" s="12"/>
      <c r="M277" s="12"/>
    </row>
    <row r="278" spans="2:13" s="7" customFormat="1" x14ac:dyDescent="0.2">
      <c r="B278" s="11"/>
      <c r="C278" s="12"/>
      <c r="D278" s="13"/>
      <c r="E278" s="13"/>
      <c r="F278" s="13"/>
      <c r="G278" s="12"/>
      <c r="L278" s="12"/>
      <c r="M278" s="12"/>
    </row>
    <row r="279" spans="2:13" s="7" customFormat="1" x14ac:dyDescent="0.2">
      <c r="B279" s="11"/>
      <c r="C279" s="12"/>
      <c r="D279" s="13"/>
      <c r="E279" s="13"/>
      <c r="F279" s="13"/>
      <c r="G279" s="12"/>
      <c r="L279" s="12"/>
      <c r="M279" s="12"/>
    </row>
    <row r="280" spans="2:13" s="7" customFormat="1" x14ac:dyDescent="0.2">
      <c r="B280" s="11"/>
      <c r="C280" s="12"/>
      <c r="D280" s="13"/>
      <c r="E280" s="13"/>
      <c r="F280" s="13"/>
      <c r="G280" s="12"/>
      <c r="L280" s="12"/>
      <c r="M280" s="12"/>
    </row>
    <row r="281" spans="2:13" s="7" customFormat="1" x14ac:dyDescent="0.2">
      <c r="B281" s="11"/>
      <c r="C281" s="12"/>
      <c r="D281" s="13"/>
      <c r="E281" s="13"/>
      <c r="F281" s="13"/>
      <c r="G281" s="12"/>
      <c r="L281" s="12"/>
      <c r="M281" s="12"/>
    </row>
    <row r="282" spans="2:13" s="7" customFormat="1" x14ac:dyDescent="0.2">
      <c r="B282" s="11"/>
      <c r="C282" s="12"/>
      <c r="D282" s="13"/>
      <c r="E282" s="13"/>
      <c r="F282" s="13"/>
      <c r="G282" s="12"/>
      <c r="L282" s="12"/>
      <c r="M282" s="12"/>
    </row>
    <row r="283" spans="2:13" s="7" customFormat="1" x14ac:dyDescent="0.2">
      <c r="B283" s="11"/>
      <c r="C283" s="12"/>
      <c r="D283" s="13"/>
      <c r="E283" s="13"/>
      <c r="F283" s="13"/>
      <c r="G283" s="12"/>
      <c r="L283" s="12"/>
      <c r="M283" s="12"/>
    </row>
    <row r="284" spans="2:13" s="7" customFormat="1" x14ac:dyDescent="0.2">
      <c r="B284" s="11"/>
      <c r="C284" s="12"/>
      <c r="D284" s="13"/>
      <c r="E284" s="13"/>
      <c r="F284" s="13"/>
      <c r="G284" s="12"/>
      <c r="L284" s="12"/>
      <c r="M284" s="12"/>
    </row>
    <row r="285" spans="2:13" s="7" customFormat="1" x14ac:dyDescent="0.2">
      <c r="B285" s="11"/>
      <c r="C285" s="12"/>
      <c r="D285" s="13"/>
      <c r="E285" s="13"/>
      <c r="F285" s="13"/>
      <c r="G285" s="12"/>
      <c r="L285" s="12"/>
      <c r="M285" s="12"/>
    </row>
    <row r="286" spans="2:13" s="7" customFormat="1" x14ac:dyDescent="0.2">
      <c r="B286" s="11"/>
      <c r="C286" s="12"/>
      <c r="D286" s="13"/>
      <c r="E286" s="13"/>
      <c r="F286" s="13"/>
      <c r="G286" s="12"/>
      <c r="L286" s="12"/>
      <c r="M286" s="12"/>
    </row>
    <row r="287" spans="2:13" s="7" customFormat="1" x14ac:dyDescent="0.2">
      <c r="B287" s="11"/>
      <c r="C287" s="12"/>
      <c r="D287" s="13"/>
      <c r="E287" s="13"/>
      <c r="F287" s="13"/>
      <c r="G287" s="12"/>
      <c r="L287" s="12"/>
      <c r="M287" s="12"/>
    </row>
    <row r="288" spans="2:13" s="7" customFormat="1" x14ac:dyDescent="0.2">
      <c r="B288" s="11"/>
      <c r="C288" s="12"/>
      <c r="D288" s="13"/>
      <c r="E288" s="13"/>
      <c r="F288" s="13"/>
      <c r="G288" s="12"/>
      <c r="L288" s="12"/>
      <c r="M288" s="12"/>
    </row>
    <row r="289" spans="2:13" s="7" customFormat="1" x14ac:dyDescent="0.2">
      <c r="B289" s="11"/>
      <c r="C289" s="12"/>
      <c r="D289" s="13"/>
      <c r="E289" s="13"/>
      <c r="F289" s="13"/>
      <c r="G289" s="12"/>
      <c r="L289" s="12"/>
      <c r="M289" s="12"/>
    </row>
    <row r="290" spans="2:13" s="7" customFormat="1" x14ac:dyDescent="0.2">
      <c r="B290" s="11"/>
      <c r="C290" s="12"/>
      <c r="D290" s="13"/>
      <c r="E290" s="13"/>
      <c r="F290" s="13"/>
      <c r="G290" s="12"/>
      <c r="L290" s="12"/>
      <c r="M290" s="12"/>
    </row>
    <row r="291" spans="2:13" s="7" customFormat="1" x14ac:dyDescent="0.2">
      <c r="B291" s="11"/>
      <c r="C291" s="12"/>
      <c r="D291" s="13"/>
      <c r="E291" s="13"/>
      <c r="F291" s="13"/>
      <c r="G291" s="12"/>
      <c r="L291" s="12"/>
      <c r="M291" s="12"/>
    </row>
    <row r="292" spans="2:13" s="7" customFormat="1" x14ac:dyDescent="0.2">
      <c r="B292" s="11"/>
      <c r="C292" s="12"/>
      <c r="D292" s="13"/>
      <c r="E292" s="13"/>
      <c r="F292" s="13"/>
      <c r="G292" s="12"/>
      <c r="L292" s="12"/>
      <c r="M292" s="12"/>
    </row>
    <row r="293" spans="2:13" s="7" customFormat="1" x14ac:dyDescent="0.2">
      <c r="B293" s="11"/>
      <c r="C293" s="12"/>
      <c r="D293" s="13"/>
      <c r="E293" s="13"/>
      <c r="F293" s="13"/>
      <c r="G293" s="12"/>
      <c r="L293" s="12"/>
      <c r="M293" s="12"/>
    </row>
    <row r="294" spans="2:13" s="7" customFormat="1" x14ac:dyDescent="0.2">
      <c r="B294" s="11"/>
      <c r="C294" s="12"/>
      <c r="D294" s="13"/>
      <c r="E294" s="13"/>
      <c r="F294" s="13"/>
      <c r="G294" s="12"/>
      <c r="L294" s="12"/>
      <c r="M294" s="12"/>
    </row>
    <row r="295" spans="2:13" s="7" customFormat="1" x14ac:dyDescent="0.2">
      <c r="B295" s="11"/>
      <c r="C295" s="12"/>
      <c r="D295" s="13"/>
      <c r="E295" s="13"/>
      <c r="F295" s="13"/>
      <c r="G295" s="12"/>
      <c r="L295" s="12"/>
      <c r="M295" s="12"/>
    </row>
    <row r="296" spans="2:13" s="7" customFormat="1" x14ac:dyDescent="0.2">
      <c r="B296" s="11"/>
      <c r="C296" s="12"/>
      <c r="D296" s="13"/>
      <c r="E296" s="13"/>
      <c r="F296" s="13"/>
      <c r="G296" s="12"/>
      <c r="L296" s="12"/>
      <c r="M296" s="12"/>
    </row>
    <row r="297" spans="2:13" s="7" customFormat="1" x14ac:dyDescent="0.2">
      <c r="B297" s="11"/>
      <c r="C297" s="12"/>
      <c r="D297" s="13"/>
      <c r="E297" s="13"/>
      <c r="F297" s="13"/>
      <c r="G297" s="12"/>
      <c r="L297" s="12"/>
      <c r="M297" s="12"/>
    </row>
    <row r="298" spans="2:13" s="7" customFormat="1" x14ac:dyDescent="0.2">
      <c r="B298" s="11"/>
      <c r="C298" s="12"/>
      <c r="D298" s="13"/>
      <c r="E298" s="13"/>
      <c r="F298" s="13"/>
      <c r="G298" s="12"/>
      <c r="L298" s="12"/>
      <c r="M298" s="12"/>
    </row>
    <row r="299" spans="2:13" s="7" customFormat="1" x14ac:dyDescent="0.2">
      <c r="B299" s="11"/>
      <c r="C299" s="12"/>
      <c r="D299" s="13"/>
      <c r="E299" s="13"/>
      <c r="F299" s="13"/>
      <c r="G299" s="12"/>
      <c r="L299" s="12"/>
      <c r="M299" s="12"/>
    </row>
    <row r="300" spans="2:13" s="7" customFormat="1" x14ac:dyDescent="0.2">
      <c r="B300" s="11"/>
      <c r="C300" s="12"/>
      <c r="D300" s="13"/>
      <c r="E300" s="13"/>
      <c r="F300" s="13"/>
      <c r="G300" s="12"/>
      <c r="L300" s="12"/>
      <c r="M300" s="12"/>
    </row>
    <row r="301" spans="2:13" s="7" customFormat="1" x14ac:dyDescent="0.2">
      <c r="B301" s="11"/>
      <c r="C301" s="12"/>
      <c r="D301" s="13"/>
      <c r="E301" s="13"/>
      <c r="F301" s="13"/>
      <c r="G301" s="12"/>
      <c r="L301" s="12"/>
      <c r="M301" s="12"/>
    </row>
    <row r="302" spans="2:13" s="7" customFormat="1" x14ac:dyDescent="0.2">
      <c r="B302" s="11"/>
      <c r="C302" s="12"/>
      <c r="D302" s="13"/>
      <c r="E302" s="13"/>
      <c r="F302" s="13"/>
      <c r="G302" s="12"/>
      <c r="L302" s="12"/>
      <c r="M302" s="12"/>
    </row>
    <row r="303" spans="2:13" s="7" customFormat="1" x14ac:dyDescent="0.2">
      <c r="B303" s="11"/>
      <c r="C303" s="12"/>
      <c r="D303" s="13"/>
      <c r="E303" s="13"/>
      <c r="F303" s="13"/>
      <c r="G303" s="12"/>
      <c r="L303" s="12"/>
      <c r="M303" s="12"/>
    </row>
    <row r="304" spans="2:13" s="7" customFormat="1" x14ac:dyDescent="0.2">
      <c r="B304" s="11"/>
      <c r="C304" s="12"/>
      <c r="D304" s="13"/>
      <c r="E304" s="13"/>
      <c r="F304" s="13"/>
      <c r="G304" s="12"/>
      <c r="L304" s="12"/>
      <c r="M304" s="12"/>
    </row>
    <row r="305" spans="2:13" s="7" customFormat="1" x14ac:dyDescent="0.2">
      <c r="B305" s="11"/>
      <c r="C305" s="12"/>
      <c r="D305" s="13"/>
      <c r="E305" s="13"/>
      <c r="F305" s="13"/>
      <c r="G305" s="12"/>
      <c r="L305" s="12"/>
      <c r="M305" s="12"/>
    </row>
    <row r="306" spans="2:13" s="7" customFormat="1" x14ac:dyDescent="0.2">
      <c r="B306" s="11"/>
      <c r="C306" s="12"/>
      <c r="D306" s="13"/>
      <c r="E306" s="13"/>
      <c r="F306" s="13"/>
      <c r="G306" s="12"/>
      <c r="L306" s="12"/>
      <c r="M306" s="12"/>
    </row>
    <row r="307" spans="2:13" s="7" customFormat="1" x14ac:dyDescent="0.2">
      <c r="B307" s="11"/>
      <c r="C307" s="12"/>
      <c r="D307" s="13"/>
      <c r="E307" s="13"/>
      <c r="F307" s="13"/>
      <c r="G307" s="12"/>
      <c r="L307" s="12"/>
      <c r="M307" s="12"/>
    </row>
    <row r="308" spans="2:13" s="7" customFormat="1" x14ac:dyDescent="0.2">
      <c r="B308" s="11"/>
      <c r="C308" s="12"/>
      <c r="D308" s="13"/>
      <c r="E308" s="13"/>
      <c r="F308" s="13"/>
      <c r="G308" s="12"/>
      <c r="L308" s="12"/>
      <c r="M308" s="12"/>
    </row>
    <row r="309" spans="2:13" s="7" customFormat="1" x14ac:dyDescent="0.2">
      <c r="B309" s="11"/>
      <c r="C309" s="12"/>
      <c r="D309" s="13"/>
      <c r="E309" s="13"/>
      <c r="F309" s="13"/>
      <c r="G309" s="12"/>
      <c r="L309" s="12"/>
      <c r="M309" s="12"/>
    </row>
    <row r="310" spans="2:13" s="7" customFormat="1" x14ac:dyDescent="0.2">
      <c r="B310" s="11"/>
      <c r="C310" s="12"/>
      <c r="D310" s="13"/>
      <c r="E310" s="13"/>
      <c r="F310" s="13"/>
      <c r="G310" s="12"/>
      <c r="L310" s="12"/>
      <c r="M310" s="12"/>
    </row>
    <row r="311" spans="2:13" s="7" customFormat="1" x14ac:dyDescent="0.2">
      <c r="B311" s="11"/>
      <c r="C311" s="12"/>
      <c r="D311" s="13"/>
      <c r="E311" s="13"/>
      <c r="F311" s="13"/>
      <c r="G311" s="12"/>
      <c r="L311" s="12"/>
      <c r="M311" s="12"/>
    </row>
    <row r="312" spans="2:13" s="7" customFormat="1" x14ac:dyDescent="0.2">
      <c r="B312" s="11"/>
      <c r="C312" s="12"/>
      <c r="D312" s="13"/>
      <c r="E312" s="13"/>
      <c r="F312" s="13"/>
      <c r="G312" s="12"/>
      <c r="L312" s="12"/>
      <c r="M312" s="12"/>
    </row>
    <row r="313" spans="2:13" s="7" customFormat="1" x14ac:dyDescent="0.2">
      <c r="B313" s="11"/>
      <c r="C313" s="12"/>
      <c r="D313" s="13"/>
      <c r="E313" s="13"/>
      <c r="F313" s="13"/>
      <c r="G313" s="12"/>
      <c r="L313" s="12"/>
      <c r="M313" s="12"/>
    </row>
    <row r="314" spans="2:13" s="7" customFormat="1" x14ac:dyDescent="0.2">
      <c r="B314" s="11"/>
      <c r="C314" s="12"/>
      <c r="D314" s="13"/>
      <c r="E314" s="13"/>
      <c r="F314" s="13"/>
      <c r="G314" s="12"/>
      <c r="L314" s="12"/>
      <c r="M314" s="12"/>
    </row>
    <row r="315" spans="2:13" s="7" customFormat="1" x14ac:dyDescent="0.2">
      <c r="B315" s="11"/>
      <c r="C315" s="12"/>
      <c r="D315" s="13"/>
      <c r="E315" s="13"/>
      <c r="F315" s="13"/>
      <c r="G315" s="12"/>
      <c r="L315" s="12"/>
      <c r="M315" s="12"/>
    </row>
    <row r="316" spans="2:13" s="7" customFormat="1" x14ac:dyDescent="0.2">
      <c r="B316" s="11"/>
      <c r="C316" s="12"/>
      <c r="D316" s="13"/>
      <c r="E316" s="13"/>
      <c r="F316" s="13"/>
      <c r="G316" s="12"/>
      <c r="L316" s="12"/>
      <c r="M316" s="12"/>
    </row>
    <row r="317" spans="2:13" s="7" customFormat="1" x14ac:dyDescent="0.2">
      <c r="B317" s="11"/>
      <c r="C317" s="12"/>
      <c r="D317" s="13"/>
      <c r="E317" s="13"/>
      <c r="F317" s="13"/>
      <c r="G317" s="12"/>
      <c r="L317" s="12"/>
      <c r="M317" s="12"/>
    </row>
    <row r="318" spans="2:13" s="7" customFormat="1" x14ac:dyDescent="0.2">
      <c r="B318" s="11"/>
      <c r="C318" s="12"/>
      <c r="D318" s="13"/>
      <c r="E318" s="13"/>
      <c r="F318" s="13"/>
      <c r="G318" s="12"/>
      <c r="L318" s="12"/>
      <c r="M318" s="12"/>
    </row>
    <row r="319" spans="2:13" s="7" customFormat="1" x14ac:dyDescent="0.2">
      <c r="B319" s="11"/>
      <c r="C319" s="12"/>
      <c r="D319" s="13"/>
      <c r="E319" s="13"/>
      <c r="F319" s="13"/>
      <c r="G319" s="12"/>
      <c r="L319" s="12"/>
      <c r="M319" s="12"/>
    </row>
    <row r="320" spans="2:13" s="7" customFormat="1" x14ac:dyDescent="0.2">
      <c r="B320" s="11"/>
      <c r="C320" s="12"/>
      <c r="D320" s="13"/>
      <c r="E320" s="13"/>
      <c r="F320" s="13"/>
      <c r="G320" s="12"/>
      <c r="L320" s="12"/>
      <c r="M320" s="12"/>
    </row>
    <row r="321" spans="2:13" s="7" customFormat="1" x14ac:dyDescent="0.2">
      <c r="B321" s="11"/>
      <c r="C321" s="12"/>
      <c r="D321" s="13"/>
      <c r="E321" s="13"/>
      <c r="F321" s="13"/>
      <c r="G321" s="12"/>
      <c r="L321" s="12"/>
      <c r="M321" s="12"/>
    </row>
    <row r="322" spans="2:13" s="7" customFormat="1" x14ac:dyDescent="0.2">
      <c r="B322" s="11"/>
      <c r="C322" s="12"/>
      <c r="D322" s="13"/>
      <c r="E322" s="13"/>
      <c r="F322" s="13"/>
      <c r="G322" s="12"/>
      <c r="L322" s="12"/>
      <c r="M322" s="12"/>
    </row>
    <row r="323" spans="2:13" s="7" customFormat="1" x14ac:dyDescent="0.2">
      <c r="B323" s="11"/>
      <c r="C323" s="12"/>
      <c r="D323" s="13"/>
      <c r="E323" s="13"/>
      <c r="F323" s="13"/>
      <c r="G323" s="12"/>
      <c r="L323" s="12"/>
      <c r="M323" s="12"/>
    </row>
    <row r="324" spans="2:13" s="7" customFormat="1" x14ac:dyDescent="0.2">
      <c r="B324" s="11"/>
      <c r="C324" s="12"/>
      <c r="D324" s="13"/>
      <c r="E324" s="13"/>
      <c r="F324" s="13"/>
      <c r="G324" s="12"/>
      <c r="L324" s="12"/>
      <c r="M324" s="12"/>
    </row>
    <row r="325" spans="2:13" s="7" customFormat="1" x14ac:dyDescent="0.2">
      <c r="B325" s="11"/>
      <c r="C325" s="12"/>
      <c r="D325" s="13"/>
      <c r="E325" s="13"/>
      <c r="F325" s="13"/>
      <c r="G325" s="12"/>
      <c r="L325" s="12"/>
      <c r="M325" s="12"/>
    </row>
    <row r="326" spans="2:13" s="7" customFormat="1" x14ac:dyDescent="0.2">
      <c r="B326" s="11"/>
      <c r="C326" s="12"/>
      <c r="D326" s="13"/>
      <c r="E326" s="13"/>
      <c r="F326" s="13"/>
      <c r="G326" s="12"/>
      <c r="L326" s="12"/>
      <c r="M326" s="12"/>
    </row>
    <row r="327" spans="2:13" s="7" customFormat="1" x14ac:dyDescent="0.2">
      <c r="B327" s="11"/>
      <c r="C327" s="12"/>
      <c r="D327" s="13"/>
      <c r="E327" s="13"/>
      <c r="F327" s="13"/>
      <c r="G327" s="12"/>
      <c r="L327" s="12"/>
      <c r="M327" s="12"/>
    </row>
    <row r="328" spans="2:13" s="7" customFormat="1" x14ac:dyDescent="0.2">
      <c r="B328" s="11"/>
      <c r="C328" s="12"/>
      <c r="D328" s="13"/>
      <c r="E328" s="13"/>
      <c r="F328" s="13"/>
      <c r="G328" s="12"/>
      <c r="L328" s="12"/>
      <c r="M328" s="12"/>
    </row>
    <row r="329" spans="2:13" s="7" customFormat="1" x14ac:dyDescent="0.2">
      <c r="B329" s="11"/>
      <c r="C329" s="12"/>
      <c r="D329" s="13"/>
      <c r="E329" s="13"/>
      <c r="F329" s="13"/>
      <c r="G329" s="12"/>
      <c r="L329" s="12"/>
      <c r="M329" s="12"/>
    </row>
    <row r="330" spans="2:13" s="7" customFormat="1" x14ac:dyDescent="0.2">
      <c r="B330" s="11"/>
      <c r="C330" s="12"/>
      <c r="D330" s="13"/>
      <c r="E330" s="13"/>
      <c r="F330" s="13"/>
      <c r="G330" s="12"/>
      <c r="L330" s="12"/>
      <c r="M330" s="12"/>
    </row>
    <row r="331" spans="2:13" s="7" customFormat="1" x14ac:dyDescent="0.2">
      <c r="B331" s="11"/>
      <c r="C331" s="12"/>
      <c r="D331" s="13"/>
      <c r="E331" s="13"/>
      <c r="F331" s="13"/>
      <c r="G331" s="12"/>
      <c r="L331" s="12"/>
      <c r="M331" s="12"/>
    </row>
    <row r="332" spans="2:13" s="7" customFormat="1" x14ac:dyDescent="0.2">
      <c r="B332" s="11"/>
      <c r="C332" s="12"/>
      <c r="D332" s="13"/>
      <c r="E332" s="13"/>
      <c r="F332" s="13"/>
      <c r="G332" s="12"/>
      <c r="L332" s="12"/>
      <c r="M332" s="12"/>
    </row>
    <row r="333" spans="2:13" s="7" customFormat="1" x14ac:dyDescent="0.2">
      <c r="B333" s="11"/>
      <c r="C333" s="12"/>
      <c r="D333" s="13"/>
      <c r="E333" s="13"/>
      <c r="F333" s="13"/>
      <c r="G333" s="12"/>
      <c r="L333" s="12"/>
      <c r="M333" s="12"/>
    </row>
    <row r="334" spans="2:13" s="7" customFormat="1" x14ac:dyDescent="0.2">
      <c r="B334" s="11"/>
      <c r="C334" s="12"/>
      <c r="D334" s="13"/>
      <c r="E334" s="13"/>
      <c r="F334" s="13"/>
      <c r="G334" s="12"/>
      <c r="L334" s="12"/>
      <c r="M334" s="12"/>
    </row>
    <row r="335" spans="2:13" s="7" customFormat="1" x14ac:dyDescent="0.2">
      <c r="B335" s="11"/>
      <c r="C335" s="12"/>
      <c r="D335" s="13"/>
      <c r="E335" s="13"/>
      <c r="F335" s="13"/>
      <c r="G335" s="12"/>
      <c r="L335" s="12"/>
      <c r="M335" s="12"/>
    </row>
    <row r="336" spans="2:13" s="7" customFormat="1" x14ac:dyDescent="0.2">
      <c r="B336" s="11"/>
      <c r="C336" s="12"/>
      <c r="D336" s="13"/>
      <c r="E336" s="13"/>
      <c r="F336" s="13"/>
      <c r="G336" s="12"/>
      <c r="L336" s="12"/>
      <c r="M336" s="12"/>
    </row>
    <row r="337" spans="2:13" s="7" customFormat="1" x14ac:dyDescent="0.2">
      <c r="B337" s="11"/>
      <c r="C337" s="12"/>
      <c r="D337" s="13"/>
      <c r="E337" s="13"/>
      <c r="F337" s="13"/>
      <c r="G337" s="12"/>
      <c r="L337" s="12"/>
      <c r="M337" s="12"/>
    </row>
    <row r="338" spans="2:13" s="7" customFormat="1" x14ac:dyDescent="0.2">
      <c r="B338" s="11"/>
      <c r="C338" s="12"/>
      <c r="D338" s="13"/>
      <c r="E338" s="13"/>
      <c r="F338" s="13"/>
      <c r="G338" s="12"/>
      <c r="L338" s="12"/>
      <c r="M338" s="12"/>
    </row>
    <row r="339" spans="2:13" s="7" customFormat="1" x14ac:dyDescent="0.2">
      <c r="B339" s="11"/>
      <c r="C339" s="12"/>
      <c r="D339" s="13"/>
      <c r="E339" s="13"/>
      <c r="F339" s="13"/>
      <c r="G339" s="12"/>
      <c r="L339" s="12"/>
      <c r="M339" s="12"/>
    </row>
    <row r="340" spans="2:13" s="7" customFormat="1" x14ac:dyDescent="0.2">
      <c r="B340" s="11"/>
      <c r="C340" s="12"/>
      <c r="D340" s="13"/>
      <c r="E340" s="13"/>
      <c r="F340" s="13"/>
      <c r="G340" s="12"/>
      <c r="L340" s="12"/>
      <c r="M340" s="12"/>
    </row>
    <row r="341" spans="2:13" s="7" customFormat="1" x14ac:dyDescent="0.2">
      <c r="B341" s="11"/>
      <c r="C341" s="12"/>
      <c r="D341" s="13"/>
      <c r="E341" s="13"/>
      <c r="F341" s="13"/>
      <c r="G341" s="12"/>
      <c r="L341" s="12"/>
      <c r="M341" s="12"/>
    </row>
    <row r="342" spans="2:13" s="7" customFormat="1" x14ac:dyDescent="0.2">
      <c r="B342" s="11"/>
      <c r="C342" s="12"/>
      <c r="D342" s="13"/>
      <c r="E342" s="13"/>
      <c r="F342" s="13"/>
      <c r="G342" s="12"/>
      <c r="L342" s="12"/>
      <c r="M342" s="12"/>
    </row>
    <row r="343" spans="2:13" s="7" customFormat="1" x14ac:dyDescent="0.2">
      <c r="B343" s="11"/>
      <c r="C343" s="12"/>
      <c r="D343" s="13"/>
      <c r="E343" s="13"/>
      <c r="F343" s="13"/>
      <c r="G343" s="12"/>
      <c r="L343" s="12"/>
      <c r="M343" s="12"/>
    </row>
    <row r="344" spans="2:13" s="7" customFormat="1" x14ac:dyDescent="0.2">
      <c r="B344" s="11"/>
      <c r="C344" s="12"/>
      <c r="D344" s="13"/>
      <c r="E344" s="13"/>
      <c r="F344" s="13"/>
      <c r="G344" s="12"/>
      <c r="L344" s="12"/>
      <c r="M344" s="12"/>
    </row>
    <row r="345" spans="2:13" s="7" customFormat="1" x14ac:dyDescent="0.2">
      <c r="B345" s="11"/>
      <c r="C345" s="12"/>
      <c r="D345" s="13"/>
      <c r="E345" s="13"/>
      <c r="F345" s="13"/>
      <c r="G345" s="12"/>
      <c r="L345" s="12"/>
      <c r="M345" s="12"/>
    </row>
    <row r="346" spans="2:13" s="7" customFormat="1" x14ac:dyDescent="0.2">
      <c r="B346" s="11"/>
      <c r="C346" s="12"/>
      <c r="D346" s="13"/>
      <c r="E346" s="13"/>
      <c r="F346" s="13"/>
      <c r="G346" s="12"/>
      <c r="L346" s="12"/>
      <c r="M346" s="12"/>
    </row>
    <row r="347" spans="2:13" s="7" customFormat="1" x14ac:dyDescent="0.2">
      <c r="B347" s="11"/>
      <c r="C347" s="12"/>
      <c r="D347" s="13"/>
      <c r="E347" s="13"/>
      <c r="F347" s="13"/>
      <c r="G347" s="12"/>
      <c r="L347" s="12"/>
      <c r="M347" s="12"/>
    </row>
    <row r="348" spans="2:13" s="7" customFormat="1" x14ac:dyDescent="0.2">
      <c r="B348" s="11"/>
      <c r="C348" s="12"/>
      <c r="D348" s="13"/>
      <c r="E348" s="13"/>
      <c r="F348" s="13"/>
      <c r="G348" s="12"/>
      <c r="L348" s="12"/>
      <c r="M348" s="12"/>
    </row>
    <row r="349" spans="2:13" s="7" customFormat="1" x14ac:dyDescent="0.2">
      <c r="B349" s="11"/>
      <c r="C349" s="12"/>
      <c r="D349" s="13"/>
      <c r="E349" s="13"/>
      <c r="F349" s="13"/>
      <c r="G349" s="12"/>
      <c r="L349" s="12"/>
      <c r="M349" s="12"/>
    </row>
    <row r="350" spans="2:13" s="7" customFormat="1" x14ac:dyDescent="0.2">
      <c r="B350" s="11"/>
      <c r="C350" s="12"/>
      <c r="D350" s="13"/>
      <c r="E350" s="13"/>
      <c r="F350" s="13"/>
      <c r="G350" s="12"/>
      <c r="L350" s="12"/>
      <c r="M350" s="12"/>
    </row>
    <row r="351" spans="2:13" s="7" customFormat="1" x14ac:dyDescent="0.2">
      <c r="B351" s="11"/>
      <c r="C351" s="12"/>
      <c r="D351" s="13"/>
      <c r="E351" s="13"/>
      <c r="F351" s="13"/>
      <c r="G351" s="12"/>
      <c r="L351" s="12"/>
      <c r="M351" s="12"/>
    </row>
    <row r="352" spans="2:13" s="7" customFormat="1" x14ac:dyDescent="0.2">
      <c r="B352" s="11"/>
      <c r="C352" s="12"/>
      <c r="D352" s="13"/>
      <c r="E352" s="13"/>
      <c r="F352" s="13"/>
      <c r="G352" s="12"/>
      <c r="L352" s="12"/>
      <c r="M352" s="12"/>
    </row>
    <row r="353" spans="2:13" s="7" customFormat="1" x14ac:dyDescent="0.2">
      <c r="B353" s="11"/>
      <c r="C353" s="12"/>
      <c r="D353" s="13"/>
      <c r="E353" s="13"/>
      <c r="F353" s="13"/>
      <c r="G353" s="12"/>
      <c r="L353" s="12"/>
      <c r="M353" s="12"/>
    </row>
    <row r="354" spans="2:13" s="7" customFormat="1" x14ac:dyDescent="0.2">
      <c r="B354" s="11"/>
      <c r="C354" s="12"/>
      <c r="D354" s="13"/>
      <c r="E354" s="13"/>
      <c r="F354" s="13"/>
      <c r="G354" s="12"/>
      <c r="L354" s="12"/>
      <c r="M354" s="12"/>
    </row>
    <row r="355" spans="2:13" s="7" customFormat="1" x14ac:dyDescent="0.2">
      <c r="B355" s="11"/>
      <c r="C355" s="12"/>
      <c r="D355" s="13"/>
      <c r="E355" s="13"/>
      <c r="F355" s="13"/>
      <c r="G355" s="12"/>
      <c r="L355" s="12"/>
      <c r="M355" s="12"/>
    </row>
    <row r="356" spans="2:13" s="7" customFormat="1" x14ac:dyDescent="0.2">
      <c r="B356" s="11"/>
      <c r="C356" s="12"/>
      <c r="D356" s="13"/>
      <c r="E356" s="13"/>
      <c r="F356" s="13"/>
      <c r="G356" s="12"/>
      <c r="L356" s="12"/>
      <c r="M356" s="12"/>
    </row>
    <row r="357" spans="2:13" s="7" customFormat="1" x14ac:dyDescent="0.2">
      <c r="B357" s="11"/>
      <c r="C357" s="12"/>
      <c r="D357" s="13"/>
      <c r="E357" s="13"/>
      <c r="F357" s="13"/>
      <c r="G357" s="12"/>
      <c r="L357" s="12"/>
      <c r="M357" s="12"/>
    </row>
    <row r="358" spans="2:13" s="7" customFormat="1" x14ac:dyDescent="0.2">
      <c r="B358" s="11"/>
      <c r="C358" s="12"/>
      <c r="D358" s="13"/>
      <c r="E358" s="13"/>
      <c r="F358" s="13"/>
      <c r="G358" s="12"/>
      <c r="L358" s="12"/>
      <c r="M358" s="12"/>
    </row>
    <row r="359" spans="2:13" s="7" customFormat="1" x14ac:dyDescent="0.2">
      <c r="B359" s="11"/>
      <c r="C359" s="12"/>
      <c r="D359" s="13"/>
      <c r="E359" s="13"/>
      <c r="F359" s="13"/>
      <c r="G359" s="12"/>
      <c r="L359" s="12"/>
      <c r="M359" s="12"/>
    </row>
    <row r="360" spans="2:13" s="7" customFormat="1" x14ac:dyDescent="0.2">
      <c r="B360" s="11"/>
      <c r="C360" s="12"/>
      <c r="D360" s="13"/>
      <c r="E360" s="13"/>
      <c r="F360" s="13"/>
      <c r="G360" s="12"/>
      <c r="L360" s="12"/>
      <c r="M360" s="12"/>
    </row>
    <row r="361" spans="2:13" s="7" customFormat="1" x14ac:dyDescent="0.2">
      <c r="B361" s="11"/>
      <c r="C361" s="12"/>
      <c r="D361" s="13"/>
      <c r="E361" s="13"/>
      <c r="F361" s="13"/>
      <c r="G361" s="12"/>
      <c r="L361" s="12"/>
      <c r="M361" s="12"/>
    </row>
    <row r="362" spans="2:13" s="7" customFormat="1" x14ac:dyDescent="0.2">
      <c r="B362" s="11"/>
      <c r="C362" s="12"/>
      <c r="D362" s="13"/>
      <c r="E362" s="13"/>
      <c r="F362" s="13"/>
      <c r="G362" s="12"/>
      <c r="L362" s="12"/>
      <c r="M362" s="12"/>
    </row>
    <row r="363" spans="2:13" s="7" customFormat="1" x14ac:dyDescent="0.2">
      <c r="B363" s="11"/>
      <c r="C363" s="12"/>
      <c r="D363" s="13"/>
      <c r="E363" s="13"/>
      <c r="F363" s="13"/>
      <c r="G363" s="12"/>
      <c r="L363" s="12"/>
      <c r="M363" s="12"/>
    </row>
    <row r="364" spans="2:13" s="7" customFormat="1" x14ac:dyDescent="0.2">
      <c r="B364" s="11"/>
      <c r="C364" s="12"/>
      <c r="D364" s="13"/>
      <c r="E364" s="13"/>
      <c r="F364" s="13"/>
      <c r="G364" s="12"/>
      <c r="L364" s="12"/>
      <c r="M364" s="12"/>
    </row>
    <row r="365" spans="2:13" s="7" customFormat="1" x14ac:dyDescent="0.2">
      <c r="B365" s="11"/>
      <c r="C365" s="12"/>
      <c r="D365" s="13"/>
      <c r="E365" s="13"/>
      <c r="F365" s="13"/>
      <c r="G365" s="12"/>
      <c r="L365" s="12"/>
      <c r="M365" s="12"/>
    </row>
    <row r="366" spans="2:13" s="7" customFormat="1" x14ac:dyDescent="0.2">
      <c r="B366" s="11"/>
      <c r="C366" s="12"/>
      <c r="D366" s="13"/>
      <c r="E366" s="13"/>
      <c r="F366" s="13"/>
      <c r="G366" s="12"/>
      <c r="L366" s="12"/>
      <c r="M366" s="12"/>
    </row>
    <row r="367" spans="2:13" s="7" customFormat="1" x14ac:dyDescent="0.2">
      <c r="B367" s="11"/>
      <c r="C367" s="12"/>
      <c r="D367" s="13"/>
      <c r="E367" s="13"/>
      <c r="F367" s="13"/>
      <c r="G367" s="12"/>
      <c r="L367" s="12"/>
      <c r="M367" s="12"/>
    </row>
    <row r="368" spans="2:13" s="7" customFormat="1" x14ac:dyDescent="0.2">
      <c r="B368" s="11"/>
      <c r="C368" s="12"/>
      <c r="D368" s="13"/>
      <c r="E368" s="13"/>
      <c r="F368" s="13"/>
      <c r="G368" s="12"/>
      <c r="L368" s="12"/>
      <c r="M368" s="12"/>
    </row>
    <row r="369" spans="2:13" s="7" customFormat="1" x14ac:dyDescent="0.2">
      <c r="B369" s="11"/>
      <c r="C369" s="12"/>
      <c r="D369" s="13"/>
      <c r="E369" s="13"/>
      <c r="F369" s="13"/>
      <c r="G369" s="12"/>
      <c r="L369" s="12"/>
      <c r="M369" s="12"/>
    </row>
    <row r="370" spans="2:13" s="7" customFormat="1" x14ac:dyDescent="0.2">
      <c r="B370" s="11"/>
      <c r="C370" s="12"/>
      <c r="D370" s="13"/>
      <c r="E370" s="13"/>
      <c r="F370" s="13"/>
      <c r="G370" s="12"/>
      <c r="L370" s="12"/>
      <c r="M370" s="12"/>
    </row>
    <row r="371" spans="2:13" s="7" customFormat="1" x14ac:dyDescent="0.2">
      <c r="B371" s="11"/>
      <c r="C371" s="12"/>
      <c r="D371" s="13"/>
      <c r="E371" s="13"/>
      <c r="F371" s="13"/>
      <c r="G371" s="12"/>
      <c r="L371" s="12"/>
      <c r="M371" s="12"/>
    </row>
    <row r="372" spans="2:13" s="7" customFormat="1" x14ac:dyDescent="0.2">
      <c r="B372" s="11"/>
      <c r="C372" s="12"/>
      <c r="D372" s="13"/>
      <c r="E372" s="13"/>
      <c r="F372" s="13"/>
      <c r="G372" s="12"/>
      <c r="L372" s="12"/>
      <c r="M372" s="12"/>
    </row>
    <row r="373" spans="2:13" s="7" customFormat="1" x14ac:dyDescent="0.2">
      <c r="B373" s="11"/>
      <c r="C373" s="12"/>
      <c r="D373" s="13"/>
      <c r="E373" s="13"/>
      <c r="F373" s="13"/>
      <c r="G373" s="12"/>
      <c r="L373" s="12"/>
      <c r="M373" s="12"/>
    </row>
    <row r="374" spans="2:13" s="7" customFormat="1" x14ac:dyDescent="0.2">
      <c r="B374" s="11"/>
      <c r="C374" s="12"/>
      <c r="D374" s="13"/>
      <c r="E374" s="13"/>
      <c r="F374" s="13"/>
      <c r="G374" s="12"/>
      <c r="L374" s="12"/>
      <c r="M374" s="12"/>
    </row>
    <row r="375" spans="2:13" s="7" customFormat="1" x14ac:dyDescent="0.2">
      <c r="B375" s="11"/>
      <c r="C375" s="12"/>
      <c r="D375" s="13"/>
      <c r="E375" s="13"/>
      <c r="F375" s="13"/>
      <c r="G375" s="12"/>
      <c r="L375" s="12"/>
      <c r="M375" s="12"/>
    </row>
    <row r="376" spans="2:13" s="7" customFormat="1" x14ac:dyDescent="0.2">
      <c r="B376" s="11"/>
      <c r="C376" s="12"/>
      <c r="D376" s="13"/>
      <c r="E376" s="13"/>
      <c r="F376" s="13"/>
      <c r="G376" s="12"/>
      <c r="L376" s="12"/>
      <c r="M376" s="12"/>
    </row>
    <row r="377" spans="2:13" s="7" customFormat="1" x14ac:dyDescent="0.2">
      <c r="B377" s="11"/>
      <c r="C377" s="12"/>
      <c r="D377" s="13"/>
      <c r="E377" s="13"/>
      <c r="F377" s="13"/>
      <c r="G377" s="12"/>
      <c r="L377" s="12"/>
      <c r="M377" s="12"/>
    </row>
    <row r="378" spans="2:13" s="7" customFormat="1" x14ac:dyDescent="0.2">
      <c r="B378" s="11"/>
      <c r="C378" s="12"/>
      <c r="D378" s="13"/>
      <c r="E378" s="13"/>
      <c r="F378" s="13"/>
      <c r="G378" s="12"/>
      <c r="L378" s="12"/>
      <c r="M378" s="12"/>
    </row>
    <row r="379" spans="2:13" s="7" customFormat="1" x14ac:dyDescent="0.2">
      <c r="B379" s="11"/>
      <c r="C379" s="12"/>
      <c r="D379" s="13"/>
      <c r="E379" s="13"/>
      <c r="F379" s="13"/>
      <c r="G379" s="12"/>
      <c r="L379" s="12"/>
      <c r="M379" s="12"/>
    </row>
    <row r="380" spans="2:13" s="7" customFormat="1" x14ac:dyDescent="0.2">
      <c r="B380" s="11"/>
      <c r="C380" s="12"/>
      <c r="D380" s="13"/>
      <c r="E380" s="13"/>
      <c r="F380" s="13"/>
      <c r="G380" s="12"/>
      <c r="L380" s="12"/>
      <c r="M380" s="12"/>
    </row>
    <row r="381" spans="2:13" s="7" customFormat="1" x14ac:dyDescent="0.2">
      <c r="B381" s="11"/>
      <c r="C381" s="12"/>
      <c r="D381" s="13"/>
      <c r="E381" s="13"/>
      <c r="F381" s="13"/>
      <c r="G381" s="12"/>
      <c r="L381" s="12"/>
      <c r="M381" s="12"/>
    </row>
    <row r="382" spans="2:13" s="7" customFormat="1" x14ac:dyDescent="0.2">
      <c r="B382" s="11"/>
      <c r="C382" s="12"/>
      <c r="D382" s="13"/>
      <c r="E382" s="13"/>
      <c r="F382" s="13"/>
      <c r="G382" s="12"/>
      <c r="L382" s="12"/>
      <c r="M382" s="12"/>
    </row>
    <row r="383" spans="2:13" s="7" customFormat="1" x14ac:dyDescent="0.2">
      <c r="B383" s="11"/>
      <c r="C383" s="12"/>
      <c r="D383" s="13"/>
      <c r="E383" s="13"/>
      <c r="F383" s="13"/>
      <c r="G383" s="12"/>
      <c r="L383" s="12"/>
      <c r="M383" s="12"/>
    </row>
    <row r="384" spans="2:13" s="7" customFormat="1" x14ac:dyDescent="0.2">
      <c r="B384" s="11"/>
      <c r="C384" s="12"/>
      <c r="D384" s="13"/>
      <c r="E384" s="13"/>
      <c r="F384" s="13"/>
      <c r="G384" s="12"/>
      <c r="L384" s="12"/>
      <c r="M384" s="12"/>
    </row>
    <row r="385" spans="2:13" s="7" customFormat="1" x14ac:dyDescent="0.2">
      <c r="B385" s="11"/>
      <c r="C385" s="12"/>
      <c r="D385" s="13"/>
      <c r="E385" s="13"/>
      <c r="F385" s="13"/>
      <c r="G385" s="12"/>
      <c r="L385" s="12"/>
      <c r="M385" s="12"/>
    </row>
    <row r="386" spans="2:13" s="7" customFormat="1" x14ac:dyDescent="0.2">
      <c r="B386" s="11"/>
      <c r="C386" s="12"/>
      <c r="D386" s="13"/>
      <c r="E386" s="13"/>
      <c r="F386" s="13"/>
      <c r="G386" s="12"/>
      <c r="L386" s="12"/>
      <c r="M386" s="12"/>
    </row>
    <row r="387" spans="2:13" s="7" customFormat="1" x14ac:dyDescent="0.2">
      <c r="B387" s="11"/>
      <c r="C387" s="12"/>
      <c r="D387" s="13"/>
      <c r="E387" s="13"/>
      <c r="F387" s="13"/>
      <c r="G387" s="12"/>
      <c r="L387" s="12"/>
      <c r="M387" s="12"/>
    </row>
    <row r="388" spans="2:13" s="7" customFormat="1" x14ac:dyDescent="0.2">
      <c r="B388" s="11"/>
      <c r="C388" s="12"/>
      <c r="D388" s="13"/>
      <c r="E388" s="13"/>
      <c r="F388" s="13"/>
      <c r="G388" s="12"/>
      <c r="L388" s="12"/>
      <c r="M388" s="12"/>
    </row>
    <row r="389" spans="2:13" s="7" customFormat="1" x14ac:dyDescent="0.2">
      <c r="B389" s="11"/>
      <c r="C389" s="12"/>
      <c r="D389" s="13"/>
      <c r="E389" s="13"/>
      <c r="F389" s="13"/>
      <c r="G389" s="12"/>
      <c r="L389" s="12"/>
      <c r="M389" s="12"/>
    </row>
    <row r="390" spans="2:13" s="7" customFormat="1" x14ac:dyDescent="0.2">
      <c r="B390" s="11"/>
      <c r="C390" s="12"/>
      <c r="D390" s="13"/>
      <c r="E390" s="13"/>
      <c r="F390" s="13"/>
      <c r="G390" s="12"/>
      <c r="L390" s="12"/>
      <c r="M390" s="12"/>
    </row>
    <row r="391" spans="2:13" s="7" customFormat="1" x14ac:dyDescent="0.2">
      <c r="B391" s="11"/>
      <c r="C391" s="12"/>
      <c r="D391" s="13"/>
      <c r="E391" s="13"/>
      <c r="F391" s="13"/>
      <c r="G391" s="12"/>
      <c r="L391" s="12"/>
      <c r="M391" s="12"/>
    </row>
    <row r="392" spans="2:13" s="7" customFormat="1" x14ac:dyDescent="0.2">
      <c r="B392" s="11"/>
      <c r="C392" s="12"/>
      <c r="D392" s="13"/>
      <c r="E392" s="13"/>
      <c r="F392" s="13"/>
      <c r="G392" s="12"/>
      <c r="L392" s="12"/>
      <c r="M392" s="12"/>
    </row>
    <row r="393" spans="2:13" s="7" customFormat="1" x14ac:dyDescent="0.2">
      <c r="B393" s="11"/>
      <c r="C393" s="12"/>
      <c r="D393" s="13"/>
      <c r="E393" s="13"/>
      <c r="F393" s="13"/>
      <c r="G393" s="12"/>
      <c r="L393" s="12"/>
      <c r="M393" s="12"/>
    </row>
    <row r="394" spans="2:13" s="7" customFormat="1" x14ac:dyDescent="0.2">
      <c r="B394" s="11"/>
      <c r="C394" s="12"/>
      <c r="D394" s="13"/>
      <c r="E394" s="13"/>
      <c r="F394" s="13"/>
      <c r="G394" s="12"/>
      <c r="L394" s="12"/>
      <c r="M394" s="12"/>
    </row>
    <row r="395" spans="2:13" s="7" customFormat="1" x14ac:dyDescent="0.2">
      <c r="B395" s="11"/>
      <c r="C395" s="12"/>
      <c r="D395" s="13"/>
      <c r="E395" s="13"/>
      <c r="F395" s="13"/>
      <c r="G395" s="12"/>
      <c r="L395" s="12"/>
      <c r="M395" s="12"/>
    </row>
    <row r="396" spans="2:13" s="7" customFormat="1" x14ac:dyDescent="0.2">
      <c r="B396" s="11"/>
      <c r="C396" s="12"/>
      <c r="D396" s="13"/>
      <c r="E396" s="13"/>
      <c r="F396" s="13"/>
      <c r="G396" s="12"/>
      <c r="L396" s="12"/>
      <c r="M396" s="12"/>
    </row>
    <row r="397" spans="2:13" s="7" customFormat="1" x14ac:dyDescent="0.2">
      <c r="B397" s="11"/>
      <c r="C397" s="12"/>
      <c r="D397" s="13"/>
      <c r="E397" s="13"/>
      <c r="F397" s="13"/>
      <c r="G397" s="12"/>
      <c r="L397" s="12"/>
      <c r="M397" s="12"/>
    </row>
    <row r="398" spans="2:13" s="7" customFormat="1" x14ac:dyDescent="0.2">
      <c r="B398" s="11"/>
      <c r="C398" s="12"/>
      <c r="D398" s="13"/>
      <c r="E398" s="13"/>
      <c r="F398" s="13"/>
      <c r="G398" s="12"/>
      <c r="L398" s="12"/>
      <c r="M398" s="12"/>
    </row>
    <row r="399" spans="2:13" s="7" customFormat="1" x14ac:dyDescent="0.2">
      <c r="B399" s="11"/>
      <c r="C399" s="12"/>
      <c r="D399" s="13"/>
      <c r="E399" s="13"/>
      <c r="F399" s="13"/>
      <c r="G399" s="12"/>
      <c r="L399" s="12"/>
      <c r="M399" s="12"/>
    </row>
    <row r="400" spans="2:13" s="7" customFormat="1" x14ac:dyDescent="0.2">
      <c r="B400" s="11"/>
      <c r="C400" s="12"/>
      <c r="D400" s="13"/>
      <c r="E400" s="13"/>
      <c r="F400" s="13"/>
      <c r="G400" s="12"/>
      <c r="L400" s="12"/>
      <c r="M400" s="12"/>
    </row>
    <row r="401" spans="2:13" s="7" customFormat="1" x14ac:dyDescent="0.2">
      <c r="B401" s="11"/>
      <c r="C401" s="12"/>
      <c r="D401" s="13"/>
      <c r="E401" s="13"/>
      <c r="F401" s="13"/>
      <c r="G401" s="12"/>
      <c r="L401" s="12"/>
      <c r="M401" s="12"/>
    </row>
    <row r="402" spans="2:13" s="7" customFormat="1" x14ac:dyDescent="0.2">
      <c r="B402" s="11"/>
      <c r="C402" s="12"/>
      <c r="D402" s="13"/>
      <c r="E402" s="13"/>
      <c r="F402" s="13"/>
      <c r="G402" s="12"/>
      <c r="L402" s="12"/>
      <c r="M402" s="12"/>
    </row>
    <row r="403" spans="2:13" s="7" customFormat="1" x14ac:dyDescent="0.2">
      <c r="B403" s="11"/>
      <c r="C403" s="12"/>
      <c r="D403" s="13"/>
      <c r="E403" s="13"/>
      <c r="F403" s="13"/>
      <c r="G403" s="12"/>
      <c r="L403" s="12"/>
      <c r="M403" s="12"/>
    </row>
    <row r="404" spans="2:13" s="7" customFormat="1" x14ac:dyDescent="0.2">
      <c r="B404" s="11"/>
      <c r="C404" s="12"/>
      <c r="D404" s="13"/>
      <c r="E404" s="13"/>
      <c r="F404" s="13"/>
      <c r="G404" s="12"/>
      <c r="L404" s="12"/>
      <c r="M404" s="12"/>
    </row>
    <row r="405" spans="2:13" s="7" customFormat="1" x14ac:dyDescent="0.2">
      <c r="B405" s="11"/>
      <c r="C405" s="12"/>
      <c r="D405" s="13"/>
      <c r="E405" s="13"/>
      <c r="F405" s="13"/>
      <c r="G405" s="12"/>
      <c r="L405" s="12"/>
      <c r="M405" s="12"/>
    </row>
    <row r="406" spans="2:13" s="7" customFormat="1" x14ac:dyDescent="0.2">
      <c r="B406" s="11"/>
      <c r="C406" s="12"/>
      <c r="D406" s="13"/>
      <c r="E406" s="13"/>
      <c r="F406" s="13"/>
      <c r="G406" s="12"/>
      <c r="L406" s="12"/>
      <c r="M406" s="12"/>
    </row>
    <row r="407" spans="2:13" s="7" customFormat="1" x14ac:dyDescent="0.2">
      <c r="B407" s="11"/>
      <c r="C407" s="12"/>
      <c r="D407" s="13"/>
      <c r="E407" s="13"/>
      <c r="F407" s="13"/>
      <c r="G407" s="12"/>
      <c r="L407" s="12"/>
      <c r="M407" s="12"/>
    </row>
    <row r="408" spans="2:13" s="7" customFormat="1" x14ac:dyDescent="0.2">
      <c r="B408" s="11"/>
      <c r="C408" s="12"/>
      <c r="D408" s="13"/>
      <c r="E408" s="13"/>
      <c r="F408" s="13"/>
      <c r="G408" s="12"/>
      <c r="L408" s="12"/>
      <c r="M408" s="12"/>
    </row>
    <row r="409" spans="2:13" s="7" customFormat="1" x14ac:dyDescent="0.2">
      <c r="B409" s="11"/>
      <c r="C409" s="12"/>
      <c r="D409" s="13"/>
      <c r="E409" s="13"/>
      <c r="F409" s="13"/>
      <c r="G409" s="12"/>
      <c r="L409" s="12"/>
      <c r="M409" s="12"/>
    </row>
    <row r="410" spans="2:13" s="7" customFormat="1" x14ac:dyDescent="0.2">
      <c r="B410" s="11"/>
      <c r="C410" s="12"/>
      <c r="D410" s="13"/>
      <c r="E410" s="13"/>
      <c r="F410" s="13"/>
      <c r="G410" s="12"/>
      <c r="L410" s="12"/>
      <c r="M410" s="12"/>
    </row>
    <row r="411" spans="2:13" s="7" customFormat="1" x14ac:dyDescent="0.2">
      <c r="B411" s="11"/>
      <c r="C411" s="12"/>
      <c r="D411" s="13"/>
      <c r="E411" s="13"/>
      <c r="F411" s="13"/>
      <c r="G411" s="12"/>
      <c r="L411" s="12"/>
      <c r="M411" s="12"/>
    </row>
    <row r="412" spans="2:13" s="7" customFormat="1" x14ac:dyDescent="0.2">
      <c r="B412" s="11"/>
      <c r="C412" s="12"/>
      <c r="D412" s="13"/>
      <c r="E412" s="13"/>
      <c r="F412" s="13"/>
      <c r="G412" s="12"/>
      <c r="L412" s="12"/>
      <c r="M412" s="12"/>
    </row>
    <row r="413" spans="2:13" s="7" customFormat="1" x14ac:dyDescent="0.2">
      <c r="B413" s="11"/>
      <c r="C413" s="12"/>
      <c r="D413" s="13"/>
      <c r="E413" s="13"/>
      <c r="F413" s="13"/>
      <c r="G413" s="12"/>
      <c r="L413" s="12"/>
      <c r="M413" s="12"/>
    </row>
    <row r="414" spans="2:13" s="7" customFormat="1" x14ac:dyDescent="0.2">
      <c r="B414" s="11"/>
      <c r="C414" s="12"/>
      <c r="D414" s="13"/>
      <c r="E414" s="13"/>
      <c r="F414" s="13"/>
      <c r="G414" s="12"/>
      <c r="L414" s="12"/>
      <c r="M414" s="12"/>
    </row>
    <row r="415" spans="2:13" s="7" customFormat="1" x14ac:dyDescent="0.2">
      <c r="B415" s="11"/>
      <c r="C415" s="12"/>
      <c r="D415" s="13"/>
      <c r="E415" s="13"/>
      <c r="F415" s="13"/>
      <c r="G415" s="12"/>
      <c r="L415" s="12"/>
      <c r="M415" s="12"/>
    </row>
    <row r="416" spans="2:13" s="7" customFormat="1" x14ac:dyDescent="0.2">
      <c r="B416" s="11"/>
      <c r="C416" s="12"/>
      <c r="D416" s="13"/>
      <c r="E416" s="13"/>
      <c r="F416" s="13"/>
      <c r="G416" s="12"/>
      <c r="L416" s="12"/>
      <c r="M416" s="12"/>
    </row>
    <row r="417" spans="2:13" s="7" customFormat="1" x14ac:dyDescent="0.2">
      <c r="B417" s="11"/>
      <c r="C417" s="12"/>
      <c r="D417" s="13"/>
      <c r="E417" s="13"/>
      <c r="F417" s="13"/>
      <c r="G417" s="12"/>
      <c r="L417" s="12"/>
      <c r="M417" s="12"/>
    </row>
    <row r="418" spans="2:13" s="7" customFormat="1" x14ac:dyDescent="0.2">
      <c r="B418" s="11"/>
      <c r="C418" s="12"/>
      <c r="D418" s="13"/>
      <c r="E418" s="13"/>
      <c r="F418" s="13"/>
      <c r="G418" s="12"/>
      <c r="L418" s="12"/>
      <c r="M418" s="12"/>
    </row>
    <row r="419" spans="2:13" s="7" customFormat="1" x14ac:dyDescent="0.2">
      <c r="B419" s="11"/>
      <c r="C419" s="12"/>
      <c r="D419" s="13"/>
      <c r="E419" s="13"/>
      <c r="F419" s="13"/>
      <c r="G419" s="12"/>
      <c r="L419" s="12"/>
      <c r="M419" s="12"/>
    </row>
    <row r="420" spans="2:13" s="7" customFormat="1" x14ac:dyDescent="0.2">
      <c r="B420" s="11"/>
      <c r="C420" s="12"/>
      <c r="D420" s="13"/>
      <c r="E420" s="13"/>
      <c r="F420" s="13"/>
      <c r="G420" s="12"/>
      <c r="L420" s="12"/>
      <c r="M420" s="12"/>
    </row>
    <row r="421" spans="2:13" s="7" customFormat="1" x14ac:dyDescent="0.2">
      <c r="B421" s="11"/>
      <c r="C421" s="12"/>
      <c r="D421" s="13"/>
      <c r="E421" s="13"/>
      <c r="F421" s="13"/>
      <c r="G421" s="12"/>
      <c r="L421" s="12"/>
      <c r="M421" s="12"/>
    </row>
    <row r="422" spans="2:13" s="7" customFormat="1" x14ac:dyDescent="0.2">
      <c r="B422" s="11"/>
      <c r="C422" s="12"/>
      <c r="D422" s="13"/>
      <c r="E422" s="13"/>
      <c r="F422" s="13"/>
      <c r="G422" s="12"/>
      <c r="L422" s="12"/>
      <c r="M422" s="12"/>
    </row>
    <row r="423" spans="2:13" s="7" customFormat="1" x14ac:dyDescent="0.2">
      <c r="B423" s="11"/>
      <c r="C423" s="12"/>
      <c r="D423" s="13"/>
      <c r="E423" s="13"/>
      <c r="F423" s="13"/>
      <c r="G423" s="12"/>
      <c r="L423" s="12"/>
      <c r="M423" s="12"/>
    </row>
    <row r="424" spans="2:13" s="7" customFormat="1" x14ac:dyDescent="0.2">
      <c r="B424" s="11"/>
      <c r="C424" s="12"/>
      <c r="D424" s="13"/>
      <c r="E424" s="13"/>
      <c r="F424" s="13"/>
      <c r="G424" s="12"/>
      <c r="L424" s="12"/>
      <c r="M424" s="12"/>
    </row>
    <row r="425" spans="2:13" s="7" customFormat="1" x14ac:dyDescent="0.2">
      <c r="B425" s="11"/>
      <c r="C425" s="12"/>
      <c r="D425" s="13"/>
      <c r="E425" s="13"/>
      <c r="F425" s="13"/>
      <c r="G425" s="12"/>
      <c r="L425" s="12"/>
      <c r="M425" s="12"/>
    </row>
    <row r="426" spans="2:13" s="7" customFormat="1" x14ac:dyDescent="0.2">
      <c r="B426" s="11"/>
      <c r="C426" s="12"/>
      <c r="D426" s="13"/>
      <c r="E426" s="13"/>
      <c r="F426" s="13"/>
      <c r="G426" s="12"/>
      <c r="L426" s="12"/>
      <c r="M426" s="12"/>
    </row>
    <row r="427" spans="2:13" s="7" customFormat="1" x14ac:dyDescent="0.2">
      <c r="B427" s="11"/>
      <c r="C427" s="12"/>
      <c r="D427" s="13"/>
      <c r="E427" s="13"/>
      <c r="F427" s="13"/>
      <c r="G427" s="12"/>
      <c r="L427" s="12"/>
      <c r="M427" s="12"/>
    </row>
    <row r="428" spans="2:13" s="7" customFormat="1" x14ac:dyDescent="0.2">
      <c r="B428" s="11"/>
      <c r="C428" s="12"/>
      <c r="D428" s="13"/>
      <c r="E428" s="13"/>
      <c r="F428" s="13"/>
      <c r="G428" s="12"/>
      <c r="L428" s="12"/>
      <c r="M428" s="12"/>
    </row>
    <row r="429" spans="2:13" s="7" customFormat="1" x14ac:dyDescent="0.2">
      <c r="B429" s="11"/>
      <c r="C429" s="12"/>
      <c r="D429" s="13"/>
      <c r="E429" s="13"/>
      <c r="F429" s="13"/>
      <c r="G429" s="12"/>
      <c r="L429" s="12"/>
      <c r="M429" s="12"/>
    </row>
    <row r="430" spans="2:13" s="7" customFormat="1" x14ac:dyDescent="0.2">
      <c r="B430" s="11"/>
      <c r="C430" s="12"/>
      <c r="D430" s="13"/>
      <c r="E430" s="13"/>
      <c r="F430" s="13"/>
      <c r="G430" s="12"/>
      <c r="L430" s="12"/>
      <c r="M430" s="12"/>
    </row>
    <row r="431" spans="2:13" s="7" customFormat="1" x14ac:dyDescent="0.2">
      <c r="B431" s="11"/>
      <c r="C431" s="12"/>
      <c r="D431" s="13"/>
      <c r="E431" s="13"/>
      <c r="F431" s="13"/>
      <c r="G431" s="12"/>
      <c r="L431" s="12"/>
      <c r="M431" s="12"/>
    </row>
    <row r="432" spans="2:13" s="7" customFormat="1" x14ac:dyDescent="0.2">
      <c r="B432" s="11"/>
      <c r="C432" s="12"/>
      <c r="D432" s="13"/>
      <c r="E432" s="13"/>
      <c r="F432" s="13"/>
      <c r="G432" s="12"/>
      <c r="L432" s="12"/>
      <c r="M432" s="12"/>
    </row>
    <row r="433" spans="2:13" s="7" customFormat="1" x14ac:dyDescent="0.2">
      <c r="B433" s="11"/>
      <c r="C433" s="12"/>
      <c r="D433" s="13"/>
      <c r="E433" s="13"/>
      <c r="F433" s="13"/>
      <c r="G433" s="12"/>
      <c r="L433" s="12"/>
      <c r="M433" s="12"/>
    </row>
    <row r="434" spans="2:13" s="7" customFormat="1" x14ac:dyDescent="0.2">
      <c r="B434" s="11"/>
      <c r="C434" s="12"/>
      <c r="D434" s="13"/>
      <c r="E434" s="13"/>
      <c r="F434" s="13"/>
      <c r="G434" s="12"/>
      <c r="L434" s="12"/>
      <c r="M434" s="12"/>
    </row>
    <row r="435" spans="2:13" s="7" customFormat="1" x14ac:dyDescent="0.2">
      <c r="B435" s="11"/>
      <c r="C435" s="12"/>
      <c r="D435" s="13"/>
      <c r="E435" s="13"/>
      <c r="F435" s="13"/>
      <c r="G435" s="12"/>
      <c r="L435" s="12"/>
      <c r="M435" s="12"/>
    </row>
    <row r="436" spans="2:13" s="7" customFormat="1" x14ac:dyDescent="0.2">
      <c r="B436" s="11"/>
      <c r="C436" s="12"/>
      <c r="D436" s="13"/>
      <c r="E436" s="13"/>
      <c r="F436" s="13"/>
      <c r="G436" s="12"/>
      <c r="L436" s="12"/>
      <c r="M436" s="12"/>
    </row>
    <row r="437" spans="2:13" s="7" customFormat="1" x14ac:dyDescent="0.2">
      <c r="B437" s="11"/>
      <c r="C437" s="12"/>
      <c r="D437" s="13"/>
      <c r="E437" s="13"/>
      <c r="F437" s="13"/>
      <c r="G437" s="12"/>
      <c r="L437" s="12"/>
      <c r="M437" s="12"/>
    </row>
    <row r="438" spans="2:13" s="7" customFormat="1" x14ac:dyDescent="0.2">
      <c r="B438" s="11"/>
      <c r="C438" s="12"/>
      <c r="D438" s="13"/>
      <c r="E438" s="13"/>
      <c r="F438" s="13"/>
      <c r="G438" s="12"/>
      <c r="L438" s="12"/>
      <c r="M438" s="12"/>
    </row>
    <row r="439" spans="2:13" s="7" customFormat="1" x14ac:dyDescent="0.2">
      <c r="B439" s="11"/>
      <c r="C439" s="12"/>
      <c r="D439" s="13"/>
      <c r="E439" s="13"/>
      <c r="F439" s="13"/>
      <c r="G439" s="12"/>
      <c r="L439" s="12"/>
      <c r="M439" s="12"/>
    </row>
    <row r="440" spans="2:13" s="7" customFormat="1" x14ac:dyDescent="0.2">
      <c r="B440" s="11"/>
      <c r="C440" s="12"/>
      <c r="D440" s="13"/>
      <c r="E440" s="13"/>
      <c r="F440" s="13"/>
      <c r="G440" s="12"/>
      <c r="L440" s="12"/>
      <c r="M440" s="12"/>
    </row>
    <row r="441" spans="2:13" s="7" customFormat="1" x14ac:dyDescent="0.2">
      <c r="B441" s="11"/>
      <c r="C441" s="12"/>
      <c r="D441" s="13"/>
      <c r="E441" s="13"/>
      <c r="F441" s="13"/>
      <c r="G441" s="12"/>
      <c r="L441" s="12"/>
      <c r="M441" s="12"/>
    </row>
    <row r="442" spans="2:13" s="7" customFormat="1" x14ac:dyDescent="0.2">
      <c r="B442" s="11"/>
      <c r="C442" s="12"/>
      <c r="D442" s="13"/>
      <c r="E442" s="13"/>
      <c r="F442" s="13"/>
      <c r="G442" s="12"/>
      <c r="L442" s="12"/>
      <c r="M442" s="12"/>
    </row>
    <row r="443" spans="2:13" s="7" customFormat="1" x14ac:dyDescent="0.2">
      <c r="B443" s="11"/>
      <c r="C443" s="12"/>
      <c r="D443" s="13"/>
      <c r="E443" s="13"/>
      <c r="F443" s="13"/>
      <c r="G443" s="12"/>
      <c r="L443" s="12"/>
      <c r="M443" s="12"/>
    </row>
    <row r="444" spans="2:13" s="7" customFormat="1" x14ac:dyDescent="0.2">
      <c r="B444" s="11"/>
      <c r="C444" s="12"/>
      <c r="D444" s="13"/>
      <c r="E444" s="13"/>
      <c r="F444" s="13"/>
      <c r="G444" s="12"/>
      <c r="L444" s="12"/>
      <c r="M444" s="12"/>
    </row>
    <row r="445" spans="2:13" s="7" customFormat="1" x14ac:dyDescent="0.2">
      <c r="B445" s="11"/>
      <c r="C445" s="12"/>
      <c r="D445" s="13"/>
      <c r="E445" s="13"/>
      <c r="F445" s="13"/>
      <c r="G445" s="12"/>
      <c r="L445" s="12"/>
      <c r="M445" s="12"/>
    </row>
    <row r="446" spans="2:13" s="7" customFormat="1" x14ac:dyDescent="0.2">
      <c r="B446" s="11"/>
      <c r="C446" s="12"/>
      <c r="D446" s="13"/>
      <c r="E446" s="13"/>
      <c r="F446" s="13"/>
      <c r="G446" s="12"/>
      <c r="L446" s="12"/>
      <c r="M446" s="12"/>
    </row>
    <row r="447" spans="2:13" s="7" customFormat="1" x14ac:dyDescent="0.2">
      <c r="B447" s="11"/>
      <c r="C447" s="12"/>
      <c r="D447" s="13"/>
      <c r="E447" s="13"/>
      <c r="F447" s="13"/>
      <c r="G447" s="12"/>
      <c r="L447" s="12"/>
      <c r="M447" s="12"/>
    </row>
    <row r="448" spans="2:13" s="7" customFormat="1" x14ac:dyDescent="0.2">
      <c r="B448" s="11"/>
      <c r="C448" s="12"/>
      <c r="D448" s="13"/>
      <c r="E448" s="13"/>
      <c r="F448" s="13"/>
      <c r="G448" s="12"/>
      <c r="L448" s="12"/>
      <c r="M448" s="12"/>
    </row>
    <row r="449" spans="2:13" s="7" customFormat="1" x14ac:dyDescent="0.2">
      <c r="B449" s="11"/>
      <c r="C449" s="12"/>
      <c r="D449" s="13"/>
      <c r="E449" s="13"/>
      <c r="F449" s="13"/>
      <c r="G449" s="12"/>
      <c r="L449" s="12"/>
      <c r="M449" s="12"/>
    </row>
    <row r="450" spans="2:13" s="7" customFormat="1" x14ac:dyDescent="0.2">
      <c r="B450" s="11"/>
      <c r="C450" s="12"/>
      <c r="D450" s="13"/>
      <c r="E450" s="13"/>
      <c r="F450" s="13"/>
      <c r="G450" s="12"/>
      <c r="L450" s="12"/>
      <c r="M450" s="12"/>
    </row>
    <row r="451" spans="2:13" s="7" customFormat="1" x14ac:dyDescent="0.2">
      <c r="B451" s="11"/>
      <c r="C451" s="12"/>
      <c r="D451" s="13"/>
      <c r="E451" s="13"/>
      <c r="F451" s="13"/>
      <c r="G451" s="12"/>
      <c r="L451" s="12"/>
      <c r="M451" s="12"/>
    </row>
    <row r="452" spans="2:13" s="7" customFormat="1" x14ac:dyDescent="0.2">
      <c r="B452" s="11"/>
      <c r="C452" s="12"/>
      <c r="D452" s="13"/>
      <c r="E452" s="13"/>
      <c r="F452" s="13"/>
      <c r="G452" s="12"/>
      <c r="L452" s="12"/>
      <c r="M452" s="12"/>
    </row>
    <row r="453" spans="2:13" s="7" customFormat="1" x14ac:dyDescent="0.2">
      <c r="B453" s="11"/>
      <c r="C453" s="12"/>
      <c r="D453" s="13"/>
      <c r="E453" s="13"/>
      <c r="F453" s="13"/>
      <c r="G453" s="12"/>
      <c r="L453" s="12"/>
      <c r="M453" s="12"/>
    </row>
    <row r="454" spans="2:13" s="7" customFormat="1" x14ac:dyDescent="0.2">
      <c r="B454" s="11"/>
      <c r="C454" s="12"/>
      <c r="D454" s="13"/>
      <c r="E454" s="13"/>
      <c r="F454" s="13"/>
      <c r="G454" s="12"/>
      <c r="L454" s="12"/>
      <c r="M454" s="12"/>
    </row>
    <row r="455" spans="2:13" s="7" customFormat="1" x14ac:dyDescent="0.2">
      <c r="B455" s="11"/>
      <c r="C455" s="12"/>
      <c r="D455" s="13"/>
      <c r="E455" s="13"/>
      <c r="F455" s="13"/>
      <c r="G455" s="12"/>
      <c r="L455" s="12"/>
      <c r="M455" s="12"/>
    </row>
    <row r="456" spans="2:13" s="7" customFormat="1" x14ac:dyDescent="0.2">
      <c r="B456" s="11"/>
      <c r="C456" s="12"/>
      <c r="D456" s="13"/>
      <c r="E456" s="13"/>
      <c r="F456" s="13"/>
      <c r="G456" s="12"/>
      <c r="L456" s="12"/>
      <c r="M456" s="12"/>
    </row>
    <row r="457" spans="2:13" s="7" customFormat="1" x14ac:dyDescent="0.2">
      <c r="B457" s="11"/>
      <c r="C457" s="12"/>
      <c r="D457" s="13"/>
      <c r="E457" s="13"/>
      <c r="F457" s="13"/>
      <c r="G457" s="12"/>
      <c r="L457" s="12"/>
      <c r="M457" s="12"/>
    </row>
    <row r="458" spans="2:13" s="7" customFormat="1" x14ac:dyDescent="0.2">
      <c r="B458" s="11"/>
      <c r="C458" s="12"/>
      <c r="D458" s="13"/>
      <c r="E458" s="13"/>
      <c r="F458" s="13"/>
      <c r="G458" s="12"/>
      <c r="L458" s="12"/>
      <c r="M458" s="12"/>
    </row>
    <row r="459" spans="2:13" s="7" customFormat="1" x14ac:dyDescent="0.2">
      <c r="B459" s="11"/>
      <c r="C459" s="12"/>
      <c r="D459" s="13"/>
      <c r="E459" s="13"/>
      <c r="F459" s="13"/>
      <c r="G459" s="12"/>
      <c r="L459" s="12"/>
      <c r="M459" s="12"/>
    </row>
    <row r="460" spans="2:13" s="7" customFormat="1" x14ac:dyDescent="0.2">
      <c r="B460" s="11"/>
      <c r="C460" s="12"/>
      <c r="D460" s="13"/>
      <c r="E460" s="13"/>
      <c r="F460" s="13"/>
      <c r="G460" s="12"/>
      <c r="L460" s="12"/>
      <c r="M460" s="12"/>
    </row>
    <row r="461" spans="2:13" s="7" customFormat="1" x14ac:dyDescent="0.2">
      <c r="B461" s="11"/>
      <c r="C461" s="12"/>
      <c r="D461" s="13"/>
      <c r="E461" s="13"/>
      <c r="F461" s="13"/>
      <c r="G461" s="12"/>
      <c r="L461" s="12"/>
      <c r="M461" s="12"/>
    </row>
    <row r="462" spans="2:13" s="7" customFormat="1" x14ac:dyDescent="0.2">
      <c r="B462" s="11"/>
      <c r="C462" s="12"/>
      <c r="D462" s="13"/>
      <c r="E462" s="13"/>
      <c r="F462" s="13"/>
      <c r="G462" s="12"/>
      <c r="L462" s="12"/>
      <c r="M462" s="12"/>
    </row>
    <row r="463" spans="2:13" s="7" customFormat="1" x14ac:dyDescent="0.2">
      <c r="B463" s="11"/>
      <c r="C463" s="12"/>
      <c r="D463" s="13"/>
      <c r="E463" s="13"/>
      <c r="F463" s="13"/>
      <c r="G463" s="12"/>
      <c r="L463" s="12"/>
      <c r="M463" s="12"/>
    </row>
    <row r="464" spans="2:13" s="7" customFormat="1" x14ac:dyDescent="0.2">
      <c r="B464" s="11"/>
      <c r="C464" s="12"/>
      <c r="D464" s="13"/>
      <c r="E464" s="13"/>
      <c r="F464" s="13"/>
      <c r="G464" s="12"/>
      <c r="L464" s="12"/>
      <c r="M464" s="12"/>
    </row>
    <row r="465" spans="2:13" s="7" customFormat="1" x14ac:dyDescent="0.2">
      <c r="B465" s="11"/>
      <c r="C465" s="12"/>
      <c r="D465" s="13"/>
      <c r="E465" s="13"/>
      <c r="F465" s="13"/>
      <c r="G465" s="12"/>
      <c r="L465" s="12"/>
      <c r="M465" s="12"/>
    </row>
    <row r="466" spans="2:13" s="7" customFormat="1" x14ac:dyDescent="0.2">
      <c r="B466" s="11"/>
      <c r="C466" s="12"/>
      <c r="D466" s="13"/>
      <c r="E466" s="13"/>
      <c r="F466" s="13"/>
      <c r="G466" s="12"/>
      <c r="L466" s="12"/>
      <c r="M466" s="12"/>
    </row>
    <row r="467" spans="2:13" s="7" customFormat="1" x14ac:dyDescent="0.2">
      <c r="B467" s="11"/>
      <c r="C467" s="12"/>
      <c r="D467" s="13"/>
      <c r="E467" s="13"/>
      <c r="F467" s="13"/>
      <c r="G467" s="12"/>
      <c r="L467" s="12"/>
      <c r="M467" s="12"/>
    </row>
    <row r="468" spans="2:13" s="7" customFormat="1" x14ac:dyDescent="0.2">
      <c r="B468" s="11"/>
      <c r="C468" s="12"/>
      <c r="D468" s="13"/>
      <c r="E468" s="13"/>
      <c r="F468" s="13"/>
      <c r="G468" s="12"/>
      <c r="L468" s="12"/>
      <c r="M468" s="12"/>
    </row>
    <row r="469" spans="2:13" s="7" customFormat="1" x14ac:dyDescent="0.2">
      <c r="B469" s="11"/>
      <c r="C469" s="12"/>
      <c r="D469" s="13"/>
      <c r="E469" s="13"/>
      <c r="F469" s="13"/>
      <c r="G469" s="12"/>
      <c r="L469" s="12"/>
      <c r="M469" s="12"/>
    </row>
    <row r="470" spans="2:13" s="7" customFormat="1" x14ac:dyDescent="0.2">
      <c r="B470" s="11"/>
      <c r="C470" s="12"/>
      <c r="D470" s="13"/>
      <c r="E470" s="13"/>
      <c r="F470" s="13"/>
      <c r="G470" s="12"/>
      <c r="L470" s="12"/>
      <c r="M470" s="12"/>
    </row>
    <row r="471" spans="2:13" s="7" customFormat="1" x14ac:dyDescent="0.2">
      <c r="B471" s="11"/>
      <c r="C471" s="12"/>
      <c r="D471" s="13"/>
      <c r="E471" s="13"/>
      <c r="F471" s="13"/>
      <c r="G471" s="12"/>
      <c r="L471" s="12"/>
      <c r="M471" s="12"/>
    </row>
    <row r="472" spans="2:13" s="7" customFormat="1" x14ac:dyDescent="0.2">
      <c r="B472" s="11"/>
      <c r="C472" s="12"/>
      <c r="D472" s="13"/>
      <c r="E472" s="13"/>
      <c r="F472" s="13"/>
      <c r="G472" s="12"/>
      <c r="L472" s="12"/>
      <c r="M472" s="12"/>
    </row>
    <row r="473" spans="2:13" s="7" customFormat="1" x14ac:dyDescent="0.2">
      <c r="B473" s="11"/>
      <c r="C473" s="12"/>
      <c r="D473" s="13"/>
      <c r="E473" s="13"/>
      <c r="F473" s="13"/>
      <c r="G473" s="12"/>
      <c r="L473" s="12"/>
      <c r="M473" s="12"/>
    </row>
    <row r="474" spans="2:13" s="7" customFormat="1" x14ac:dyDescent="0.2">
      <c r="B474" s="11"/>
      <c r="C474" s="12"/>
      <c r="D474" s="13"/>
      <c r="E474" s="13"/>
      <c r="F474" s="13"/>
      <c r="G474" s="12"/>
      <c r="L474" s="12"/>
      <c r="M474" s="12"/>
    </row>
    <row r="475" spans="2:13" s="7" customFormat="1" x14ac:dyDescent="0.2">
      <c r="B475" s="11"/>
      <c r="C475" s="12"/>
      <c r="D475" s="13"/>
      <c r="E475" s="13"/>
      <c r="F475" s="13"/>
      <c r="G475" s="12"/>
      <c r="L475" s="12"/>
      <c r="M475" s="12"/>
    </row>
    <row r="476" spans="2:13" s="7" customFormat="1" x14ac:dyDescent="0.2">
      <c r="B476" s="11"/>
      <c r="C476" s="12"/>
      <c r="D476" s="13"/>
      <c r="E476" s="13"/>
      <c r="F476" s="13"/>
      <c r="G476" s="12"/>
      <c r="L476" s="12"/>
      <c r="M476" s="12"/>
    </row>
    <row r="477" spans="2:13" s="7" customFormat="1" x14ac:dyDescent="0.2">
      <c r="B477" s="11"/>
      <c r="C477" s="12"/>
      <c r="D477" s="13"/>
      <c r="E477" s="13"/>
      <c r="F477" s="13"/>
      <c r="G477" s="12"/>
      <c r="L477" s="12"/>
      <c r="M477" s="12"/>
    </row>
    <row r="478" spans="2:13" s="7" customFormat="1" x14ac:dyDescent="0.2">
      <c r="B478" s="11"/>
      <c r="C478" s="12"/>
      <c r="D478" s="13"/>
      <c r="E478" s="13"/>
      <c r="F478" s="13"/>
      <c r="G478" s="12"/>
      <c r="L478" s="12"/>
      <c r="M478" s="12"/>
    </row>
    <row r="479" spans="2:13" s="7" customFormat="1" x14ac:dyDescent="0.2">
      <c r="B479" s="11"/>
      <c r="C479" s="12"/>
      <c r="D479" s="13"/>
      <c r="E479" s="13"/>
      <c r="F479" s="13"/>
      <c r="G479" s="12"/>
      <c r="L479" s="12"/>
      <c r="M479" s="12"/>
    </row>
    <row r="480" spans="2:13" s="7" customFormat="1" x14ac:dyDescent="0.2">
      <c r="B480" s="11"/>
      <c r="C480" s="12"/>
      <c r="D480" s="13"/>
      <c r="E480" s="13"/>
      <c r="F480" s="13"/>
      <c r="G480" s="12"/>
      <c r="L480" s="12"/>
      <c r="M480" s="12"/>
    </row>
    <row r="481" spans="2:13" s="7" customFormat="1" x14ac:dyDescent="0.2">
      <c r="B481" s="11"/>
      <c r="C481" s="12"/>
      <c r="D481" s="13"/>
      <c r="E481" s="13"/>
      <c r="F481" s="13"/>
      <c r="G481" s="12"/>
      <c r="L481" s="12"/>
      <c r="M481" s="12"/>
    </row>
    <row r="482" spans="2:13" s="7" customFormat="1" x14ac:dyDescent="0.2">
      <c r="B482" s="11"/>
      <c r="C482" s="12"/>
      <c r="D482" s="13"/>
      <c r="E482" s="13"/>
      <c r="F482" s="13"/>
      <c r="G482" s="12"/>
      <c r="L482" s="12"/>
      <c r="M482" s="12"/>
    </row>
    <row r="483" spans="2:13" s="7" customFormat="1" x14ac:dyDescent="0.2">
      <c r="B483" s="11"/>
      <c r="C483" s="12"/>
      <c r="D483" s="13"/>
      <c r="E483" s="13"/>
      <c r="F483" s="13"/>
      <c r="G483" s="12"/>
      <c r="L483" s="12"/>
      <c r="M483" s="12"/>
    </row>
    <row r="484" spans="2:13" s="7" customFormat="1" x14ac:dyDescent="0.2">
      <c r="B484" s="11"/>
      <c r="C484" s="12"/>
      <c r="D484" s="13"/>
      <c r="E484" s="13"/>
      <c r="F484" s="13"/>
      <c r="G484" s="12"/>
      <c r="L484" s="12"/>
      <c r="M484" s="12"/>
    </row>
    <row r="485" spans="2:13" s="7" customFormat="1" x14ac:dyDescent="0.2">
      <c r="B485" s="11"/>
      <c r="C485" s="12"/>
      <c r="D485" s="13"/>
      <c r="E485" s="13"/>
      <c r="F485" s="13"/>
      <c r="G485" s="12"/>
      <c r="L485" s="12"/>
      <c r="M485" s="12"/>
    </row>
    <row r="486" spans="2:13" s="7" customFormat="1" x14ac:dyDescent="0.2">
      <c r="B486" s="11"/>
      <c r="C486" s="12"/>
      <c r="D486" s="13"/>
      <c r="E486" s="13"/>
      <c r="F486" s="13"/>
      <c r="G486" s="12"/>
      <c r="L486" s="12"/>
      <c r="M486" s="12"/>
    </row>
    <row r="487" spans="2:13" s="7" customFormat="1" x14ac:dyDescent="0.2">
      <c r="B487" s="11"/>
      <c r="C487" s="12"/>
      <c r="D487" s="13"/>
      <c r="E487" s="13"/>
      <c r="F487" s="13"/>
      <c r="G487" s="12"/>
      <c r="L487" s="12"/>
      <c r="M487" s="12"/>
    </row>
    <row r="488" spans="2:13" s="7" customFormat="1" x14ac:dyDescent="0.2">
      <c r="B488" s="11"/>
      <c r="C488" s="12"/>
      <c r="D488" s="13"/>
      <c r="E488" s="13"/>
      <c r="F488" s="13"/>
      <c r="G488" s="12"/>
      <c r="L488" s="12"/>
      <c r="M488" s="12"/>
    </row>
    <row r="489" spans="2:13" s="7" customFormat="1" x14ac:dyDescent="0.2">
      <c r="B489" s="11"/>
      <c r="C489" s="12"/>
      <c r="D489" s="13"/>
      <c r="E489" s="13"/>
      <c r="F489" s="13"/>
      <c r="G489" s="12"/>
      <c r="L489" s="12"/>
      <c r="M489" s="12"/>
    </row>
    <row r="490" spans="2:13" s="7" customFormat="1" x14ac:dyDescent="0.2">
      <c r="B490" s="11"/>
      <c r="C490" s="12"/>
      <c r="D490" s="13"/>
      <c r="E490" s="13"/>
      <c r="F490" s="13"/>
      <c r="G490" s="12"/>
      <c r="L490" s="12"/>
      <c r="M490" s="12"/>
    </row>
    <row r="491" spans="2:13" s="7" customFormat="1" x14ac:dyDescent="0.2">
      <c r="B491" s="11"/>
      <c r="C491" s="12"/>
      <c r="D491" s="13"/>
      <c r="E491" s="13"/>
      <c r="F491" s="13"/>
      <c r="G491" s="12"/>
      <c r="L491" s="12"/>
      <c r="M491" s="12"/>
    </row>
    <row r="492" spans="2:13" s="7" customFormat="1" x14ac:dyDescent="0.2">
      <c r="B492" s="11"/>
      <c r="C492" s="12"/>
      <c r="D492" s="13"/>
      <c r="E492" s="13"/>
      <c r="F492" s="13"/>
      <c r="G492" s="12"/>
      <c r="L492" s="12"/>
      <c r="M492" s="12"/>
    </row>
    <row r="493" spans="2:13" s="7" customFormat="1" x14ac:dyDescent="0.2">
      <c r="B493" s="11"/>
      <c r="C493" s="12"/>
      <c r="D493" s="13"/>
      <c r="E493" s="13"/>
      <c r="F493" s="13"/>
      <c r="G493" s="12"/>
      <c r="L493" s="12"/>
      <c r="M493" s="12"/>
    </row>
    <row r="494" spans="2:13" s="7" customFormat="1" x14ac:dyDescent="0.2">
      <c r="B494" s="11"/>
      <c r="C494" s="12"/>
      <c r="D494" s="13"/>
      <c r="E494" s="13"/>
      <c r="F494" s="13"/>
      <c r="G494" s="12"/>
      <c r="L494" s="12"/>
      <c r="M494" s="12"/>
    </row>
    <row r="495" spans="2:13" s="7" customFormat="1" x14ac:dyDescent="0.2">
      <c r="B495" s="11"/>
      <c r="C495" s="12"/>
      <c r="D495" s="13"/>
      <c r="E495" s="13"/>
      <c r="F495" s="13"/>
      <c r="G495" s="12"/>
      <c r="L495" s="12"/>
      <c r="M495" s="12"/>
    </row>
    <row r="496" spans="2:13" s="7" customFormat="1" x14ac:dyDescent="0.2">
      <c r="B496" s="11"/>
      <c r="C496" s="12"/>
      <c r="D496" s="13"/>
      <c r="E496" s="13"/>
      <c r="F496" s="13"/>
      <c r="G496" s="12"/>
      <c r="L496" s="12"/>
      <c r="M496" s="12"/>
    </row>
    <row r="497" spans="2:13" s="7" customFormat="1" x14ac:dyDescent="0.2">
      <c r="B497" s="11"/>
      <c r="C497" s="12"/>
      <c r="D497" s="13"/>
      <c r="E497" s="13"/>
      <c r="F497" s="13"/>
      <c r="G497" s="12"/>
      <c r="L497" s="12"/>
      <c r="M497" s="12"/>
    </row>
    <row r="498" spans="2:13" s="7" customFormat="1" x14ac:dyDescent="0.2">
      <c r="B498" s="11"/>
      <c r="C498" s="12"/>
      <c r="D498" s="13"/>
      <c r="E498" s="13"/>
      <c r="F498" s="13"/>
      <c r="G498" s="12"/>
      <c r="L498" s="12"/>
      <c r="M498" s="12"/>
    </row>
    <row r="499" spans="2:13" s="7" customFormat="1" x14ac:dyDescent="0.2">
      <c r="B499" s="11"/>
      <c r="C499" s="12"/>
      <c r="D499" s="13"/>
      <c r="E499" s="13"/>
      <c r="F499" s="13"/>
      <c r="G499" s="12"/>
      <c r="L499" s="12"/>
      <c r="M499" s="12"/>
    </row>
    <row r="500" spans="2:13" s="7" customFormat="1" x14ac:dyDescent="0.2">
      <c r="B500" s="11"/>
      <c r="C500" s="12"/>
      <c r="D500" s="13"/>
      <c r="E500" s="13"/>
      <c r="F500" s="13"/>
      <c r="G500" s="12"/>
      <c r="L500" s="12"/>
      <c r="M500" s="12"/>
    </row>
    <row r="501" spans="2:13" s="7" customFormat="1" x14ac:dyDescent="0.2">
      <c r="B501" s="11"/>
      <c r="C501" s="12"/>
      <c r="D501" s="13"/>
      <c r="E501" s="13"/>
      <c r="F501" s="13"/>
      <c r="G501" s="12"/>
      <c r="L501" s="12"/>
      <c r="M501" s="12"/>
    </row>
    <row r="502" spans="2:13" s="7" customFormat="1" x14ac:dyDescent="0.2">
      <c r="B502" s="11"/>
      <c r="C502" s="12"/>
      <c r="D502" s="13"/>
      <c r="E502" s="13"/>
      <c r="F502" s="13"/>
      <c r="G502" s="12"/>
      <c r="L502" s="12"/>
      <c r="M502" s="12"/>
    </row>
    <row r="503" spans="2:13" s="7" customFormat="1" x14ac:dyDescent="0.2">
      <c r="B503" s="11"/>
      <c r="C503" s="12"/>
      <c r="D503" s="13"/>
      <c r="E503" s="13"/>
      <c r="F503" s="13"/>
      <c r="G503" s="12"/>
      <c r="L503" s="12"/>
      <c r="M503" s="12"/>
    </row>
    <row r="504" spans="2:13" s="7" customFormat="1" x14ac:dyDescent="0.2">
      <c r="B504" s="11"/>
      <c r="C504" s="12"/>
      <c r="D504" s="13"/>
      <c r="E504" s="13"/>
      <c r="F504" s="13"/>
      <c r="G504" s="12"/>
      <c r="L504" s="12"/>
      <c r="M504" s="12"/>
    </row>
    <row r="505" spans="2:13" s="7" customFormat="1" x14ac:dyDescent="0.2">
      <c r="B505" s="11"/>
      <c r="C505" s="12"/>
      <c r="D505" s="13"/>
      <c r="E505" s="13"/>
      <c r="F505" s="13"/>
      <c r="G505" s="12"/>
      <c r="L505" s="12"/>
      <c r="M505" s="12"/>
    </row>
    <row r="506" spans="2:13" s="7" customFormat="1" x14ac:dyDescent="0.2">
      <c r="B506" s="11"/>
      <c r="C506" s="12"/>
      <c r="D506" s="13"/>
      <c r="E506" s="13"/>
      <c r="F506" s="13"/>
      <c r="G506" s="12"/>
      <c r="L506" s="12"/>
      <c r="M506" s="12"/>
    </row>
    <row r="507" spans="2:13" s="7" customFormat="1" x14ac:dyDescent="0.2">
      <c r="B507" s="11"/>
      <c r="C507" s="12"/>
      <c r="D507" s="13"/>
      <c r="E507" s="13"/>
      <c r="F507" s="13"/>
      <c r="G507" s="12"/>
      <c r="L507" s="12"/>
      <c r="M507" s="12"/>
    </row>
    <row r="508" spans="2:13" s="7" customFormat="1" x14ac:dyDescent="0.2">
      <c r="B508" s="11"/>
      <c r="C508" s="12"/>
      <c r="D508" s="13"/>
      <c r="E508" s="13"/>
      <c r="F508" s="13"/>
      <c r="G508" s="12"/>
      <c r="L508" s="12"/>
      <c r="M508" s="12"/>
    </row>
    <row r="509" spans="2:13" s="7" customFormat="1" x14ac:dyDescent="0.2">
      <c r="B509" s="11"/>
      <c r="C509" s="12"/>
      <c r="D509" s="13"/>
      <c r="E509" s="13"/>
      <c r="F509" s="13"/>
      <c r="G509" s="12"/>
      <c r="L509" s="12"/>
      <c r="M509" s="12"/>
    </row>
    <row r="510" spans="2:13" s="7" customFormat="1" x14ac:dyDescent="0.2">
      <c r="B510" s="11"/>
      <c r="C510" s="12"/>
      <c r="D510" s="13"/>
      <c r="E510" s="13"/>
      <c r="F510" s="13"/>
      <c r="G510" s="12"/>
      <c r="L510" s="12"/>
      <c r="M510" s="12"/>
    </row>
    <row r="511" spans="2:13" s="7" customFormat="1" x14ac:dyDescent="0.2">
      <c r="B511" s="11"/>
      <c r="C511" s="12"/>
      <c r="D511" s="13"/>
      <c r="E511" s="13"/>
      <c r="F511" s="13"/>
      <c r="G511" s="12"/>
      <c r="L511" s="12"/>
      <c r="M511" s="12"/>
    </row>
    <row r="512" spans="2:13" s="7" customFormat="1" x14ac:dyDescent="0.2">
      <c r="B512" s="11"/>
      <c r="C512" s="12"/>
      <c r="D512" s="13"/>
      <c r="E512" s="13"/>
      <c r="F512" s="13"/>
      <c r="G512" s="12"/>
      <c r="L512" s="12"/>
      <c r="M512" s="12"/>
    </row>
    <row r="513" spans="2:13" s="7" customFormat="1" x14ac:dyDescent="0.2">
      <c r="B513" s="11"/>
      <c r="C513" s="12"/>
      <c r="D513" s="13"/>
      <c r="E513" s="13"/>
      <c r="F513" s="13"/>
      <c r="G513" s="12"/>
      <c r="L513" s="12"/>
      <c r="M513" s="12"/>
    </row>
    <row r="514" spans="2:13" s="7" customFormat="1" x14ac:dyDescent="0.2">
      <c r="B514" s="11"/>
      <c r="C514" s="12"/>
      <c r="D514" s="13"/>
      <c r="E514" s="13"/>
      <c r="F514" s="13"/>
      <c r="G514" s="12"/>
      <c r="L514" s="12"/>
      <c r="M514" s="12"/>
    </row>
    <row r="515" spans="2:13" s="7" customFormat="1" x14ac:dyDescent="0.2">
      <c r="B515" s="11"/>
      <c r="C515" s="12"/>
      <c r="D515" s="13"/>
      <c r="E515" s="13"/>
      <c r="F515" s="13"/>
      <c r="G515" s="12"/>
      <c r="L515" s="12"/>
      <c r="M515" s="12"/>
    </row>
    <row r="516" spans="2:13" s="7" customFormat="1" x14ac:dyDescent="0.2">
      <c r="B516" s="11"/>
      <c r="C516" s="12"/>
      <c r="D516" s="13"/>
      <c r="E516" s="13"/>
      <c r="F516" s="13"/>
      <c r="G516" s="12"/>
      <c r="L516" s="12"/>
      <c r="M516" s="12"/>
    </row>
    <row r="517" spans="2:13" s="7" customFormat="1" x14ac:dyDescent="0.2">
      <c r="B517" s="11"/>
      <c r="C517" s="12"/>
      <c r="D517" s="13"/>
      <c r="E517" s="13"/>
      <c r="F517" s="13"/>
      <c r="G517" s="12"/>
      <c r="L517" s="12"/>
      <c r="M517" s="12"/>
    </row>
    <row r="518" spans="2:13" s="7" customFormat="1" x14ac:dyDescent="0.2">
      <c r="B518" s="11"/>
      <c r="C518" s="12"/>
      <c r="D518" s="13"/>
      <c r="E518" s="13"/>
      <c r="F518" s="13"/>
      <c r="G518" s="12"/>
      <c r="L518" s="12"/>
      <c r="M518" s="12"/>
    </row>
    <row r="519" spans="2:13" s="7" customFormat="1" x14ac:dyDescent="0.2">
      <c r="B519" s="11"/>
      <c r="C519" s="12"/>
      <c r="D519" s="13"/>
      <c r="E519" s="13"/>
      <c r="F519" s="13"/>
      <c r="G519" s="12"/>
      <c r="L519" s="12"/>
      <c r="M519" s="12"/>
    </row>
    <row r="520" spans="2:13" s="7" customFormat="1" x14ac:dyDescent="0.2">
      <c r="B520" s="11"/>
      <c r="C520" s="12"/>
      <c r="D520" s="13"/>
      <c r="E520" s="13"/>
      <c r="F520" s="13"/>
      <c r="G520" s="12"/>
      <c r="L520" s="12"/>
      <c r="M520" s="12"/>
    </row>
    <row r="521" spans="2:13" s="7" customFormat="1" x14ac:dyDescent="0.2">
      <c r="B521" s="11"/>
      <c r="C521" s="12"/>
      <c r="D521" s="13"/>
      <c r="E521" s="13"/>
      <c r="F521" s="13"/>
      <c r="G521" s="12"/>
      <c r="L521" s="12"/>
      <c r="M521" s="12"/>
    </row>
    <row r="522" spans="2:13" s="7" customFormat="1" x14ac:dyDescent="0.2">
      <c r="B522" s="11"/>
      <c r="C522" s="12"/>
      <c r="D522" s="13"/>
      <c r="E522" s="13"/>
      <c r="F522" s="13"/>
      <c r="G522" s="12"/>
      <c r="L522" s="12"/>
      <c r="M522" s="12"/>
    </row>
    <row r="523" spans="2:13" s="7" customFormat="1" x14ac:dyDescent="0.2">
      <c r="B523" s="11"/>
      <c r="C523" s="12"/>
      <c r="D523" s="13"/>
      <c r="E523" s="13"/>
      <c r="F523" s="13"/>
      <c r="G523" s="12"/>
      <c r="L523" s="12"/>
      <c r="M523" s="12"/>
    </row>
    <row r="524" spans="2:13" s="7" customFormat="1" x14ac:dyDescent="0.2">
      <c r="B524" s="11"/>
      <c r="C524" s="12"/>
      <c r="D524" s="13"/>
      <c r="E524" s="13"/>
      <c r="F524" s="13"/>
      <c r="G524" s="12"/>
      <c r="L524" s="12"/>
      <c r="M524" s="12"/>
    </row>
    <row r="525" spans="2:13" s="7" customFormat="1" x14ac:dyDescent="0.2">
      <c r="B525" s="11"/>
      <c r="C525" s="12"/>
      <c r="D525" s="13"/>
      <c r="E525" s="13"/>
      <c r="F525" s="13"/>
      <c r="G525" s="12"/>
      <c r="L525" s="12"/>
      <c r="M525" s="12"/>
    </row>
    <row r="526" spans="2:13" s="7" customFormat="1" x14ac:dyDescent="0.2">
      <c r="B526" s="11"/>
      <c r="C526" s="12"/>
      <c r="D526" s="13"/>
      <c r="E526" s="13"/>
      <c r="F526" s="13"/>
      <c r="G526" s="12"/>
      <c r="L526" s="12"/>
      <c r="M526" s="12"/>
    </row>
    <row r="527" spans="2:13" s="7" customFormat="1" x14ac:dyDescent="0.2">
      <c r="B527" s="11"/>
      <c r="C527" s="12"/>
      <c r="D527" s="13"/>
      <c r="E527" s="13"/>
      <c r="F527" s="13"/>
      <c r="G527" s="12"/>
      <c r="L527" s="12"/>
      <c r="M527" s="12"/>
    </row>
    <row r="528" spans="2:13" s="7" customFormat="1" x14ac:dyDescent="0.2">
      <c r="B528" s="11"/>
      <c r="C528" s="12"/>
      <c r="D528" s="13"/>
      <c r="E528" s="13"/>
      <c r="F528" s="13"/>
      <c r="G528" s="12"/>
      <c r="L528" s="12"/>
      <c r="M528" s="12"/>
    </row>
    <row r="529" spans="2:13" s="7" customFormat="1" x14ac:dyDescent="0.2">
      <c r="B529" s="11"/>
      <c r="C529" s="12"/>
      <c r="D529" s="13"/>
      <c r="E529" s="13"/>
      <c r="F529" s="13"/>
      <c r="G529" s="12"/>
      <c r="L529" s="12"/>
      <c r="M529" s="12"/>
    </row>
    <row r="530" spans="2:13" s="7" customFormat="1" x14ac:dyDescent="0.2">
      <c r="B530" s="11"/>
      <c r="C530" s="12"/>
      <c r="D530" s="13"/>
      <c r="E530" s="13"/>
      <c r="F530" s="13"/>
      <c r="G530" s="12"/>
      <c r="L530" s="12"/>
      <c r="M530" s="12"/>
    </row>
    <row r="531" spans="2:13" s="7" customFormat="1" x14ac:dyDescent="0.2">
      <c r="B531" s="11"/>
      <c r="C531" s="12"/>
      <c r="D531" s="13"/>
      <c r="E531" s="13"/>
      <c r="F531" s="13"/>
      <c r="G531" s="12"/>
      <c r="L531" s="12"/>
      <c r="M531" s="12"/>
    </row>
    <row r="532" spans="2:13" s="7" customFormat="1" x14ac:dyDescent="0.2">
      <c r="B532" s="11"/>
      <c r="C532" s="12"/>
      <c r="D532" s="13"/>
      <c r="E532" s="13"/>
      <c r="F532" s="13"/>
      <c r="G532" s="12"/>
      <c r="L532" s="12"/>
      <c r="M532" s="12"/>
    </row>
    <row r="533" spans="2:13" s="7" customFormat="1" x14ac:dyDescent="0.2">
      <c r="B533" s="11"/>
      <c r="C533" s="12"/>
      <c r="D533" s="13"/>
      <c r="E533" s="13"/>
      <c r="F533" s="13"/>
      <c r="G533" s="12"/>
      <c r="L533" s="12"/>
      <c r="M533" s="12"/>
    </row>
    <row r="534" spans="2:13" s="7" customFormat="1" x14ac:dyDescent="0.2">
      <c r="B534" s="11"/>
      <c r="C534" s="12"/>
      <c r="D534" s="13"/>
      <c r="E534" s="13"/>
      <c r="F534" s="13"/>
      <c r="G534" s="12"/>
      <c r="L534" s="12"/>
      <c r="M534" s="12"/>
    </row>
    <row r="535" spans="2:13" s="7" customFormat="1" x14ac:dyDescent="0.2">
      <c r="B535" s="11"/>
      <c r="C535" s="12"/>
      <c r="D535" s="13"/>
      <c r="E535" s="13"/>
      <c r="F535" s="13"/>
      <c r="G535" s="12"/>
      <c r="L535" s="12"/>
      <c r="M535" s="12"/>
    </row>
    <row r="536" spans="2:13" s="7" customFormat="1" x14ac:dyDescent="0.2">
      <c r="B536" s="11"/>
      <c r="C536" s="12"/>
      <c r="D536" s="13"/>
      <c r="E536" s="13"/>
      <c r="F536" s="13"/>
      <c r="G536" s="12"/>
      <c r="L536" s="12"/>
      <c r="M536" s="12"/>
    </row>
    <row r="537" spans="2:13" s="7" customFormat="1" x14ac:dyDescent="0.2">
      <c r="B537" s="11"/>
      <c r="C537" s="12"/>
      <c r="D537" s="13"/>
      <c r="E537" s="13"/>
      <c r="F537" s="13"/>
      <c r="G537" s="12"/>
      <c r="L537" s="12"/>
      <c r="M537" s="12"/>
    </row>
    <row r="538" spans="2:13" s="7" customFormat="1" x14ac:dyDescent="0.2">
      <c r="B538" s="11"/>
      <c r="C538" s="12"/>
      <c r="D538" s="13"/>
      <c r="E538" s="13"/>
      <c r="F538" s="13"/>
      <c r="G538" s="12"/>
      <c r="L538" s="12"/>
      <c r="M538" s="12"/>
    </row>
    <row r="539" spans="2:13" s="7" customFormat="1" x14ac:dyDescent="0.2">
      <c r="B539" s="11"/>
      <c r="C539" s="12"/>
      <c r="D539" s="13"/>
      <c r="E539" s="13"/>
      <c r="F539" s="13"/>
      <c r="G539" s="12"/>
      <c r="L539" s="12"/>
      <c r="M539" s="12"/>
    </row>
    <row r="540" spans="2:13" s="7" customFormat="1" x14ac:dyDescent="0.2">
      <c r="B540" s="11"/>
      <c r="C540" s="12"/>
      <c r="D540" s="13"/>
      <c r="E540" s="13"/>
      <c r="F540" s="13"/>
      <c r="G540" s="12"/>
      <c r="L540" s="12"/>
      <c r="M540" s="12"/>
    </row>
    <row r="541" spans="2:13" s="7" customFormat="1" x14ac:dyDescent="0.2">
      <c r="B541" s="11"/>
      <c r="C541" s="12"/>
      <c r="D541" s="13"/>
      <c r="E541" s="13"/>
      <c r="F541" s="13"/>
      <c r="G541" s="12"/>
      <c r="L541" s="12"/>
      <c r="M541" s="12"/>
    </row>
    <row r="542" spans="2:13" s="7" customFormat="1" x14ac:dyDescent="0.2">
      <c r="B542" s="11"/>
      <c r="C542" s="12"/>
      <c r="D542" s="13"/>
      <c r="E542" s="13"/>
      <c r="F542" s="13"/>
      <c r="G542" s="12"/>
      <c r="L542" s="12"/>
      <c r="M542" s="12"/>
    </row>
    <row r="543" spans="2:13" s="7" customFormat="1" x14ac:dyDescent="0.2">
      <c r="B543" s="11"/>
      <c r="C543" s="12"/>
      <c r="D543" s="13"/>
      <c r="E543" s="13"/>
      <c r="F543" s="13"/>
      <c r="G543" s="12"/>
      <c r="L543" s="12"/>
      <c r="M543" s="12"/>
    </row>
    <row r="544" spans="2:13" s="7" customFormat="1" x14ac:dyDescent="0.2">
      <c r="B544" s="11"/>
      <c r="C544" s="12"/>
      <c r="D544" s="13"/>
      <c r="E544" s="13"/>
      <c r="F544" s="13"/>
      <c r="G544" s="12"/>
      <c r="L544" s="12"/>
      <c r="M544" s="12"/>
    </row>
    <row r="545" spans="2:13" s="7" customFormat="1" x14ac:dyDescent="0.2">
      <c r="B545" s="11"/>
      <c r="C545" s="12"/>
      <c r="D545" s="13"/>
      <c r="E545" s="13"/>
      <c r="F545" s="13"/>
      <c r="G545" s="12"/>
      <c r="L545" s="12"/>
      <c r="M545" s="12"/>
    </row>
    <row r="546" spans="2:13" s="7" customFormat="1" x14ac:dyDescent="0.2">
      <c r="B546" s="11"/>
      <c r="C546" s="12"/>
      <c r="D546" s="13"/>
      <c r="E546" s="13"/>
      <c r="F546" s="13"/>
      <c r="G546" s="12"/>
      <c r="L546" s="12"/>
      <c r="M546" s="12"/>
    </row>
    <row r="547" spans="2:13" s="7" customFormat="1" x14ac:dyDescent="0.2">
      <c r="B547" s="11"/>
      <c r="C547" s="12"/>
      <c r="D547" s="13"/>
      <c r="E547" s="13"/>
      <c r="F547" s="13"/>
      <c r="G547" s="12"/>
      <c r="L547" s="12"/>
      <c r="M547" s="12"/>
    </row>
    <row r="548" spans="2:13" s="7" customFormat="1" x14ac:dyDescent="0.2">
      <c r="B548" s="11"/>
      <c r="C548" s="12"/>
      <c r="D548" s="13"/>
      <c r="E548" s="13"/>
      <c r="F548" s="13"/>
      <c r="G548" s="12"/>
      <c r="L548" s="12"/>
      <c r="M548" s="12"/>
    </row>
    <row r="549" spans="2:13" s="7" customFormat="1" x14ac:dyDescent="0.2">
      <c r="B549" s="11"/>
      <c r="C549" s="12"/>
      <c r="D549" s="13"/>
      <c r="E549" s="13"/>
      <c r="F549" s="13"/>
      <c r="G549" s="12"/>
      <c r="L549" s="12"/>
      <c r="M549" s="12"/>
    </row>
    <row r="550" spans="2:13" s="7" customFormat="1" x14ac:dyDescent="0.2">
      <c r="B550" s="11"/>
      <c r="C550" s="12"/>
      <c r="D550" s="13"/>
      <c r="E550" s="13"/>
      <c r="F550" s="13"/>
      <c r="G550" s="12"/>
      <c r="L550" s="12"/>
      <c r="M550" s="12"/>
    </row>
    <row r="551" spans="2:13" s="7" customFormat="1" x14ac:dyDescent="0.2">
      <c r="B551" s="11"/>
      <c r="C551" s="12"/>
      <c r="D551" s="13"/>
      <c r="E551" s="13"/>
      <c r="F551" s="13"/>
      <c r="G551" s="12"/>
      <c r="L551" s="12"/>
      <c r="M551" s="12"/>
    </row>
    <row r="552" spans="2:13" s="7" customFormat="1" x14ac:dyDescent="0.2">
      <c r="B552" s="11"/>
      <c r="C552" s="12"/>
      <c r="D552" s="13"/>
      <c r="E552" s="13"/>
      <c r="F552" s="13"/>
      <c r="G552" s="12"/>
      <c r="L552" s="12"/>
      <c r="M552" s="12"/>
    </row>
    <row r="553" spans="2:13" s="7" customFormat="1" x14ac:dyDescent="0.2">
      <c r="B553" s="11"/>
      <c r="C553" s="12"/>
      <c r="D553" s="13"/>
      <c r="E553" s="13"/>
      <c r="F553" s="13"/>
      <c r="G553" s="12"/>
      <c r="L553" s="12"/>
      <c r="M553" s="12"/>
    </row>
    <row r="554" spans="2:13" s="7" customFormat="1" x14ac:dyDescent="0.2">
      <c r="B554" s="11"/>
      <c r="C554" s="12"/>
      <c r="D554" s="13"/>
      <c r="E554" s="13"/>
      <c r="F554" s="13"/>
      <c r="G554" s="12"/>
      <c r="L554" s="12"/>
      <c r="M554" s="12"/>
    </row>
    <row r="555" spans="2:13" s="7" customFormat="1" x14ac:dyDescent="0.2">
      <c r="B555" s="11"/>
      <c r="C555" s="12"/>
      <c r="D555" s="13"/>
      <c r="E555" s="13"/>
      <c r="F555" s="13"/>
      <c r="G555" s="12"/>
      <c r="L555" s="12"/>
      <c r="M555" s="12"/>
    </row>
    <row r="556" spans="2:13" s="7" customFormat="1" x14ac:dyDescent="0.2">
      <c r="B556" s="11"/>
      <c r="C556" s="12"/>
      <c r="D556" s="13"/>
      <c r="E556" s="13"/>
      <c r="F556" s="13"/>
      <c r="G556" s="12"/>
      <c r="L556" s="12"/>
      <c r="M556" s="12"/>
    </row>
    <row r="557" spans="2:13" s="7" customFormat="1" x14ac:dyDescent="0.2">
      <c r="B557" s="11"/>
      <c r="C557" s="12"/>
      <c r="D557" s="13"/>
      <c r="E557" s="13"/>
      <c r="F557" s="13"/>
      <c r="G557" s="12"/>
      <c r="L557" s="12"/>
      <c r="M557" s="12"/>
    </row>
    <row r="558" spans="2:13" s="7" customFormat="1" x14ac:dyDescent="0.2">
      <c r="B558" s="11"/>
      <c r="C558" s="12"/>
      <c r="D558" s="13"/>
      <c r="E558" s="13"/>
      <c r="F558" s="13"/>
      <c r="G558" s="12"/>
      <c r="L558" s="12"/>
      <c r="M558" s="12"/>
    </row>
    <row r="559" spans="2:13" s="7" customFormat="1" x14ac:dyDescent="0.2">
      <c r="B559" s="11"/>
      <c r="C559" s="12"/>
      <c r="D559" s="13"/>
      <c r="E559" s="13"/>
      <c r="F559" s="13"/>
      <c r="G559" s="12"/>
      <c r="L559" s="12"/>
      <c r="M559" s="12"/>
    </row>
    <row r="560" spans="2:13" s="7" customFormat="1" x14ac:dyDescent="0.2">
      <c r="B560" s="11"/>
      <c r="C560" s="12"/>
      <c r="D560" s="13"/>
      <c r="E560" s="13"/>
      <c r="F560" s="13"/>
      <c r="G560" s="12"/>
      <c r="L560" s="12"/>
      <c r="M560" s="12"/>
    </row>
    <row r="561" spans="2:13" s="7" customFormat="1" x14ac:dyDescent="0.2">
      <c r="B561" s="11"/>
      <c r="C561" s="12"/>
      <c r="D561" s="13"/>
      <c r="E561" s="13"/>
      <c r="F561" s="13"/>
      <c r="G561" s="12"/>
      <c r="L561" s="12"/>
      <c r="M561" s="12"/>
    </row>
    <row r="562" spans="2:13" s="7" customFormat="1" x14ac:dyDescent="0.2">
      <c r="B562" s="11"/>
      <c r="C562" s="12"/>
      <c r="D562" s="13"/>
      <c r="E562" s="13"/>
      <c r="F562" s="13"/>
      <c r="G562" s="12"/>
      <c r="L562" s="12"/>
      <c r="M562" s="12"/>
    </row>
    <row r="563" spans="2:13" s="7" customFormat="1" x14ac:dyDescent="0.2">
      <c r="B563" s="11"/>
      <c r="C563" s="12"/>
      <c r="D563" s="13"/>
      <c r="E563" s="13"/>
      <c r="F563" s="13"/>
      <c r="G563" s="12"/>
      <c r="L563" s="12"/>
      <c r="M563" s="12"/>
    </row>
    <row r="564" spans="2:13" s="7" customFormat="1" x14ac:dyDescent="0.2">
      <c r="B564" s="11"/>
      <c r="C564" s="12"/>
      <c r="D564" s="13"/>
      <c r="E564" s="13"/>
      <c r="F564" s="13"/>
      <c r="G564" s="12"/>
      <c r="L564" s="12"/>
      <c r="M564" s="12"/>
    </row>
    <row r="565" spans="2:13" s="7" customFormat="1" x14ac:dyDescent="0.2">
      <c r="B565" s="11"/>
      <c r="C565" s="12"/>
      <c r="D565" s="13"/>
      <c r="E565" s="13"/>
      <c r="F565" s="13"/>
      <c r="G565" s="12"/>
      <c r="L565" s="12"/>
      <c r="M565" s="12"/>
    </row>
    <row r="566" spans="2:13" s="7" customFormat="1" x14ac:dyDescent="0.2">
      <c r="B566" s="11"/>
      <c r="C566" s="12"/>
      <c r="D566" s="13"/>
      <c r="E566" s="13"/>
      <c r="F566" s="13"/>
      <c r="G566" s="12"/>
      <c r="L566" s="12"/>
      <c r="M566" s="12"/>
    </row>
    <row r="567" spans="2:13" s="7" customFormat="1" x14ac:dyDescent="0.2">
      <c r="B567" s="11"/>
      <c r="C567" s="12"/>
      <c r="D567" s="13"/>
      <c r="E567" s="13"/>
      <c r="F567" s="13"/>
      <c r="G567" s="12"/>
      <c r="L567" s="12"/>
      <c r="M567" s="12"/>
    </row>
    <row r="568" spans="2:13" s="7" customFormat="1" x14ac:dyDescent="0.2">
      <c r="B568" s="11"/>
      <c r="C568" s="12"/>
      <c r="D568" s="13"/>
      <c r="E568" s="13"/>
      <c r="F568" s="13"/>
      <c r="G568" s="12"/>
      <c r="L568" s="12"/>
      <c r="M568" s="12"/>
    </row>
    <row r="569" spans="2:13" s="7" customFormat="1" x14ac:dyDescent="0.2">
      <c r="B569" s="11"/>
      <c r="C569" s="12"/>
      <c r="D569" s="13"/>
      <c r="E569" s="13"/>
      <c r="F569" s="13"/>
      <c r="G569" s="12"/>
      <c r="L569" s="12"/>
      <c r="M569" s="12"/>
    </row>
    <row r="570" spans="2:13" s="7" customFormat="1" x14ac:dyDescent="0.2">
      <c r="B570" s="11"/>
      <c r="C570" s="12"/>
      <c r="D570" s="13"/>
      <c r="E570" s="13"/>
      <c r="F570" s="13"/>
      <c r="G570" s="12"/>
      <c r="L570" s="12"/>
      <c r="M570" s="12"/>
    </row>
    <row r="571" spans="2:13" s="7" customFormat="1" x14ac:dyDescent="0.2">
      <c r="B571" s="11"/>
      <c r="C571" s="12"/>
      <c r="D571" s="13"/>
      <c r="E571" s="13"/>
      <c r="F571" s="13"/>
      <c r="G571" s="12"/>
      <c r="L571" s="12"/>
      <c r="M571" s="12"/>
    </row>
    <row r="572" spans="2:13" s="7" customFormat="1" x14ac:dyDescent="0.2">
      <c r="B572" s="11"/>
      <c r="C572" s="12"/>
      <c r="D572" s="13"/>
      <c r="E572" s="13"/>
      <c r="F572" s="13"/>
      <c r="G572" s="12"/>
      <c r="L572" s="12"/>
      <c r="M572" s="12"/>
    </row>
    <row r="573" spans="2:13" s="7" customFormat="1" x14ac:dyDescent="0.2">
      <c r="B573" s="11"/>
      <c r="C573" s="12"/>
      <c r="D573" s="13"/>
      <c r="E573" s="13"/>
      <c r="F573" s="13"/>
      <c r="G573" s="12"/>
      <c r="L573" s="12"/>
      <c r="M573" s="12"/>
    </row>
    <row r="574" spans="2:13" s="7" customFormat="1" x14ac:dyDescent="0.2">
      <c r="B574" s="11"/>
      <c r="C574" s="12"/>
      <c r="D574" s="13"/>
      <c r="E574" s="13"/>
      <c r="F574" s="13"/>
      <c r="G574" s="12"/>
      <c r="L574" s="12"/>
      <c r="M574" s="12"/>
    </row>
    <row r="575" spans="2:13" s="7" customFormat="1" x14ac:dyDescent="0.2">
      <c r="B575" s="11"/>
      <c r="C575" s="12"/>
      <c r="D575" s="13"/>
      <c r="E575" s="13"/>
      <c r="F575" s="13"/>
      <c r="G575" s="12"/>
      <c r="L575" s="12"/>
      <c r="M575" s="12"/>
    </row>
    <row r="576" spans="2:13" s="7" customFormat="1" x14ac:dyDescent="0.2">
      <c r="B576" s="11"/>
      <c r="C576" s="12"/>
      <c r="D576" s="13"/>
      <c r="E576" s="13"/>
      <c r="F576" s="13"/>
      <c r="G576" s="12"/>
      <c r="L576" s="12"/>
      <c r="M576" s="12"/>
    </row>
    <row r="577" spans="2:13" s="7" customFormat="1" x14ac:dyDescent="0.2">
      <c r="B577" s="11"/>
      <c r="C577" s="12"/>
      <c r="D577" s="13"/>
      <c r="E577" s="13"/>
      <c r="F577" s="13"/>
      <c r="G577" s="12"/>
      <c r="L577" s="12"/>
      <c r="M577" s="12"/>
    </row>
    <row r="578" spans="2:13" s="7" customFormat="1" x14ac:dyDescent="0.2">
      <c r="B578" s="11"/>
      <c r="C578" s="12"/>
      <c r="D578" s="13"/>
      <c r="E578" s="13"/>
      <c r="F578" s="13"/>
      <c r="G578" s="12"/>
      <c r="L578" s="12"/>
      <c r="M578" s="12"/>
    </row>
    <row r="579" spans="2:13" s="7" customFormat="1" x14ac:dyDescent="0.2">
      <c r="B579" s="11"/>
      <c r="C579" s="12"/>
      <c r="D579" s="13"/>
      <c r="E579" s="13"/>
      <c r="F579" s="13"/>
      <c r="G579" s="12"/>
      <c r="L579" s="12"/>
      <c r="M579" s="12"/>
    </row>
    <row r="580" spans="2:13" s="7" customFormat="1" x14ac:dyDescent="0.2">
      <c r="B580" s="11"/>
      <c r="C580" s="12"/>
      <c r="D580" s="13"/>
      <c r="E580" s="13"/>
      <c r="F580" s="13"/>
      <c r="G580" s="12"/>
      <c r="L580" s="12"/>
      <c r="M580" s="12"/>
    </row>
    <row r="581" spans="2:13" s="7" customFormat="1" x14ac:dyDescent="0.2">
      <c r="B581" s="11"/>
      <c r="C581" s="12"/>
      <c r="D581" s="13"/>
      <c r="E581" s="13"/>
      <c r="F581" s="13"/>
      <c r="G581" s="12"/>
      <c r="L581" s="12"/>
      <c r="M581" s="12"/>
    </row>
    <row r="582" spans="2:13" s="7" customFormat="1" x14ac:dyDescent="0.2">
      <c r="B582" s="11"/>
      <c r="C582" s="12"/>
      <c r="D582" s="13"/>
      <c r="E582" s="13"/>
      <c r="F582" s="13"/>
      <c r="G582" s="12"/>
      <c r="L582" s="12"/>
      <c r="M582" s="12"/>
    </row>
    <row r="583" spans="2:13" s="7" customFormat="1" x14ac:dyDescent="0.2">
      <c r="B583" s="11"/>
      <c r="C583" s="12"/>
      <c r="D583" s="13"/>
      <c r="E583" s="13"/>
      <c r="F583" s="13"/>
      <c r="G583" s="12"/>
      <c r="L583" s="12"/>
      <c r="M583" s="12"/>
    </row>
    <row r="584" spans="2:13" s="7" customFormat="1" x14ac:dyDescent="0.2">
      <c r="B584" s="11"/>
      <c r="C584" s="12"/>
      <c r="D584" s="13"/>
      <c r="E584" s="13"/>
      <c r="F584" s="13"/>
      <c r="G584" s="12"/>
      <c r="L584" s="12"/>
      <c r="M584" s="12"/>
    </row>
    <row r="585" spans="2:13" s="7" customFormat="1" x14ac:dyDescent="0.2">
      <c r="B585" s="11"/>
      <c r="C585" s="12"/>
      <c r="D585" s="13"/>
      <c r="E585" s="13"/>
      <c r="F585" s="13"/>
      <c r="G585" s="12"/>
      <c r="L585" s="12"/>
      <c r="M585" s="12"/>
    </row>
    <row r="586" spans="2:13" s="7" customFormat="1" x14ac:dyDescent="0.2">
      <c r="B586" s="11"/>
      <c r="C586" s="12"/>
      <c r="D586" s="13"/>
      <c r="E586" s="13"/>
      <c r="F586" s="13"/>
      <c r="G586" s="12"/>
      <c r="L586" s="12"/>
      <c r="M586" s="12"/>
    </row>
    <row r="587" spans="2:13" s="7" customFormat="1" x14ac:dyDescent="0.2">
      <c r="B587" s="11"/>
      <c r="C587" s="12"/>
      <c r="D587" s="13"/>
      <c r="E587" s="13"/>
      <c r="F587" s="13"/>
      <c r="G587" s="12"/>
      <c r="L587" s="12"/>
      <c r="M587" s="12"/>
    </row>
    <row r="588" spans="2:13" s="7" customFormat="1" x14ac:dyDescent="0.2">
      <c r="B588" s="11"/>
      <c r="C588" s="12"/>
      <c r="D588" s="13"/>
      <c r="E588" s="13"/>
      <c r="F588" s="13"/>
      <c r="G588" s="12"/>
      <c r="L588" s="12"/>
      <c r="M588" s="12"/>
    </row>
    <row r="589" spans="2:13" s="7" customFormat="1" x14ac:dyDescent="0.2">
      <c r="B589" s="11"/>
      <c r="C589" s="12"/>
      <c r="D589" s="13"/>
      <c r="E589" s="13"/>
      <c r="F589" s="13"/>
      <c r="G589" s="12"/>
      <c r="L589" s="12"/>
      <c r="M589" s="12"/>
    </row>
    <row r="590" spans="2:13" s="7" customFormat="1" x14ac:dyDescent="0.2">
      <c r="B590" s="11"/>
      <c r="C590" s="12"/>
      <c r="D590" s="13"/>
      <c r="E590" s="13"/>
      <c r="F590" s="13"/>
      <c r="G590" s="12"/>
      <c r="L590" s="12"/>
      <c r="M590" s="12"/>
    </row>
    <row r="591" spans="2:13" s="7" customFormat="1" x14ac:dyDescent="0.2">
      <c r="B591" s="11"/>
      <c r="C591" s="12"/>
      <c r="D591" s="13"/>
      <c r="E591" s="13"/>
      <c r="F591" s="13"/>
      <c r="G591" s="12"/>
      <c r="L591" s="12"/>
      <c r="M591" s="12"/>
    </row>
    <row r="592" spans="2:13" s="7" customFormat="1" x14ac:dyDescent="0.2">
      <c r="B592" s="11"/>
      <c r="C592" s="12"/>
      <c r="D592" s="13"/>
      <c r="E592" s="13"/>
      <c r="F592" s="13"/>
      <c r="G592" s="12"/>
      <c r="L592" s="12"/>
      <c r="M592" s="12"/>
    </row>
    <row r="593" spans="2:13" s="7" customFormat="1" x14ac:dyDescent="0.2">
      <c r="B593" s="11"/>
      <c r="C593" s="12"/>
      <c r="D593" s="13"/>
      <c r="E593" s="13"/>
      <c r="F593" s="13"/>
      <c r="G593" s="12"/>
      <c r="L593" s="12"/>
      <c r="M593" s="12"/>
    </row>
    <row r="594" spans="2:13" s="7" customFormat="1" x14ac:dyDescent="0.2">
      <c r="B594" s="11"/>
      <c r="C594" s="12"/>
      <c r="D594" s="13"/>
      <c r="E594" s="13"/>
      <c r="F594" s="13"/>
      <c r="G594" s="12"/>
      <c r="L594" s="12"/>
      <c r="M594" s="12"/>
    </row>
    <row r="595" spans="2:13" s="7" customFormat="1" x14ac:dyDescent="0.2">
      <c r="B595" s="11"/>
      <c r="C595" s="12"/>
      <c r="D595" s="13"/>
      <c r="E595" s="13"/>
      <c r="F595" s="13"/>
      <c r="G595" s="12"/>
      <c r="L595" s="12"/>
      <c r="M595" s="12"/>
    </row>
    <row r="596" spans="2:13" s="7" customFormat="1" x14ac:dyDescent="0.2">
      <c r="B596" s="11"/>
      <c r="C596" s="12"/>
      <c r="D596" s="13"/>
      <c r="E596" s="13"/>
      <c r="F596" s="13"/>
      <c r="G596" s="12"/>
      <c r="L596" s="12"/>
      <c r="M596" s="12"/>
    </row>
    <row r="597" spans="2:13" s="7" customFormat="1" x14ac:dyDescent="0.2">
      <c r="B597" s="11"/>
      <c r="C597" s="12"/>
      <c r="D597" s="13"/>
      <c r="E597" s="13"/>
      <c r="F597" s="13"/>
      <c r="G597" s="12"/>
      <c r="L597" s="12"/>
      <c r="M597" s="12"/>
    </row>
    <row r="598" spans="2:13" s="7" customFormat="1" x14ac:dyDescent="0.2">
      <c r="B598" s="11"/>
      <c r="C598" s="12"/>
      <c r="D598" s="13"/>
      <c r="E598" s="13"/>
      <c r="F598" s="13"/>
      <c r="G598" s="12"/>
      <c r="L598" s="12"/>
      <c r="M598" s="12"/>
    </row>
    <row r="599" spans="2:13" s="7" customFormat="1" x14ac:dyDescent="0.2">
      <c r="B599" s="11"/>
      <c r="C599" s="12"/>
      <c r="D599" s="13"/>
      <c r="E599" s="13"/>
      <c r="F599" s="13"/>
      <c r="G599" s="12"/>
      <c r="L599" s="12"/>
      <c r="M599" s="12"/>
    </row>
    <row r="600" spans="2:13" s="7" customFormat="1" x14ac:dyDescent="0.2">
      <c r="B600" s="11"/>
      <c r="C600" s="12"/>
      <c r="D600" s="13"/>
      <c r="E600" s="13"/>
      <c r="F600" s="13"/>
      <c r="G600" s="12"/>
      <c r="L600" s="12"/>
      <c r="M600" s="12"/>
    </row>
    <row r="601" spans="2:13" s="7" customFormat="1" x14ac:dyDescent="0.2">
      <c r="B601" s="11"/>
      <c r="C601" s="12"/>
      <c r="D601" s="13"/>
      <c r="E601" s="13"/>
      <c r="F601" s="13"/>
      <c r="G601" s="12"/>
      <c r="L601" s="12"/>
      <c r="M601" s="12"/>
    </row>
    <row r="602" spans="2:13" s="7" customFormat="1" x14ac:dyDescent="0.2">
      <c r="B602" s="11"/>
      <c r="C602" s="12"/>
      <c r="D602" s="13"/>
      <c r="E602" s="13"/>
      <c r="F602" s="13"/>
      <c r="G602" s="12"/>
      <c r="L602" s="12"/>
      <c r="M602" s="12"/>
    </row>
    <row r="603" spans="2:13" s="7" customFormat="1" x14ac:dyDescent="0.2">
      <c r="B603" s="11"/>
      <c r="C603" s="12"/>
      <c r="D603" s="13"/>
      <c r="E603" s="13"/>
      <c r="F603" s="13"/>
      <c r="G603" s="12"/>
      <c r="L603" s="12"/>
      <c r="M603" s="12"/>
    </row>
    <row r="604" spans="2:13" s="7" customFormat="1" x14ac:dyDescent="0.2">
      <c r="B604" s="11"/>
      <c r="C604" s="12"/>
      <c r="D604" s="13"/>
      <c r="E604" s="13"/>
      <c r="F604" s="13"/>
      <c r="G604" s="12"/>
      <c r="L604" s="12"/>
      <c r="M604" s="12"/>
    </row>
    <row r="605" spans="2:13" s="7" customFormat="1" x14ac:dyDescent="0.2">
      <c r="B605" s="11"/>
      <c r="C605" s="12"/>
      <c r="D605" s="13"/>
      <c r="E605" s="13"/>
      <c r="F605" s="13"/>
      <c r="G605" s="12"/>
      <c r="L605" s="12"/>
      <c r="M605" s="12"/>
    </row>
    <row r="606" spans="2:13" s="7" customFormat="1" x14ac:dyDescent="0.2">
      <c r="B606" s="11"/>
      <c r="C606" s="12"/>
      <c r="D606" s="13"/>
      <c r="E606" s="13"/>
      <c r="F606" s="13"/>
      <c r="G606" s="12"/>
      <c r="L606" s="12"/>
      <c r="M606" s="12"/>
    </row>
    <row r="607" spans="2:13" s="7" customFormat="1" x14ac:dyDescent="0.2">
      <c r="B607" s="11"/>
      <c r="C607" s="12"/>
      <c r="D607" s="13"/>
      <c r="E607" s="13"/>
      <c r="F607" s="13"/>
      <c r="G607" s="12"/>
      <c r="L607" s="12"/>
      <c r="M607" s="12"/>
    </row>
    <row r="608" spans="2:13" s="7" customFormat="1" x14ac:dyDescent="0.2">
      <c r="B608" s="11"/>
      <c r="C608" s="12"/>
      <c r="D608" s="13"/>
      <c r="E608" s="13"/>
      <c r="F608" s="13"/>
      <c r="G608" s="12"/>
      <c r="L608" s="12"/>
      <c r="M608" s="12"/>
    </row>
    <row r="609" spans="2:13" s="7" customFormat="1" x14ac:dyDescent="0.2">
      <c r="B609" s="11"/>
      <c r="C609" s="12"/>
      <c r="D609" s="13"/>
      <c r="E609" s="13"/>
      <c r="F609" s="13"/>
      <c r="G609" s="12"/>
      <c r="L609" s="12"/>
      <c r="M609" s="12"/>
    </row>
    <row r="610" spans="2:13" s="7" customFormat="1" x14ac:dyDescent="0.2">
      <c r="B610" s="11"/>
      <c r="C610" s="12"/>
      <c r="D610" s="13"/>
      <c r="E610" s="13"/>
      <c r="F610" s="13"/>
      <c r="G610" s="12"/>
      <c r="L610" s="12"/>
      <c r="M610" s="12"/>
    </row>
    <row r="611" spans="2:13" s="7" customFormat="1" x14ac:dyDescent="0.2">
      <c r="B611" s="11"/>
      <c r="C611" s="12"/>
      <c r="D611" s="13"/>
      <c r="E611" s="13"/>
      <c r="F611" s="13"/>
      <c r="G611" s="12"/>
      <c r="L611" s="12"/>
      <c r="M611" s="12"/>
    </row>
    <row r="612" spans="2:13" s="7" customFormat="1" x14ac:dyDescent="0.2">
      <c r="B612" s="11"/>
      <c r="C612" s="12"/>
      <c r="D612" s="13"/>
      <c r="E612" s="13"/>
      <c r="F612" s="13"/>
      <c r="G612" s="12"/>
      <c r="L612" s="12"/>
      <c r="M612" s="12"/>
    </row>
    <row r="613" spans="2:13" s="7" customFormat="1" x14ac:dyDescent="0.2">
      <c r="B613" s="11"/>
      <c r="C613" s="12"/>
      <c r="D613" s="13"/>
      <c r="E613" s="13"/>
      <c r="F613" s="13"/>
      <c r="G613" s="12"/>
      <c r="L613" s="12"/>
      <c r="M613" s="12"/>
    </row>
    <row r="614" spans="2:13" s="7" customFormat="1" x14ac:dyDescent="0.2">
      <c r="B614" s="11"/>
      <c r="C614" s="12"/>
      <c r="D614" s="13"/>
      <c r="E614" s="13"/>
      <c r="F614" s="13"/>
      <c r="G614" s="12"/>
      <c r="L614" s="12"/>
      <c r="M614" s="12"/>
    </row>
    <row r="615" spans="2:13" s="7" customFormat="1" x14ac:dyDescent="0.2">
      <c r="B615" s="11"/>
      <c r="C615" s="12"/>
      <c r="D615" s="13"/>
      <c r="E615" s="13"/>
      <c r="F615" s="13"/>
      <c r="G615" s="12"/>
      <c r="L615" s="12"/>
      <c r="M615" s="12"/>
    </row>
    <row r="616" spans="2:13" s="7" customFormat="1" x14ac:dyDescent="0.2">
      <c r="B616" s="11"/>
      <c r="C616" s="12"/>
      <c r="D616" s="13"/>
      <c r="E616" s="13"/>
      <c r="F616" s="13"/>
      <c r="G616" s="12"/>
      <c r="L616" s="12"/>
      <c r="M616" s="12"/>
    </row>
    <row r="617" spans="2:13" s="7" customFormat="1" x14ac:dyDescent="0.2">
      <c r="B617" s="11"/>
      <c r="C617" s="12"/>
      <c r="D617" s="13"/>
      <c r="E617" s="13"/>
      <c r="F617" s="13"/>
      <c r="G617" s="12"/>
      <c r="L617" s="12"/>
      <c r="M617" s="12"/>
    </row>
    <row r="618" spans="2:13" s="7" customFormat="1" x14ac:dyDescent="0.2">
      <c r="B618" s="11"/>
      <c r="C618" s="12"/>
      <c r="D618" s="13"/>
      <c r="E618" s="13"/>
      <c r="F618" s="13"/>
      <c r="G618" s="12"/>
      <c r="L618" s="12"/>
      <c r="M618" s="12"/>
    </row>
    <row r="619" spans="2:13" s="7" customFormat="1" x14ac:dyDescent="0.2">
      <c r="B619" s="11"/>
      <c r="C619" s="12"/>
      <c r="D619" s="13"/>
      <c r="E619" s="13"/>
      <c r="F619" s="13"/>
      <c r="G619" s="12"/>
      <c r="L619" s="12"/>
      <c r="M619" s="12"/>
    </row>
    <row r="620" spans="2:13" s="7" customFormat="1" x14ac:dyDescent="0.2">
      <c r="B620" s="11"/>
      <c r="C620" s="12"/>
      <c r="D620" s="13"/>
      <c r="E620" s="13"/>
      <c r="F620" s="13"/>
      <c r="G620" s="12"/>
      <c r="L620" s="12"/>
      <c r="M620" s="12"/>
    </row>
    <row r="621" spans="2:13" s="7" customFormat="1" x14ac:dyDescent="0.2">
      <c r="B621" s="11"/>
      <c r="C621" s="12"/>
      <c r="D621" s="13"/>
      <c r="E621" s="13"/>
      <c r="F621" s="13"/>
      <c r="G621" s="12"/>
      <c r="L621" s="12"/>
      <c r="M621" s="12"/>
    </row>
    <row r="622" spans="2:13" s="7" customFormat="1" x14ac:dyDescent="0.2">
      <c r="B622" s="11"/>
      <c r="C622" s="12"/>
      <c r="D622" s="13"/>
      <c r="E622" s="13"/>
      <c r="F622" s="13"/>
      <c r="G622" s="12"/>
      <c r="L622" s="12"/>
      <c r="M622" s="12"/>
    </row>
    <row r="623" spans="2:13" s="7" customFormat="1" x14ac:dyDescent="0.2">
      <c r="B623" s="11"/>
      <c r="C623" s="12"/>
      <c r="D623" s="13"/>
      <c r="E623" s="13"/>
      <c r="F623" s="13"/>
      <c r="G623" s="12"/>
      <c r="L623" s="12"/>
      <c r="M623" s="12"/>
    </row>
    <row r="624" spans="2:13" s="7" customFormat="1" x14ac:dyDescent="0.2">
      <c r="B624" s="11"/>
      <c r="C624" s="12"/>
      <c r="D624" s="13"/>
      <c r="E624" s="13"/>
      <c r="F624" s="13"/>
      <c r="G624" s="12"/>
      <c r="L624" s="12"/>
      <c r="M624" s="12"/>
    </row>
    <row r="625" spans="2:13" s="7" customFormat="1" x14ac:dyDescent="0.2">
      <c r="B625" s="11"/>
      <c r="C625" s="12"/>
      <c r="D625" s="13"/>
      <c r="E625" s="13"/>
      <c r="F625" s="13"/>
      <c r="G625" s="12"/>
      <c r="L625" s="12"/>
      <c r="M625" s="12"/>
    </row>
    <row r="626" spans="2:13" s="7" customFormat="1" x14ac:dyDescent="0.2">
      <c r="B626" s="11"/>
      <c r="C626" s="12"/>
      <c r="D626" s="13"/>
      <c r="E626" s="13"/>
      <c r="F626" s="13"/>
      <c r="G626" s="12"/>
      <c r="L626" s="12"/>
      <c r="M626" s="12"/>
    </row>
    <row r="627" spans="2:13" s="7" customFormat="1" x14ac:dyDescent="0.2">
      <c r="B627" s="11"/>
      <c r="C627" s="12"/>
      <c r="D627" s="13"/>
      <c r="E627" s="13"/>
      <c r="F627" s="13"/>
      <c r="G627" s="12"/>
      <c r="L627" s="12"/>
      <c r="M627" s="12"/>
    </row>
    <row r="628" spans="2:13" s="7" customFormat="1" x14ac:dyDescent="0.2">
      <c r="B628" s="11"/>
      <c r="C628" s="12"/>
      <c r="D628" s="13"/>
      <c r="E628" s="13"/>
      <c r="F628" s="13"/>
      <c r="G628" s="12"/>
      <c r="L628" s="12"/>
      <c r="M628" s="12"/>
    </row>
    <row r="629" spans="2:13" s="7" customFormat="1" x14ac:dyDescent="0.2">
      <c r="B629" s="11"/>
      <c r="C629" s="12"/>
      <c r="D629" s="13"/>
      <c r="E629" s="13"/>
      <c r="F629" s="13"/>
      <c r="G629" s="12"/>
      <c r="L629" s="12"/>
      <c r="M629" s="12"/>
    </row>
    <row r="630" spans="2:13" s="7" customFormat="1" x14ac:dyDescent="0.2">
      <c r="B630" s="11"/>
      <c r="C630" s="12"/>
      <c r="D630" s="13"/>
      <c r="E630" s="13"/>
      <c r="F630" s="13"/>
      <c r="G630" s="12"/>
      <c r="L630" s="12"/>
      <c r="M630" s="12"/>
    </row>
    <row r="631" spans="2:13" s="7" customFormat="1" x14ac:dyDescent="0.2">
      <c r="B631" s="11"/>
      <c r="C631" s="12"/>
      <c r="D631" s="13"/>
      <c r="E631" s="13"/>
      <c r="F631" s="13"/>
      <c r="G631" s="12"/>
      <c r="L631" s="12"/>
      <c r="M631" s="12"/>
    </row>
    <row r="632" spans="2:13" s="7" customFormat="1" x14ac:dyDescent="0.2">
      <c r="B632" s="11"/>
      <c r="C632" s="12"/>
      <c r="D632" s="13"/>
      <c r="E632" s="13"/>
      <c r="F632" s="13"/>
      <c r="G632" s="12"/>
      <c r="L632" s="12"/>
      <c r="M632" s="12"/>
    </row>
    <row r="633" spans="2:13" s="7" customFormat="1" x14ac:dyDescent="0.2">
      <c r="B633" s="11"/>
      <c r="C633" s="12"/>
      <c r="D633" s="13"/>
      <c r="E633" s="13"/>
      <c r="F633" s="13"/>
      <c r="G633" s="12"/>
      <c r="L633" s="12"/>
      <c r="M633" s="12"/>
    </row>
    <row r="634" spans="2:13" s="7" customFormat="1" x14ac:dyDescent="0.2">
      <c r="B634" s="11"/>
      <c r="C634" s="12"/>
      <c r="D634" s="13"/>
      <c r="E634" s="13"/>
      <c r="F634" s="13"/>
      <c r="G634" s="12"/>
      <c r="L634" s="12"/>
      <c r="M634" s="12"/>
    </row>
    <row r="635" spans="2:13" s="7" customFormat="1" x14ac:dyDescent="0.2">
      <c r="B635" s="11"/>
      <c r="C635" s="12"/>
      <c r="D635" s="13"/>
      <c r="E635" s="13"/>
      <c r="F635" s="13"/>
      <c r="G635" s="12"/>
      <c r="L635" s="12"/>
      <c r="M635" s="12"/>
    </row>
    <row r="636" spans="2:13" s="7" customFormat="1" x14ac:dyDescent="0.2">
      <c r="B636" s="11"/>
      <c r="C636" s="12"/>
      <c r="D636" s="13"/>
      <c r="E636" s="13"/>
      <c r="F636" s="13"/>
      <c r="G636" s="12"/>
      <c r="L636" s="12"/>
      <c r="M636" s="12"/>
    </row>
    <row r="637" spans="2:13" s="7" customFormat="1" x14ac:dyDescent="0.2">
      <c r="B637" s="11"/>
      <c r="C637" s="12"/>
      <c r="D637" s="13"/>
      <c r="E637" s="13"/>
      <c r="F637" s="13"/>
      <c r="G637" s="12"/>
      <c r="L637" s="12"/>
      <c r="M637" s="12"/>
    </row>
    <row r="638" spans="2:13" s="7" customFormat="1" x14ac:dyDescent="0.2">
      <c r="B638" s="11"/>
      <c r="C638" s="12"/>
      <c r="D638" s="13"/>
      <c r="E638" s="13"/>
      <c r="F638" s="13"/>
      <c r="G638" s="12"/>
      <c r="L638" s="12"/>
      <c r="M638" s="12"/>
    </row>
    <row r="639" spans="2:13" s="7" customFormat="1" x14ac:dyDescent="0.2">
      <c r="B639" s="11"/>
      <c r="C639" s="12"/>
      <c r="D639" s="13"/>
      <c r="E639" s="13"/>
      <c r="F639" s="13"/>
      <c r="G639" s="12"/>
      <c r="L639" s="12"/>
      <c r="M639" s="12"/>
    </row>
    <row r="640" spans="2:13" s="7" customFormat="1" x14ac:dyDescent="0.2">
      <c r="B640" s="11"/>
      <c r="C640" s="12"/>
      <c r="D640" s="13"/>
      <c r="E640" s="13"/>
      <c r="F640" s="13"/>
      <c r="G640" s="12"/>
      <c r="L640" s="12"/>
      <c r="M640" s="12"/>
    </row>
    <row r="641" spans="2:13" s="7" customFormat="1" x14ac:dyDescent="0.2">
      <c r="B641" s="11"/>
      <c r="C641" s="12"/>
      <c r="D641" s="13"/>
      <c r="E641" s="13"/>
      <c r="F641" s="13"/>
      <c r="G641" s="12"/>
      <c r="L641" s="12"/>
      <c r="M641" s="12"/>
    </row>
    <row r="642" spans="2:13" s="7" customFormat="1" x14ac:dyDescent="0.2">
      <c r="B642" s="11"/>
      <c r="C642" s="12"/>
      <c r="D642" s="13"/>
      <c r="E642" s="13"/>
      <c r="F642" s="13"/>
      <c r="G642" s="12"/>
      <c r="L642" s="12"/>
      <c r="M642" s="12"/>
    </row>
    <row r="643" spans="2:13" s="7" customFormat="1" x14ac:dyDescent="0.2">
      <c r="B643" s="11"/>
      <c r="C643" s="12"/>
      <c r="D643" s="13"/>
      <c r="E643" s="13"/>
      <c r="F643" s="13"/>
      <c r="G643" s="12"/>
      <c r="L643" s="12"/>
      <c r="M643" s="12"/>
    </row>
    <row r="644" spans="2:13" s="7" customFormat="1" x14ac:dyDescent="0.2">
      <c r="B644" s="11"/>
      <c r="C644" s="12"/>
      <c r="D644" s="13"/>
      <c r="E644" s="13"/>
      <c r="F644" s="13"/>
      <c r="G644" s="12"/>
      <c r="L644" s="12"/>
      <c r="M644" s="12"/>
    </row>
    <row r="645" spans="2:13" s="7" customFormat="1" x14ac:dyDescent="0.2">
      <c r="B645" s="11"/>
      <c r="C645" s="12"/>
      <c r="D645" s="13"/>
      <c r="E645" s="13"/>
      <c r="F645" s="13"/>
      <c r="G645" s="12"/>
      <c r="L645" s="12"/>
      <c r="M645" s="12"/>
    </row>
    <row r="646" spans="2:13" s="7" customFormat="1" x14ac:dyDescent="0.2">
      <c r="B646" s="11"/>
      <c r="C646" s="12"/>
      <c r="D646" s="13"/>
      <c r="E646" s="13"/>
      <c r="F646" s="13"/>
      <c r="G646" s="12"/>
      <c r="L646" s="12"/>
      <c r="M646" s="12"/>
    </row>
    <row r="647" spans="2:13" s="7" customFormat="1" x14ac:dyDescent="0.2">
      <c r="B647" s="11"/>
      <c r="C647" s="12"/>
      <c r="D647" s="13"/>
      <c r="E647" s="13"/>
      <c r="F647" s="13"/>
      <c r="G647" s="12"/>
      <c r="L647" s="12"/>
      <c r="M647" s="12"/>
    </row>
    <row r="648" spans="2:13" s="7" customFormat="1" x14ac:dyDescent="0.2">
      <c r="B648" s="11"/>
      <c r="C648" s="12"/>
      <c r="D648" s="13"/>
      <c r="E648" s="13"/>
      <c r="F648" s="13"/>
      <c r="G648" s="12"/>
      <c r="L648" s="12"/>
      <c r="M648" s="12"/>
    </row>
    <row r="649" spans="2:13" s="7" customFormat="1" x14ac:dyDescent="0.2">
      <c r="B649" s="11"/>
      <c r="C649" s="12"/>
      <c r="D649" s="13"/>
      <c r="E649" s="13"/>
      <c r="F649" s="13"/>
      <c r="G649" s="12"/>
      <c r="L649" s="12"/>
      <c r="M649" s="12"/>
    </row>
    <row r="650" spans="2:13" s="7" customFormat="1" x14ac:dyDescent="0.2">
      <c r="B650" s="11"/>
      <c r="C650" s="12"/>
      <c r="D650" s="13"/>
      <c r="E650" s="13"/>
      <c r="F650" s="13"/>
      <c r="G650" s="12"/>
      <c r="L650" s="12"/>
      <c r="M650" s="12"/>
    </row>
    <row r="651" spans="2:13" s="7" customFormat="1" x14ac:dyDescent="0.2">
      <c r="B651" s="11"/>
      <c r="C651" s="12"/>
      <c r="D651" s="13"/>
      <c r="E651" s="13"/>
      <c r="F651" s="13"/>
      <c r="G651" s="12"/>
      <c r="L651" s="12"/>
      <c r="M651" s="12"/>
    </row>
    <row r="652" spans="2:13" s="7" customFormat="1" x14ac:dyDescent="0.2">
      <c r="B652" s="11"/>
      <c r="C652" s="12"/>
      <c r="D652" s="13"/>
      <c r="E652" s="13"/>
      <c r="F652" s="13"/>
      <c r="G652" s="12"/>
      <c r="L652" s="12"/>
      <c r="M652" s="12"/>
    </row>
    <row r="653" spans="2:13" s="7" customFormat="1" x14ac:dyDescent="0.2">
      <c r="B653" s="11"/>
      <c r="C653" s="12"/>
      <c r="D653" s="13"/>
      <c r="E653" s="13"/>
      <c r="F653" s="13"/>
      <c r="G653" s="12"/>
      <c r="L653" s="12"/>
      <c r="M653" s="12"/>
    </row>
    <row r="654" spans="2:13" s="7" customFormat="1" x14ac:dyDescent="0.2">
      <c r="B654" s="11"/>
      <c r="C654" s="12"/>
      <c r="D654" s="13"/>
      <c r="E654" s="13"/>
      <c r="F654" s="13"/>
      <c r="G654" s="12"/>
      <c r="L654" s="12"/>
      <c r="M654" s="12"/>
    </row>
    <row r="655" spans="2:13" s="7" customFormat="1" x14ac:dyDescent="0.2">
      <c r="B655" s="11"/>
      <c r="C655" s="12"/>
      <c r="D655" s="13"/>
      <c r="E655" s="13"/>
      <c r="F655" s="13"/>
      <c r="G655" s="12"/>
      <c r="L655" s="12"/>
      <c r="M655" s="12"/>
    </row>
    <row r="656" spans="2:13" s="7" customFormat="1" x14ac:dyDescent="0.2">
      <c r="B656" s="11"/>
      <c r="C656" s="12"/>
      <c r="D656" s="13"/>
      <c r="E656" s="13"/>
      <c r="F656" s="13"/>
      <c r="G656" s="12"/>
      <c r="L656" s="12"/>
      <c r="M656" s="12"/>
    </row>
    <row r="657" spans="2:13" s="7" customFormat="1" x14ac:dyDescent="0.2">
      <c r="B657" s="11"/>
      <c r="C657" s="12"/>
      <c r="D657" s="13"/>
      <c r="E657" s="13"/>
      <c r="F657" s="13"/>
      <c r="G657" s="12"/>
      <c r="L657" s="12"/>
      <c r="M657" s="12"/>
    </row>
    <row r="658" spans="2:13" s="7" customFormat="1" x14ac:dyDescent="0.2">
      <c r="B658" s="11"/>
      <c r="C658" s="12"/>
      <c r="D658" s="13"/>
      <c r="E658" s="13"/>
      <c r="F658" s="13"/>
      <c r="G658" s="12"/>
      <c r="L658" s="12"/>
      <c r="M658" s="12"/>
    </row>
    <row r="659" spans="2:13" s="7" customFormat="1" x14ac:dyDescent="0.2">
      <c r="B659" s="11"/>
      <c r="C659" s="12"/>
      <c r="D659" s="13"/>
      <c r="E659" s="13"/>
      <c r="F659" s="13"/>
      <c r="G659" s="12"/>
      <c r="L659" s="12"/>
      <c r="M659" s="12"/>
    </row>
    <row r="660" spans="2:13" s="7" customFormat="1" x14ac:dyDescent="0.2">
      <c r="B660" s="11"/>
      <c r="C660" s="12"/>
      <c r="D660" s="13"/>
      <c r="E660" s="13"/>
      <c r="F660" s="13"/>
      <c r="G660" s="12"/>
      <c r="L660" s="12"/>
      <c r="M660" s="12"/>
    </row>
    <row r="661" spans="2:13" s="7" customFormat="1" x14ac:dyDescent="0.2">
      <c r="B661" s="11"/>
      <c r="C661" s="12"/>
      <c r="D661" s="13"/>
      <c r="E661" s="13"/>
      <c r="F661" s="13"/>
      <c r="G661" s="12"/>
      <c r="L661" s="12"/>
      <c r="M661" s="12"/>
    </row>
    <row r="662" spans="2:13" s="7" customFormat="1" x14ac:dyDescent="0.2">
      <c r="B662" s="11"/>
      <c r="C662" s="12"/>
      <c r="D662" s="13"/>
      <c r="E662" s="13"/>
      <c r="F662" s="13"/>
      <c r="G662" s="12"/>
      <c r="L662" s="12"/>
      <c r="M662" s="12"/>
    </row>
    <row r="663" spans="2:13" s="7" customFormat="1" x14ac:dyDescent="0.2">
      <c r="B663" s="11"/>
      <c r="C663" s="12"/>
      <c r="D663" s="13"/>
      <c r="E663" s="13"/>
      <c r="F663" s="13"/>
      <c r="G663" s="12"/>
      <c r="L663" s="12"/>
      <c r="M663" s="12"/>
    </row>
    <row r="664" spans="2:13" s="7" customFormat="1" x14ac:dyDescent="0.2">
      <c r="B664" s="11"/>
      <c r="C664" s="12"/>
      <c r="D664" s="13"/>
      <c r="E664" s="13"/>
      <c r="F664" s="13"/>
      <c r="G664" s="12"/>
      <c r="L664" s="12"/>
      <c r="M664" s="12"/>
    </row>
    <row r="665" spans="2:13" s="7" customFormat="1" x14ac:dyDescent="0.2">
      <c r="B665" s="11"/>
      <c r="C665" s="12"/>
      <c r="D665" s="13"/>
      <c r="E665" s="13"/>
      <c r="F665" s="13"/>
      <c r="G665" s="12"/>
      <c r="L665" s="12"/>
      <c r="M665" s="12"/>
    </row>
    <row r="666" spans="2:13" s="7" customFormat="1" x14ac:dyDescent="0.2">
      <c r="B666" s="11"/>
      <c r="C666" s="12"/>
      <c r="D666" s="13"/>
      <c r="E666" s="13"/>
      <c r="F666" s="13"/>
      <c r="G666" s="12"/>
      <c r="L666" s="12"/>
      <c r="M666" s="12"/>
    </row>
    <row r="667" spans="2:13" s="7" customFormat="1" x14ac:dyDescent="0.2">
      <c r="B667" s="11"/>
      <c r="C667" s="12"/>
      <c r="D667" s="13"/>
      <c r="E667" s="13"/>
      <c r="F667" s="13"/>
      <c r="G667" s="12"/>
      <c r="L667" s="12"/>
      <c r="M667" s="12"/>
    </row>
    <row r="668" spans="2:13" s="7" customFormat="1" x14ac:dyDescent="0.2">
      <c r="B668" s="11"/>
      <c r="C668" s="12"/>
      <c r="D668" s="13"/>
      <c r="E668" s="13"/>
      <c r="F668" s="13"/>
      <c r="G668" s="12"/>
      <c r="L668" s="12"/>
      <c r="M668" s="12"/>
    </row>
    <row r="669" spans="2:13" s="7" customFormat="1" x14ac:dyDescent="0.2">
      <c r="B669" s="11"/>
      <c r="C669" s="12"/>
      <c r="D669" s="13"/>
      <c r="E669" s="13"/>
      <c r="F669" s="13"/>
      <c r="G669" s="12"/>
      <c r="L669" s="12"/>
      <c r="M669" s="12"/>
    </row>
    <row r="670" spans="2:13" s="7" customFormat="1" x14ac:dyDescent="0.2">
      <c r="B670" s="11"/>
      <c r="C670" s="12"/>
      <c r="D670" s="13"/>
      <c r="E670" s="13"/>
      <c r="F670" s="13"/>
      <c r="G670" s="12"/>
      <c r="L670" s="12"/>
      <c r="M670" s="12"/>
    </row>
    <row r="671" spans="2:13" s="7" customFormat="1" x14ac:dyDescent="0.2">
      <c r="B671" s="11"/>
      <c r="C671" s="12"/>
      <c r="D671" s="13"/>
      <c r="E671" s="13"/>
      <c r="F671" s="13"/>
      <c r="G671" s="12"/>
      <c r="L671" s="12"/>
      <c r="M671" s="12"/>
    </row>
    <row r="672" spans="2:13" s="7" customFormat="1" x14ac:dyDescent="0.2">
      <c r="B672" s="11"/>
      <c r="C672" s="12"/>
      <c r="D672" s="13"/>
      <c r="E672" s="13"/>
      <c r="F672" s="13"/>
      <c r="G672" s="12"/>
      <c r="L672" s="12"/>
      <c r="M672" s="12"/>
    </row>
    <row r="673" spans="2:13" s="7" customFormat="1" x14ac:dyDescent="0.2">
      <c r="B673" s="11"/>
      <c r="C673" s="12"/>
      <c r="D673" s="13"/>
      <c r="E673" s="13"/>
      <c r="F673" s="13"/>
      <c r="G673" s="12"/>
      <c r="L673" s="12"/>
      <c r="M673" s="12"/>
    </row>
    <row r="674" spans="2:13" s="7" customFormat="1" x14ac:dyDescent="0.2">
      <c r="B674" s="11"/>
      <c r="C674" s="12"/>
      <c r="D674" s="13"/>
      <c r="E674" s="13"/>
      <c r="F674" s="13"/>
      <c r="G674" s="12"/>
      <c r="L674" s="12"/>
      <c r="M674" s="12"/>
    </row>
    <row r="675" spans="2:13" s="7" customFormat="1" x14ac:dyDescent="0.2">
      <c r="B675" s="11"/>
      <c r="C675" s="12"/>
      <c r="D675" s="13"/>
      <c r="E675" s="13"/>
      <c r="F675" s="13"/>
      <c r="G675" s="12"/>
      <c r="L675" s="12"/>
      <c r="M675" s="12"/>
    </row>
    <row r="676" spans="2:13" s="7" customFormat="1" x14ac:dyDescent="0.2">
      <c r="B676" s="11"/>
      <c r="C676" s="12"/>
      <c r="D676" s="13"/>
      <c r="E676" s="13"/>
      <c r="F676" s="13"/>
      <c r="G676" s="12"/>
      <c r="L676" s="12"/>
      <c r="M676" s="12"/>
    </row>
    <row r="677" spans="2:13" s="7" customFormat="1" x14ac:dyDescent="0.2">
      <c r="B677" s="11"/>
      <c r="C677" s="12"/>
      <c r="D677" s="13"/>
      <c r="E677" s="13"/>
      <c r="F677" s="13"/>
      <c r="G677" s="12"/>
      <c r="L677" s="12"/>
      <c r="M677" s="12"/>
    </row>
    <row r="678" spans="2:13" s="7" customFormat="1" x14ac:dyDescent="0.2">
      <c r="B678" s="11"/>
      <c r="C678" s="12"/>
      <c r="D678" s="13"/>
      <c r="E678" s="13"/>
      <c r="F678" s="13"/>
      <c r="G678" s="12"/>
      <c r="L678" s="12"/>
      <c r="M678" s="12"/>
    </row>
    <row r="679" spans="2:13" s="7" customFormat="1" x14ac:dyDescent="0.2">
      <c r="B679" s="11"/>
      <c r="C679" s="12"/>
      <c r="D679" s="13"/>
      <c r="E679" s="13"/>
      <c r="F679" s="13"/>
      <c r="G679" s="12"/>
      <c r="L679" s="12"/>
      <c r="M679" s="12"/>
    </row>
    <row r="680" spans="2:13" s="7" customFormat="1" x14ac:dyDescent="0.2">
      <c r="B680" s="11"/>
      <c r="C680" s="12"/>
      <c r="D680" s="13"/>
      <c r="E680" s="13"/>
      <c r="F680" s="13"/>
      <c r="G680" s="12"/>
      <c r="L680" s="12"/>
      <c r="M680" s="12"/>
    </row>
    <row r="681" spans="2:13" s="7" customFormat="1" x14ac:dyDescent="0.2">
      <c r="B681" s="11"/>
      <c r="C681" s="12"/>
      <c r="D681" s="13"/>
      <c r="E681" s="13"/>
      <c r="F681" s="13"/>
      <c r="G681" s="12"/>
      <c r="L681" s="12"/>
      <c r="M681" s="12"/>
    </row>
    <row r="682" spans="2:13" s="7" customFormat="1" x14ac:dyDescent="0.2">
      <c r="B682" s="11"/>
      <c r="C682" s="12"/>
      <c r="D682" s="13"/>
      <c r="E682" s="13"/>
      <c r="F682" s="13"/>
      <c r="G682" s="12"/>
      <c r="L682" s="12"/>
      <c r="M682" s="12"/>
    </row>
    <row r="683" spans="2:13" s="7" customFormat="1" x14ac:dyDescent="0.2">
      <c r="B683" s="11"/>
      <c r="C683" s="12"/>
      <c r="D683" s="13"/>
      <c r="E683" s="13"/>
      <c r="F683" s="13"/>
      <c r="G683" s="12"/>
      <c r="L683" s="12"/>
      <c r="M683" s="12"/>
    </row>
    <row r="684" spans="2:13" s="7" customFormat="1" x14ac:dyDescent="0.2">
      <c r="B684" s="11"/>
      <c r="C684" s="12"/>
      <c r="D684" s="13"/>
      <c r="E684" s="13"/>
      <c r="F684" s="13"/>
      <c r="G684" s="12"/>
      <c r="L684" s="12"/>
      <c r="M684" s="12"/>
    </row>
    <row r="685" spans="2:13" s="7" customFormat="1" x14ac:dyDescent="0.2">
      <c r="B685" s="11"/>
      <c r="C685" s="12"/>
      <c r="D685" s="13"/>
      <c r="E685" s="13"/>
      <c r="F685" s="13"/>
      <c r="G685" s="12"/>
      <c r="L685" s="12"/>
      <c r="M685" s="12"/>
    </row>
    <row r="686" spans="2:13" s="7" customFormat="1" x14ac:dyDescent="0.2">
      <c r="B686" s="11"/>
      <c r="C686" s="12"/>
      <c r="D686" s="13"/>
      <c r="E686" s="13"/>
      <c r="F686" s="13"/>
      <c r="G686" s="12"/>
      <c r="L686" s="12"/>
      <c r="M686" s="12"/>
    </row>
    <row r="687" spans="2:13" s="7" customFormat="1" x14ac:dyDescent="0.2">
      <c r="B687" s="11"/>
      <c r="C687" s="12"/>
      <c r="D687" s="13"/>
      <c r="E687" s="13"/>
      <c r="F687" s="13"/>
      <c r="G687" s="12"/>
      <c r="L687" s="12"/>
      <c r="M687" s="12"/>
    </row>
    <row r="688" spans="2:13" s="7" customFormat="1" x14ac:dyDescent="0.2">
      <c r="B688" s="11"/>
      <c r="C688" s="12"/>
      <c r="D688" s="13"/>
      <c r="E688" s="13"/>
      <c r="F688" s="13"/>
      <c r="G688" s="12"/>
      <c r="L688" s="12"/>
      <c r="M688" s="12"/>
    </row>
    <row r="689" spans="2:13" s="7" customFormat="1" x14ac:dyDescent="0.2">
      <c r="B689" s="11"/>
      <c r="C689" s="12"/>
      <c r="D689" s="13"/>
      <c r="E689" s="13"/>
      <c r="F689" s="13"/>
      <c r="G689" s="12"/>
      <c r="L689" s="12"/>
      <c r="M689" s="12"/>
    </row>
    <row r="690" spans="2:13" s="7" customFormat="1" x14ac:dyDescent="0.2">
      <c r="B690" s="11"/>
      <c r="C690" s="12"/>
      <c r="D690" s="13"/>
      <c r="E690" s="13"/>
      <c r="F690" s="13"/>
      <c r="G690" s="12"/>
      <c r="L690" s="12"/>
      <c r="M690" s="12"/>
    </row>
    <row r="691" spans="2:13" s="7" customFormat="1" x14ac:dyDescent="0.2">
      <c r="B691" s="11"/>
      <c r="C691" s="12"/>
      <c r="D691" s="13"/>
      <c r="E691" s="13"/>
      <c r="F691" s="13"/>
      <c r="G691" s="12"/>
      <c r="L691" s="12"/>
      <c r="M691" s="12"/>
    </row>
    <row r="692" spans="2:13" s="7" customFormat="1" x14ac:dyDescent="0.2">
      <c r="B692" s="11"/>
      <c r="C692" s="12"/>
      <c r="D692" s="13"/>
      <c r="E692" s="13"/>
      <c r="F692" s="13"/>
      <c r="G692" s="12"/>
      <c r="L692" s="12"/>
      <c r="M692" s="12"/>
    </row>
    <row r="693" spans="2:13" s="7" customFormat="1" x14ac:dyDescent="0.2">
      <c r="B693" s="11"/>
      <c r="C693" s="12"/>
      <c r="D693" s="13"/>
      <c r="E693" s="13"/>
      <c r="F693" s="13"/>
      <c r="G693" s="12"/>
      <c r="L693" s="12"/>
      <c r="M693" s="12"/>
    </row>
    <row r="694" spans="2:13" s="7" customFormat="1" x14ac:dyDescent="0.2">
      <c r="B694" s="11"/>
      <c r="C694" s="12"/>
      <c r="D694" s="13"/>
      <c r="E694" s="13"/>
      <c r="F694" s="13"/>
      <c r="G694" s="12"/>
      <c r="L694" s="12"/>
      <c r="M694" s="12"/>
    </row>
    <row r="695" spans="2:13" s="7" customFormat="1" x14ac:dyDescent="0.2">
      <c r="B695" s="11"/>
      <c r="C695" s="12"/>
      <c r="D695" s="13"/>
      <c r="E695" s="13"/>
      <c r="F695" s="13"/>
      <c r="G695" s="12"/>
      <c r="L695" s="12"/>
      <c r="M695" s="12"/>
    </row>
    <row r="696" spans="2:13" s="7" customFormat="1" x14ac:dyDescent="0.2">
      <c r="B696" s="11"/>
      <c r="C696" s="12"/>
      <c r="D696" s="13"/>
      <c r="E696" s="13"/>
      <c r="F696" s="13"/>
      <c r="G696" s="12"/>
      <c r="L696" s="12"/>
      <c r="M696" s="12"/>
    </row>
    <row r="697" spans="2:13" s="7" customFormat="1" x14ac:dyDescent="0.2">
      <c r="B697" s="11"/>
      <c r="C697" s="12"/>
      <c r="D697" s="13"/>
      <c r="E697" s="13"/>
      <c r="F697" s="13"/>
      <c r="G697" s="12"/>
      <c r="L697" s="12"/>
      <c r="M697" s="12"/>
    </row>
    <row r="698" spans="2:13" s="7" customFormat="1" x14ac:dyDescent="0.2">
      <c r="B698" s="11"/>
      <c r="C698" s="12"/>
      <c r="D698" s="13"/>
      <c r="E698" s="13"/>
      <c r="F698" s="13"/>
      <c r="G698" s="12"/>
      <c r="L698" s="12"/>
      <c r="M698" s="12"/>
    </row>
    <row r="699" spans="2:13" s="7" customFormat="1" x14ac:dyDescent="0.2">
      <c r="B699" s="11"/>
      <c r="C699" s="12"/>
      <c r="D699" s="13"/>
      <c r="E699" s="13"/>
      <c r="F699" s="13"/>
      <c r="G699" s="12"/>
      <c r="L699" s="12"/>
      <c r="M699" s="12"/>
    </row>
    <row r="700" spans="2:13" s="7" customFormat="1" x14ac:dyDescent="0.2">
      <c r="B700" s="11"/>
      <c r="C700" s="12"/>
      <c r="D700" s="13"/>
      <c r="E700" s="13"/>
      <c r="F700" s="13"/>
      <c r="G700" s="12"/>
      <c r="L700" s="12"/>
      <c r="M700" s="12"/>
    </row>
    <row r="701" spans="2:13" s="7" customFormat="1" x14ac:dyDescent="0.2">
      <c r="B701" s="11"/>
      <c r="C701" s="12"/>
      <c r="D701" s="13"/>
      <c r="E701" s="13"/>
      <c r="F701" s="13"/>
      <c r="G701" s="12"/>
      <c r="L701" s="12"/>
      <c r="M701" s="12"/>
    </row>
    <row r="702" spans="2:13" s="7" customFormat="1" x14ac:dyDescent="0.2">
      <c r="B702" s="11"/>
      <c r="C702" s="12"/>
      <c r="D702" s="13"/>
      <c r="E702" s="13"/>
      <c r="F702" s="13"/>
      <c r="G702" s="12"/>
      <c r="L702" s="12"/>
      <c r="M702" s="12"/>
    </row>
    <row r="703" spans="2:13" s="7" customFormat="1" x14ac:dyDescent="0.2">
      <c r="B703" s="11"/>
      <c r="C703" s="12"/>
      <c r="D703" s="13"/>
      <c r="E703" s="13"/>
      <c r="F703" s="13"/>
      <c r="G703" s="12"/>
      <c r="L703" s="12"/>
      <c r="M703" s="12"/>
    </row>
    <row r="704" spans="2:13" s="7" customFormat="1" x14ac:dyDescent="0.2">
      <c r="B704" s="11"/>
      <c r="C704" s="12"/>
      <c r="D704" s="13"/>
      <c r="E704" s="13"/>
      <c r="F704" s="13"/>
      <c r="G704" s="12"/>
      <c r="L704" s="12"/>
      <c r="M704" s="12"/>
    </row>
    <row r="705" spans="2:13" s="7" customFormat="1" x14ac:dyDescent="0.2">
      <c r="B705" s="11"/>
      <c r="C705" s="12"/>
      <c r="D705" s="13"/>
      <c r="E705" s="13"/>
      <c r="F705" s="13"/>
      <c r="G705" s="12"/>
      <c r="L705" s="12"/>
      <c r="M705" s="12"/>
    </row>
    <row r="706" spans="2:13" s="7" customFormat="1" x14ac:dyDescent="0.2">
      <c r="B706" s="11"/>
      <c r="C706" s="12"/>
      <c r="D706" s="13"/>
      <c r="E706" s="13"/>
      <c r="F706" s="13"/>
      <c r="G706" s="12"/>
      <c r="L706" s="12"/>
      <c r="M706" s="12"/>
    </row>
    <row r="707" spans="2:13" s="7" customFormat="1" x14ac:dyDescent="0.2">
      <c r="B707" s="11"/>
      <c r="C707" s="12"/>
      <c r="D707" s="13"/>
      <c r="E707" s="13"/>
      <c r="F707" s="13"/>
      <c r="G707" s="12"/>
      <c r="L707" s="12"/>
      <c r="M707" s="12"/>
    </row>
    <row r="708" spans="2:13" s="7" customFormat="1" x14ac:dyDescent="0.2">
      <c r="B708" s="11"/>
      <c r="C708" s="12"/>
      <c r="D708" s="13"/>
      <c r="E708" s="13"/>
      <c r="F708" s="13"/>
      <c r="G708" s="12"/>
      <c r="L708" s="12"/>
      <c r="M708" s="12"/>
    </row>
    <row r="709" spans="2:13" s="7" customFormat="1" x14ac:dyDescent="0.2">
      <c r="B709" s="11"/>
      <c r="C709" s="12"/>
      <c r="D709" s="13"/>
      <c r="E709" s="13"/>
      <c r="F709" s="13"/>
      <c r="G709" s="12"/>
      <c r="L709" s="12"/>
      <c r="M709" s="12"/>
    </row>
    <row r="710" spans="2:13" s="7" customFormat="1" x14ac:dyDescent="0.2">
      <c r="B710" s="11"/>
      <c r="C710" s="12"/>
      <c r="D710" s="13"/>
      <c r="E710" s="13"/>
      <c r="F710" s="13"/>
      <c r="G710" s="12"/>
      <c r="L710" s="12"/>
      <c r="M710" s="12"/>
    </row>
    <row r="711" spans="2:13" s="7" customFormat="1" x14ac:dyDescent="0.2">
      <c r="B711" s="11"/>
      <c r="C711" s="12"/>
      <c r="D711" s="13"/>
      <c r="E711" s="13"/>
      <c r="F711" s="13"/>
      <c r="G711" s="12"/>
      <c r="L711" s="12"/>
      <c r="M711" s="12"/>
    </row>
    <row r="712" spans="2:13" s="7" customFormat="1" x14ac:dyDescent="0.2">
      <c r="B712" s="11"/>
      <c r="C712" s="12"/>
      <c r="D712" s="13"/>
      <c r="E712" s="13"/>
      <c r="F712" s="13"/>
      <c r="G712" s="12"/>
      <c r="L712" s="12"/>
      <c r="M712" s="12"/>
    </row>
    <row r="713" spans="2:13" s="7" customFormat="1" x14ac:dyDescent="0.2">
      <c r="B713" s="11"/>
      <c r="C713" s="12"/>
      <c r="D713" s="13"/>
      <c r="E713" s="13"/>
      <c r="F713" s="13"/>
      <c r="G713" s="12"/>
      <c r="L713" s="12"/>
      <c r="M713" s="12"/>
    </row>
    <row r="714" spans="2:13" s="7" customFormat="1" x14ac:dyDescent="0.2">
      <c r="B714" s="11"/>
      <c r="C714" s="12"/>
      <c r="D714" s="13"/>
      <c r="E714" s="13"/>
      <c r="F714" s="13"/>
      <c r="G714" s="12"/>
      <c r="L714" s="12"/>
      <c r="M714" s="12"/>
    </row>
    <row r="715" spans="2:13" s="7" customFormat="1" x14ac:dyDescent="0.2">
      <c r="B715" s="11"/>
      <c r="C715" s="12"/>
      <c r="D715" s="13"/>
      <c r="E715" s="13"/>
      <c r="F715" s="13"/>
      <c r="G715" s="12"/>
      <c r="L715" s="12"/>
      <c r="M715" s="12"/>
    </row>
    <row r="716" spans="2:13" s="7" customFormat="1" x14ac:dyDescent="0.2">
      <c r="B716" s="11"/>
      <c r="C716" s="12"/>
      <c r="D716" s="13"/>
      <c r="E716" s="13"/>
      <c r="F716" s="13"/>
      <c r="G716" s="12"/>
      <c r="L716" s="12"/>
      <c r="M716" s="12"/>
    </row>
    <row r="717" spans="2:13" s="7" customFormat="1" x14ac:dyDescent="0.2">
      <c r="B717" s="11"/>
      <c r="C717" s="12"/>
      <c r="D717" s="13"/>
      <c r="E717" s="13"/>
      <c r="F717" s="13"/>
      <c r="G717" s="12"/>
      <c r="L717" s="12"/>
      <c r="M717" s="12"/>
    </row>
    <row r="718" spans="2:13" s="7" customFormat="1" x14ac:dyDescent="0.2">
      <c r="B718" s="11"/>
      <c r="C718" s="12"/>
      <c r="D718" s="13"/>
      <c r="E718" s="13"/>
      <c r="F718" s="13"/>
      <c r="G718" s="12"/>
      <c r="L718" s="12"/>
      <c r="M718" s="12"/>
    </row>
    <row r="719" spans="2:13" s="7" customFormat="1" x14ac:dyDescent="0.2">
      <c r="B719" s="11"/>
      <c r="C719" s="12"/>
      <c r="D719" s="13"/>
      <c r="E719" s="13"/>
      <c r="F719" s="13"/>
      <c r="G719" s="12"/>
      <c r="L719" s="12"/>
      <c r="M719" s="12"/>
    </row>
    <row r="720" spans="2:13" s="7" customFormat="1" x14ac:dyDescent="0.2">
      <c r="B720" s="11"/>
      <c r="C720" s="12"/>
      <c r="D720" s="13"/>
      <c r="E720" s="13"/>
      <c r="F720" s="13"/>
      <c r="G720" s="12"/>
      <c r="L720" s="12"/>
      <c r="M720" s="12"/>
    </row>
    <row r="721" spans="2:13" s="7" customFormat="1" x14ac:dyDescent="0.2">
      <c r="B721" s="11"/>
      <c r="C721" s="12"/>
      <c r="D721" s="13"/>
      <c r="E721" s="13"/>
      <c r="F721" s="13"/>
      <c r="G721" s="12"/>
      <c r="L721" s="12"/>
      <c r="M721" s="12"/>
    </row>
    <row r="722" spans="2:13" s="7" customFormat="1" x14ac:dyDescent="0.2">
      <c r="B722" s="11"/>
      <c r="C722" s="12"/>
      <c r="D722" s="13"/>
      <c r="E722" s="13"/>
      <c r="F722" s="13"/>
      <c r="G722" s="12"/>
      <c r="L722" s="12"/>
      <c r="M722" s="12"/>
    </row>
    <row r="723" spans="2:13" s="7" customFormat="1" x14ac:dyDescent="0.2">
      <c r="B723" s="11"/>
      <c r="C723" s="12"/>
      <c r="D723" s="13"/>
      <c r="E723" s="13"/>
      <c r="F723" s="13"/>
      <c r="G723" s="12"/>
      <c r="L723" s="12"/>
      <c r="M723" s="12"/>
    </row>
    <row r="724" spans="2:13" s="7" customFormat="1" x14ac:dyDescent="0.2">
      <c r="B724" s="11"/>
      <c r="C724" s="12"/>
      <c r="D724" s="13"/>
      <c r="E724" s="13"/>
      <c r="F724" s="13"/>
      <c r="G724" s="12"/>
      <c r="L724" s="12"/>
      <c r="M724" s="12"/>
    </row>
    <row r="725" spans="2:13" s="7" customFormat="1" x14ac:dyDescent="0.2">
      <c r="B725" s="11"/>
      <c r="C725" s="12"/>
      <c r="D725" s="13"/>
      <c r="E725" s="13"/>
      <c r="F725" s="13"/>
      <c r="G725" s="12"/>
      <c r="L725" s="12"/>
      <c r="M725" s="12"/>
    </row>
    <row r="726" spans="2:13" s="7" customFormat="1" x14ac:dyDescent="0.2">
      <c r="B726" s="11"/>
      <c r="C726" s="12"/>
      <c r="D726" s="13"/>
      <c r="E726" s="13"/>
      <c r="F726" s="13"/>
      <c r="G726" s="12"/>
      <c r="L726" s="12"/>
      <c r="M726" s="12"/>
    </row>
    <row r="727" spans="2:13" s="7" customFormat="1" x14ac:dyDescent="0.2">
      <c r="B727" s="11"/>
      <c r="C727" s="12"/>
      <c r="D727" s="13"/>
      <c r="E727" s="13"/>
      <c r="F727" s="13"/>
      <c r="G727" s="12"/>
      <c r="L727" s="12"/>
      <c r="M727" s="12"/>
    </row>
    <row r="728" spans="2:13" s="7" customFormat="1" x14ac:dyDescent="0.2">
      <c r="B728" s="11"/>
      <c r="C728" s="12"/>
      <c r="D728" s="13"/>
      <c r="E728" s="13"/>
      <c r="F728" s="13"/>
      <c r="G728" s="12"/>
      <c r="L728" s="12"/>
      <c r="M728" s="12"/>
    </row>
    <row r="729" spans="2:13" s="7" customFormat="1" x14ac:dyDescent="0.2">
      <c r="B729" s="11"/>
      <c r="C729" s="12"/>
      <c r="D729" s="13"/>
      <c r="E729" s="13"/>
      <c r="F729" s="13"/>
      <c r="G729" s="12"/>
      <c r="L729" s="12"/>
      <c r="M729" s="12"/>
    </row>
    <row r="730" spans="2:13" s="7" customFormat="1" x14ac:dyDescent="0.2">
      <c r="B730" s="11"/>
      <c r="C730" s="12"/>
      <c r="D730" s="13"/>
      <c r="E730" s="13"/>
      <c r="F730" s="13"/>
      <c r="G730" s="12"/>
      <c r="L730" s="12"/>
      <c r="M730" s="12"/>
    </row>
    <row r="731" spans="2:13" s="7" customFormat="1" x14ac:dyDescent="0.2">
      <c r="B731" s="11"/>
      <c r="C731" s="12"/>
      <c r="D731" s="13"/>
      <c r="E731" s="13"/>
      <c r="F731" s="13"/>
      <c r="G731" s="12"/>
      <c r="L731" s="12"/>
      <c r="M731" s="12"/>
    </row>
    <row r="732" spans="2:13" s="7" customFormat="1" x14ac:dyDescent="0.2">
      <c r="B732" s="11"/>
      <c r="C732" s="12"/>
      <c r="D732" s="13"/>
      <c r="E732" s="13"/>
      <c r="F732" s="13"/>
      <c r="G732" s="12"/>
      <c r="L732" s="12"/>
      <c r="M732" s="12"/>
    </row>
    <row r="733" spans="2:13" s="7" customFormat="1" x14ac:dyDescent="0.2">
      <c r="B733" s="11"/>
      <c r="C733" s="12"/>
      <c r="D733" s="13"/>
      <c r="E733" s="13"/>
      <c r="F733" s="13"/>
      <c r="G733" s="12"/>
      <c r="L733" s="12"/>
      <c r="M733" s="12"/>
    </row>
    <row r="734" spans="2:13" s="7" customFormat="1" x14ac:dyDescent="0.2">
      <c r="B734" s="11"/>
      <c r="C734" s="12"/>
      <c r="D734" s="13"/>
      <c r="E734" s="13"/>
      <c r="F734" s="13"/>
      <c r="G734" s="12"/>
      <c r="L734" s="12"/>
      <c r="M734" s="12"/>
    </row>
    <row r="735" spans="2:13" s="7" customFormat="1" x14ac:dyDescent="0.2">
      <c r="B735" s="11"/>
      <c r="C735" s="12"/>
      <c r="D735" s="13"/>
      <c r="E735" s="13"/>
      <c r="F735" s="13"/>
      <c r="G735" s="12"/>
      <c r="L735" s="12"/>
      <c r="M735" s="12"/>
    </row>
    <row r="736" spans="2:13" s="7" customFormat="1" x14ac:dyDescent="0.2">
      <c r="B736" s="11"/>
      <c r="C736" s="12"/>
      <c r="D736" s="13"/>
      <c r="E736" s="13"/>
      <c r="F736" s="13"/>
      <c r="G736" s="12"/>
      <c r="L736" s="12"/>
      <c r="M736" s="12"/>
    </row>
    <row r="737" spans="2:13" s="7" customFormat="1" x14ac:dyDescent="0.2">
      <c r="B737" s="11"/>
      <c r="C737" s="12"/>
      <c r="D737" s="13"/>
      <c r="E737" s="13"/>
      <c r="F737" s="13"/>
      <c r="G737" s="12"/>
      <c r="L737" s="12"/>
      <c r="M737" s="12"/>
    </row>
    <row r="738" spans="2:13" s="7" customFormat="1" x14ac:dyDescent="0.2">
      <c r="B738" s="11"/>
      <c r="C738" s="12"/>
      <c r="D738" s="13"/>
      <c r="E738" s="13"/>
      <c r="F738" s="13"/>
      <c r="G738" s="12"/>
      <c r="L738" s="12"/>
      <c r="M738" s="12"/>
    </row>
    <row r="739" spans="2:13" s="7" customFormat="1" x14ac:dyDescent="0.2">
      <c r="B739" s="11"/>
      <c r="C739" s="12"/>
      <c r="D739" s="13"/>
      <c r="E739" s="13"/>
      <c r="F739" s="13"/>
      <c r="G739" s="12"/>
      <c r="L739" s="12"/>
      <c r="M739" s="12"/>
    </row>
    <row r="740" spans="2:13" s="7" customFormat="1" x14ac:dyDescent="0.2">
      <c r="B740" s="11"/>
      <c r="C740" s="12"/>
      <c r="D740" s="13"/>
      <c r="E740" s="13"/>
      <c r="F740" s="13"/>
      <c r="G740" s="12"/>
      <c r="L740" s="12"/>
      <c r="M740" s="12"/>
    </row>
    <row r="741" spans="2:13" s="7" customFormat="1" x14ac:dyDescent="0.2">
      <c r="B741" s="11"/>
      <c r="C741" s="12"/>
      <c r="D741" s="13"/>
      <c r="E741" s="13"/>
      <c r="F741" s="13"/>
      <c r="G741" s="12"/>
      <c r="L741" s="12"/>
      <c r="M741" s="12"/>
    </row>
    <row r="742" spans="2:13" s="7" customFormat="1" x14ac:dyDescent="0.2">
      <c r="B742" s="11"/>
      <c r="C742" s="12"/>
      <c r="D742" s="13"/>
      <c r="E742" s="13"/>
      <c r="F742" s="13"/>
      <c r="G742" s="12"/>
      <c r="L742" s="12"/>
      <c r="M742" s="12"/>
    </row>
    <row r="743" spans="2:13" s="7" customFormat="1" x14ac:dyDescent="0.2">
      <c r="B743" s="11"/>
      <c r="C743" s="12"/>
      <c r="D743" s="13"/>
      <c r="E743" s="13"/>
      <c r="F743" s="13"/>
      <c r="G743" s="12"/>
      <c r="L743" s="12"/>
      <c r="M743" s="12"/>
    </row>
    <row r="744" spans="2:13" s="7" customFormat="1" x14ac:dyDescent="0.2">
      <c r="B744" s="11"/>
      <c r="C744" s="12"/>
      <c r="D744" s="13"/>
      <c r="E744" s="13"/>
      <c r="F744" s="13"/>
      <c r="G744" s="12"/>
      <c r="L744" s="12"/>
      <c r="M744" s="12"/>
    </row>
    <row r="745" spans="2:13" s="7" customFormat="1" x14ac:dyDescent="0.2">
      <c r="B745" s="11"/>
      <c r="C745" s="12"/>
      <c r="D745" s="13"/>
      <c r="E745" s="13"/>
      <c r="F745" s="13"/>
      <c r="G745" s="12"/>
      <c r="L745" s="12"/>
      <c r="M745" s="12"/>
    </row>
    <row r="746" spans="2:13" s="7" customFormat="1" x14ac:dyDescent="0.2">
      <c r="B746" s="11"/>
      <c r="C746" s="12"/>
      <c r="D746" s="13"/>
      <c r="E746" s="13"/>
      <c r="F746" s="13"/>
      <c r="G746" s="12"/>
      <c r="L746" s="12"/>
      <c r="M746" s="12"/>
    </row>
    <row r="747" spans="2:13" s="7" customFormat="1" x14ac:dyDescent="0.2">
      <c r="B747" s="11"/>
      <c r="C747" s="12"/>
      <c r="D747" s="13"/>
      <c r="E747" s="13"/>
      <c r="F747" s="13"/>
      <c r="G747" s="12"/>
      <c r="L747" s="12"/>
      <c r="M747" s="12"/>
    </row>
    <row r="748" spans="2:13" s="7" customFormat="1" x14ac:dyDescent="0.2">
      <c r="B748" s="11"/>
      <c r="C748" s="12"/>
      <c r="D748" s="13"/>
      <c r="E748" s="13"/>
      <c r="F748" s="13"/>
      <c r="G748" s="12"/>
      <c r="L748" s="12"/>
      <c r="M748" s="12"/>
    </row>
    <row r="749" spans="2:13" s="7" customFormat="1" x14ac:dyDescent="0.2">
      <c r="B749" s="11"/>
      <c r="C749" s="12"/>
      <c r="D749" s="13"/>
      <c r="E749" s="13"/>
      <c r="F749" s="13"/>
      <c r="G749" s="12"/>
      <c r="L749" s="12"/>
      <c r="M749" s="12"/>
    </row>
    <row r="750" spans="2:13" s="7" customFormat="1" x14ac:dyDescent="0.2">
      <c r="B750" s="11"/>
      <c r="C750" s="12"/>
      <c r="D750" s="13"/>
      <c r="E750" s="13"/>
      <c r="F750" s="13"/>
      <c r="G750" s="12"/>
      <c r="L750" s="12"/>
      <c r="M750" s="12"/>
    </row>
    <row r="751" spans="2:13" s="7" customFormat="1" x14ac:dyDescent="0.2">
      <c r="B751" s="11"/>
      <c r="C751" s="12"/>
      <c r="D751" s="13"/>
      <c r="E751" s="13"/>
      <c r="F751" s="13"/>
      <c r="G751" s="12"/>
      <c r="L751" s="12"/>
      <c r="M751" s="12"/>
    </row>
    <row r="752" spans="2:13" s="7" customFormat="1" x14ac:dyDescent="0.2">
      <c r="B752" s="11"/>
      <c r="C752" s="12"/>
      <c r="D752" s="13"/>
      <c r="E752" s="13"/>
      <c r="F752" s="13"/>
      <c r="G752" s="12"/>
      <c r="L752" s="12"/>
      <c r="M752" s="12"/>
    </row>
    <row r="753" spans="2:13" s="7" customFormat="1" x14ac:dyDescent="0.2">
      <c r="B753" s="11"/>
      <c r="C753" s="12"/>
      <c r="D753" s="13"/>
      <c r="E753" s="13"/>
      <c r="F753" s="13"/>
      <c r="G753" s="12"/>
      <c r="L753" s="12"/>
      <c r="M753" s="12"/>
    </row>
    <row r="754" spans="2:13" s="7" customFormat="1" x14ac:dyDescent="0.2">
      <c r="B754" s="11"/>
      <c r="C754" s="12"/>
      <c r="D754" s="13"/>
      <c r="E754" s="13"/>
      <c r="F754" s="13"/>
      <c r="G754" s="12"/>
      <c r="L754" s="12"/>
      <c r="M754" s="12"/>
    </row>
    <row r="755" spans="2:13" s="7" customFormat="1" x14ac:dyDescent="0.2">
      <c r="B755" s="11"/>
      <c r="C755" s="12"/>
      <c r="D755" s="13"/>
      <c r="E755" s="13"/>
      <c r="F755" s="13"/>
      <c r="G755" s="12"/>
      <c r="L755" s="12"/>
      <c r="M755" s="12"/>
    </row>
    <row r="756" spans="2:13" s="7" customFormat="1" x14ac:dyDescent="0.2">
      <c r="B756" s="11"/>
      <c r="C756" s="12"/>
      <c r="D756" s="13"/>
      <c r="E756" s="13"/>
      <c r="F756" s="13"/>
      <c r="G756" s="12"/>
      <c r="L756" s="12"/>
      <c r="M756" s="12"/>
    </row>
    <row r="757" spans="2:13" s="7" customFormat="1" x14ac:dyDescent="0.2">
      <c r="B757" s="11"/>
      <c r="C757" s="12"/>
      <c r="D757" s="13"/>
      <c r="E757" s="13"/>
      <c r="F757" s="13"/>
      <c r="G757" s="12"/>
      <c r="L757" s="12"/>
      <c r="M757" s="12"/>
    </row>
    <row r="758" spans="2:13" s="7" customFormat="1" x14ac:dyDescent="0.2">
      <c r="B758" s="11"/>
      <c r="C758" s="12"/>
      <c r="D758" s="13"/>
      <c r="E758" s="13"/>
      <c r="F758" s="13"/>
      <c r="G758" s="12"/>
      <c r="L758" s="12"/>
      <c r="M758" s="12"/>
    </row>
    <row r="759" spans="2:13" s="7" customFormat="1" x14ac:dyDescent="0.2">
      <c r="B759" s="11"/>
      <c r="C759" s="12"/>
      <c r="D759" s="13"/>
      <c r="E759" s="13"/>
      <c r="F759" s="13"/>
      <c r="G759" s="12"/>
      <c r="L759" s="12"/>
      <c r="M759" s="12"/>
    </row>
    <row r="760" spans="2:13" s="7" customFormat="1" x14ac:dyDescent="0.2">
      <c r="B760" s="11"/>
      <c r="C760" s="12"/>
      <c r="D760" s="13"/>
      <c r="E760" s="13"/>
      <c r="F760" s="13"/>
      <c r="G760" s="12"/>
      <c r="L760" s="12"/>
      <c r="M760" s="12"/>
    </row>
    <row r="761" spans="2:13" s="7" customFormat="1" x14ac:dyDescent="0.2">
      <c r="B761" s="11"/>
      <c r="C761" s="12"/>
      <c r="D761" s="13"/>
      <c r="E761" s="13"/>
      <c r="F761" s="13"/>
      <c r="G761" s="12"/>
      <c r="L761" s="12"/>
      <c r="M761" s="12"/>
    </row>
    <row r="762" spans="2:13" s="7" customFormat="1" x14ac:dyDescent="0.2">
      <c r="B762" s="11"/>
      <c r="C762" s="12"/>
      <c r="D762" s="13"/>
      <c r="E762" s="13"/>
      <c r="F762" s="13"/>
      <c r="G762" s="12"/>
      <c r="L762" s="12"/>
      <c r="M762" s="12"/>
    </row>
    <row r="763" spans="2:13" s="7" customFormat="1" x14ac:dyDescent="0.2">
      <c r="B763" s="11"/>
      <c r="C763" s="12"/>
      <c r="D763" s="13"/>
      <c r="E763" s="13"/>
      <c r="F763" s="13"/>
      <c r="G763" s="12"/>
      <c r="L763" s="12"/>
      <c r="M763" s="12"/>
    </row>
    <row r="764" spans="2:13" s="7" customFormat="1" x14ac:dyDescent="0.2">
      <c r="B764" s="11"/>
      <c r="C764" s="12"/>
      <c r="D764" s="13"/>
      <c r="E764" s="13"/>
      <c r="F764" s="13"/>
      <c r="G764" s="12"/>
      <c r="L764" s="12"/>
      <c r="M764" s="12"/>
    </row>
    <row r="765" spans="2:13" s="7" customFormat="1" x14ac:dyDescent="0.2">
      <c r="B765" s="11"/>
      <c r="C765" s="12"/>
      <c r="D765" s="13"/>
      <c r="E765" s="13"/>
      <c r="F765" s="13"/>
      <c r="G765" s="12"/>
      <c r="L765" s="12"/>
      <c r="M765" s="12"/>
    </row>
    <row r="766" spans="2:13" s="7" customFormat="1" x14ac:dyDescent="0.2">
      <c r="B766" s="11"/>
      <c r="C766" s="12"/>
      <c r="D766" s="13"/>
      <c r="E766" s="13"/>
      <c r="F766" s="13"/>
      <c r="G766" s="12"/>
      <c r="L766" s="12"/>
      <c r="M766" s="12"/>
    </row>
    <row r="767" spans="2:13" s="7" customFormat="1" x14ac:dyDescent="0.2">
      <c r="B767" s="11"/>
      <c r="C767" s="12"/>
      <c r="D767" s="13"/>
      <c r="E767" s="13"/>
      <c r="F767" s="13"/>
      <c r="G767" s="12"/>
      <c r="L767" s="12"/>
      <c r="M767" s="12"/>
    </row>
    <row r="768" spans="2:13" s="7" customFormat="1" x14ac:dyDescent="0.2">
      <c r="B768" s="11"/>
      <c r="C768" s="12"/>
      <c r="D768" s="13"/>
      <c r="E768" s="13"/>
      <c r="F768" s="13"/>
      <c r="G768" s="12"/>
      <c r="L768" s="12"/>
      <c r="M768" s="12"/>
    </row>
    <row r="769" spans="2:13" s="7" customFormat="1" x14ac:dyDescent="0.2">
      <c r="B769" s="11"/>
      <c r="C769" s="12"/>
      <c r="D769" s="13"/>
      <c r="E769" s="13"/>
      <c r="F769" s="13"/>
      <c r="G769" s="12"/>
      <c r="L769" s="12"/>
      <c r="M769" s="12"/>
    </row>
    <row r="770" spans="2:13" s="7" customFormat="1" x14ac:dyDescent="0.2">
      <c r="B770" s="11"/>
      <c r="C770" s="12"/>
      <c r="D770" s="13"/>
      <c r="E770" s="13"/>
      <c r="F770" s="13"/>
      <c r="G770" s="12"/>
      <c r="L770" s="12"/>
      <c r="M770" s="12"/>
    </row>
    <row r="771" spans="2:13" s="7" customFormat="1" x14ac:dyDescent="0.2">
      <c r="B771" s="11"/>
      <c r="C771" s="12"/>
      <c r="D771" s="13"/>
      <c r="E771" s="13"/>
      <c r="F771" s="13"/>
      <c r="G771" s="12"/>
      <c r="L771" s="12"/>
      <c r="M771" s="12"/>
    </row>
    <row r="772" spans="2:13" s="7" customFormat="1" x14ac:dyDescent="0.2">
      <c r="B772" s="11"/>
      <c r="C772" s="12"/>
      <c r="D772" s="13"/>
      <c r="E772" s="13"/>
      <c r="F772" s="13"/>
      <c r="G772" s="12"/>
      <c r="L772" s="12"/>
      <c r="M772" s="12"/>
    </row>
    <row r="773" spans="2:13" s="7" customFormat="1" x14ac:dyDescent="0.2">
      <c r="B773" s="11"/>
      <c r="C773" s="12"/>
      <c r="D773" s="13"/>
      <c r="E773" s="13"/>
      <c r="F773" s="13"/>
      <c r="G773" s="12"/>
      <c r="L773" s="12"/>
      <c r="M773" s="12"/>
    </row>
    <row r="774" spans="2:13" s="7" customFormat="1" x14ac:dyDescent="0.2">
      <c r="B774" s="11"/>
      <c r="C774" s="12"/>
      <c r="D774" s="13"/>
      <c r="E774" s="13"/>
      <c r="F774" s="13"/>
      <c r="G774" s="12"/>
      <c r="L774" s="12"/>
      <c r="M774" s="12"/>
    </row>
    <row r="775" spans="2:13" s="7" customFormat="1" x14ac:dyDescent="0.2">
      <c r="B775" s="11"/>
      <c r="C775" s="12"/>
      <c r="D775" s="13"/>
      <c r="E775" s="13"/>
      <c r="F775" s="13"/>
      <c r="G775" s="12"/>
      <c r="L775" s="12"/>
      <c r="M775" s="12"/>
    </row>
    <row r="776" spans="2:13" s="7" customFormat="1" x14ac:dyDescent="0.2">
      <c r="B776" s="11"/>
      <c r="C776" s="12"/>
      <c r="D776" s="13"/>
      <c r="E776" s="13"/>
      <c r="F776" s="13"/>
      <c r="G776" s="12"/>
      <c r="L776" s="12"/>
      <c r="M776" s="12"/>
    </row>
    <row r="777" spans="2:13" s="7" customFormat="1" x14ac:dyDescent="0.2">
      <c r="B777" s="11"/>
      <c r="C777" s="12"/>
      <c r="D777" s="13"/>
      <c r="E777" s="13"/>
      <c r="F777" s="13"/>
      <c r="G777" s="12"/>
      <c r="L777" s="12"/>
      <c r="M777" s="12"/>
    </row>
    <row r="778" spans="2:13" s="7" customFormat="1" x14ac:dyDescent="0.2">
      <c r="B778" s="11"/>
      <c r="C778" s="12"/>
      <c r="D778" s="13"/>
      <c r="E778" s="13"/>
      <c r="F778" s="13"/>
      <c r="G778" s="12"/>
      <c r="L778" s="12"/>
      <c r="M778" s="12"/>
    </row>
    <row r="779" spans="2:13" s="7" customFormat="1" x14ac:dyDescent="0.2">
      <c r="B779" s="11"/>
      <c r="C779" s="12"/>
      <c r="D779" s="13"/>
      <c r="E779" s="13"/>
      <c r="F779" s="13"/>
      <c r="G779" s="12"/>
      <c r="L779" s="12"/>
      <c r="M779" s="12"/>
    </row>
    <row r="780" spans="2:13" s="7" customFormat="1" x14ac:dyDescent="0.2">
      <c r="B780" s="11"/>
      <c r="C780" s="12"/>
      <c r="D780" s="13"/>
      <c r="E780" s="13"/>
      <c r="F780" s="13"/>
      <c r="G780" s="12"/>
      <c r="L780" s="12"/>
      <c r="M780" s="12"/>
    </row>
    <row r="781" spans="2:13" s="7" customFormat="1" x14ac:dyDescent="0.2">
      <c r="B781" s="11"/>
      <c r="C781" s="12"/>
      <c r="D781" s="13"/>
      <c r="E781" s="13"/>
      <c r="F781" s="13"/>
      <c r="G781" s="12"/>
      <c r="L781" s="12"/>
      <c r="M781" s="12"/>
    </row>
    <row r="782" spans="2:13" s="7" customFormat="1" x14ac:dyDescent="0.2">
      <c r="B782" s="11"/>
      <c r="C782" s="12"/>
      <c r="D782" s="13"/>
      <c r="E782" s="13"/>
      <c r="F782" s="13"/>
      <c r="G782" s="12"/>
      <c r="L782" s="12"/>
      <c r="M782" s="12"/>
    </row>
    <row r="783" spans="2:13" s="7" customFormat="1" x14ac:dyDescent="0.2">
      <c r="B783" s="11"/>
      <c r="C783" s="12"/>
      <c r="D783" s="13"/>
      <c r="E783" s="13"/>
      <c r="F783" s="13"/>
      <c r="G783" s="12"/>
      <c r="L783" s="12"/>
      <c r="M783" s="12"/>
    </row>
    <row r="784" spans="2:13" s="7" customFormat="1" x14ac:dyDescent="0.2">
      <c r="B784" s="11"/>
      <c r="C784" s="12"/>
      <c r="D784" s="13"/>
      <c r="E784" s="13"/>
      <c r="F784" s="13"/>
      <c r="G784" s="12"/>
      <c r="L784" s="12"/>
      <c r="M784" s="12"/>
    </row>
    <row r="785" spans="2:13" s="7" customFormat="1" x14ac:dyDescent="0.2">
      <c r="B785" s="11"/>
      <c r="C785" s="12"/>
      <c r="D785" s="13"/>
      <c r="E785" s="13"/>
      <c r="F785" s="13"/>
      <c r="G785" s="12"/>
      <c r="L785" s="12"/>
      <c r="M785" s="12"/>
    </row>
    <row r="786" spans="2:13" s="7" customFormat="1" x14ac:dyDescent="0.2">
      <c r="B786" s="11"/>
      <c r="C786" s="12"/>
      <c r="D786" s="13"/>
      <c r="E786" s="13"/>
      <c r="F786" s="13"/>
      <c r="G786" s="12"/>
      <c r="L786" s="12"/>
      <c r="M786" s="12"/>
    </row>
    <row r="787" spans="2:13" s="7" customFormat="1" x14ac:dyDescent="0.2">
      <c r="B787" s="11"/>
      <c r="C787" s="12"/>
      <c r="D787" s="13"/>
      <c r="E787" s="13"/>
      <c r="F787" s="13"/>
      <c r="G787" s="12"/>
      <c r="L787" s="12"/>
      <c r="M787" s="12"/>
    </row>
    <row r="788" spans="2:13" s="7" customFormat="1" x14ac:dyDescent="0.2">
      <c r="B788" s="11"/>
      <c r="C788" s="12"/>
      <c r="D788" s="13"/>
      <c r="E788" s="13"/>
      <c r="F788" s="13"/>
      <c r="G788" s="12"/>
      <c r="L788" s="12"/>
      <c r="M788" s="12"/>
    </row>
    <row r="789" spans="2:13" s="7" customFormat="1" x14ac:dyDescent="0.2">
      <c r="B789" s="11"/>
      <c r="C789" s="12"/>
      <c r="D789" s="13"/>
      <c r="E789" s="13"/>
      <c r="F789" s="13"/>
      <c r="G789" s="12"/>
      <c r="L789" s="12"/>
      <c r="M789" s="12"/>
    </row>
    <row r="790" spans="2:13" s="7" customFormat="1" x14ac:dyDescent="0.2">
      <c r="B790" s="11"/>
      <c r="C790" s="12"/>
      <c r="D790" s="13"/>
      <c r="E790" s="13"/>
      <c r="F790" s="13"/>
      <c r="G790" s="12"/>
      <c r="L790" s="12"/>
      <c r="M790" s="12"/>
    </row>
    <row r="791" spans="2:13" s="7" customFormat="1" x14ac:dyDescent="0.2">
      <c r="B791" s="11"/>
      <c r="C791" s="12"/>
      <c r="D791" s="13"/>
      <c r="E791" s="13"/>
      <c r="F791" s="13"/>
      <c r="G791" s="12"/>
      <c r="L791" s="12"/>
      <c r="M791" s="12"/>
    </row>
    <row r="792" spans="2:13" s="7" customFormat="1" x14ac:dyDescent="0.2">
      <c r="B792" s="11"/>
      <c r="C792" s="12"/>
      <c r="D792" s="13"/>
      <c r="E792" s="13"/>
      <c r="F792" s="13"/>
      <c r="G792" s="12"/>
      <c r="L792" s="12"/>
      <c r="M792" s="12"/>
    </row>
    <row r="793" spans="2:13" s="7" customFormat="1" x14ac:dyDescent="0.2">
      <c r="B793" s="11"/>
      <c r="C793" s="12"/>
      <c r="D793" s="13"/>
      <c r="E793" s="13"/>
      <c r="F793" s="13"/>
      <c r="G793" s="12"/>
      <c r="L793" s="12"/>
      <c r="M793" s="12"/>
    </row>
    <row r="794" spans="2:13" s="7" customFormat="1" x14ac:dyDescent="0.2">
      <c r="B794" s="11"/>
      <c r="C794" s="12"/>
      <c r="D794" s="13"/>
      <c r="E794" s="13"/>
      <c r="F794" s="13"/>
      <c r="G794" s="12"/>
      <c r="L794" s="12"/>
      <c r="M794" s="12"/>
    </row>
    <row r="795" spans="2:13" s="7" customFormat="1" x14ac:dyDescent="0.2">
      <c r="B795" s="11"/>
      <c r="C795" s="12"/>
      <c r="D795" s="13"/>
      <c r="E795" s="13"/>
      <c r="F795" s="13"/>
      <c r="G795" s="12"/>
      <c r="L795" s="12"/>
      <c r="M795" s="12"/>
    </row>
    <row r="796" spans="2:13" s="7" customFormat="1" x14ac:dyDescent="0.2">
      <c r="B796" s="11"/>
      <c r="C796" s="12"/>
      <c r="D796" s="13"/>
      <c r="E796" s="13"/>
      <c r="F796" s="13"/>
      <c r="G796" s="12"/>
      <c r="L796" s="12"/>
      <c r="M796" s="12"/>
    </row>
    <row r="797" spans="2:13" s="7" customFormat="1" x14ac:dyDescent="0.2">
      <c r="B797" s="11"/>
      <c r="C797" s="12"/>
      <c r="D797" s="13"/>
      <c r="E797" s="13"/>
      <c r="F797" s="13"/>
      <c r="G797" s="12"/>
      <c r="L797" s="12"/>
      <c r="M797" s="12"/>
    </row>
    <row r="798" spans="2:13" s="7" customFormat="1" x14ac:dyDescent="0.2">
      <c r="B798" s="11"/>
      <c r="C798" s="12"/>
      <c r="D798" s="13"/>
      <c r="E798" s="13"/>
      <c r="F798" s="13"/>
      <c r="G798" s="12"/>
      <c r="L798" s="12"/>
      <c r="M798" s="12"/>
    </row>
    <row r="799" spans="2:13" s="7" customFormat="1" x14ac:dyDescent="0.2">
      <c r="B799" s="11"/>
      <c r="C799" s="12"/>
      <c r="D799" s="13"/>
      <c r="E799" s="13"/>
      <c r="F799" s="13"/>
      <c r="G799" s="12"/>
      <c r="L799" s="12"/>
      <c r="M799" s="12"/>
    </row>
    <row r="800" spans="2:13" s="7" customFormat="1" x14ac:dyDescent="0.2">
      <c r="B800" s="11"/>
      <c r="C800" s="12"/>
      <c r="D800" s="13"/>
      <c r="E800" s="13"/>
      <c r="F800" s="13"/>
      <c r="G800" s="12"/>
      <c r="L800" s="12"/>
      <c r="M800" s="12"/>
    </row>
    <row r="801" spans="2:13" s="7" customFormat="1" x14ac:dyDescent="0.2">
      <c r="B801" s="11"/>
      <c r="C801" s="12"/>
      <c r="D801" s="13"/>
      <c r="E801" s="13"/>
      <c r="F801" s="13"/>
      <c r="G801" s="12"/>
      <c r="L801" s="12"/>
      <c r="M801" s="12"/>
    </row>
    <row r="802" spans="2:13" s="7" customFormat="1" x14ac:dyDescent="0.2">
      <c r="B802" s="11"/>
      <c r="C802" s="12"/>
      <c r="D802" s="13"/>
      <c r="E802" s="13"/>
      <c r="F802" s="13"/>
      <c r="G802" s="12"/>
      <c r="L802" s="12"/>
      <c r="M802" s="12"/>
    </row>
    <row r="803" spans="2:13" s="7" customFormat="1" x14ac:dyDescent="0.2">
      <c r="B803" s="11"/>
      <c r="C803" s="12"/>
      <c r="D803" s="13"/>
      <c r="E803" s="13"/>
      <c r="F803" s="13"/>
      <c r="G803" s="12"/>
      <c r="L803" s="12"/>
      <c r="M803" s="12"/>
    </row>
    <row r="804" spans="2:13" s="7" customFormat="1" x14ac:dyDescent="0.2">
      <c r="B804" s="11"/>
      <c r="C804" s="12"/>
      <c r="D804" s="13"/>
      <c r="E804" s="13"/>
      <c r="F804" s="13"/>
      <c r="G804" s="12"/>
      <c r="L804" s="12"/>
      <c r="M804" s="12"/>
    </row>
    <row r="805" spans="2:13" s="7" customFormat="1" x14ac:dyDescent="0.2">
      <c r="B805" s="11"/>
      <c r="C805" s="12"/>
      <c r="D805" s="13"/>
      <c r="E805" s="13"/>
      <c r="F805" s="13"/>
      <c r="G805" s="12"/>
      <c r="L805" s="12"/>
      <c r="M805" s="12"/>
    </row>
    <row r="806" spans="2:13" s="7" customFormat="1" x14ac:dyDescent="0.2">
      <c r="B806" s="11"/>
      <c r="C806" s="12"/>
      <c r="D806" s="13"/>
      <c r="E806" s="13"/>
      <c r="F806" s="13"/>
      <c r="G806" s="12"/>
      <c r="L806" s="12"/>
      <c r="M806" s="12"/>
    </row>
    <row r="807" spans="2:13" s="7" customFormat="1" x14ac:dyDescent="0.2">
      <c r="B807" s="11"/>
      <c r="C807" s="12"/>
      <c r="D807" s="13"/>
      <c r="E807" s="13"/>
      <c r="F807" s="13"/>
      <c r="G807" s="12"/>
      <c r="L807" s="12"/>
      <c r="M807" s="12"/>
    </row>
    <row r="808" spans="2:13" s="7" customFormat="1" x14ac:dyDescent="0.2">
      <c r="B808" s="11"/>
      <c r="C808" s="12"/>
      <c r="D808" s="13"/>
      <c r="E808" s="13"/>
      <c r="F808" s="13"/>
      <c r="G808" s="12"/>
      <c r="L808" s="12"/>
      <c r="M808" s="12"/>
    </row>
    <row r="809" spans="2:13" s="7" customFormat="1" x14ac:dyDescent="0.2">
      <c r="B809" s="11"/>
      <c r="C809" s="12"/>
      <c r="D809" s="13"/>
      <c r="E809" s="13"/>
      <c r="F809" s="13"/>
      <c r="G809" s="12"/>
      <c r="L809" s="12"/>
      <c r="M809" s="12"/>
    </row>
    <row r="810" spans="2:13" s="7" customFormat="1" x14ac:dyDescent="0.2">
      <c r="B810" s="11"/>
      <c r="C810" s="12"/>
      <c r="D810" s="13"/>
      <c r="E810" s="13"/>
      <c r="F810" s="13"/>
      <c r="G810" s="12"/>
      <c r="L810" s="12"/>
      <c r="M810" s="12"/>
    </row>
    <row r="811" spans="2:13" s="7" customFormat="1" x14ac:dyDescent="0.2">
      <c r="B811" s="11"/>
      <c r="C811" s="12"/>
      <c r="D811" s="13"/>
      <c r="E811" s="13"/>
      <c r="F811" s="13"/>
      <c r="G811" s="12"/>
      <c r="L811" s="12"/>
      <c r="M811" s="12"/>
    </row>
    <row r="812" spans="2:13" s="7" customFormat="1" x14ac:dyDescent="0.2">
      <c r="B812" s="11"/>
      <c r="C812" s="12"/>
      <c r="D812" s="13"/>
      <c r="E812" s="13"/>
      <c r="F812" s="13"/>
      <c r="G812" s="12"/>
      <c r="L812" s="12"/>
      <c r="M812" s="12"/>
    </row>
    <row r="813" spans="2:13" s="7" customFormat="1" x14ac:dyDescent="0.2">
      <c r="B813" s="11"/>
      <c r="C813" s="12"/>
      <c r="D813" s="13"/>
      <c r="E813" s="13"/>
      <c r="F813" s="13"/>
      <c r="G813" s="12"/>
      <c r="L813" s="12"/>
      <c r="M813" s="12"/>
    </row>
    <row r="814" spans="2:13" s="7" customFormat="1" x14ac:dyDescent="0.2">
      <c r="B814" s="11"/>
      <c r="C814" s="12"/>
      <c r="D814" s="13"/>
      <c r="E814" s="13"/>
      <c r="F814" s="13"/>
      <c r="G814" s="12"/>
      <c r="L814" s="12"/>
      <c r="M814" s="12"/>
    </row>
    <row r="815" spans="2:13" s="7" customFormat="1" x14ac:dyDescent="0.2">
      <c r="B815" s="11"/>
      <c r="C815" s="12"/>
      <c r="D815" s="13"/>
      <c r="E815" s="13"/>
      <c r="F815" s="13"/>
      <c r="G815" s="12"/>
      <c r="L815" s="12"/>
      <c r="M815" s="12"/>
    </row>
    <row r="816" spans="2:13" s="7" customFormat="1" x14ac:dyDescent="0.2">
      <c r="B816" s="11"/>
      <c r="C816" s="12"/>
      <c r="D816" s="13"/>
      <c r="E816" s="13"/>
      <c r="F816" s="13"/>
      <c r="G816" s="12"/>
      <c r="L816" s="12"/>
      <c r="M816" s="12"/>
    </row>
    <row r="817" spans="2:13" s="7" customFormat="1" x14ac:dyDescent="0.2">
      <c r="B817" s="11"/>
      <c r="C817" s="12"/>
      <c r="D817" s="13"/>
      <c r="E817" s="13"/>
      <c r="F817" s="13"/>
      <c r="G817" s="12"/>
      <c r="L817" s="12"/>
      <c r="M817" s="12"/>
    </row>
    <row r="818" spans="2:13" s="7" customFormat="1" x14ac:dyDescent="0.2">
      <c r="B818" s="11"/>
      <c r="C818" s="12"/>
      <c r="D818" s="13"/>
      <c r="E818" s="13"/>
      <c r="F818" s="13"/>
      <c r="G818" s="12"/>
      <c r="L818" s="12"/>
      <c r="M818" s="12"/>
    </row>
    <row r="819" spans="2:13" s="7" customFormat="1" x14ac:dyDescent="0.2">
      <c r="B819" s="11"/>
      <c r="C819" s="12"/>
      <c r="D819" s="13"/>
      <c r="E819" s="13"/>
      <c r="F819" s="13"/>
      <c r="G819" s="12"/>
      <c r="L819" s="12"/>
      <c r="M819" s="12"/>
    </row>
    <row r="820" spans="2:13" s="7" customFormat="1" x14ac:dyDescent="0.2">
      <c r="B820" s="11"/>
      <c r="C820" s="12"/>
      <c r="D820" s="13"/>
      <c r="E820" s="13"/>
      <c r="F820" s="13"/>
      <c r="G820" s="12"/>
      <c r="L820" s="12"/>
      <c r="M820" s="12"/>
    </row>
    <row r="821" spans="2:13" s="7" customFormat="1" x14ac:dyDescent="0.2">
      <c r="B821" s="11"/>
      <c r="C821" s="12"/>
      <c r="D821" s="13"/>
      <c r="E821" s="13"/>
      <c r="F821" s="13"/>
      <c r="G821" s="12"/>
      <c r="L821" s="12"/>
      <c r="M821" s="12"/>
    </row>
    <row r="822" spans="2:13" s="7" customFormat="1" x14ac:dyDescent="0.2">
      <c r="B822" s="11"/>
      <c r="C822" s="12"/>
      <c r="D822" s="13"/>
      <c r="E822" s="13"/>
      <c r="F822" s="13"/>
      <c r="G822" s="12"/>
      <c r="L822" s="12"/>
      <c r="M822" s="12"/>
    </row>
    <row r="823" spans="2:13" s="7" customFormat="1" x14ac:dyDescent="0.2">
      <c r="B823" s="11"/>
      <c r="C823" s="12"/>
      <c r="D823" s="13"/>
      <c r="E823" s="13"/>
      <c r="F823" s="13"/>
      <c r="G823" s="12"/>
      <c r="L823" s="12"/>
      <c r="M823" s="12"/>
    </row>
    <row r="824" spans="2:13" s="7" customFormat="1" x14ac:dyDescent="0.2">
      <c r="B824" s="11"/>
      <c r="C824" s="12"/>
      <c r="D824" s="13"/>
      <c r="E824" s="13"/>
      <c r="F824" s="13"/>
      <c r="G824" s="12"/>
      <c r="L824" s="12"/>
      <c r="M824" s="12"/>
    </row>
    <row r="825" spans="2:13" s="7" customFormat="1" x14ac:dyDescent="0.2">
      <c r="B825" s="11"/>
      <c r="C825" s="12"/>
      <c r="D825" s="13"/>
      <c r="E825" s="13"/>
      <c r="F825" s="13"/>
      <c r="G825" s="12"/>
      <c r="L825" s="12"/>
      <c r="M825" s="12"/>
    </row>
    <row r="826" spans="2:13" s="7" customFormat="1" x14ac:dyDescent="0.2">
      <c r="B826" s="11"/>
      <c r="C826" s="12"/>
      <c r="D826" s="13"/>
      <c r="E826" s="13"/>
      <c r="F826" s="13"/>
      <c r="G826" s="12"/>
      <c r="L826" s="12"/>
      <c r="M826" s="12"/>
    </row>
    <row r="827" spans="2:13" s="7" customFormat="1" x14ac:dyDescent="0.2">
      <c r="B827" s="11"/>
      <c r="C827" s="12"/>
      <c r="D827" s="13"/>
      <c r="E827" s="13"/>
      <c r="F827" s="13"/>
      <c r="G827" s="12"/>
      <c r="L827" s="12"/>
      <c r="M827" s="12"/>
    </row>
    <row r="828" spans="2:13" s="7" customFormat="1" x14ac:dyDescent="0.2">
      <c r="B828" s="11"/>
      <c r="C828" s="12"/>
      <c r="D828" s="13"/>
      <c r="E828" s="13"/>
      <c r="F828" s="13"/>
      <c r="G828" s="12"/>
      <c r="L828" s="12"/>
      <c r="M828" s="12"/>
    </row>
    <row r="829" spans="2:13" s="7" customFormat="1" x14ac:dyDescent="0.2">
      <c r="B829" s="11"/>
      <c r="C829" s="12"/>
      <c r="D829" s="13"/>
      <c r="E829" s="13"/>
      <c r="F829" s="13"/>
      <c r="G829" s="12"/>
      <c r="L829" s="12"/>
      <c r="M829" s="12"/>
    </row>
    <row r="830" spans="2:13" s="7" customFormat="1" x14ac:dyDescent="0.2">
      <c r="B830" s="11"/>
      <c r="C830" s="12"/>
      <c r="D830" s="13"/>
      <c r="E830" s="13"/>
      <c r="F830" s="13"/>
      <c r="G830" s="12"/>
      <c r="L830" s="12"/>
      <c r="M830" s="12"/>
    </row>
    <row r="831" spans="2:13" s="7" customFormat="1" x14ac:dyDescent="0.2">
      <c r="B831" s="11"/>
      <c r="C831" s="12"/>
      <c r="D831" s="13"/>
      <c r="E831" s="13"/>
      <c r="F831" s="13"/>
      <c r="G831" s="12"/>
      <c r="L831" s="12"/>
      <c r="M831" s="12"/>
    </row>
    <row r="832" spans="2:13" s="7" customFormat="1" x14ac:dyDescent="0.2">
      <c r="B832" s="11"/>
      <c r="C832" s="12"/>
      <c r="D832" s="13"/>
      <c r="E832" s="13"/>
      <c r="F832" s="13"/>
      <c r="G832" s="12"/>
      <c r="L832" s="12"/>
      <c r="M832" s="12"/>
    </row>
    <row r="833" spans="2:13" s="7" customFormat="1" x14ac:dyDescent="0.2">
      <c r="B833" s="11"/>
      <c r="C833" s="12"/>
      <c r="D833" s="13"/>
      <c r="E833" s="13"/>
      <c r="F833" s="13"/>
      <c r="G833" s="12"/>
      <c r="L833" s="12"/>
      <c r="M833" s="12"/>
    </row>
    <row r="834" spans="2:13" s="7" customFormat="1" x14ac:dyDescent="0.2">
      <c r="B834" s="11"/>
      <c r="C834" s="12"/>
      <c r="D834" s="13"/>
      <c r="E834" s="13"/>
      <c r="F834" s="13"/>
      <c r="G834" s="12"/>
      <c r="L834" s="12"/>
      <c r="M834" s="12"/>
    </row>
    <row r="835" spans="2:13" s="7" customFormat="1" x14ac:dyDescent="0.2">
      <c r="B835" s="11"/>
      <c r="C835" s="12"/>
      <c r="D835" s="13"/>
      <c r="E835" s="13"/>
      <c r="F835" s="13"/>
      <c r="G835" s="12"/>
      <c r="L835" s="12"/>
      <c r="M835" s="12"/>
    </row>
    <row r="836" spans="2:13" s="7" customFormat="1" x14ac:dyDescent="0.2">
      <c r="B836" s="11"/>
      <c r="C836" s="12"/>
      <c r="D836" s="13"/>
      <c r="E836" s="13"/>
      <c r="F836" s="13"/>
      <c r="G836" s="12"/>
      <c r="L836" s="12"/>
      <c r="M836" s="12"/>
    </row>
    <row r="837" spans="2:13" s="7" customFormat="1" x14ac:dyDescent="0.2">
      <c r="B837" s="11"/>
      <c r="C837" s="12"/>
      <c r="D837" s="13"/>
      <c r="E837" s="13"/>
      <c r="F837" s="13"/>
      <c r="G837" s="12"/>
      <c r="L837" s="12"/>
      <c r="M837" s="12"/>
    </row>
    <row r="838" spans="2:13" s="7" customFormat="1" x14ac:dyDescent="0.2">
      <c r="B838" s="11"/>
      <c r="C838" s="12"/>
      <c r="D838" s="13"/>
      <c r="E838" s="13"/>
      <c r="F838" s="13"/>
      <c r="G838" s="12"/>
      <c r="L838" s="12"/>
      <c r="M838" s="12"/>
    </row>
    <row r="839" spans="2:13" s="7" customFormat="1" x14ac:dyDescent="0.2">
      <c r="B839" s="11"/>
      <c r="C839" s="12"/>
      <c r="D839" s="13"/>
      <c r="E839" s="13"/>
      <c r="F839" s="13"/>
      <c r="G839" s="12"/>
      <c r="L839" s="12"/>
      <c r="M839" s="12"/>
    </row>
    <row r="840" spans="2:13" s="7" customFormat="1" x14ac:dyDescent="0.2">
      <c r="B840" s="11"/>
      <c r="C840" s="12"/>
      <c r="D840" s="13"/>
      <c r="E840" s="13"/>
      <c r="F840" s="13"/>
      <c r="G840" s="12"/>
      <c r="L840" s="12"/>
      <c r="M840" s="12"/>
    </row>
    <row r="841" spans="2:13" s="7" customFormat="1" x14ac:dyDescent="0.2">
      <c r="B841" s="11"/>
      <c r="C841" s="12"/>
      <c r="D841" s="13"/>
      <c r="E841" s="13"/>
      <c r="F841" s="13"/>
      <c r="G841" s="12"/>
      <c r="L841" s="12"/>
      <c r="M841" s="12"/>
    </row>
    <row r="842" spans="2:13" s="7" customFormat="1" x14ac:dyDescent="0.2">
      <c r="B842" s="11"/>
      <c r="C842" s="12"/>
      <c r="D842" s="13"/>
      <c r="E842" s="13"/>
      <c r="F842" s="13"/>
      <c r="G842" s="12"/>
      <c r="L842" s="12"/>
      <c r="M842" s="12"/>
    </row>
    <row r="843" spans="2:13" s="7" customFormat="1" x14ac:dyDescent="0.2">
      <c r="B843" s="11"/>
      <c r="C843" s="12"/>
      <c r="D843" s="13"/>
      <c r="E843" s="13"/>
      <c r="F843" s="13"/>
      <c r="G843" s="12"/>
      <c r="L843" s="12"/>
      <c r="M843" s="12"/>
    </row>
    <row r="844" spans="2:13" s="7" customFormat="1" x14ac:dyDescent="0.2">
      <c r="B844" s="11"/>
      <c r="C844" s="12"/>
      <c r="D844" s="13"/>
      <c r="E844" s="13"/>
      <c r="F844" s="13"/>
      <c r="G844" s="12"/>
      <c r="L844" s="12"/>
      <c r="M844" s="12"/>
    </row>
    <row r="845" spans="2:13" s="7" customFormat="1" x14ac:dyDescent="0.2">
      <c r="B845" s="11"/>
      <c r="C845" s="12"/>
      <c r="D845" s="13"/>
      <c r="E845" s="13"/>
      <c r="F845" s="13"/>
      <c r="G845" s="12"/>
      <c r="L845" s="12"/>
      <c r="M845" s="12"/>
    </row>
    <row r="846" spans="2:13" s="7" customFormat="1" x14ac:dyDescent="0.2">
      <c r="B846" s="11"/>
      <c r="C846" s="12"/>
      <c r="D846" s="13"/>
      <c r="E846" s="13"/>
      <c r="F846" s="13"/>
      <c r="G846" s="12"/>
      <c r="L846" s="12"/>
      <c r="M846" s="12"/>
    </row>
    <row r="847" spans="2:13" s="7" customFormat="1" x14ac:dyDescent="0.2">
      <c r="B847" s="11"/>
      <c r="C847" s="12"/>
      <c r="D847" s="13"/>
      <c r="E847" s="13"/>
      <c r="F847" s="13"/>
      <c r="G847" s="12"/>
      <c r="L847" s="12"/>
      <c r="M847" s="12"/>
    </row>
    <row r="848" spans="2:13" s="7" customFormat="1" x14ac:dyDescent="0.2">
      <c r="B848" s="11"/>
      <c r="C848" s="12"/>
      <c r="D848" s="13"/>
      <c r="E848" s="13"/>
      <c r="F848" s="13"/>
      <c r="G848" s="12"/>
      <c r="L848" s="12"/>
      <c r="M848" s="12"/>
    </row>
    <row r="849" spans="2:13" s="7" customFormat="1" x14ac:dyDescent="0.2">
      <c r="B849" s="11"/>
      <c r="C849" s="12"/>
      <c r="D849" s="13"/>
      <c r="E849" s="13"/>
      <c r="F849" s="13"/>
      <c r="G849" s="12"/>
      <c r="L849" s="12"/>
      <c r="M849" s="12"/>
    </row>
    <row r="850" spans="2:13" s="7" customFormat="1" x14ac:dyDescent="0.2">
      <c r="B850" s="11"/>
      <c r="C850" s="12"/>
      <c r="D850" s="13"/>
      <c r="E850" s="13"/>
      <c r="F850" s="13"/>
      <c r="G850" s="12"/>
      <c r="L850" s="12"/>
      <c r="M850" s="12"/>
    </row>
    <row r="851" spans="2:13" s="7" customFormat="1" x14ac:dyDescent="0.2">
      <c r="B851" s="11"/>
      <c r="C851" s="12"/>
      <c r="D851" s="13"/>
      <c r="E851" s="13"/>
      <c r="F851" s="13"/>
      <c r="G851" s="12"/>
      <c r="L851" s="12"/>
      <c r="M851" s="12"/>
    </row>
    <row r="852" spans="2:13" s="7" customFormat="1" x14ac:dyDescent="0.2">
      <c r="B852" s="11"/>
      <c r="C852" s="12"/>
      <c r="D852" s="13"/>
      <c r="E852" s="13"/>
      <c r="F852" s="13"/>
      <c r="G852" s="12"/>
      <c r="L852" s="12"/>
      <c r="M852" s="12"/>
    </row>
    <row r="853" spans="2:13" s="7" customFormat="1" x14ac:dyDescent="0.2">
      <c r="B853" s="11"/>
      <c r="C853" s="12"/>
      <c r="D853" s="13"/>
      <c r="E853" s="13"/>
      <c r="F853" s="13"/>
      <c r="G853" s="12"/>
      <c r="L853" s="12"/>
      <c r="M853" s="12"/>
    </row>
    <row r="854" spans="2:13" s="7" customFormat="1" x14ac:dyDescent="0.2">
      <c r="B854" s="11"/>
      <c r="C854" s="12"/>
      <c r="D854" s="13"/>
      <c r="E854" s="13"/>
      <c r="F854" s="13"/>
      <c r="G854" s="12"/>
      <c r="L854" s="12"/>
      <c r="M854" s="12"/>
    </row>
    <row r="855" spans="2:13" s="7" customFormat="1" x14ac:dyDescent="0.2">
      <c r="B855" s="11"/>
      <c r="C855" s="12"/>
      <c r="D855" s="13"/>
      <c r="E855" s="13"/>
      <c r="F855" s="13"/>
      <c r="G855" s="12"/>
      <c r="L855" s="12"/>
      <c r="M855" s="12"/>
    </row>
    <row r="856" spans="2:13" s="7" customFormat="1" x14ac:dyDescent="0.2">
      <c r="B856" s="11"/>
      <c r="C856" s="12"/>
      <c r="D856" s="13"/>
      <c r="E856" s="13"/>
      <c r="F856" s="13"/>
      <c r="G856" s="12"/>
      <c r="L856" s="12"/>
      <c r="M856" s="12"/>
    </row>
    <row r="857" spans="2:13" s="7" customFormat="1" x14ac:dyDescent="0.2">
      <c r="B857" s="11"/>
      <c r="C857" s="12"/>
      <c r="D857" s="13"/>
      <c r="E857" s="13"/>
      <c r="F857" s="13"/>
      <c r="G857" s="12"/>
      <c r="L857" s="12"/>
      <c r="M857" s="12"/>
    </row>
    <row r="858" spans="2:13" s="7" customFormat="1" x14ac:dyDescent="0.2">
      <c r="B858" s="11"/>
      <c r="C858" s="12"/>
      <c r="D858" s="13"/>
      <c r="E858" s="13"/>
      <c r="F858" s="13"/>
      <c r="G858" s="12"/>
      <c r="L858" s="12"/>
      <c r="M858" s="12"/>
    </row>
    <row r="859" spans="2:13" s="7" customFormat="1" x14ac:dyDescent="0.2">
      <c r="B859" s="11"/>
      <c r="C859" s="12"/>
      <c r="D859" s="13"/>
      <c r="E859" s="13"/>
      <c r="F859" s="13"/>
      <c r="G859" s="12"/>
      <c r="L859" s="12"/>
      <c r="M859" s="12"/>
    </row>
    <row r="860" spans="2:13" s="7" customFormat="1" x14ac:dyDescent="0.2">
      <c r="B860" s="11"/>
      <c r="C860" s="12"/>
      <c r="D860" s="13"/>
      <c r="E860" s="13"/>
      <c r="F860" s="13"/>
      <c r="G860" s="12"/>
      <c r="L860" s="12"/>
      <c r="M860" s="12"/>
    </row>
    <row r="861" spans="2:13" s="7" customFormat="1" x14ac:dyDescent="0.2">
      <c r="B861" s="11"/>
      <c r="C861" s="12"/>
      <c r="D861" s="13"/>
      <c r="E861" s="13"/>
      <c r="F861" s="13"/>
      <c r="G861" s="12"/>
      <c r="L861" s="12"/>
      <c r="M861" s="12"/>
    </row>
    <row r="862" spans="2:13" s="7" customFormat="1" x14ac:dyDescent="0.2">
      <c r="B862" s="11"/>
      <c r="C862" s="12"/>
      <c r="D862" s="13"/>
      <c r="E862" s="13"/>
      <c r="F862" s="13"/>
      <c r="G862" s="12"/>
      <c r="L862" s="12"/>
      <c r="M862" s="12"/>
    </row>
    <row r="863" spans="2:13" s="7" customFormat="1" x14ac:dyDescent="0.2">
      <c r="B863" s="11"/>
      <c r="C863" s="12"/>
      <c r="D863" s="13"/>
      <c r="E863" s="13"/>
      <c r="F863" s="13"/>
      <c r="G863" s="12"/>
      <c r="L863" s="12"/>
      <c r="M863" s="12"/>
    </row>
    <row r="864" spans="2:13" s="7" customFormat="1" x14ac:dyDescent="0.2">
      <c r="B864" s="11"/>
      <c r="C864" s="12"/>
      <c r="D864" s="13"/>
      <c r="E864" s="13"/>
      <c r="F864" s="13"/>
      <c r="G864" s="12"/>
      <c r="L864" s="12"/>
      <c r="M864" s="12"/>
    </row>
    <row r="865" spans="2:13" s="7" customFormat="1" x14ac:dyDescent="0.2">
      <c r="B865" s="11"/>
      <c r="C865" s="12"/>
      <c r="D865" s="13"/>
      <c r="E865" s="13"/>
      <c r="F865" s="13"/>
      <c r="G865" s="12"/>
      <c r="L865" s="12"/>
      <c r="M865" s="12"/>
    </row>
    <row r="866" spans="2:13" s="7" customFormat="1" x14ac:dyDescent="0.2">
      <c r="B866" s="11"/>
      <c r="C866" s="12"/>
      <c r="D866" s="13"/>
      <c r="E866" s="13"/>
      <c r="F866" s="13"/>
      <c r="G866" s="12"/>
      <c r="L866" s="12"/>
      <c r="M866" s="12"/>
    </row>
    <row r="867" spans="2:13" s="7" customFormat="1" x14ac:dyDescent="0.2">
      <c r="B867" s="11"/>
      <c r="C867" s="12"/>
      <c r="D867" s="13"/>
      <c r="E867" s="13"/>
      <c r="F867" s="13"/>
      <c r="G867" s="12"/>
      <c r="L867" s="12"/>
      <c r="M867" s="12"/>
    </row>
    <row r="868" spans="2:13" s="7" customFormat="1" x14ac:dyDescent="0.2">
      <c r="B868" s="11"/>
      <c r="C868" s="12"/>
      <c r="D868" s="13"/>
      <c r="E868" s="13"/>
      <c r="F868" s="13"/>
      <c r="G868" s="12"/>
      <c r="L868" s="12"/>
      <c r="M868" s="12"/>
    </row>
    <row r="869" spans="2:13" s="7" customFormat="1" x14ac:dyDescent="0.2">
      <c r="B869" s="11"/>
      <c r="C869" s="12"/>
      <c r="D869" s="13"/>
      <c r="E869" s="13"/>
      <c r="F869" s="13"/>
      <c r="G869" s="12"/>
      <c r="L869" s="12"/>
      <c r="M869" s="12"/>
    </row>
    <row r="870" spans="2:13" s="7" customFormat="1" x14ac:dyDescent="0.2">
      <c r="B870" s="11"/>
      <c r="C870" s="12"/>
      <c r="D870" s="13"/>
      <c r="E870" s="13"/>
      <c r="F870" s="13"/>
      <c r="G870" s="12"/>
      <c r="L870" s="12"/>
      <c r="M870" s="12"/>
    </row>
    <row r="871" spans="2:13" s="7" customFormat="1" x14ac:dyDescent="0.2">
      <c r="B871" s="11"/>
      <c r="C871" s="12"/>
      <c r="D871" s="13"/>
      <c r="E871" s="13"/>
      <c r="F871" s="13"/>
      <c r="G871" s="12"/>
      <c r="L871" s="12"/>
      <c r="M871" s="12"/>
    </row>
    <row r="872" spans="2:13" s="7" customFormat="1" x14ac:dyDescent="0.2">
      <c r="B872" s="11"/>
      <c r="C872" s="12"/>
      <c r="D872" s="13"/>
      <c r="E872" s="13"/>
      <c r="F872" s="13"/>
      <c r="G872" s="12"/>
      <c r="L872" s="12"/>
      <c r="M872" s="12"/>
    </row>
    <row r="873" spans="2:13" s="7" customFormat="1" x14ac:dyDescent="0.2">
      <c r="B873" s="11"/>
      <c r="C873" s="12"/>
      <c r="D873" s="13"/>
      <c r="E873" s="13"/>
      <c r="F873" s="13"/>
      <c r="G873" s="12"/>
      <c r="L873" s="12"/>
      <c r="M873" s="12"/>
    </row>
    <row r="874" spans="2:13" s="7" customFormat="1" x14ac:dyDescent="0.2">
      <c r="B874" s="11"/>
      <c r="C874" s="12"/>
      <c r="D874" s="13"/>
      <c r="E874" s="13"/>
      <c r="F874" s="13"/>
      <c r="G874" s="12"/>
      <c r="L874" s="12"/>
      <c r="M874" s="12"/>
    </row>
    <row r="875" spans="2:13" s="7" customFormat="1" x14ac:dyDescent="0.2">
      <c r="B875" s="11"/>
      <c r="C875" s="12"/>
      <c r="D875" s="13"/>
      <c r="E875" s="13"/>
      <c r="F875" s="13"/>
      <c r="G875" s="12"/>
      <c r="L875" s="12"/>
      <c r="M875" s="12"/>
    </row>
    <row r="876" spans="2:13" s="7" customFormat="1" x14ac:dyDescent="0.2">
      <c r="B876" s="11"/>
      <c r="C876" s="12"/>
      <c r="D876" s="13"/>
      <c r="E876" s="13"/>
      <c r="F876" s="13"/>
      <c r="G876" s="12"/>
      <c r="L876" s="12"/>
      <c r="M876" s="12"/>
    </row>
    <row r="877" spans="2:13" s="7" customFormat="1" x14ac:dyDescent="0.2">
      <c r="B877" s="11"/>
      <c r="C877" s="12"/>
      <c r="D877" s="13"/>
      <c r="E877" s="13"/>
      <c r="F877" s="13"/>
      <c r="G877" s="12"/>
      <c r="L877" s="12"/>
      <c r="M877" s="12"/>
    </row>
    <row r="878" spans="2:13" s="7" customFormat="1" x14ac:dyDescent="0.2">
      <c r="B878" s="11"/>
      <c r="C878" s="12"/>
      <c r="D878" s="13"/>
      <c r="E878" s="13"/>
      <c r="F878" s="13"/>
      <c r="G878" s="12"/>
      <c r="L878" s="12"/>
      <c r="M878" s="12"/>
    </row>
    <row r="879" spans="2:13" s="7" customFormat="1" x14ac:dyDescent="0.2">
      <c r="B879" s="11"/>
      <c r="C879" s="12"/>
      <c r="D879" s="13"/>
      <c r="E879" s="13"/>
      <c r="F879" s="13"/>
      <c r="G879" s="12"/>
      <c r="L879" s="12"/>
      <c r="M879" s="12"/>
    </row>
    <row r="880" spans="2:13" s="7" customFormat="1" x14ac:dyDescent="0.2">
      <c r="B880" s="11"/>
      <c r="C880" s="12"/>
      <c r="D880" s="13"/>
      <c r="E880" s="13"/>
      <c r="F880" s="13"/>
      <c r="G880" s="12"/>
      <c r="L880" s="12"/>
      <c r="M880" s="12"/>
    </row>
    <row r="881" spans="2:13" s="7" customFormat="1" x14ac:dyDescent="0.2">
      <c r="B881" s="11"/>
      <c r="C881" s="12"/>
      <c r="D881" s="13"/>
      <c r="E881" s="13"/>
      <c r="F881" s="13"/>
      <c r="G881" s="12"/>
      <c r="L881" s="12"/>
      <c r="M881" s="12"/>
    </row>
    <row r="882" spans="2:13" s="7" customFormat="1" x14ac:dyDescent="0.2">
      <c r="B882" s="11"/>
      <c r="C882" s="12"/>
      <c r="D882" s="13"/>
      <c r="E882" s="13"/>
      <c r="F882" s="13"/>
      <c r="G882" s="12"/>
      <c r="L882" s="12"/>
      <c r="M882" s="12"/>
    </row>
    <row r="883" spans="2:13" s="7" customFormat="1" x14ac:dyDescent="0.2">
      <c r="B883" s="11"/>
      <c r="C883" s="12"/>
      <c r="D883" s="13"/>
      <c r="E883" s="13"/>
      <c r="F883" s="13"/>
      <c r="G883" s="12"/>
      <c r="L883" s="12"/>
      <c r="M883" s="12"/>
    </row>
    <row r="884" spans="2:13" s="7" customFormat="1" x14ac:dyDescent="0.2">
      <c r="B884" s="11"/>
      <c r="C884" s="12"/>
      <c r="D884" s="13"/>
      <c r="E884" s="13"/>
      <c r="F884" s="13"/>
      <c r="G884" s="12"/>
      <c r="L884" s="12"/>
      <c r="M884" s="12"/>
    </row>
    <row r="885" spans="2:13" s="7" customFormat="1" x14ac:dyDescent="0.2">
      <c r="B885" s="11"/>
      <c r="C885" s="12"/>
      <c r="D885" s="13"/>
      <c r="E885" s="13"/>
      <c r="F885" s="13"/>
      <c r="G885" s="12"/>
      <c r="L885" s="12"/>
      <c r="M885" s="12"/>
    </row>
    <row r="886" spans="2:13" s="7" customFormat="1" x14ac:dyDescent="0.2">
      <c r="B886" s="11"/>
      <c r="C886" s="12"/>
      <c r="D886" s="13"/>
      <c r="E886" s="13"/>
      <c r="F886" s="13"/>
      <c r="G886" s="12"/>
      <c r="L886" s="12"/>
      <c r="M886" s="12"/>
    </row>
    <row r="887" spans="2:13" s="7" customFormat="1" x14ac:dyDescent="0.2">
      <c r="B887" s="11"/>
      <c r="C887" s="12"/>
      <c r="D887" s="13"/>
      <c r="E887" s="13"/>
      <c r="F887" s="13"/>
      <c r="G887" s="12"/>
      <c r="L887" s="12"/>
      <c r="M887" s="12"/>
    </row>
    <row r="888" spans="2:13" s="7" customFormat="1" x14ac:dyDescent="0.2">
      <c r="B888" s="11"/>
      <c r="C888" s="12"/>
      <c r="D888" s="13"/>
      <c r="E888" s="13"/>
      <c r="F888" s="13"/>
      <c r="G888" s="12"/>
      <c r="L888" s="12"/>
      <c r="M888" s="12"/>
    </row>
    <row r="889" spans="2:13" s="7" customFormat="1" x14ac:dyDescent="0.2">
      <c r="B889" s="11"/>
      <c r="C889" s="12"/>
      <c r="D889" s="13"/>
      <c r="E889" s="13"/>
      <c r="F889" s="13"/>
      <c r="G889" s="12"/>
      <c r="L889" s="12"/>
      <c r="M889" s="12"/>
    </row>
    <row r="890" spans="2:13" s="7" customFormat="1" x14ac:dyDescent="0.2">
      <c r="B890" s="11"/>
      <c r="C890" s="12"/>
      <c r="D890" s="13"/>
      <c r="E890" s="13"/>
      <c r="F890" s="13"/>
      <c r="G890" s="12"/>
      <c r="L890" s="12"/>
      <c r="M890" s="12"/>
    </row>
    <row r="891" spans="2:13" s="7" customFormat="1" x14ac:dyDescent="0.2">
      <c r="B891" s="11"/>
      <c r="C891" s="12"/>
      <c r="D891" s="13"/>
      <c r="E891" s="13"/>
      <c r="F891" s="13"/>
      <c r="G891" s="12"/>
      <c r="L891" s="12"/>
      <c r="M891" s="12"/>
    </row>
    <row r="892" spans="2:13" s="7" customFormat="1" x14ac:dyDescent="0.2">
      <c r="B892" s="11"/>
      <c r="C892" s="12"/>
      <c r="D892" s="13"/>
      <c r="E892" s="13"/>
      <c r="F892" s="13"/>
      <c r="G892" s="12"/>
      <c r="L892" s="12"/>
      <c r="M892" s="12"/>
    </row>
    <row r="893" spans="2:13" s="7" customFormat="1" x14ac:dyDescent="0.2">
      <c r="B893" s="11"/>
      <c r="C893" s="12"/>
      <c r="D893" s="13"/>
      <c r="E893" s="13"/>
      <c r="F893" s="13"/>
      <c r="G893" s="12"/>
      <c r="L893" s="12"/>
      <c r="M893" s="12"/>
    </row>
    <row r="894" spans="2:13" s="7" customFormat="1" x14ac:dyDescent="0.2">
      <c r="B894" s="11"/>
      <c r="C894" s="12"/>
      <c r="D894" s="13"/>
      <c r="E894" s="13"/>
      <c r="F894" s="13"/>
      <c r="G894" s="12"/>
      <c r="L894" s="12"/>
      <c r="M894" s="12"/>
    </row>
    <row r="895" spans="2:13" s="7" customFormat="1" x14ac:dyDescent="0.2">
      <c r="B895" s="11"/>
      <c r="C895" s="12"/>
      <c r="D895" s="13"/>
      <c r="E895" s="13"/>
      <c r="F895" s="13"/>
      <c r="G895" s="12"/>
      <c r="L895" s="12"/>
      <c r="M895" s="12"/>
    </row>
    <row r="896" spans="2:13" s="7" customFormat="1" x14ac:dyDescent="0.2">
      <c r="B896" s="11"/>
      <c r="C896" s="12"/>
      <c r="D896" s="13"/>
      <c r="E896" s="13"/>
      <c r="F896" s="13"/>
      <c r="G896" s="12"/>
      <c r="L896" s="12"/>
      <c r="M896" s="12"/>
    </row>
    <row r="897" spans="1:13" s="7" customFormat="1" x14ac:dyDescent="0.2">
      <c r="B897" s="11"/>
      <c r="C897" s="12"/>
      <c r="D897" s="13"/>
      <c r="E897" s="13"/>
      <c r="F897" s="13"/>
      <c r="G897" s="12"/>
      <c r="L897" s="12"/>
      <c r="M897" s="12"/>
    </row>
    <row r="898" spans="1:13" s="7" customFormat="1" x14ac:dyDescent="0.2">
      <c r="B898" s="11"/>
      <c r="C898" s="12"/>
      <c r="D898" s="13"/>
      <c r="E898" s="13"/>
      <c r="F898" s="13"/>
      <c r="G898" s="12"/>
      <c r="L898" s="12"/>
      <c r="M898" s="12"/>
    </row>
    <row r="899" spans="1:13" s="7" customFormat="1" x14ac:dyDescent="0.2">
      <c r="B899" s="11"/>
      <c r="C899" s="12"/>
      <c r="D899" s="13"/>
      <c r="E899" s="13"/>
      <c r="F899" s="13"/>
      <c r="G899" s="12"/>
      <c r="L899" s="12"/>
      <c r="M899" s="12"/>
    </row>
    <row r="900" spans="1:13" x14ac:dyDescent="0.2">
      <c r="A900" s="7"/>
      <c r="C900" s="12"/>
      <c r="D900" s="13"/>
      <c r="E900" s="13"/>
    </row>
    <row r="901" spans="1:13" x14ac:dyDescent="0.2">
      <c r="A901" s="7"/>
      <c r="C901" s="12"/>
      <c r="D901" s="13"/>
      <c r="E901" s="13"/>
    </row>
  </sheetData>
  <mergeCells count="9">
    <mergeCell ref="A23:F23"/>
    <mergeCell ref="A15:F15"/>
    <mergeCell ref="A24:F24"/>
    <mergeCell ref="A6:F6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.25" right="0.25" top="0.5" bottom="0.5" header="0.5" footer="0.5"/>
  <pageSetup scale="99" orientation="landscape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55"/>
  <sheetViews>
    <sheetView tabSelected="1" zoomScaleNormal="100" workbookViewId="0">
      <selection activeCell="E13" sqref="E13"/>
    </sheetView>
  </sheetViews>
  <sheetFormatPr defaultColWidth="9.140625" defaultRowHeight="12.75" x14ac:dyDescent="0.2"/>
  <cols>
    <col min="1" max="1" width="12.85546875" style="61" bestFit="1" customWidth="1"/>
    <col min="2" max="2" width="35.140625" style="61" customWidth="1"/>
    <col min="3" max="3" width="8.85546875" style="61" bestFit="1" customWidth="1"/>
    <col min="4" max="4" width="9" style="61" bestFit="1" customWidth="1"/>
    <col min="5" max="5" width="9.7109375" style="61" bestFit="1" customWidth="1"/>
    <col min="6" max="6" width="8.140625" style="61" bestFit="1" customWidth="1"/>
    <col min="7" max="7" width="12.28515625" style="61" bestFit="1" customWidth="1"/>
    <col min="8" max="16384" width="9.140625" style="61"/>
  </cols>
  <sheetData>
    <row r="1" spans="1:7" x14ac:dyDescent="0.2">
      <c r="A1" s="358"/>
      <c r="B1" s="359"/>
      <c r="C1" s="359"/>
      <c r="D1" s="359"/>
      <c r="E1" s="359"/>
      <c r="F1" s="359"/>
      <c r="G1" s="360"/>
    </row>
    <row r="2" spans="1:7" x14ac:dyDescent="0.2">
      <c r="A2" s="361" t="s">
        <v>357</v>
      </c>
      <c r="B2" s="362"/>
      <c r="C2" s="362"/>
      <c r="D2" s="362"/>
      <c r="E2" s="362"/>
      <c r="F2" s="362"/>
      <c r="G2" s="363"/>
    </row>
    <row r="3" spans="1:7" ht="12" customHeight="1" x14ac:dyDescent="0.2">
      <c r="A3" s="364"/>
      <c r="B3" s="365"/>
      <c r="C3" s="365"/>
      <c r="D3" s="365"/>
      <c r="E3" s="365"/>
      <c r="F3" s="365"/>
      <c r="G3" s="366"/>
    </row>
    <row r="4" spans="1:7" ht="12" customHeight="1" x14ac:dyDescent="0.2">
      <c r="A4" s="367" t="str">
        <f>Summary!A4</f>
        <v>Through Jan 2, 2021</v>
      </c>
      <c r="B4" s="368"/>
      <c r="C4" s="368"/>
      <c r="D4" s="368"/>
      <c r="E4" s="368"/>
      <c r="F4" s="368"/>
      <c r="G4" s="369"/>
    </row>
    <row r="5" spans="1:7" ht="12" customHeight="1" x14ac:dyDescent="0.2">
      <c r="A5" s="355"/>
      <c r="B5" s="356"/>
      <c r="C5" s="356"/>
      <c r="D5" s="356"/>
      <c r="E5" s="356"/>
      <c r="F5" s="356"/>
      <c r="G5" s="357"/>
    </row>
    <row r="6" spans="1:7" x14ac:dyDescent="0.2">
      <c r="A6" s="352" t="s">
        <v>353</v>
      </c>
      <c r="B6" s="353"/>
      <c r="C6" s="353"/>
      <c r="D6" s="353"/>
      <c r="E6" s="353"/>
      <c r="F6" s="353"/>
      <c r="G6" s="354"/>
    </row>
    <row r="7" spans="1:7" x14ac:dyDescent="0.2">
      <c r="A7" s="164" t="s">
        <v>378</v>
      </c>
      <c r="B7" s="204"/>
      <c r="C7" s="205" t="s">
        <v>7</v>
      </c>
      <c r="D7" s="208" t="s">
        <v>1</v>
      </c>
      <c r="E7" s="205" t="s">
        <v>1</v>
      </c>
      <c r="F7" s="206" t="s">
        <v>12</v>
      </c>
      <c r="G7" s="246" t="s">
        <v>4</v>
      </c>
    </row>
    <row r="8" spans="1:7" x14ac:dyDescent="0.2">
      <c r="A8" s="164"/>
      <c r="B8" s="59"/>
      <c r="C8" s="111" t="s">
        <v>1</v>
      </c>
      <c r="D8" s="113" t="s">
        <v>3</v>
      </c>
      <c r="E8" s="111" t="s">
        <v>0</v>
      </c>
      <c r="F8" s="112" t="s">
        <v>11</v>
      </c>
      <c r="G8" s="220" t="s">
        <v>14</v>
      </c>
    </row>
    <row r="9" spans="1:7" x14ac:dyDescent="0.2">
      <c r="A9" s="280" t="s">
        <v>57</v>
      </c>
      <c r="B9" s="218" t="s">
        <v>58</v>
      </c>
      <c r="C9" s="107">
        <f>C13</f>
        <v>129.4</v>
      </c>
      <c r="D9" s="107">
        <f>D13</f>
        <v>11.600000000000001</v>
      </c>
      <c r="E9" s="107">
        <f>E13</f>
        <v>11.9</v>
      </c>
      <c r="F9" s="107">
        <f>F13</f>
        <v>11.6</v>
      </c>
      <c r="G9" s="231">
        <f>E9-F9</f>
        <v>0.30000000000000071</v>
      </c>
    </row>
    <row r="10" spans="1:7" x14ac:dyDescent="0.2">
      <c r="A10" s="281" t="s">
        <v>59</v>
      </c>
      <c r="B10" s="105" t="s">
        <v>60</v>
      </c>
      <c r="C10" s="120">
        <v>4.92</v>
      </c>
      <c r="D10" s="258"/>
      <c r="E10" s="302"/>
      <c r="F10" s="60">
        <f>D10/52*Summary!$A$37</f>
        <v>0</v>
      </c>
      <c r="G10" s="232">
        <f>E10-F10</f>
        <v>0</v>
      </c>
    </row>
    <row r="11" spans="1:7" x14ac:dyDescent="0.2">
      <c r="A11" s="281" t="s">
        <v>61</v>
      </c>
      <c r="B11" s="105" t="s">
        <v>62</v>
      </c>
      <c r="C11" s="120">
        <v>46.92</v>
      </c>
      <c r="D11" s="262">
        <v>7.9</v>
      </c>
      <c r="E11" s="302">
        <v>7.9</v>
      </c>
      <c r="F11" s="60">
        <f>D11/52*Summary!$A$37</f>
        <v>7.9</v>
      </c>
      <c r="G11" s="232">
        <f>E11-F11</f>
        <v>0</v>
      </c>
    </row>
    <row r="12" spans="1:7" x14ac:dyDescent="0.2">
      <c r="A12" s="281" t="s">
        <v>63</v>
      </c>
      <c r="B12" s="105" t="s">
        <v>64</v>
      </c>
      <c r="C12" s="120">
        <v>77.56</v>
      </c>
      <c r="D12" s="262">
        <v>3.7</v>
      </c>
      <c r="E12" s="302">
        <v>4</v>
      </c>
      <c r="F12" s="60">
        <f>D12/52*Summary!$A$37</f>
        <v>3.6999999999999997</v>
      </c>
      <c r="G12" s="232">
        <f>E12-F12</f>
        <v>0.30000000000000027</v>
      </c>
    </row>
    <row r="13" spans="1:7" ht="13.5" thickBot="1" x14ac:dyDescent="0.25">
      <c r="A13" s="166"/>
      <c r="B13" s="167" t="s">
        <v>316</v>
      </c>
      <c r="C13" s="190">
        <f>SUM(C10:C12)</f>
        <v>129.4</v>
      </c>
      <c r="D13" s="168">
        <f t="shared" ref="D13:F13" si="0">SUM(D10:D12)</f>
        <v>11.600000000000001</v>
      </c>
      <c r="E13" s="168">
        <f>SUM(E10:E12)</f>
        <v>11.9</v>
      </c>
      <c r="F13" s="168">
        <f t="shared" si="0"/>
        <v>11.6</v>
      </c>
      <c r="G13" s="247">
        <f>E13-F13</f>
        <v>0.30000000000000071</v>
      </c>
    </row>
    <row r="14" spans="1:7" x14ac:dyDescent="0.2">
      <c r="C14" s="62"/>
      <c r="D14" s="62"/>
      <c r="E14" s="62"/>
      <c r="F14" s="62"/>
      <c r="G14" s="63"/>
    </row>
    <row r="15" spans="1:7" x14ac:dyDescent="0.2">
      <c r="A15" s="62"/>
      <c r="D15" s="62"/>
      <c r="E15" s="62"/>
      <c r="F15" s="62"/>
      <c r="G15" s="62"/>
    </row>
    <row r="16" spans="1:7" x14ac:dyDescent="0.2">
      <c r="A16" s="62"/>
      <c r="D16" s="62"/>
      <c r="E16" s="62"/>
      <c r="F16" s="62"/>
      <c r="G16" s="62"/>
    </row>
    <row r="554" spans="1:7" ht="13.5" thickBot="1" x14ac:dyDescent="0.25">
      <c r="A554" s="64"/>
      <c r="D554" s="64"/>
      <c r="E554" s="64"/>
      <c r="F554" s="64"/>
      <c r="G554" s="64"/>
    </row>
    <row r="555" spans="1:7" ht="13.5" thickTop="1" x14ac:dyDescent="0.2"/>
  </sheetData>
  <mergeCells count="6">
    <mergeCell ref="A6:G6"/>
    <mergeCell ref="A5:G5"/>
    <mergeCell ref="A1:G1"/>
    <mergeCell ref="A2:G2"/>
    <mergeCell ref="A3:G3"/>
    <mergeCell ref="A4:G4"/>
  </mergeCells>
  <phoneticPr fontId="0" type="noConversion"/>
  <printOptions horizontalCentered="1" verticalCentered="1"/>
  <pageMargins left="0" right="0" top="0.5" bottom="0.75" header="0.5" footer="0.5"/>
  <pageSetup orientation="landscape" r:id="rId1"/>
  <headerFooter alignWithMargins="0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F46"/>
  <sheetViews>
    <sheetView zoomScaleNormal="100" workbookViewId="0">
      <selection activeCell="A7" sqref="A7"/>
    </sheetView>
  </sheetViews>
  <sheetFormatPr defaultColWidth="9.140625" defaultRowHeight="12" x14ac:dyDescent="0.2"/>
  <cols>
    <col min="1" max="1" width="16.28515625" style="26" bestFit="1" customWidth="1"/>
    <col min="2" max="2" width="37.140625" style="16" bestFit="1" customWidth="1"/>
    <col min="3" max="3" width="13" style="16" customWidth="1"/>
    <col min="4" max="4" width="9" style="16" bestFit="1" customWidth="1"/>
    <col min="5" max="5" width="9.7109375" style="26" bestFit="1" customWidth="1"/>
    <col min="6" max="6" width="8.140625" style="26" bestFit="1" customWidth="1"/>
    <col min="7" max="7" width="12.28515625" style="26" bestFit="1" customWidth="1"/>
    <col min="8" max="8" width="8.85546875" style="21" customWidth="1"/>
    <col min="9" max="9" width="11" style="21" customWidth="1"/>
    <col min="10" max="10" width="9.5703125" style="16" customWidth="1"/>
    <col min="11" max="11" width="8.28515625" style="16" customWidth="1"/>
    <col min="12" max="12" width="10.7109375" style="16" customWidth="1"/>
    <col min="13" max="16384" width="9.140625" style="16"/>
  </cols>
  <sheetData>
    <row r="1" spans="1:58" ht="12.75" x14ac:dyDescent="0.2">
      <c r="A1" s="373"/>
      <c r="B1" s="359"/>
      <c r="C1" s="359"/>
      <c r="D1" s="359"/>
      <c r="E1" s="359"/>
      <c r="F1" s="359"/>
      <c r="G1" s="360"/>
    </row>
    <row r="2" spans="1:58" ht="12" customHeight="1" x14ac:dyDescent="0.2">
      <c r="A2" s="361" t="s">
        <v>358</v>
      </c>
      <c r="B2" s="362"/>
      <c r="C2" s="362"/>
      <c r="D2" s="362"/>
      <c r="E2" s="362"/>
      <c r="F2" s="362"/>
      <c r="G2" s="363"/>
      <c r="H2" s="18"/>
      <c r="I2" s="18"/>
      <c r="J2" s="19"/>
      <c r="K2" s="19"/>
      <c r="L2" s="19"/>
    </row>
    <row r="3" spans="1:58" ht="12" customHeight="1" x14ac:dyDescent="0.2">
      <c r="A3" s="367" t="str">
        <f>Summary!A4</f>
        <v>Through Jan 2, 2021</v>
      </c>
      <c r="B3" s="368"/>
      <c r="C3" s="368"/>
      <c r="D3" s="368"/>
      <c r="E3" s="368"/>
      <c r="F3" s="368"/>
      <c r="G3" s="369"/>
      <c r="H3" s="18"/>
      <c r="I3" s="18"/>
      <c r="J3" s="19"/>
      <c r="K3" s="19"/>
      <c r="L3" s="19"/>
    </row>
    <row r="4" spans="1:58" ht="12.75" x14ac:dyDescent="0.2">
      <c r="A4" s="374"/>
      <c r="B4" s="375"/>
      <c r="C4" s="375"/>
      <c r="D4" s="375"/>
      <c r="E4" s="375"/>
      <c r="F4" s="375"/>
      <c r="G4" s="376"/>
      <c r="H4" s="16"/>
      <c r="I4" s="16"/>
    </row>
    <row r="5" spans="1:58" ht="12.75" x14ac:dyDescent="0.2">
      <c r="A5" s="370" t="s">
        <v>354</v>
      </c>
      <c r="B5" s="377"/>
      <c r="C5" s="377"/>
      <c r="D5" s="377"/>
      <c r="E5" s="377"/>
      <c r="F5" s="377"/>
      <c r="G5" s="378"/>
      <c r="H5" s="16"/>
      <c r="I5" s="16"/>
    </row>
    <row r="6" spans="1:58" ht="12.75" x14ac:dyDescent="0.2">
      <c r="A6" s="370" t="s">
        <v>353</v>
      </c>
      <c r="B6" s="371"/>
      <c r="C6" s="371"/>
      <c r="D6" s="371"/>
      <c r="E6" s="371"/>
      <c r="F6" s="371"/>
      <c r="G6" s="372"/>
      <c r="H6" s="16"/>
      <c r="I6" s="16"/>
    </row>
    <row r="7" spans="1:58" ht="12.75" x14ac:dyDescent="0.2">
      <c r="A7" s="178" t="s">
        <v>426</v>
      </c>
      <c r="B7" s="204"/>
      <c r="C7" s="205" t="s">
        <v>7</v>
      </c>
      <c r="D7" s="205" t="s">
        <v>1</v>
      </c>
      <c r="E7" s="205" t="s">
        <v>1</v>
      </c>
      <c r="F7" s="206" t="s">
        <v>12</v>
      </c>
      <c r="G7" s="220" t="s">
        <v>4</v>
      </c>
      <c r="H7" s="16"/>
      <c r="I7" s="16"/>
    </row>
    <row r="8" spans="1:58" ht="12.75" customHeight="1" x14ac:dyDescent="0.2">
      <c r="A8" s="164"/>
      <c r="B8" s="59"/>
      <c r="C8" s="111" t="s">
        <v>1</v>
      </c>
      <c r="D8" s="111" t="s">
        <v>3</v>
      </c>
      <c r="E8" s="111" t="s">
        <v>0</v>
      </c>
      <c r="F8" s="112" t="s">
        <v>11</v>
      </c>
      <c r="G8" s="220" t="s">
        <v>14</v>
      </c>
      <c r="H8" s="16"/>
      <c r="I8" s="16"/>
    </row>
    <row r="9" spans="1:58" s="17" customFormat="1" ht="12.75" x14ac:dyDescent="0.2">
      <c r="A9" s="188" t="s">
        <v>57</v>
      </c>
      <c r="B9" s="216" t="s">
        <v>58</v>
      </c>
      <c r="C9" s="107">
        <f>C41</f>
        <v>1149.55</v>
      </c>
      <c r="D9" s="107">
        <f t="shared" ref="D9:F9" si="0">D41</f>
        <v>0</v>
      </c>
      <c r="E9" s="107">
        <f t="shared" si="0"/>
        <v>0</v>
      </c>
      <c r="F9" s="108">
        <f t="shared" si="0"/>
        <v>0</v>
      </c>
      <c r="G9" s="221">
        <f t="shared" ref="G9:G41" si="1">E9-F9</f>
        <v>0</v>
      </c>
    </row>
    <row r="10" spans="1:58" s="17" customFormat="1" ht="12.75" x14ac:dyDescent="0.2">
      <c r="A10" s="193" t="s">
        <v>20</v>
      </c>
      <c r="B10" s="187" t="s">
        <v>266</v>
      </c>
      <c r="C10" s="189">
        <v>47.12</v>
      </c>
      <c r="D10" s="259"/>
      <c r="E10" s="124"/>
      <c r="F10" s="60">
        <f>D10/52*Summary!$A$37</f>
        <v>0</v>
      </c>
      <c r="G10" s="222">
        <f>E10-F10</f>
        <v>0</v>
      </c>
    </row>
    <row r="11" spans="1:58" s="17" customFormat="1" ht="12.75" x14ac:dyDescent="0.2">
      <c r="A11" s="193" t="s">
        <v>21</v>
      </c>
      <c r="B11" s="187" t="s">
        <v>22</v>
      </c>
      <c r="C11" s="189">
        <v>0.35</v>
      </c>
      <c r="D11" s="259"/>
      <c r="E11" s="125"/>
      <c r="F11" s="60">
        <f>D11/52*Summary!$A$37</f>
        <v>0</v>
      </c>
      <c r="G11" s="222">
        <f t="shared" si="1"/>
        <v>0</v>
      </c>
    </row>
    <row r="12" spans="1:58" s="17" customFormat="1" ht="12.75" x14ac:dyDescent="0.2">
      <c r="A12" s="193" t="s">
        <v>267</v>
      </c>
      <c r="B12" s="187" t="s">
        <v>268</v>
      </c>
      <c r="C12" s="189">
        <v>23.22</v>
      </c>
      <c r="D12" s="259"/>
      <c r="E12" s="125"/>
      <c r="F12" s="60">
        <f>D12/52*Summary!$A$37</f>
        <v>0</v>
      </c>
      <c r="G12" s="222">
        <f t="shared" si="1"/>
        <v>0</v>
      </c>
    </row>
    <row r="13" spans="1:58" ht="12.75" x14ac:dyDescent="0.2">
      <c r="A13" s="193" t="s">
        <v>23</v>
      </c>
      <c r="B13" s="187" t="s">
        <v>24</v>
      </c>
      <c r="C13" s="189">
        <v>57.22</v>
      </c>
      <c r="D13" s="259"/>
      <c r="E13" s="219"/>
      <c r="F13" s="60">
        <f>D13/52*Summary!$A$37</f>
        <v>0</v>
      </c>
      <c r="G13" s="222">
        <f>E13-F13</f>
        <v>0</v>
      </c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</row>
    <row r="14" spans="1:58" ht="12.75" x14ac:dyDescent="0.2">
      <c r="A14" s="193" t="s">
        <v>25</v>
      </c>
      <c r="B14" s="187" t="s">
        <v>26</v>
      </c>
      <c r="C14" s="189">
        <v>42.27</v>
      </c>
      <c r="D14" s="259"/>
      <c r="E14" s="219"/>
      <c r="F14" s="60">
        <f>D14/52*Summary!$A$37</f>
        <v>0</v>
      </c>
      <c r="G14" s="222">
        <f t="shared" si="1"/>
        <v>0</v>
      </c>
      <c r="H14" s="22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</row>
    <row r="15" spans="1:58" ht="12.75" x14ac:dyDescent="0.2">
      <c r="A15" s="193" t="s">
        <v>27</v>
      </c>
      <c r="B15" s="187" t="s">
        <v>28</v>
      </c>
      <c r="C15" s="189">
        <v>42.09</v>
      </c>
      <c r="D15" s="259"/>
      <c r="E15" s="219"/>
      <c r="F15" s="60">
        <f>D15/52*Summary!$A$37</f>
        <v>0</v>
      </c>
      <c r="G15" s="222">
        <f t="shared" si="1"/>
        <v>0</v>
      </c>
      <c r="H15" s="22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</row>
    <row r="16" spans="1:58" ht="12" customHeight="1" x14ac:dyDescent="0.2">
      <c r="A16" s="193" t="s">
        <v>29</v>
      </c>
      <c r="B16" s="187" t="s">
        <v>30</v>
      </c>
      <c r="C16" s="189">
        <v>37.36</v>
      </c>
      <c r="D16" s="259"/>
      <c r="E16" s="219"/>
      <c r="F16" s="60">
        <f>D16/52*Summary!$A$37</f>
        <v>0</v>
      </c>
      <c r="G16" s="222">
        <f t="shared" si="1"/>
        <v>0</v>
      </c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</row>
    <row r="17" spans="1:58" ht="12" customHeight="1" x14ac:dyDescent="0.2">
      <c r="A17" s="193" t="s">
        <v>31</v>
      </c>
      <c r="B17" s="187" t="s">
        <v>32</v>
      </c>
      <c r="C17" s="189">
        <v>10.43</v>
      </c>
      <c r="D17" s="259"/>
      <c r="E17" s="219"/>
      <c r="F17" s="60">
        <f>D17/52*Summary!$A$37</f>
        <v>0</v>
      </c>
      <c r="G17" s="222">
        <f t="shared" si="1"/>
        <v>0</v>
      </c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</row>
    <row r="18" spans="1:58" ht="12" customHeight="1" x14ac:dyDescent="0.2">
      <c r="A18" s="193" t="s">
        <v>245</v>
      </c>
      <c r="B18" s="187" t="s">
        <v>246</v>
      </c>
      <c r="C18" s="189">
        <v>7.05</v>
      </c>
      <c r="D18" s="259"/>
      <c r="E18" s="219"/>
      <c r="F18" s="60">
        <f>D18/52*Summary!$A$37</f>
        <v>0</v>
      </c>
      <c r="G18" s="222">
        <f t="shared" si="1"/>
        <v>0</v>
      </c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</row>
    <row r="19" spans="1:58" ht="12" customHeight="1" x14ac:dyDescent="0.2">
      <c r="A19" s="194" t="s">
        <v>333</v>
      </c>
      <c r="B19" s="187" t="s">
        <v>334</v>
      </c>
      <c r="C19" s="189">
        <v>28.27</v>
      </c>
      <c r="D19" s="259"/>
      <c r="E19" s="125"/>
      <c r="F19" s="60">
        <f>D19/52*Summary!$A$37</f>
        <v>0</v>
      </c>
      <c r="G19" s="222">
        <f>E19-F19</f>
        <v>0</v>
      </c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</row>
    <row r="20" spans="1:58" ht="12" customHeight="1" x14ac:dyDescent="0.2">
      <c r="A20" s="193" t="s">
        <v>269</v>
      </c>
      <c r="B20" s="187" t="s">
        <v>270</v>
      </c>
      <c r="C20" s="189">
        <v>23.22</v>
      </c>
      <c r="D20" s="259"/>
      <c r="E20" s="124"/>
      <c r="F20" s="60">
        <f>D20/52*Summary!$A$37</f>
        <v>0</v>
      </c>
      <c r="G20" s="222">
        <f>E20-F20</f>
        <v>0</v>
      </c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</row>
    <row r="21" spans="1:58" ht="12" customHeight="1" x14ac:dyDescent="0.2">
      <c r="A21" s="193" t="s">
        <v>271</v>
      </c>
      <c r="B21" s="187" t="s">
        <v>272</v>
      </c>
      <c r="C21" s="189">
        <v>40.26</v>
      </c>
      <c r="D21" s="259"/>
      <c r="E21" s="125"/>
      <c r="F21" s="60">
        <f>D21/52*Summary!$A$37</f>
        <v>0</v>
      </c>
      <c r="G21" s="222">
        <f>E21-F21</f>
        <v>0</v>
      </c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</row>
    <row r="22" spans="1:58" ht="12" customHeight="1" x14ac:dyDescent="0.2">
      <c r="A22" s="193" t="s">
        <v>273</v>
      </c>
      <c r="B22" s="187" t="s">
        <v>274</v>
      </c>
      <c r="C22" s="189">
        <v>46.46</v>
      </c>
      <c r="D22" s="259"/>
      <c r="E22" s="124"/>
      <c r="F22" s="60">
        <f>D22/52*Summary!$A$37</f>
        <v>0</v>
      </c>
      <c r="G22" s="222">
        <f>E22-F22</f>
        <v>0</v>
      </c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</row>
    <row r="23" spans="1:58" ht="12" customHeight="1" x14ac:dyDescent="0.2">
      <c r="A23" s="193" t="s">
        <v>35</v>
      </c>
      <c r="B23" s="187" t="s">
        <v>298</v>
      </c>
      <c r="C23" s="189">
        <v>66.040000000000006</v>
      </c>
      <c r="D23" s="259"/>
      <c r="E23" s="124"/>
      <c r="F23" s="60">
        <f>D23/52*Summary!$A$37</f>
        <v>0</v>
      </c>
      <c r="G23" s="222">
        <f>E23-F23</f>
        <v>0</v>
      </c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</row>
    <row r="24" spans="1:58" ht="12.75" x14ac:dyDescent="0.2">
      <c r="A24" s="193" t="s">
        <v>296</v>
      </c>
      <c r="B24" s="187" t="s">
        <v>297</v>
      </c>
      <c r="C24" s="189">
        <v>7</v>
      </c>
      <c r="D24" s="259"/>
      <c r="E24" s="125"/>
      <c r="F24" s="60">
        <f>D24/52*Summary!$A$37</f>
        <v>0</v>
      </c>
      <c r="G24" s="222">
        <f t="shared" si="1"/>
        <v>0</v>
      </c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</row>
    <row r="25" spans="1:58" s="24" customFormat="1" ht="12.75" x14ac:dyDescent="0.2">
      <c r="A25" s="193" t="s">
        <v>36</v>
      </c>
      <c r="B25" s="187" t="s">
        <v>37</v>
      </c>
      <c r="C25" s="189">
        <v>47.74</v>
      </c>
      <c r="D25" s="259"/>
      <c r="E25" s="124"/>
      <c r="F25" s="60">
        <f>D25/52*Summary!$A$37</f>
        <v>0</v>
      </c>
      <c r="G25" s="222">
        <f t="shared" si="1"/>
        <v>0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</row>
    <row r="26" spans="1:58" ht="12.75" x14ac:dyDescent="0.2">
      <c r="A26" s="193" t="s">
        <v>38</v>
      </c>
      <c r="B26" s="187" t="s">
        <v>275</v>
      </c>
      <c r="C26" s="189">
        <v>68.3</v>
      </c>
      <c r="D26" s="259"/>
      <c r="E26" s="125"/>
      <c r="F26" s="60">
        <f>D26/52*Summary!$A$37</f>
        <v>0</v>
      </c>
      <c r="G26" s="222">
        <f t="shared" si="1"/>
        <v>0</v>
      </c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</row>
    <row r="27" spans="1:58" ht="12.75" x14ac:dyDescent="0.2">
      <c r="A27" s="193" t="s">
        <v>39</v>
      </c>
      <c r="B27" s="187" t="s">
        <v>276</v>
      </c>
      <c r="C27" s="189">
        <v>68.25</v>
      </c>
      <c r="D27" s="259"/>
      <c r="E27" s="125"/>
      <c r="F27" s="60">
        <f>D27/52*Summary!$A$37</f>
        <v>0</v>
      </c>
      <c r="G27" s="222">
        <f t="shared" si="1"/>
        <v>0</v>
      </c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</row>
    <row r="28" spans="1:58" ht="12.75" x14ac:dyDescent="0.2">
      <c r="A28" s="193" t="s">
        <v>40</v>
      </c>
      <c r="B28" s="187" t="s">
        <v>41</v>
      </c>
      <c r="C28" s="189">
        <v>31.42</v>
      </c>
      <c r="D28" s="259"/>
      <c r="E28" s="125"/>
      <c r="F28" s="60">
        <f>D28/52*Summary!$A$37</f>
        <v>0</v>
      </c>
      <c r="G28" s="222">
        <f t="shared" si="1"/>
        <v>0</v>
      </c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</row>
    <row r="29" spans="1:58" ht="12.75" x14ac:dyDescent="0.2">
      <c r="A29" s="193" t="s">
        <v>42</v>
      </c>
      <c r="B29" s="187" t="s">
        <v>43</v>
      </c>
      <c r="C29" s="189">
        <v>30.97</v>
      </c>
      <c r="D29" s="259"/>
      <c r="E29" s="213"/>
      <c r="F29" s="60">
        <f>D29/52*Summary!$A$37</f>
        <v>0</v>
      </c>
      <c r="G29" s="222">
        <f t="shared" si="1"/>
        <v>0</v>
      </c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</row>
    <row r="30" spans="1:58" ht="12.75" x14ac:dyDescent="0.2">
      <c r="A30" s="193" t="s">
        <v>44</v>
      </c>
      <c r="B30" s="187" t="s">
        <v>45</v>
      </c>
      <c r="C30" s="189">
        <v>19.850000000000001</v>
      </c>
      <c r="D30" s="259"/>
      <c r="E30" s="219"/>
      <c r="F30" s="60">
        <f>D30/52*Summary!$A$37</f>
        <v>0</v>
      </c>
      <c r="G30" s="222">
        <f t="shared" si="1"/>
        <v>0</v>
      </c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</row>
    <row r="31" spans="1:58" ht="12.75" x14ac:dyDescent="0.2">
      <c r="A31" s="193" t="s">
        <v>46</v>
      </c>
      <c r="B31" s="187" t="s">
        <v>47</v>
      </c>
      <c r="C31" s="189">
        <v>16.55</v>
      </c>
      <c r="D31" s="259"/>
      <c r="E31" s="219"/>
      <c r="F31" s="60">
        <f>D31/52*Summary!$A$37</f>
        <v>0</v>
      </c>
      <c r="G31" s="222">
        <f t="shared" si="1"/>
        <v>0</v>
      </c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</row>
    <row r="32" spans="1:58" ht="12.75" x14ac:dyDescent="0.2">
      <c r="A32" s="193" t="s">
        <v>48</v>
      </c>
      <c r="B32" s="187" t="s">
        <v>49</v>
      </c>
      <c r="C32" s="189">
        <v>16.690000000000001</v>
      </c>
      <c r="D32" s="259"/>
      <c r="E32" s="219"/>
      <c r="F32" s="60">
        <f>D32/52*Summary!$A$37</f>
        <v>0</v>
      </c>
      <c r="G32" s="222">
        <f t="shared" si="1"/>
        <v>0</v>
      </c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</row>
    <row r="33" spans="1:58" ht="12.75" x14ac:dyDescent="0.2">
      <c r="A33" s="193" t="s">
        <v>50</v>
      </c>
      <c r="B33" s="187" t="s">
        <v>51</v>
      </c>
      <c r="C33" s="189">
        <v>20.100000000000001</v>
      </c>
      <c r="D33" s="259"/>
      <c r="E33" s="219"/>
      <c r="F33" s="60">
        <f>D33/52*Summary!$A$37</f>
        <v>0</v>
      </c>
      <c r="G33" s="222">
        <f t="shared" si="1"/>
        <v>0</v>
      </c>
      <c r="H33" s="22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</row>
    <row r="34" spans="1:58" ht="12.75" x14ac:dyDescent="0.2">
      <c r="A34" s="193" t="s">
        <v>52</v>
      </c>
      <c r="B34" s="187" t="s">
        <v>342</v>
      </c>
      <c r="C34" s="189">
        <v>50.04</v>
      </c>
      <c r="D34" s="259"/>
      <c r="E34" s="219"/>
      <c r="F34" s="60">
        <f>D34/52*Summary!$A$37</f>
        <v>0</v>
      </c>
      <c r="G34" s="222">
        <f t="shared" si="1"/>
        <v>0</v>
      </c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</row>
    <row r="35" spans="1:58" ht="12.75" x14ac:dyDescent="0.2">
      <c r="A35" s="193" t="s">
        <v>53</v>
      </c>
      <c r="B35" s="187" t="s">
        <v>54</v>
      </c>
      <c r="C35" s="189">
        <v>17.510000000000002</v>
      </c>
      <c r="D35" s="259"/>
      <c r="E35" s="219"/>
      <c r="F35" s="60">
        <f>D35/52*Summary!$A$37</f>
        <v>0</v>
      </c>
      <c r="G35" s="222">
        <f t="shared" si="1"/>
        <v>0</v>
      </c>
      <c r="H35" s="16"/>
      <c r="I35" s="16"/>
    </row>
    <row r="36" spans="1:58" ht="12.75" x14ac:dyDescent="0.2">
      <c r="A36" s="194" t="s">
        <v>335</v>
      </c>
      <c r="B36" s="187" t="s">
        <v>343</v>
      </c>
      <c r="C36" s="189">
        <v>24.8</v>
      </c>
      <c r="D36" s="259"/>
      <c r="E36" s="125"/>
      <c r="F36" s="60">
        <f>D36/52*Summary!$A$37</f>
        <v>0</v>
      </c>
      <c r="G36" s="222">
        <f t="shared" si="1"/>
        <v>0</v>
      </c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</row>
    <row r="37" spans="1:58" ht="12.75" x14ac:dyDescent="0.2">
      <c r="A37" s="194" t="s">
        <v>344</v>
      </c>
      <c r="B37" s="187" t="s">
        <v>345</v>
      </c>
      <c r="C37" s="189">
        <v>40.54</v>
      </c>
      <c r="D37" s="259"/>
      <c r="E37" s="126"/>
      <c r="F37" s="60">
        <f>D37/52*Summary!$A$37</f>
        <v>0</v>
      </c>
      <c r="G37" s="222">
        <f t="shared" si="1"/>
        <v>0</v>
      </c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</row>
    <row r="38" spans="1:58" ht="12.75" x14ac:dyDescent="0.2">
      <c r="A38" s="193" t="s">
        <v>33</v>
      </c>
      <c r="B38" s="187" t="s">
        <v>34</v>
      </c>
      <c r="C38" s="189">
        <v>41</v>
      </c>
      <c r="D38" s="259"/>
      <c r="E38" s="125"/>
      <c r="F38" s="60">
        <f>D38/52*Summary!$A$37</f>
        <v>0</v>
      </c>
      <c r="G38" s="222">
        <f t="shared" si="1"/>
        <v>0</v>
      </c>
      <c r="H38" s="16"/>
      <c r="I38" s="16"/>
    </row>
    <row r="39" spans="1:58" ht="12.75" x14ac:dyDescent="0.2">
      <c r="A39" s="194" t="s">
        <v>336</v>
      </c>
      <c r="B39" s="187" t="s">
        <v>337</v>
      </c>
      <c r="C39" s="189">
        <v>101.71</v>
      </c>
      <c r="D39" s="259"/>
      <c r="E39" s="126"/>
      <c r="F39" s="60">
        <f>D39/52*Summary!$A$37</f>
        <v>0</v>
      </c>
      <c r="G39" s="222">
        <f t="shared" si="1"/>
        <v>0</v>
      </c>
      <c r="H39" s="16"/>
      <c r="I39" s="16"/>
    </row>
    <row r="40" spans="1:58" ht="12.75" x14ac:dyDescent="0.2">
      <c r="A40" s="193" t="s">
        <v>55</v>
      </c>
      <c r="B40" s="187" t="s">
        <v>56</v>
      </c>
      <c r="C40" s="189">
        <v>75.72</v>
      </c>
      <c r="D40" s="259"/>
      <c r="E40" s="125"/>
      <c r="F40" s="60">
        <f>D40/52*Summary!$A$37</f>
        <v>0</v>
      </c>
      <c r="G40" s="222">
        <f t="shared" si="1"/>
        <v>0</v>
      </c>
      <c r="I40" s="16"/>
    </row>
    <row r="41" spans="1:58" s="24" customFormat="1" ht="13.5" thickBot="1" x14ac:dyDescent="0.25">
      <c r="A41" s="166"/>
      <c r="B41" s="167" t="s">
        <v>87</v>
      </c>
      <c r="C41" s="203">
        <f>SUM(C10:C40)</f>
        <v>1149.55</v>
      </c>
      <c r="D41" s="168">
        <f t="shared" ref="D41:F41" si="2">SUM(D10:D40)</f>
        <v>0</v>
      </c>
      <c r="E41" s="168">
        <f t="shared" si="2"/>
        <v>0</v>
      </c>
      <c r="F41" s="168">
        <f t="shared" si="2"/>
        <v>0</v>
      </c>
      <c r="G41" s="245">
        <f t="shared" si="1"/>
        <v>0</v>
      </c>
      <c r="H41" s="29"/>
    </row>
    <row r="42" spans="1:58" x14ac:dyDescent="0.2">
      <c r="A42" s="36"/>
      <c r="B42" s="36"/>
      <c r="C42" s="38"/>
      <c r="D42" s="46"/>
      <c r="E42" s="46"/>
      <c r="F42" s="46"/>
      <c r="G42" s="46"/>
      <c r="I42" s="16"/>
    </row>
    <row r="43" spans="1:58" x14ac:dyDescent="0.2">
      <c r="A43" s="17"/>
      <c r="B43" s="17"/>
      <c r="C43" s="39"/>
      <c r="D43" s="47"/>
      <c r="E43" s="47"/>
      <c r="F43" s="47"/>
      <c r="G43" s="47"/>
      <c r="I43" s="16"/>
    </row>
    <row r="44" spans="1:58" x14ac:dyDescent="0.2">
      <c r="A44" s="16"/>
      <c r="D44" s="26"/>
      <c r="G44" s="35"/>
      <c r="I44" s="16"/>
    </row>
    <row r="45" spans="1:58" x14ac:dyDescent="0.2">
      <c r="A45" s="16"/>
      <c r="D45" s="26"/>
      <c r="G45" s="35"/>
      <c r="I45" s="16"/>
    </row>
    <row r="46" spans="1:58" x14ac:dyDescent="0.2">
      <c r="A46" s="16"/>
      <c r="D46" s="26"/>
      <c r="G46" s="35"/>
      <c r="I46" s="16"/>
    </row>
  </sheetData>
  <mergeCells count="6">
    <mergeCell ref="A6:G6"/>
    <mergeCell ref="A1:G1"/>
    <mergeCell ref="A2:G2"/>
    <mergeCell ref="A3:G3"/>
    <mergeCell ref="A4:G4"/>
    <mergeCell ref="A5:G5"/>
  </mergeCells>
  <phoneticPr fontId="0" type="noConversion"/>
  <printOptions horizontalCentered="1" verticalCentered="1"/>
  <pageMargins left="0.25" right="0.25" top="0.5" bottom="0.75" header="0.5" footer="0.5"/>
  <pageSetup fitToHeight="10" orientation="landscape" r:id="rId1"/>
  <headerFooter alignWithMargins="0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3"/>
  <sheetViews>
    <sheetView zoomScaleNormal="100" workbookViewId="0">
      <selection activeCell="A7" sqref="A7"/>
    </sheetView>
  </sheetViews>
  <sheetFormatPr defaultRowHeight="12.75" x14ac:dyDescent="0.2"/>
  <cols>
    <col min="1" max="1" width="11.28515625" style="286" bestFit="1" customWidth="1"/>
    <col min="2" max="2" width="37.7109375" bestFit="1" customWidth="1"/>
    <col min="3" max="3" width="8.85546875" bestFit="1" customWidth="1"/>
    <col min="4" max="4" width="9" bestFit="1" customWidth="1"/>
    <col min="5" max="5" width="9.7109375" bestFit="1" customWidth="1"/>
    <col min="6" max="6" width="8.140625" bestFit="1" customWidth="1"/>
    <col min="7" max="7" width="12.28515625" bestFit="1" customWidth="1"/>
  </cols>
  <sheetData>
    <row r="1" spans="1:9" x14ac:dyDescent="0.2">
      <c r="A1" s="380"/>
      <c r="B1" s="381"/>
      <c r="C1" s="381"/>
      <c r="D1" s="381"/>
      <c r="E1" s="381"/>
      <c r="F1" s="381"/>
      <c r="G1" s="382"/>
    </row>
    <row r="2" spans="1:9" x14ac:dyDescent="0.2">
      <c r="A2" s="383" t="s">
        <v>359</v>
      </c>
      <c r="B2" s="384"/>
      <c r="C2" s="384"/>
      <c r="D2" s="384"/>
      <c r="E2" s="384"/>
      <c r="F2" s="384"/>
      <c r="G2" s="385"/>
    </row>
    <row r="3" spans="1:9" x14ac:dyDescent="0.2">
      <c r="A3" s="386" t="str">
        <f>Summary!A4</f>
        <v>Through Jan 2, 2021</v>
      </c>
      <c r="B3" s="387"/>
      <c r="C3" s="387"/>
      <c r="D3" s="387"/>
      <c r="E3" s="387"/>
      <c r="F3" s="387"/>
      <c r="G3" s="388"/>
    </row>
    <row r="4" spans="1:9" x14ac:dyDescent="0.2">
      <c r="A4" s="389"/>
      <c r="B4" s="387"/>
      <c r="C4" s="387"/>
      <c r="D4" s="387"/>
      <c r="E4" s="387"/>
      <c r="F4" s="387"/>
      <c r="G4" s="388"/>
    </row>
    <row r="5" spans="1:9" s="16" customFormat="1" x14ac:dyDescent="0.2">
      <c r="A5" s="352" t="s">
        <v>265</v>
      </c>
      <c r="B5" s="353"/>
      <c r="C5" s="353"/>
      <c r="D5" s="353"/>
      <c r="E5" s="353"/>
      <c r="F5" s="353"/>
      <c r="G5" s="354"/>
      <c r="H5" s="21"/>
      <c r="I5" s="21"/>
    </row>
    <row r="6" spans="1:9" s="16" customFormat="1" x14ac:dyDescent="0.2">
      <c r="A6" s="282"/>
      <c r="B6" s="379" t="s">
        <v>353</v>
      </c>
      <c r="C6" s="371"/>
      <c r="D6" s="371"/>
      <c r="E6" s="371"/>
      <c r="F6" s="371"/>
      <c r="G6" s="372"/>
    </row>
    <row r="7" spans="1:9" s="16" customFormat="1" x14ac:dyDescent="0.2">
      <c r="A7" s="178" t="s">
        <v>424</v>
      </c>
      <c r="B7" s="204"/>
      <c r="C7" s="205" t="s">
        <v>7</v>
      </c>
      <c r="D7" s="205" t="s">
        <v>1</v>
      </c>
      <c r="E7" s="205" t="s">
        <v>1</v>
      </c>
      <c r="F7" s="206" t="s">
        <v>12</v>
      </c>
      <c r="G7" s="220" t="s">
        <v>4</v>
      </c>
    </row>
    <row r="8" spans="1:9" s="16" customFormat="1" x14ac:dyDescent="0.2">
      <c r="A8" s="178"/>
      <c r="B8" s="59"/>
      <c r="C8" s="111" t="s">
        <v>1</v>
      </c>
      <c r="D8" s="111" t="s">
        <v>3</v>
      </c>
      <c r="E8" s="111" t="s">
        <v>0</v>
      </c>
      <c r="F8" s="112" t="s">
        <v>11</v>
      </c>
      <c r="G8" s="220" t="s">
        <v>14</v>
      </c>
    </row>
    <row r="9" spans="1:9" x14ac:dyDescent="0.2">
      <c r="A9" s="279" t="s">
        <v>57</v>
      </c>
      <c r="B9" s="218" t="s">
        <v>58</v>
      </c>
      <c r="C9" s="107">
        <f>C13</f>
        <v>70.05</v>
      </c>
      <c r="D9" s="107">
        <f>D13</f>
        <v>0</v>
      </c>
      <c r="E9" s="107">
        <f>E13</f>
        <v>0</v>
      </c>
      <c r="F9" s="107">
        <f>F13</f>
        <v>0</v>
      </c>
      <c r="G9" s="231">
        <f>E9-F9</f>
        <v>0</v>
      </c>
    </row>
    <row r="10" spans="1:9" x14ac:dyDescent="0.2">
      <c r="A10" s="283" t="s">
        <v>251</v>
      </c>
      <c r="B10" s="65" t="s">
        <v>252</v>
      </c>
      <c r="C10" s="117">
        <v>10.37</v>
      </c>
      <c r="D10" s="260"/>
      <c r="E10" s="127"/>
      <c r="F10" s="60">
        <f>D10/52*Summary!$A$37</f>
        <v>0</v>
      </c>
      <c r="G10" s="222">
        <f>E10-F10</f>
        <v>0</v>
      </c>
    </row>
    <row r="11" spans="1:9" x14ac:dyDescent="0.2">
      <c r="A11" s="284" t="s">
        <v>247</v>
      </c>
      <c r="B11" s="118" t="s">
        <v>248</v>
      </c>
      <c r="C11" s="119">
        <v>27.6</v>
      </c>
      <c r="D11" s="261"/>
      <c r="E11" s="127"/>
      <c r="F11" s="60">
        <f>D11/52*Summary!$A$37</f>
        <v>0</v>
      </c>
      <c r="G11" s="222">
        <f>E11-F11</f>
        <v>0</v>
      </c>
    </row>
    <row r="12" spans="1:9" x14ac:dyDescent="0.2">
      <c r="A12" s="283" t="s">
        <v>249</v>
      </c>
      <c r="B12" s="65" t="s">
        <v>250</v>
      </c>
      <c r="C12" s="117">
        <v>32.08</v>
      </c>
      <c r="D12" s="260"/>
      <c r="E12" s="127"/>
      <c r="F12" s="60">
        <f>D12/52*Summary!$A$37</f>
        <v>0</v>
      </c>
      <c r="G12" s="222">
        <f>E12-F12</f>
        <v>0</v>
      </c>
    </row>
    <row r="13" spans="1:9" ht="13.5" thickBot="1" x14ac:dyDescent="0.25">
      <c r="A13" s="285"/>
      <c r="B13" s="169" t="s">
        <v>317</v>
      </c>
      <c r="C13" s="191">
        <f>SUM(C10:C12)</f>
        <v>70.05</v>
      </c>
      <c r="D13" s="170">
        <f t="shared" ref="D13:F13" si="0">SUM(D10:D12)</f>
        <v>0</v>
      </c>
      <c r="E13" s="170">
        <f t="shared" si="0"/>
        <v>0</v>
      </c>
      <c r="F13" s="170">
        <f t="shared" si="0"/>
        <v>0</v>
      </c>
      <c r="G13" s="244">
        <f>E13-F13</f>
        <v>0</v>
      </c>
    </row>
  </sheetData>
  <mergeCells count="6">
    <mergeCell ref="B6:G6"/>
    <mergeCell ref="A1:G1"/>
    <mergeCell ref="A2:G2"/>
    <mergeCell ref="A3:G3"/>
    <mergeCell ref="A4:G4"/>
    <mergeCell ref="A5:G5"/>
  </mergeCells>
  <phoneticPr fontId="21" type="noConversion"/>
  <printOptions horizontalCentered="1" verticalCentered="1"/>
  <pageMargins left="0" right="0" top="0.75" bottom="0.75" header="0.3" footer="0.3"/>
  <pageSetup scale="80" orientation="landscape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346"/>
  <sheetViews>
    <sheetView zoomScaleNormal="100" workbookViewId="0">
      <selection activeCell="A7" sqref="A7"/>
    </sheetView>
  </sheetViews>
  <sheetFormatPr defaultColWidth="9.140625" defaultRowHeight="12" x14ac:dyDescent="0.2"/>
  <cols>
    <col min="1" max="1" width="16.28515625" style="292" bestFit="1" customWidth="1"/>
    <col min="2" max="2" width="35.85546875" style="3" bestFit="1" customWidth="1"/>
    <col min="3" max="3" width="13" style="3" bestFit="1" customWidth="1"/>
    <col min="4" max="4" width="9" style="37" bestFit="1" customWidth="1"/>
    <col min="5" max="5" width="9.7109375" style="37" bestFit="1" customWidth="1"/>
    <col min="6" max="6" width="8.140625" style="37" bestFit="1" customWidth="1"/>
    <col min="7" max="7" width="12.28515625" style="37" bestFit="1" customWidth="1"/>
    <col min="8" max="8" width="8.85546875" style="5" customWidth="1"/>
    <col min="9" max="9" width="11" style="5" customWidth="1"/>
    <col min="10" max="10" width="9.5703125" style="3" customWidth="1"/>
    <col min="11" max="11" width="8.28515625" style="3" customWidth="1"/>
    <col min="12" max="12" width="10.7109375" style="3" customWidth="1"/>
    <col min="13" max="16384" width="9.140625" style="3"/>
  </cols>
  <sheetData>
    <row r="1" spans="1:12" ht="12" customHeight="1" x14ac:dyDescent="0.2">
      <c r="A1" s="390"/>
      <c r="B1" s="391"/>
      <c r="C1" s="391"/>
      <c r="D1" s="391"/>
      <c r="E1" s="391"/>
      <c r="F1" s="391"/>
      <c r="G1" s="392"/>
    </row>
    <row r="2" spans="1:12" ht="12" customHeight="1" x14ac:dyDescent="0.2">
      <c r="A2" s="383" t="s">
        <v>360</v>
      </c>
      <c r="B2" s="384"/>
      <c r="C2" s="384"/>
      <c r="D2" s="384"/>
      <c r="E2" s="384"/>
      <c r="F2" s="384"/>
      <c r="G2" s="385"/>
    </row>
    <row r="3" spans="1:12" ht="12.75" x14ac:dyDescent="0.2">
      <c r="A3" s="393" t="str">
        <f>Summary!A4</f>
        <v>Through Jan 2, 2021</v>
      </c>
      <c r="B3" s="394"/>
      <c r="C3" s="394"/>
      <c r="D3" s="394"/>
      <c r="E3" s="394"/>
      <c r="F3" s="394"/>
      <c r="G3" s="395"/>
      <c r="H3" s="8"/>
      <c r="I3" s="207"/>
      <c r="J3" s="2"/>
      <c r="K3" s="2"/>
      <c r="L3" s="2"/>
    </row>
    <row r="4" spans="1:12" ht="12.75" x14ac:dyDescent="0.2">
      <c r="A4" s="396"/>
      <c r="B4" s="322"/>
      <c r="C4" s="322"/>
      <c r="D4" s="322"/>
      <c r="E4" s="322"/>
      <c r="F4" s="322"/>
      <c r="G4" s="323"/>
      <c r="H4" s="8"/>
      <c r="I4" s="8"/>
      <c r="J4" s="2"/>
      <c r="K4" s="2"/>
      <c r="L4" s="2"/>
    </row>
    <row r="5" spans="1:12" ht="12.75" x14ac:dyDescent="0.2">
      <c r="A5" s="352" t="s">
        <v>265</v>
      </c>
      <c r="B5" s="353"/>
      <c r="C5" s="353"/>
      <c r="D5" s="353"/>
      <c r="E5" s="353"/>
      <c r="F5" s="353"/>
      <c r="G5" s="354"/>
      <c r="H5" s="8"/>
      <c r="I5" s="1"/>
      <c r="J5" s="1"/>
      <c r="K5" s="1"/>
    </row>
    <row r="6" spans="1:12" ht="12.75" x14ac:dyDescent="0.2">
      <c r="A6" s="370" t="s">
        <v>353</v>
      </c>
      <c r="B6" s="371"/>
      <c r="C6" s="371"/>
      <c r="D6" s="371"/>
      <c r="E6" s="371"/>
      <c r="F6" s="371"/>
      <c r="G6" s="372"/>
      <c r="H6" s="3"/>
      <c r="I6" s="3"/>
    </row>
    <row r="7" spans="1:12" ht="12.75" customHeight="1" x14ac:dyDescent="0.2">
      <c r="A7" s="164" t="s">
        <v>426</v>
      </c>
      <c r="B7" s="218"/>
      <c r="C7" s="111" t="s">
        <v>7</v>
      </c>
      <c r="D7" s="111" t="s">
        <v>1</v>
      </c>
      <c r="E7" s="111" t="s">
        <v>1</v>
      </c>
      <c r="F7" s="112" t="s">
        <v>12</v>
      </c>
      <c r="G7" s="220" t="s">
        <v>4</v>
      </c>
      <c r="H7" s="3"/>
      <c r="I7" s="3"/>
    </row>
    <row r="8" spans="1:12" ht="12.75" x14ac:dyDescent="0.2">
      <c r="A8" s="164"/>
      <c r="B8" s="59"/>
      <c r="C8" s="111" t="s">
        <v>1</v>
      </c>
      <c r="D8" s="111" t="s">
        <v>3</v>
      </c>
      <c r="E8" s="111" t="s">
        <v>0</v>
      </c>
      <c r="F8" s="112" t="s">
        <v>11</v>
      </c>
      <c r="G8" s="220" t="s">
        <v>14</v>
      </c>
      <c r="H8" s="3"/>
      <c r="I8" s="3"/>
    </row>
    <row r="9" spans="1:12" ht="12.75" x14ac:dyDescent="0.2">
      <c r="A9" s="280" t="s">
        <v>57</v>
      </c>
      <c r="B9" s="218" t="s">
        <v>58</v>
      </c>
      <c r="C9" s="110">
        <f>C13</f>
        <v>137.16</v>
      </c>
      <c r="D9" s="110">
        <f>D13</f>
        <v>0</v>
      </c>
      <c r="E9" s="110">
        <f>E13</f>
        <v>0</v>
      </c>
      <c r="F9" s="110">
        <f>F13</f>
        <v>0</v>
      </c>
      <c r="G9" s="231">
        <f>E9-F9</f>
        <v>0</v>
      </c>
      <c r="H9" s="3"/>
      <c r="I9" s="3"/>
    </row>
    <row r="10" spans="1:12" ht="12.75" x14ac:dyDescent="0.2">
      <c r="A10" s="281" t="s">
        <v>65</v>
      </c>
      <c r="B10" s="105" t="s">
        <v>66</v>
      </c>
      <c r="C10" s="120">
        <v>39.17</v>
      </c>
      <c r="D10" s="262"/>
      <c r="E10" s="128"/>
      <c r="F10" s="60">
        <f>D10/52*Summary!$A$37</f>
        <v>0</v>
      </c>
      <c r="G10" s="232">
        <f>E10-F10</f>
        <v>0</v>
      </c>
      <c r="H10" s="3"/>
      <c r="I10" s="3"/>
    </row>
    <row r="11" spans="1:12" s="4" customFormat="1" ht="12.75" x14ac:dyDescent="0.2">
      <c r="A11" s="281" t="s">
        <v>67</v>
      </c>
      <c r="B11" s="105" t="s">
        <v>320</v>
      </c>
      <c r="C11" s="120">
        <v>52.46</v>
      </c>
      <c r="D11" s="262"/>
      <c r="E11" s="128"/>
      <c r="F11" s="60">
        <f>D11/52*Summary!$A$37</f>
        <v>0</v>
      </c>
      <c r="G11" s="232">
        <f>E11-F11</f>
        <v>0</v>
      </c>
    </row>
    <row r="12" spans="1:12" ht="12.75" x14ac:dyDescent="0.2">
      <c r="A12" s="281" t="s">
        <v>68</v>
      </c>
      <c r="B12" s="105" t="s">
        <v>314</v>
      </c>
      <c r="C12" s="120">
        <v>45.53</v>
      </c>
      <c r="D12" s="262"/>
      <c r="E12" s="128"/>
      <c r="F12" s="60">
        <f>D12/52*Summary!$A$37</f>
        <v>0</v>
      </c>
      <c r="G12" s="232">
        <f>E12-F12</f>
        <v>0</v>
      </c>
      <c r="H12" s="3"/>
      <c r="I12" s="3"/>
    </row>
    <row r="13" spans="1:12" customFormat="1" ht="13.5" thickBot="1" x14ac:dyDescent="0.25">
      <c r="A13" s="287"/>
      <c r="B13" s="171" t="s">
        <v>318</v>
      </c>
      <c r="C13" s="190">
        <f>SUM(C10:C12)</f>
        <v>137.16</v>
      </c>
      <c r="D13" s="168">
        <f>SUM(D10:D12)</f>
        <v>0</v>
      </c>
      <c r="E13" s="168">
        <f t="shared" ref="E13:F13" si="0">SUM(E10:E12)</f>
        <v>0</v>
      </c>
      <c r="F13" s="168">
        <f t="shared" si="0"/>
        <v>0</v>
      </c>
      <c r="G13" s="243">
        <f>E13-F13</f>
        <v>0</v>
      </c>
    </row>
    <row r="14" spans="1:12" customFormat="1" ht="12.75" x14ac:dyDescent="0.2">
      <c r="A14" s="288"/>
      <c r="B14" s="15"/>
      <c r="C14" s="9"/>
      <c r="D14" s="9"/>
      <c r="E14" s="9"/>
      <c r="F14" s="9"/>
      <c r="G14" s="9"/>
    </row>
    <row r="15" spans="1:12" ht="12.75" x14ac:dyDescent="0.2">
      <c r="A15" s="288"/>
      <c r="B15" s="15"/>
      <c r="C15" s="9"/>
      <c r="D15" s="9"/>
      <c r="E15" s="9"/>
      <c r="F15" s="9"/>
      <c r="G15" s="9"/>
    </row>
    <row r="16" spans="1:12" s="7" customFormat="1" x14ac:dyDescent="0.2">
      <c r="A16" s="289"/>
      <c r="D16" s="14"/>
      <c r="E16" s="14"/>
      <c r="F16" s="14"/>
      <c r="G16" s="14"/>
      <c r="H16" s="12"/>
      <c r="I16" s="12"/>
    </row>
    <row r="17" spans="1:9" s="7" customFormat="1" x14ac:dyDescent="0.2">
      <c r="A17" s="289"/>
      <c r="D17" s="14"/>
      <c r="E17" s="14"/>
      <c r="F17" s="14"/>
      <c r="G17" s="14"/>
      <c r="H17" s="12"/>
      <c r="I17" s="12"/>
    </row>
    <row r="18" spans="1:9" s="7" customFormat="1" x14ac:dyDescent="0.2">
      <c r="A18" s="289"/>
      <c r="D18" s="14"/>
      <c r="E18" s="14"/>
      <c r="F18" s="14"/>
      <c r="G18" s="14"/>
      <c r="H18" s="12"/>
      <c r="I18" s="12"/>
    </row>
    <row r="19" spans="1:9" s="7" customFormat="1" x14ac:dyDescent="0.2">
      <c r="A19" s="290"/>
      <c r="D19" s="14"/>
      <c r="E19" s="14"/>
      <c r="F19" s="14"/>
      <c r="G19" s="14"/>
      <c r="H19" s="12"/>
      <c r="I19" s="12"/>
    </row>
    <row r="20" spans="1:9" s="7" customFormat="1" x14ac:dyDescent="0.2">
      <c r="A20" s="290"/>
      <c r="D20" s="14"/>
      <c r="E20" s="14"/>
      <c r="F20" s="14"/>
      <c r="G20" s="14"/>
      <c r="H20" s="12"/>
      <c r="I20" s="12"/>
    </row>
    <row r="21" spans="1:9" s="7" customFormat="1" ht="14.25" customHeight="1" x14ac:dyDescent="0.2">
      <c r="A21" s="290"/>
      <c r="D21" s="14"/>
      <c r="E21" s="14"/>
      <c r="F21" s="14"/>
      <c r="G21" s="14"/>
      <c r="H21" s="12"/>
      <c r="I21" s="12"/>
    </row>
    <row r="22" spans="1:9" s="7" customFormat="1" x14ac:dyDescent="0.2">
      <c r="A22" s="289"/>
      <c r="D22" s="14"/>
      <c r="E22" s="14"/>
      <c r="F22" s="14"/>
      <c r="G22" s="14"/>
      <c r="H22" s="12"/>
      <c r="I22" s="12"/>
    </row>
    <row r="23" spans="1:9" s="7" customFormat="1" x14ac:dyDescent="0.2">
      <c r="A23" s="289"/>
      <c r="D23" s="14"/>
      <c r="E23" s="14"/>
      <c r="F23" s="14"/>
      <c r="G23" s="14"/>
      <c r="H23" s="12"/>
      <c r="I23" s="12"/>
    </row>
    <row r="24" spans="1:9" s="7" customFormat="1" x14ac:dyDescent="0.2">
      <c r="A24" s="290"/>
      <c r="D24" s="14"/>
      <c r="E24" s="14"/>
      <c r="F24" s="14"/>
      <c r="G24" s="14"/>
      <c r="H24" s="12"/>
      <c r="I24" s="12"/>
    </row>
    <row r="25" spans="1:9" s="7" customFormat="1" x14ac:dyDescent="0.2">
      <c r="A25" s="289"/>
      <c r="D25" s="14"/>
      <c r="E25" s="14"/>
      <c r="F25" s="14"/>
      <c r="G25" s="14"/>
      <c r="H25" s="12"/>
      <c r="I25" s="12"/>
    </row>
    <row r="26" spans="1:9" s="7" customFormat="1" x14ac:dyDescent="0.2">
      <c r="A26" s="289"/>
      <c r="D26" s="14"/>
      <c r="E26" s="14"/>
      <c r="F26" s="14"/>
      <c r="G26" s="14"/>
      <c r="H26" s="12"/>
      <c r="I26" s="12"/>
    </row>
    <row r="27" spans="1:9" s="7" customFormat="1" x14ac:dyDescent="0.2">
      <c r="A27" s="289"/>
      <c r="D27" s="14"/>
      <c r="E27" s="14"/>
      <c r="F27" s="14"/>
      <c r="G27" s="14"/>
    </row>
    <row r="28" spans="1:9" s="7" customFormat="1" x14ac:dyDescent="0.2">
      <c r="A28" s="289"/>
      <c r="D28" s="14"/>
      <c r="E28" s="14"/>
      <c r="F28" s="14"/>
      <c r="G28" s="14"/>
    </row>
    <row r="29" spans="1:9" s="7" customFormat="1" x14ac:dyDescent="0.2">
      <c r="A29" s="289"/>
      <c r="D29" s="14"/>
      <c r="E29" s="14"/>
      <c r="F29" s="14"/>
      <c r="G29" s="14"/>
    </row>
    <row r="30" spans="1:9" s="7" customFormat="1" x14ac:dyDescent="0.2">
      <c r="A30" s="289"/>
      <c r="D30" s="14"/>
      <c r="E30" s="14"/>
      <c r="F30" s="14"/>
      <c r="G30" s="14"/>
    </row>
    <row r="31" spans="1:9" s="7" customFormat="1" x14ac:dyDescent="0.2">
      <c r="A31" s="289"/>
      <c r="D31" s="14"/>
      <c r="E31" s="14"/>
      <c r="F31" s="14"/>
      <c r="G31" s="14"/>
    </row>
    <row r="32" spans="1:9" s="7" customFormat="1" x14ac:dyDescent="0.2">
      <c r="A32" s="289"/>
      <c r="D32" s="14"/>
      <c r="E32" s="14"/>
      <c r="F32" s="14"/>
      <c r="G32" s="14"/>
    </row>
    <row r="33" spans="1:9" s="7" customFormat="1" x14ac:dyDescent="0.2">
      <c r="A33" s="289"/>
      <c r="D33" s="14"/>
      <c r="E33" s="14"/>
      <c r="F33" s="14"/>
      <c r="G33" s="14"/>
    </row>
    <row r="34" spans="1:9" s="7" customFormat="1" x14ac:dyDescent="0.2">
      <c r="A34" s="289"/>
      <c r="D34" s="14"/>
      <c r="E34" s="14"/>
      <c r="F34" s="14"/>
      <c r="G34" s="14"/>
    </row>
    <row r="35" spans="1:9" s="7" customFormat="1" x14ac:dyDescent="0.2">
      <c r="A35" s="289"/>
      <c r="D35" s="14"/>
      <c r="E35" s="14"/>
      <c r="F35" s="14"/>
      <c r="G35" s="14"/>
    </row>
    <row r="36" spans="1:9" s="7" customFormat="1" x14ac:dyDescent="0.2">
      <c r="A36" s="289"/>
      <c r="D36" s="14"/>
      <c r="E36" s="14"/>
      <c r="F36" s="14"/>
      <c r="G36" s="14"/>
    </row>
    <row r="37" spans="1:9" s="7" customFormat="1" x14ac:dyDescent="0.2">
      <c r="A37" s="289"/>
      <c r="D37" s="14"/>
      <c r="E37" s="14"/>
      <c r="F37" s="14"/>
      <c r="G37" s="14"/>
    </row>
    <row r="38" spans="1:9" s="7" customFormat="1" x14ac:dyDescent="0.2">
      <c r="A38" s="289"/>
      <c r="D38" s="14"/>
      <c r="E38" s="14"/>
      <c r="F38" s="14"/>
      <c r="G38" s="14"/>
    </row>
    <row r="39" spans="1:9" s="7" customFormat="1" x14ac:dyDescent="0.2">
      <c r="A39" s="289"/>
      <c r="D39" s="14"/>
      <c r="E39" s="14"/>
      <c r="F39" s="14"/>
      <c r="G39" s="14"/>
    </row>
    <row r="40" spans="1:9" s="7" customFormat="1" x14ac:dyDescent="0.2">
      <c r="A40" s="289"/>
      <c r="D40" s="14"/>
      <c r="E40" s="14"/>
      <c r="F40" s="14"/>
      <c r="G40" s="14"/>
    </row>
    <row r="41" spans="1:9" s="7" customFormat="1" x14ac:dyDescent="0.2">
      <c r="A41" s="289"/>
      <c r="D41" s="14"/>
      <c r="E41" s="14"/>
      <c r="F41" s="14"/>
      <c r="G41" s="14"/>
    </row>
    <row r="42" spans="1:9" s="7" customFormat="1" x14ac:dyDescent="0.2">
      <c r="A42" s="289"/>
      <c r="D42" s="14"/>
      <c r="E42" s="14"/>
      <c r="F42" s="14"/>
      <c r="G42" s="14"/>
    </row>
    <row r="43" spans="1:9" s="7" customFormat="1" x14ac:dyDescent="0.2">
      <c r="A43" s="289"/>
      <c r="D43" s="14"/>
      <c r="E43" s="14"/>
      <c r="F43" s="14"/>
      <c r="G43" s="14"/>
    </row>
    <row r="44" spans="1:9" s="7" customFormat="1" x14ac:dyDescent="0.2">
      <c r="A44" s="289"/>
      <c r="D44" s="14"/>
      <c r="E44" s="14"/>
      <c r="F44" s="14"/>
      <c r="G44" s="14"/>
    </row>
    <row r="45" spans="1:9" s="7" customFormat="1" x14ac:dyDescent="0.2">
      <c r="A45" s="289"/>
      <c r="D45" s="14"/>
      <c r="E45" s="14"/>
      <c r="F45" s="14"/>
      <c r="G45" s="14"/>
    </row>
    <row r="46" spans="1:9" s="7" customFormat="1" x14ac:dyDescent="0.2">
      <c r="A46" s="289"/>
      <c r="D46" s="14"/>
      <c r="E46" s="14"/>
      <c r="F46" s="14"/>
      <c r="G46" s="14"/>
    </row>
    <row r="47" spans="1:9" s="7" customFormat="1" x14ac:dyDescent="0.2">
      <c r="A47" s="289"/>
      <c r="D47" s="14"/>
      <c r="E47" s="14"/>
      <c r="F47" s="14"/>
      <c r="G47" s="14"/>
      <c r="H47" s="12"/>
      <c r="I47" s="12"/>
    </row>
    <row r="48" spans="1:9" s="7" customFormat="1" x14ac:dyDescent="0.2">
      <c r="A48" s="289"/>
      <c r="D48" s="14"/>
      <c r="E48" s="14"/>
      <c r="F48" s="14"/>
      <c r="G48" s="14"/>
      <c r="H48" s="12"/>
      <c r="I48" s="12"/>
    </row>
    <row r="49" spans="1:9" s="7" customFormat="1" x14ac:dyDescent="0.2">
      <c r="A49" s="289"/>
      <c r="D49" s="14"/>
      <c r="E49" s="14"/>
      <c r="F49" s="14"/>
      <c r="G49" s="14"/>
      <c r="H49" s="12"/>
      <c r="I49" s="12"/>
    </row>
    <row r="50" spans="1:9" s="7" customFormat="1" x14ac:dyDescent="0.2">
      <c r="A50" s="289"/>
      <c r="D50" s="14"/>
      <c r="E50" s="14"/>
      <c r="F50" s="14"/>
      <c r="G50" s="14"/>
      <c r="H50" s="12"/>
      <c r="I50" s="12"/>
    </row>
    <row r="51" spans="1:9" s="7" customFormat="1" x14ac:dyDescent="0.2">
      <c r="A51" s="289"/>
      <c r="D51" s="14"/>
      <c r="E51" s="14"/>
      <c r="F51" s="14"/>
      <c r="G51" s="14"/>
      <c r="H51" s="12"/>
      <c r="I51" s="12"/>
    </row>
    <row r="52" spans="1:9" s="7" customFormat="1" x14ac:dyDescent="0.2">
      <c r="A52" s="289"/>
      <c r="D52" s="14"/>
      <c r="E52" s="14"/>
      <c r="F52" s="14"/>
      <c r="G52" s="14"/>
      <c r="H52" s="12"/>
      <c r="I52" s="12"/>
    </row>
    <row r="53" spans="1:9" s="7" customFormat="1" x14ac:dyDescent="0.2">
      <c r="A53" s="289"/>
      <c r="D53" s="14"/>
      <c r="E53" s="14"/>
      <c r="F53" s="14"/>
      <c r="G53" s="14"/>
      <c r="H53" s="12"/>
      <c r="I53" s="12"/>
    </row>
    <row r="54" spans="1:9" s="7" customFormat="1" x14ac:dyDescent="0.2">
      <c r="A54" s="289"/>
      <c r="D54" s="14"/>
      <c r="E54" s="14"/>
      <c r="F54" s="14"/>
      <c r="G54" s="14"/>
      <c r="H54" s="12"/>
      <c r="I54" s="12"/>
    </row>
    <row r="55" spans="1:9" s="7" customFormat="1" x14ac:dyDescent="0.2">
      <c r="A55" s="289"/>
      <c r="D55" s="14"/>
      <c r="E55" s="14"/>
      <c r="F55" s="14"/>
      <c r="G55" s="14"/>
      <c r="H55" s="12"/>
      <c r="I55" s="12"/>
    </row>
    <row r="56" spans="1:9" s="7" customFormat="1" x14ac:dyDescent="0.2">
      <c r="A56" s="289"/>
      <c r="D56" s="14"/>
      <c r="E56" s="14"/>
      <c r="F56" s="14"/>
      <c r="G56" s="14"/>
      <c r="H56" s="12"/>
      <c r="I56" s="12"/>
    </row>
    <row r="57" spans="1:9" s="7" customFormat="1" x14ac:dyDescent="0.2">
      <c r="A57" s="289"/>
      <c r="D57" s="14"/>
      <c r="E57" s="14"/>
      <c r="F57" s="14"/>
      <c r="G57" s="14"/>
      <c r="H57" s="12"/>
      <c r="I57" s="12"/>
    </row>
    <row r="58" spans="1:9" s="7" customFormat="1" x14ac:dyDescent="0.2">
      <c r="A58" s="289"/>
      <c r="D58" s="14"/>
      <c r="E58" s="14"/>
      <c r="F58" s="14"/>
      <c r="G58" s="14"/>
      <c r="H58" s="12"/>
      <c r="I58" s="12"/>
    </row>
    <row r="59" spans="1:9" s="7" customFormat="1" x14ac:dyDescent="0.2">
      <c r="A59" s="289"/>
      <c r="D59" s="14"/>
      <c r="E59" s="14"/>
      <c r="F59" s="14"/>
      <c r="G59" s="14"/>
      <c r="H59" s="12"/>
      <c r="I59" s="12"/>
    </row>
    <row r="60" spans="1:9" s="7" customFormat="1" x14ac:dyDescent="0.2">
      <c r="A60" s="289"/>
      <c r="D60" s="14"/>
      <c r="E60" s="14"/>
      <c r="F60" s="14"/>
      <c r="G60" s="14"/>
      <c r="H60" s="12"/>
      <c r="I60" s="12"/>
    </row>
    <row r="61" spans="1:9" s="7" customFormat="1" x14ac:dyDescent="0.2">
      <c r="A61" s="289"/>
      <c r="D61" s="14"/>
      <c r="E61" s="14"/>
      <c r="F61" s="14"/>
      <c r="G61" s="14"/>
      <c r="H61" s="12"/>
      <c r="I61" s="12"/>
    </row>
    <row r="62" spans="1:9" s="7" customFormat="1" x14ac:dyDescent="0.2">
      <c r="A62" s="289"/>
      <c r="D62" s="14"/>
      <c r="E62" s="14"/>
      <c r="F62" s="14"/>
      <c r="G62" s="14"/>
      <c r="H62" s="12"/>
      <c r="I62" s="12"/>
    </row>
    <row r="63" spans="1:9" s="7" customFormat="1" x14ac:dyDescent="0.2">
      <c r="A63" s="289"/>
      <c r="D63" s="14"/>
      <c r="E63" s="14"/>
      <c r="F63" s="14"/>
      <c r="G63" s="14"/>
      <c r="H63" s="12"/>
      <c r="I63" s="12"/>
    </row>
    <row r="64" spans="1:9" s="7" customFormat="1" x14ac:dyDescent="0.2">
      <c r="A64" s="289"/>
      <c r="D64" s="14"/>
      <c r="E64" s="14"/>
      <c r="F64" s="14"/>
      <c r="G64" s="14"/>
      <c r="H64" s="12"/>
      <c r="I64" s="12"/>
    </row>
    <row r="65" spans="1:9" s="7" customFormat="1" x14ac:dyDescent="0.2">
      <c r="A65" s="289"/>
      <c r="D65" s="14"/>
      <c r="E65" s="14"/>
      <c r="F65" s="14"/>
      <c r="G65" s="14"/>
      <c r="H65" s="12"/>
      <c r="I65" s="12"/>
    </row>
    <row r="66" spans="1:9" s="7" customFormat="1" x14ac:dyDescent="0.2">
      <c r="A66" s="289"/>
      <c r="D66" s="14"/>
      <c r="E66" s="14"/>
      <c r="F66" s="14"/>
      <c r="G66" s="14"/>
      <c r="H66" s="12"/>
      <c r="I66" s="12"/>
    </row>
    <row r="67" spans="1:9" s="7" customFormat="1" x14ac:dyDescent="0.2">
      <c r="A67" s="289"/>
      <c r="D67" s="14"/>
      <c r="E67" s="14"/>
      <c r="F67" s="14"/>
      <c r="G67" s="14"/>
      <c r="H67" s="12"/>
      <c r="I67" s="12"/>
    </row>
    <row r="68" spans="1:9" s="7" customFormat="1" x14ac:dyDescent="0.2">
      <c r="A68" s="289"/>
      <c r="D68" s="14"/>
      <c r="E68" s="14"/>
      <c r="F68" s="14"/>
      <c r="G68" s="14"/>
      <c r="H68" s="12"/>
      <c r="I68" s="12"/>
    </row>
    <row r="69" spans="1:9" s="7" customFormat="1" x14ac:dyDescent="0.2">
      <c r="A69" s="289"/>
      <c r="D69" s="14"/>
      <c r="E69" s="14"/>
      <c r="F69" s="14"/>
      <c r="G69" s="14"/>
      <c r="H69" s="12"/>
      <c r="I69" s="12"/>
    </row>
    <row r="70" spans="1:9" s="7" customFormat="1" x14ac:dyDescent="0.2">
      <c r="A70" s="289"/>
      <c r="D70" s="14"/>
      <c r="E70" s="14"/>
      <c r="F70" s="14"/>
      <c r="G70" s="14"/>
      <c r="H70" s="12"/>
      <c r="I70" s="12"/>
    </row>
    <row r="71" spans="1:9" s="7" customFormat="1" x14ac:dyDescent="0.2">
      <c r="A71" s="289"/>
      <c r="D71" s="14"/>
      <c r="E71" s="14"/>
      <c r="F71" s="14"/>
      <c r="G71" s="14"/>
      <c r="H71" s="12"/>
      <c r="I71" s="12"/>
    </row>
    <row r="72" spans="1:9" s="7" customFormat="1" x14ac:dyDescent="0.2">
      <c r="A72" s="289"/>
      <c r="D72" s="14"/>
      <c r="E72" s="14"/>
      <c r="F72" s="14"/>
      <c r="G72" s="14"/>
      <c r="H72" s="12"/>
      <c r="I72" s="12"/>
    </row>
    <row r="73" spans="1:9" s="7" customFormat="1" x14ac:dyDescent="0.2">
      <c r="A73" s="289"/>
      <c r="D73" s="14"/>
      <c r="E73" s="14"/>
      <c r="F73" s="14"/>
      <c r="G73" s="14"/>
      <c r="H73" s="12"/>
      <c r="I73" s="12"/>
    </row>
    <row r="74" spans="1:9" s="7" customFormat="1" x14ac:dyDescent="0.2">
      <c r="A74" s="289"/>
      <c r="D74" s="14"/>
      <c r="E74" s="14"/>
      <c r="F74" s="14"/>
      <c r="G74" s="14"/>
      <c r="H74" s="12"/>
      <c r="I74" s="12"/>
    </row>
    <row r="75" spans="1:9" x14ac:dyDescent="0.2">
      <c r="A75" s="289"/>
      <c r="B75" s="7"/>
      <c r="C75" s="7"/>
      <c r="D75" s="14"/>
      <c r="E75" s="14"/>
      <c r="F75" s="14"/>
      <c r="G75" s="14"/>
    </row>
    <row r="76" spans="1:9" x14ac:dyDescent="0.2">
      <c r="A76" s="291"/>
    </row>
    <row r="77" spans="1:9" x14ac:dyDescent="0.2">
      <c r="A77" s="291"/>
    </row>
    <row r="78" spans="1:9" x14ac:dyDescent="0.2">
      <c r="A78" s="291"/>
    </row>
    <row r="79" spans="1:9" x14ac:dyDescent="0.2">
      <c r="A79" s="291"/>
    </row>
    <row r="80" spans="1:9" x14ac:dyDescent="0.2">
      <c r="A80" s="291"/>
    </row>
    <row r="81" spans="1:1" x14ac:dyDescent="0.2">
      <c r="A81" s="291"/>
    </row>
    <row r="82" spans="1:1" x14ac:dyDescent="0.2">
      <c r="A82" s="291"/>
    </row>
    <row r="83" spans="1:1" x14ac:dyDescent="0.2">
      <c r="A83" s="291"/>
    </row>
    <row r="84" spans="1:1" x14ac:dyDescent="0.2">
      <c r="A84" s="291"/>
    </row>
    <row r="85" spans="1:1" x14ac:dyDescent="0.2">
      <c r="A85" s="291"/>
    </row>
    <row r="86" spans="1:1" x14ac:dyDescent="0.2">
      <c r="A86" s="291"/>
    </row>
    <row r="87" spans="1:1" x14ac:dyDescent="0.2">
      <c r="A87" s="291"/>
    </row>
    <row r="88" spans="1:1" x14ac:dyDescent="0.2">
      <c r="A88" s="291"/>
    </row>
    <row r="89" spans="1:1" x14ac:dyDescent="0.2">
      <c r="A89" s="291"/>
    </row>
    <row r="90" spans="1:1" x14ac:dyDescent="0.2">
      <c r="A90" s="291"/>
    </row>
    <row r="91" spans="1:1" x14ac:dyDescent="0.2">
      <c r="A91" s="291"/>
    </row>
    <row r="92" spans="1:1" x14ac:dyDescent="0.2">
      <c r="A92" s="291"/>
    </row>
    <row r="93" spans="1:1" x14ac:dyDescent="0.2">
      <c r="A93" s="291"/>
    </row>
    <row r="94" spans="1:1" x14ac:dyDescent="0.2">
      <c r="A94" s="291"/>
    </row>
    <row r="95" spans="1:1" x14ac:dyDescent="0.2">
      <c r="A95" s="291"/>
    </row>
    <row r="96" spans="1:1" x14ac:dyDescent="0.2">
      <c r="A96" s="291"/>
    </row>
    <row r="97" spans="1:1" x14ac:dyDescent="0.2">
      <c r="A97" s="291"/>
    </row>
    <row r="98" spans="1:1" x14ac:dyDescent="0.2">
      <c r="A98" s="291"/>
    </row>
    <row r="99" spans="1:1" x14ac:dyDescent="0.2">
      <c r="A99" s="291"/>
    </row>
    <row r="100" spans="1:1" x14ac:dyDescent="0.2">
      <c r="A100" s="291"/>
    </row>
    <row r="101" spans="1:1" x14ac:dyDescent="0.2">
      <c r="A101" s="291"/>
    </row>
    <row r="102" spans="1:1" x14ac:dyDescent="0.2">
      <c r="A102" s="291"/>
    </row>
    <row r="103" spans="1:1" x14ac:dyDescent="0.2">
      <c r="A103" s="291"/>
    </row>
    <row r="104" spans="1:1" x14ac:dyDescent="0.2">
      <c r="A104" s="291"/>
    </row>
    <row r="105" spans="1:1" x14ac:dyDescent="0.2">
      <c r="A105" s="291"/>
    </row>
    <row r="106" spans="1:1" x14ac:dyDescent="0.2">
      <c r="A106" s="291"/>
    </row>
    <row r="107" spans="1:1" x14ac:dyDescent="0.2">
      <c r="A107" s="291"/>
    </row>
    <row r="108" spans="1:1" x14ac:dyDescent="0.2">
      <c r="A108" s="291"/>
    </row>
    <row r="109" spans="1:1" x14ac:dyDescent="0.2">
      <c r="A109" s="291"/>
    </row>
    <row r="110" spans="1:1" x14ac:dyDescent="0.2">
      <c r="A110" s="291"/>
    </row>
    <row r="111" spans="1:1" x14ac:dyDescent="0.2">
      <c r="A111" s="291"/>
    </row>
    <row r="112" spans="1:1" x14ac:dyDescent="0.2">
      <c r="A112" s="291"/>
    </row>
    <row r="113" spans="1:1" x14ac:dyDescent="0.2">
      <c r="A113" s="291"/>
    </row>
    <row r="114" spans="1:1" x14ac:dyDescent="0.2">
      <c r="A114" s="291"/>
    </row>
    <row r="115" spans="1:1" x14ac:dyDescent="0.2">
      <c r="A115" s="291"/>
    </row>
    <row r="116" spans="1:1" x14ac:dyDescent="0.2">
      <c r="A116" s="291"/>
    </row>
    <row r="117" spans="1:1" x14ac:dyDescent="0.2">
      <c r="A117" s="291"/>
    </row>
    <row r="118" spans="1:1" x14ac:dyDescent="0.2">
      <c r="A118" s="291"/>
    </row>
    <row r="119" spans="1:1" x14ac:dyDescent="0.2">
      <c r="A119" s="291"/>
    </row>
    <row r="120" spans="1:1" x14ac:dyDescent="0.2">
      <c r="A120" s="291"/>
    </row>
    <row r="121" spans="1:1" x14ac:dyDescent="0.2">
      <c r="A121" s="291"/>
    </row>
    <row r="122" spans="1:1" x14ac:dyDescent="0.2">
      <c r="A122" s="291"/>
    </row>
    <row r="123" spans="1:1" x14ac:dyDescent="0.2">
      <c r="A123" s="291"/>
    </row>
    <row r="124" spans="1:1" x14ac:dyDescent="0.2">
      <c r="A124" s="291"/>
    </row>
    <row r="125" spans="1:1" x14ac:dyDescent="0.2">
      <c r="A125" s="291"/>
    </row>
    <row r="126" spans="1:1" x14ac:dyDescent="0.2">
      <c r="A126" s="291"/>
    </row>
    <row r="127" spans="1:1" x14ac:dyDescent="0.2">
      <c r="A127" s="291"/>
    </row>
    <row r="128" spans="1:1" x14ac:dyDescent="0.2">
      <c r="A128" s="291"/>
    </row>
    <row r="129" spans="1:1" x14ac:dyDescent="0.2">
      <c r="A129" s="291"/>
    </row>
    <row r="130" spans="1:1" x14ac:dyDescent="0.2">
      <c r="A130" s="291"/>
    </row>
    <row r="131" spans="1:1" x14ac:dyDescent="0.2">
      <c r="A131" s="291"/>
    </row>
    <row r="132" spans="1:1" x14ac:dyDescent="0.2">
      <c r="A132" s="291"/>
    </row>
    <row r="133" spans="1:1" x14ac:dyDescent="0.2">
      <c r="A133" s="291"/>
    </row>
    <row r="134" spans="1:1" x14ac:dyDescent="0.2">
      <c r="A134" s="291"/>
    </row>
    <row r="135" spans="1:1" x14ac:dyDescent="0.2">
      <c r="A135" s="291"/>
    </row>
    <row r="136" spans="1:1" x14ac:dyDescent="0.2">
      <c r="A136" s="291"/>
    </row>
    <row r="137" spans="1:1" x14ac:dyDescent="0.2">
      <c r="A137" s="291"/>
    </row>
    <row r="138" spans="1:1" x14ac:dyDescent="0.2">
      <c r="A138" s="291"/>
    </row>
    <row r="139" spans="1:1" x14ac:dyDescent="0.2">
      <c r="A139" s="291"/>
    </row>
    <row r="140" spans="1:1" x14ac:dyDescent="0.2">
      <c r="A140" s="291"/>
    </row>
    <row r="141" spans="1:1" x14ac:dyDescent="0.2">
      <c r="A141" s="291"/>
    </row>
    <row r="142" spans="1:1" x14ac:dyDescent="0.2">
      <c r="A142" s="291"/>
    </row>
    <row r="143" spans="1:1" x14ac:dyDescent="0.2">
      <c r="A143" s="291"/>
    </row>
    <row r="144" spans="1:1" x14ac:dyDescent="0.2">
      <c r="A144" s="291"/>
    </row>
    <row r="145" spans="1:1" x14ac:dyDescent="0.2">
      <c r="A145" s="291"/>
    </row>
    <row r="146" spans="1:1" x14ac:dyDescent="0.2">
      <c r="A146" s="291"/>
    </row>
    <row r="147" spans="1:1" x14ac:dyDescent="0.2">
      <c r="A147" s="291"/>
    </row>
    <row r="148" spans="1:1" x14ac:dyDescent="0.2">
      <c r="A148" s="291"/>
    </row>
    <row r="149" spans="1:1" x14ac:dyDescent="0.2">
      <c r="A149" s="291"/>
    </row>
    <row r="150" spans="1:1" x14ac:dyDescent="0.2">
      <c r="A150" s="291"/>
    </row>
    <row r="151" spans="1:1" x14ac:dyDescent="0.2">
      <c r="A151" s="291"/>
    </row>
    <row r="152" spans="1:1" x14ac:dyDescent="0.2">
      <c r="A152" s="291"/>
    </row>
    <row r="153" spans="1:1" x14ac:dyDescent="0.2">
      <c r="A153" s="291"/>
    </row>
    <row r="154" spans="1:1" x14ac:dyDescent="0.2">
      <c r="A154" s="291"/>
    </row>
    <row r="155" spans="1:1" x14ac:dyDescent="0.2">
      <c r="A155" s="291"/>
    </row>
    <row r="156" spans="1:1" x14ac:dyDescent="0.2">
      <c r="A156" s="291"/>
    </row>
    <row r="157" spans="1:1" x14ac:dyDescent="0.2">
      <c r="A157" s="291"/>
    </row>
    <row r="158" spans="1:1" x14ac:dyDescent="0.2">
      <c r="A158" s="291"/>
    </row>
    <row r="159" spans="1:1" x14ac:dyDescent="0.2">
      <c r="A159" s="291"/>
    </row>
    <row r="160" spans="1:1" x14ac:dyDescent="0.2">
      <c r="A160" s="291"/>
    </row>
    <row r="161" spans="1:1" x14ac:dyDescent="0.2">
      <c r="A161" s="291"/>
    </row>
    <row r="162" spans="1:1" x14ac:dyDescent="0.2">
      <c r="A162" s="291"/>
    </row>
    <row r="163" spans="1:1" x14ac:dyDescent="0.2">
      <c r="A163" s="291"/>
    </row>
    <row r="164" spans="1:1" x14ac:dyDescent="0.2">
      <c r="A164" s="291"/>
    </row>
    <row r="165" spans="1:1" x14ac:dyDescent="0.2">
      <c r="A165" s="291"/>
    </row>
    <row r="166" spans="1:1" x14ac:dyDescent="0.2">
      <c r="A166" s="291"/>
    </row>
    <row r="167" spans="1:1" x14ac:dyDescent="0.2">
      <c r="A167" s="291"/>
    </row>
    <row r="168" spans="1:1" x14ac:dyDescent="0.2">
      <c r="A168" s="291"/>
    </row>
    <row r="169" spans="1:1" x14ac:dyDescent="0.2">
      <c r="A169" s="291"/>
    </row>
    <row r="170" spans="1:1" x14ac:dyDescent="0.2">
      <c r="A170" s="291"/>
    </row>
    <row r="171" spans="1:1" x14ac:dyDescent="0.2">
      <c r="A171" s="291"/>
    </row>
    <row r="172" spans="1:1" x14ac:dyDescent="0.2">
      <c r="A172" s="291"/>
    </row>
    <row r="173" spans="1:1" x14ac:dyDescent="0.2">
      <c r="A173" s="291"/>
    </row>
    <row r="174" spans="1:1" x14ac:dyDescent="0.2">
      <c r="A174" s="291"/>
    </row>
    <row r="175" spans="1:1" x14ac:dyDescent="0.2">
      <c r="A175" s="291"/>
    </row>
    <row r="176" spans="1:1" x14ac:dyDescent="0.2">
      <c r="A176" s="291"/>
    </row>
    <row r="177" spans="1:1" x14ac:dyDescent="0.2">
      <c r="A177" s="291"/>
    </row>
    <row r="178" spans="1:1" x14ac:dyDescent="0.2">
      <c r="A178" s="291"/>
    </row>
    <row r="179" spans="1:1" x14ac:dyDescent="0.2">
      <c r="A179" s="291"/>
    </row>
    <row r="180" spans="1:1" x14ac:dyDescent="0.2">
      <c r="A180" s="291"/>
    </row>
    <row r="181" spans="1:1" x14ac:dyDescent="0.2">
      <c r="A181" s="291"/>
    </row>
    <row r="182" spans="1:1" x14ac:dyDescent="0.2">
      <c r="A182" s="291"/>
    </row>
    <row r="183" spans="1:1" x14ac:dyDescent="0.2">
      <c r="A183" s="291"/>
    </row>
    <row r="184" spans="1:1" x14ac:dyDescent="0.2">
      <c r="A184" s="291"/>
    </row>
    <row r="185" spans="1:1" x14ac:dyDescent="0.2">
      <c r="A185" s="291"/>
    </row>
    <row r="186" spans="1:1" x14ac:dyDescent="0.2">
      <c r="A186" s="291"/>
    </row>
    <row r="187" spans="1:1" x14ac:dyDescent="0.2">
      <c r="A187" s="291"/>
    </row>
    <row r="188" spans="1:1" x14ac:dyDescent="0.2">
      <c r="A188" s="291"/>
    </row>
    <row r="189" spans="1:1" x14ac:dyDescent="0.2">
      <c r="A189" s="291"/>
    </row>
    <row r="190" spans="1:1" x14ac:dyDescent="0.2">
      <c r="A190" s="291"/>
    </row>
    <row r="191" spans="1:1" x14ac:dyDescent="0.2">
      <c r="A191" s="291"/>
    </row>
    <row r="192" spans="1:1" x14ac:dyDescent="0.2">
      <c r="A192" s="291"/>
    </row>
    <row r="193" spans="1:1" x14ac:dyDescent="0.2">
      <c r="A193" s="291"/>
    </row>
    <row r="194" spans="1:1" x14ac:dyDescent="0.2">
      <c r="A194" s="291"/>
    </row>
    <row r="195" spans="1:1" x14ac:dyDescent="0.2">
      <c r="A195" s="291"/>
    </row>
    <row r="196" spans="1:1" x14ac:dyDescent="0.2">
      <c r="A196" s="291"/>
    </row>
    <row r="197" spans="1:1" x14ac:dyDescent="0.2">
      <c r="A197" s="291"/>
    </row>
    <row r="198" spans="1:1" x14ac:dyDescent="0.2">
      <c r="A198" s="291"/>
    </row>
    <row r="199" spans="1:1" x14ac:dyDescent="0.2">
      <c r="A199" s="291"/>
    </row>
    <row r="200" spans="1:1" x14ac:dyDescent="0.2">
      <c r="A200" s="291"/>
    </row>
    <row r="201" spans="1:1" x14ac:dyDescent="0.2">
      <c r="A201" s="291"/>
    </row>
    <row r="202" spans="1:1" x14ac:dyDescent="0.2">
      <c r="A202" s="291"/>
    </row>
    <row r="203" spans="1:1" x14ac:dyDescent="0.2">
      <c r="A203" s="291"/>
    </row>
    <row r="204" spans="1:1" x14ac:dyDescent="0.2">
      <c r="A204" s="291"/>
    </row>
    <row r="205" spans="1:1" x14ac:dyDescent="0.2">
      <c r="A205" s="291"/>
    </row>
    <row r="206" spans="1:1" x14ac:dyDescent="0.2">
      <c r="A206" s="291"/>
    </row>
    <row r="207" spans="1:1" x14ac:dyDescent="0.2">
      <c r="A207" s="291"/>
    </row>
    <row r="208" spans="1:1" x14ac:dyDescent="0.2">
      <c r="A208" s="291"/>
    </row>
    <row r="209" spans="1:1" x14ac:dyDescent="0.2">
      <c r="A209" s="291"/>
    </row>
    <row r="210" spans="1:1" x14ac:dyDescent="0.2">
      <c r="A210" s="291"/>
    </row>
    <row r="211" spans="1:1" x14ac:dyDescent="0.2">
      <c r="A211" s="291"/>
    </row>
    <row r="212" spans="1:1" x14ac:dyDescent="0.2">
      <c r="A212" s="291"/>
    </row>
    <row r="213" spans="1:1" x14ac:dyDescent="0.2">
      <c r="A213" s="291"/>
    </row>
    <row r="214" spans="1:1" x14ac:dyDescent="0.2">
      <c r="A214" s="291"/>
    </row>
    <row r="215" spans="1:1" x14ac:dyDescent="0.2">
      <c r="A215" s="291"/>
    </row>
    <row r="216" spans="1:1" x14ac:dyDescent="0.2">
      <c r="A216" s="291"/>
    </row>
    <row r="217" spans="1:1" x14ac:dyDescent="0.2">
      <c r="A217" s="291"/>
    </row>
    <row r="218" spans="1:1" x14ac:dyDescent="0.2">
      <c r="A218" s="291"/>
    </row>
    <row r="219" spans="1:1" x14ac:dyDescent="0.2">
      <c r="A219" s="291"/>
    </row>
    <row r="220" spans="1:1" x14ac:dyDescent="0.2">
      <c r="A220" s="291"/>
    </row>
    <row r="221" spans="1:1" x14ac:dyDescent="0.2">
      <c r="A221" s="291"/>
    </row>
    <row r="222" spans="1:1" x14ac:dyDescent="0.2">
      <c r="A222" s="291"/>
    </row>
    <row r="223" spans="1:1" x14ac:dyDescent="0.2">
      <c r="A223" s="291"/>
    </row>
    <row r="224" spans="1:1" x14ac:dyDescent="0.2">
      <c r="A224" s="291"/>
    </row>
    <row r="225" spans="1:1" x14ac:dyDescent="0.2">
      <c r="A225" s="291"/>
    </row>
    <row r="226" spans="1:1" x14ac:dyDescent="0.2">
      <c r="A226" s="291"/>
    </row>
    <row r="227" spans="1:1" x14ac:dyDescent="0.2">
      <c r="A227" s="291"/>
    </row>
    <row r="228" spans="1:1" x14ac:dyDescent="0.2">
      <c r="A228" s="291"/>
    </row>
    <row r="229" spans="1:1" x14ac:dyDescent="0.2">
      <c r="A229" s="291"/>
    </row>
    <row r="230" spans="1:1" x14ac:dyDescent="0.2">
      <c r="A230" s="291"/>
    </row>
    <row r="231" spans="1:1" x14ac:dyDescent="0.2">
      <c r="A231" s="291"/>
    </row>
    <row r="232" spans="1:1" x14ac:dyDescent="0.2">
      <c r="A232" s="291"/>
    </row>
    <row r="233" spans="1:1" x14ac:dyDescent="0.2">
      <c r="A233" s="291"/>
    </row>
    <row r="234" spans="1:1" x14ac:dyDescent="0.2">
      <c r="A234" s="291"/>
    </row>
    <row r="235" spans="1:1" x14ac:dyDescent="0.2">
      <c r="A235" s="291"/>
    </row>
    <row r="236" spans="1:1" x14ac:dyDescent="0.2">
      <c r="A236" s="291"/>
    </row>
    <row r="237" spans="1:1" x14ac:dyDescent="0.2">
      <c r="A237" s="291"/>
    </row>
    <row r="238" spans="1:1" x14ac:dyDescent="0.2">
      <c r="A238" s="291"/>
    </row>
    <row r="239" spans="1:1" x14ac:dyDescent="0.2">
      <c r="A239" s="291"/>
    </row>
    <row r="240" spans="1:1" x14ac:dyDescent="0.2">
      <c r="A240" s="291"/>
    </row>
    <row r="241" spans="1:1" x14ac:dyDescent="0.2">
      <c r="A241" s="291"/>
    </row>
    <row r="242" spans="1:1" x14ac:dyDescent="0.2">
      <c r="A242" s="291"/>
    </row>
    <row r="243" spans="1:1" x14ac:dyDescent="0.2">
      <c r="A243" s="291"/>
    </row>
    <row r="244" spans="1:1" x14ac:dyDescent="0.2">
      <c r="A244" s="291"/>
    </row>
    <row r="245" spans="1:1" x14ac:dyDescent="0.2">
      <c r="A245" s="291"/>
    </row>
    <row r="246" spans="1:1" x14ac:dyDescent="0.2">
      <c r="A246" s="291"/>
    </row>
    <row r="247" spans="1:1" x14ac:dyDescent="0.2">
      <c r="A247" s="291"/>
    </row>
    <row r="248" spans="1:1" x14ac:dyDescent="0.2">
      <c r="A248" s="291"/>
    </row>
    <row r="249" spans="1:1" x14ac:dyDescent="0.2">
      <c r="A249" s="291"/>
    </row>
    <row r="250" spans="1:1" x14ac:dyDescent="0.2">
      <c r="A250" s="291"/>
    </row>
    <row r="251" spans="1:1" x14ac:dyDescent="0.2">
      <c r="A251" s="291"/>
    </row>
    <row r="252" spans="1:1" x14ac:dyDescent="0.2">
      <c r="A252" s="291"/>
    </row>
    <row r="253" spans="1:1" x14ac:dyDescent="0.2">
      <c r="A253" s="291"/>
    </row>
    <row r="254" spans="1:1" x14ac:dyDescent="0.2">
      <c r="A254" s="291"/>
    </row>
    <row r="255" spans="1:1" x14ac:dyDescent="0.2">
      <c r="A255" s="291"/>
    </row>
    <row r="256" spans="1:1" x14ac:dyDescent="0.2">
      <c r="A256" s="291"/>
    </row>
    <row r="257" spans="1:1" x14ac:dyDescent="0.2">
      <c r="A257" s="291"/>
    </row>
    <row r="258" spans="1:1" x14ac:dyDescent="0.2">
      <c r="A258" s="291"/>
    </row>
    <row r="259" spans="1:1" x14ac:dyDescent="0.2">
      <c r="A259" s="291"/>
    </row>
    <row r="260" spans="1:1" x14ac:dyDescent="0.2">
      <c r="A260" s="291"/>
    </row>
    <row r="261" spans="1:1" x14ac:dyDescent="0.2">
      <c r="A261" s="291"/>
    </row>
    <row r="262" spans="1:1" x14ac:dyDescent="0.2">
      <c r="A262" s="291"/>
    </row>
    <row r="263" spans="1:1" x14ac:dyDescent="0.2">
      <c r="A263" s="291"/>
    </row>
    <row r="264" spans="1:1" x14ac:dyDescent="0.2">
      <c r="A264" s="291"/>
    </row>
    <row r="265" spans="1:1" x14ac:dyDescent="0.2">
      <c r="A265" s="291"/>
    </row>
    <row r="266" spans="1:1" x14ac:dyDescent="0.2">
      <c r="A266" s="291"/>
    </row>
    <row r="267" spans="1:1" x14ac:dyDescent="0.2">
      <c r="A267" s="291"/>
    </row>
    <row r="268" spans="1:1" x14ac:dyDescent="0.2">
      <c r="A268" s="291"/>
    </row>
    <row r="269" spans="1:1" x14ac:dyDescent="0.2">
      <c r="A269" s="291"/>
    </row>
    <row r="270" spans="1:1" x14ac:dyDescent="0.2">
      <c r="A270" s="291"/>
    </row>
    <row r="271" spans="1:1" x14ac:dyDescent="0.2">
      <c r="A271" s="291"/>
    </row>
    <row r="272" spans="1:1" x14ac:dyDescent="0.2">
      <c r="A272" s="291"/>
    </row>
    <row r="273" spans="1:1" x14ac:dyDescent="0.2">
      <c r="A273" s="291"/>
    </row>
    <row r="274" spans="1:1" x14ac:dyDescent="0.2">
      <c r="A274" s="291"/>
    </row>
    <row r="275" spans="1:1" x14ac:dyDescent="0.2">
      <c r="A275" s="291"/>
    </row>
    <row r="276" spans="1:1" x14ac:dyDescent="0.2">
      <c r="A276" s="291"/>
    </row>
    <row r="277" spans="1:1" x14ac:dyDescent="0.2">
      <c r="A277" s="291"/>
    </row>
    <row r="278" spans="1:1" x14ac:dyDescent="0.2">
      <c r="A278" s="291"/>
    </row>
    <row r="279" spans="1:1" x14ac:dyDescent="0.2">
      <c r="A279" s="291"/>
    </row>
    <row r="280" spans="1:1" x14ac:dyDescent="0.2">
      <c r="A280" s="291"/>
    </row>
    <row r="281" spans="1:1" x14ac:dyDescent="0.2">
      <c r="A281" s="291"/>
    </row>
    <row r="282" spans="1:1" x14ac:dyDescent="0.2">
      <c r="A282" s="291"/>
    </row>
    <row r="283" spans="1:1" x14ac:dyDescent="0.2">
      <c r="A283" s="291"/>
    </row>
    <row r="284" spans="1:1" x14ac:dyDescent="0.2">
      <c r="A284" s="291"/>
    </row>
    <row r="285" spans="1:1" x14ac:dyDescent="0.2">
      <c r="A285" s="291"/>
    </row>
    <row r="286" spans="1:1" x14ac:dyDescent="0.2">
      <c r="A286" s="291"/>
    </row>
    <row r="287" spans="1:1" x14ac:dyDescent="0.2">
      <c r="A287" s="291"/>
    </row>
    <row r="288" spans="1:1" x14ac:dyDescent="0.2">
      <c r="A288" s="291"/>
    </row>
    <row r="289" spans="1:1" x14ac:dyDescent="0.2">
      <c r="A289" s="291"/>
    </row>
    <row r="290" spans="1:1" x14ac:dyDescent="0.2">
      <c r="A290" s="291"/>
    </row>
    <row r="291" spans="1:1" x14ac:dyDescent="0.2">
      <c r="A291" s="291"/>
    </row>
    <row r="292" spans="1:1" x14ac:dyDescent="0.2">
      <c r="A292" s="291"/>
    </row>
    <row r="293" spans="1:1" x14ac:dyDescent="0.2">
      <c r="A293" s="291"/>
    </row>
    <row r="294" spans="1:1" x14ac:dyDescent="0.2">
      <c r="A294" s="291"/>
    </row>
    <row r="295" spans="1:1" x14ac:dyDescent="0.2">
      <c r="A295" s="291"/>
    </row>
    <row r="296" spans="1:1" x14ac:dyDescent="0.2">
      <c r="A296" s="291"/>
    </row>
    <row r="297" spans="1:1" x14ac:dyDescent="0.2">
      <c r="A297" s="291"/>
    </row>
    <row r="298" spans="1:1" x14ac:dyDescent="0.2">
      <c r="A298" s="291"/>
    </row>
    <row r="299" spans="1:1" x14ac:dyDescent="0.2">
      <c r="A299" s="291"/>
    </row>
    <row r="300" spans="1:1" x14ac:dyDescent="0.2">
      <c r="A300" s="291"/>
    </row>
    <row r="301" spans="1:1" x14ac:dyDescent="0.2">
      <c r="A301" s="291"/>
    </row>
    <row r="302" spans="1:1" x14ac:dyDescent="0.2">
      <c r="A302" s="291"/>
    </row>
    <row r="303" spans="1:1" x14ac:dyDescent="0.2">
      <c r="A303" s="291"/>
    </row>
    <row r="304" spans="1:1" x14ac:dyDescent="0.2">
      <c r="A304" s="291"/>
    </row>
    <row r="305" spans="1:1" x14ac:dyDescent="0.2">
      <c r="A305" s="291"/>
    </row>
    <row r="306" spans="1:1" x14ac:dyDescent="0.2">
      <c r="A306" s="291"/>
    </row>
    <row r="307" spans="1:1" x14ac:dyDescent="0.2">
      <c r="A307" s="291"/>
    </row>
    <row r="308" spans="1:1" x14ac:dyDescent="0.2">
      <c r="A308" s="291"/>
    </row>
    <row r="309" spans="1:1" x14ac:dyDescent="0.2">
      <c r="A309" s="291"/>
    </row>
    <row r="310" spans="1:1" x14ac:dyDescent="0.2">
      <c r="A310" s="291"/>
    </row>
    <row r="311" spans="1:1" x14ac:dyDescent="0.2">
      <c r="A311" s="291"/>
    </row>
    <row r="312" spans="1:1" x14ac:dyDescent="0.2">
      <c r="A312" s="291"/>
    </row>
    <row r="313" spans="1:1" x14ac:dyDescent="0.2">
      <c r="A313" s="291"/>
    </row>
    <row r="314" spans="1:1" x14ac:dyDescent="0.2">
      <c r="A314" s="291"/>
    </row>
    <row r="315" spans="1:1" x14ac:dyDescent="0.2">
      <c r="A315" s="291"/>
    </row>
    <row r="316" spans="1:1" x14ac:dyDescent="0.2">
      <c r="A316" s="291"/>
    </row>
    <row r="317" spans="1:1" x14ac:dyDescent="0.2">
      <c r="A317" s="291"/>
    </row>
    <row r="318" spans="1:1" x14ac:dyDescent="0.2">
      <c r="A318" s="291"/>
    </row>
    <row r="319" spans="1:1" x14ac:dyDescent="0.2">
      <c r="A319" s="291"/>
    </row>
    <row r="320" spans="1:1" x14ac:dyDescent="0.2">
      <c r="A320" s="291"/>
    </row>
    <row r="321" spans="1:1" x14ac:dyDescent="0.2">
      <c r="A321" s="291"/>
    </row>
    <row r="322" spans="1:1" x14ac:dyDescent="0.2">
      <c r="A322" s="291"/>
    </row>
    <row r="323" spans="1:1" x14ac:dyDescent="0.2">
      <c r="A323" s="291"/>
    </row>
    <row r="324" spans="1:1" x14ac:dyDescent="0.2">
      <c r="A324" s="291"/>
    </row>
    <row r="325" spans="1:1" x14ac:dyDescent="0.2">
      <c r="A325" s="291"/>
    </row>
    <row r="326" spans="1:1" x14ac:dyDescent="0.2">
      <c r="A326" s="291"/>
    </row>
    <row r="327" spans="1:1" x14ac:dyDescent="0.2">
      <c r="A327" s="291"/>
    </row>
    <row r="328" spans="1:1" x14ac:dyDescent="0.2">
      <c r="A328" s="291"/>
    </row>
    <row r="329" spans="1:1" x14ac:dyDescent="0.2">
      <c r="A329" s="291"/>
    </row>
    <row r="330" spans="1:1" x14ac:dyDescent="0.2">
      <c r="A330" s="291"/>
    </row>
    <row r="331" spans="1:1" x14ac:dyDescent="0.2">
      <c r="A331" s="291"/>
    </row>
    <row r="332" spans="1:1" x14ac:dyDescent="0.2">
      <c r="A332" s="291"/>
    </row>
    <row r="333" spans="1:1" x14ac:dyDescent="0.2">
      <c r="A333" s="291"/>
    </row>
    <row r="334" spans="1:1" x14ac:dyDescent="0.2">
      <c r="A334" s="291"/>
    </row>
    <row r="335" spans="1:1" x14ac:dyDescent="0.2">
      <c r="A335" s="291"/>
    </row>
    <row r="336" spans="1:1" x14ac:dyDescent="0.2">
      <c r="A336" s="291"/>
    </row>
    <row r="337" spans="1:1" x14ac:dyDescent="0.2">
      <c r="A337" s="291"/>
    </row>
    <row r="338" spans="1:1" x14ac:dyDescent="0.2">
      <c r="A338" s="291"/>
    </row>
    <row r="339" spans="1:1" x14ac:dyDescent="0.2">
      <c r="A339" s="291"/>
    </row>
    <row r="340" spans="1:1" x14ac:dyDescent="0.2">
      <c r="A340" s="291"/>
    </row>
    <row r="341" spans="1:1" x14ac:dyDescent="0.2">
      <c r="A341" s="291"/>
    </row>
    <row r="342" spans="1:1" x14ac:dyDescent="0.2">
      <c r="A342" s="291"/>
    </row>
    <row r="343" spans="1:1" x14ac:dyDescent="0.2">
      <c r="A343" s="291"/>
    </row>
    <row r="344" spans="1:1" x14ac:dyDescent="0.2">
      <c r="A344" s="291"/>
    </row>
    <row r="345" spans="1:1" x14ac:dyDescent="0.2">
      <c r="A345" s="291"/>
    </row>
    <row r="346" spans="1:1" x14ac:dyDescent="0.2">
      <c r="A346" s="291"/>
    </row>
  </sheetData>
  <mergeCells count="6">
    <mergeCell ref="A5:G5"/>
    <mergeCell ref="A6:G6"/>
    <mergeCell ref="A1:G1"/>
    <mergeCell ref="A2:G2"/>
    <mergeCell ref="A3:G3"/>
    <mergeCell ref="A4:G4"/>
  </mergeCells>
  <phoneticPr fontId="0" type="noConversion"/>
  <printOptions horizontalCentered="1" verticalCentered="1"/>
  <pageMargins left="0.25" right="0.25" top="0.5" bottom="0.75" header="0.5" footer="0.5"/>
  <pageSetup orientation="landscape" r:id="rId1"/>
  <headerFooter alignWithMargins="0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130"/>
  <sheetViews>
    <sheetView zoomScaleNormal="100" workbookViewId="0">
      <selection activeCell="K38" sqref="K38"/>
    </sheetView>
  </sheetViews>
  <sheetFormatPr defaultColWidth="9.140625" defaultRowHeight="12" x14ac:dyDescent="0.2"/>
  <cols>
    <col min="1" max="1" width="17.28515625" style="40" bestFit="1" customWidth="1"/>
    <col min="2" max="2" width="37.140625" style="16" bestFit="1" customWidth="1"/>
    <col min="3" max="3" width="13" style="26" bestFit="1" customWidth="1"/>
    <col min="4" max="4" width="9" style="16" bestFit="1" customWidth="1"/>
    <col min="5" max="5" width="9.7109375" style="16" bestFit="1" customWidth="1"/>
    <col min="6" max="6" width="8.140625" style="16" bestFit="1" customWidth="1"/>
    <col min="7" max="7" width="12.28515625" style="16" bestFit="1" customWidth="1"/>
    <col min="8" max="8" width="9.5703125" style="16" customWidth="1"/>
    <col min="9" max="9" width="8.28515625" style="16" customWidth="1"/>
    <col min="10" max="10" width="10.7109375" style="16" customWidth="1"/>
    <col min="11" max="16384" width="9.140625" style="16"/>
  </cols>
  <sheetData>
    <row r="1" spans="1:10" ht="12.75" x14ac:dyDescent="0.2">
      <c r="A1" s="380"/>
      <c r="B1" s="381"/>
      <c r="C1" s="381"/>
      <c r="D1" s="381"/>
      <c r="E1" s="381"/>
      <c r="F1" s="381"/>
      <c r="G1" s="382"/>
    </row>
    <row r="2" spans="1:10" ht="12.75" x14ac:dyDescent="0.2">
      <c r="A2" s="383" t="s">
        <v>361</v>
      </c>
      <c r="B2" s="384"/>
      <c r="C2" s="384"/>
      <c r="D2" s="384"/>
      <c r="E2" s="384"/>
      <c r="F2" s="384"/>
      <c r="G2" s="385"/>
    </row>
    <row r="3" spans="1:10" ht="12" customHeight="1" x14ac:dyDescent="0.2">
      <c r="A3" s="399" t="str">
        <f>Summary!A4</f>
        <v>Through Jan 2, 2021</v>
      </c>
      <c r="B3" s="400"/>
      <c r="C3" s="400"/>
      <c r="D3" s="400"/>
      <c r="E3" s="400"/>
      <c r="F3" s="400"/>
      <c r="G3" s="401"/>
      <c r="H3" s="19"/>
      <c r="I3" s="19"/>
      <c r="J3" s="19"/>
    </row>
    <row r="4" spans="1:10" ht="12" customHeight="1" x14ac:dyDescent="0.2">
      <c r="A4" s="389"/>
      <c r="B4" s="387"/>
      <c r="C4" s="387"/>
      <c r="D4" s="387"/>
      <c r="E4" s="387"/>
      <c r="F4" s="387"/>
      <c r="G4" s="388"/>
      <c r="H4" s="19"/>
      <c r="I4" s="19"/>
      <c r="J4" s="19"/>
    </row>
    <row r="5" spans="1:10" ht="12.75" x14ac:dyDescent="0.2">
      <c r="A5" s="352" t="s">
        <v>265</v>
      </c>
      <c r="B5" s="353"/>
      <c r="C5" s="353"/>
      <c r="D5" s="353"/>
      <c r="E5" s="353"/>
      <c r="F5" s="353"/>
      <c r="G5" s="354"/>
      <c r="H5" s="20"/>
      <c r="I5" s="20"/>
    </row>
    <row r="6" spans="1:10" ht="12.75" x14ac:dyDescent="0.2">
      <c r="A6" s="352" t="s">
        <v>353</v>
      </c>
      <c r="B6" s="397"/>
      <c r="C6" s="397"/>
      <c r="D6" s="397"/>
      <c r="E6" s="397"/>
      <c r="F6" s="397"/>
      <c r="G6" s="398"/>
    </row>
    <row r="7" spans="1:10" ht="12.75" x14ac:dyDescent="0.2">
      <c r="A7" s="293"/>
      <c r="B7" s="204"/>
      <c r="C7" s="205" t="s">
        <v>7</v>
      </c>
      <c r="D7" s="205" t="s">
        <v>1</v>
      </c>
      <c r="E7" s="205" t="s">
        <v>1</v>
      </c>
      <c r="F7" s="206" t="s">
        <v>12</v>
      </c>
      <c r="G7" s="220" t="s">
        <v>4</v>
      </c>
    </row>
    <row r="8" spans="1:10" ht="12.75" customHeight="1" x14ac:dyDescent="0.2">
      <c r="A8" s="178"/>
      <c r="B8" s="59"/>
      <c r="C8" s="111" t="s">
        <v>1</v>
      </c>
      <c r="D8" s="111" t="s">
        <v>3</v>
      </c>
      <c r="E8" s="111" t="s">
        <v>0</v>
      </c>
      <c r="F8" s="112" t="s">
        <v>11</v>
      </c>
      <c r="G8" s="220" t="s">
        <v>14</v>
      </c>
    </row>
    <row r="9" spans="1:10" ht="12.75" x14ac:dyDescent="0.2">
      <c r="A9" s="279" t="s">
        <v>57</v>
      </c>
      <c r="B9" s="218" t="s">
        <v>58</v>
      </c>
      <c r="C9" s="107">
        <f>C54</f>
        <v>1168.5800000000002</v>
      </c>
      <c r="D9" s="107">
        <f>D54</f>
        <v>25.599999999999998</v>
      </c>
      <c r="E9" s="107">
        <f>E54</f>
        <v>25.5</v>
      </c>
      <c r="F9" s="107">
        <f>F54</f>
        <v>25.599999999999998</v>
      </c>
      <c r="G9" s="231">
        <f>E9-F9</f>
        <v>-9.9999999999997868E-2</v>
      </c>
    </row>
    <row r="10" spans="1:10" ht="12.75" x14ac:dyDescent="0.2">
      <c r="A10" s="294" t="s">
        <v>69</v>
      </c>
      <c r="B10" s="65" t="s">
        <v>365</v>
      </c>
      <c r="C10" s="117">
        <v>26.23</v>
      </c>
      <c r="D10" s="262"/>
      <c r="E10" s="129"/>
      <c r="F10" s="60">
        <f>D10/52*Summary!$A$37</f>
        <v>0</v>
      </c>
      <c r="G10" s="232">
        <f>E10-F10</f>
        <v>0</v>
      </c>
    </row>
    <row r="11" spans="1:10" ht="12.75" x14ac:dyDescent="0.2">
      <c r="A11" s="294" t="s">
        <v>70</v>
      </c>
      <c r="B11" s="65" t="s">
        <v>366</v>
      </c>
      <c r="C11" s="117">
        <v>44.94</v>
      </c>
      <c r="D11" s="262"/>
      <c r="E11" s="129"/>
      <c r="F11" s="60">
        <f>D11/52*Summary!$A$37</f>
        <v>0</v>
      </c>
      <c r="G11" s="232">
        <f>E11-F11</f>
        <v>0</v>
      </c>
    </row>
    <row r="12" spans="1:10" ht="12.75" x14ac:dyDescent="0.2">
      <c r="A12" s="295" t="s">
        <v>368</v>
      </c>
      <c r="B12" s="268" t="s">
        <v>369</v>
      </c>
      <c r="C12" s="269">
        <v>11.2</v>
      </c>
      <c r="D12" s="262"/>
      <c r="E12" s="129"/>
      <c r="F12" s="60">
        <f>D12/52*Summary!$A$37</f>
        <v>0</v>
      </c>
      <c r="G12" s="232">
        <f t="shared" ref="G12:G17" si="0">E12-F12</f>
        <v>0</v>
      </c>
    </row>
    <row r="13" spans="1:10" ht="12.75" x14ac:dyDescent="0.2">
      <c r="A13" s="295" t="s">
        <v>370</v>
      </c>
      <c r="B13" s="268" t="s">
        <v>371</v>
      </c>
      <c r="C13" s="269">
        <v>0.2</v>
      </c>
      <c r="D13" s="262"/>
      <c r="E13" s="129"/>
      <c r="F13" s="60">
        <f>D13/52*Summary!$A$37</f>
        <v>0</v>
      </c>
      <c r="G13" s="232">
        <f t="shared" si="0"/>
        <v>0</v>
      </c>
    </row>
    <row r="14" spans="1:10" ht="12.75" x14ac:dyDescent="0.2">
      <c r="A14" s="295" t="s">
        <v>372</v>
      </c>
      <c r="B14" s="268" t="s">
        <v>373</v>
      </c>
      <c r="C14" s="269">
        <v>0.23</v>
      </c>
      <c r="D14" s="262"/>
      <c r="E14" s="129"/>
      <c r="F14" s="60">
        <f>D14/52*Summary!$A$37</f>
        <v>0</v>
      </c>
      <c r="G14" s="232">
        <f t="shared" si="0"/>
        <v>0</v>
      </c>
    </row>
    <row r="15" spans="1:10" ht="12.75" x14ac:dyDescent="0.2">
      <c r="A15" s="294" t="s">
        <v>374</v>
      </c>
      <c r="B15" s="65" t="s">
        <v>375</v>
      </c>
      <c r="C15" s="117">
        <v>217.67</v>
      </c>
      <c r="D15" s="262"/>
      <c r="E15" s="129"/>
      <c r="F15" s="60">
        <f>D15/52*Summary!$A$37</f>
        <v>0</v>
      </c>
      <c r="G15" s="232">
        <f t="shared" si="0"/>
        <v>0</v>
      </c>
    </row>
    <row r="16" spans="1:10" ht="12.75" x14ac:dyDescent="0.2">
      <c r="A16" s="294" t="s">
        <v>428</v>
      </c>
      <c r="B16" s="65" t="s">
        <v>386</v>
      </c>
      <c r="C16" s="117">
        <v>18.399999999999999</v>
      </c>
      <c r="D16" s="264"/>
      <c r="E16" s="128"/>
      <c r="F16" s="60">
        <f>D16/52*Summary!$A$37</f>
        <v>0</v>
      </c>
      <c r="G16" s="232">
        <f t="shared" si="0"/>
        <v>0</v>
      </c>
    </row>
    <row r="17" spans="1:7" ht="12.75" x14ac:dyDescent="0.2">
      <c r="A17" s="294" t="s">
        <v>429</v>
      </c>
      <c r="B17" s="65" t="s">
        <v>388</v>
      </c>
      <c r="C17" s="117">
        <v>18.2</v>
      </c>
      <c r="D17" s="265"/>
      <c r="E17" s="129"/>
      <c r="F17" s="60">
        <f>D17/52*Summary!$A$37</f>
        <v>0</v>
      </c>
      <c r="G17" s="232">
        <f t="shared" si="0"/>
        <v>0</v>
      </c>
    </row>
    <row r="18" spans="1:7" ht="12.75" x14ac:dyDescent="0.2">
      <c r="A18" s="172" t="s">
        <v>376</v>
      </c>
      <c r="B18" s="69" t="s">
        <v>2</v>
      </c>
      <c r="C18" s="199">
        <f>SUM(C10:C17)</f>
        <v>337.07</v>
      </c>
      <c r="D18" s="276">
        <f t="shared" ref="D18:G18" si="1">SUM(D10:D17)</f>
        <v>0</v>
      </c>
      <c r="E18" s="276">
        <f t="shared" si="1"/>
        <v>0</v>
      </c>
      <c r="F18" s="276">
        <f t="shared" si="1"/>
        <v>0</v>
      </c>
      <c r="G18" s="276">
        <f t="shared" si="1"/>
        <v>0</v>
      </c>
    </row>
    <row r="19" spans="1:7" ht="12" customHeight="1" x14ac:dyDescent="0.2">
      <c r="A19" s="173"/>
      <c r="B19" s="70"/>
      <c r="C19" s="71"/>
      <c r="D19" s="72"/>
      <c r="E19" s="68"/>
      <c r="F19" s="73"/>
      <c r="G19" s="241"/>
    </row>
    <row r="20" spans="1:7" ht="12.75" x14ac:dyDescent="0.2">
      <c r="A20" s="294" t="s">
        <v>71</v>
      </c>
      <c r="B20" s="65" t="s">
        <v>380</v>
      </c>
      <c r="C20" s="117">
        <v>11.87</v>
      </c>
      <c r="D20" s="259"/>
      <c r="E20" s="129"/>
      <c r="F20" s="60">
        <f>D20/52*Summary!$A$37</f>
        <v>0</v>
      </c>
      <c r="G20" s="232">
        <f>E20-F20</f>
        <v>0</v>
      </c>
    </row>
    <row r="21" spans="1:7" ht="12" customHeight="1" x14ac:dyDescent="0.2">
      <c r="A21" s="294" t="s">
        <v>75</v>
      </c>
      <c r="B21" s="65" t="s">
        <v>381</v>
      </c>
      <c r="C21" s="117">
        <v>24.08</v>
      </c>
      <c r="D21" s="264"/>
      <c r="E21" s="128"/>
      <c r="F21" s="60">
        <f>D21/52*Summary!$A$37</f>
        <v>0</v>
      </c>
      <c r="G21" s="232">
        <f>E21-F21</f>
        <v>0</v>
      </c>
    </row>
    <row r="22" spans="1:7" ht="12" customHeight="1" x14ac:dyDescent="0.2">
      <c r="A22" s="294" t="s">
        <v>382</v>
      </c>
      <c r="B22" s="65" t="s">
        <v>383</v>
      </c>
      <c r="C22" s="117">
        <v>36.85</v>
      </c>
      <c r="D22" s="265"/>
      <c r="E22" s="129"/>
      <c r="F22" s="60">
        <f>D22/52*Summary!$A$37</f>
        <v>0</v>
      </c>
      <c r="G22" s="232">
        <f t="shared" ref="G22:G28" si="2">E22-F22</f>
        <v>0</v>
      </c>
    </row>
    <row r="23" spans="1:7" ht="12" customHeight="1" x14ac:dyDescent="0.2">
      <c r="A23" s="294" t="s">
        <v>85</v>
      </c>
      <c r="B23" s="65" t="s">
        <v>384</v>
      </c>
      <c r="C23" s="117">
        <v>34.68</v>
      </c>
      <c r="D23" s="259"/>
      <c r="E23" s="129"/>
      <c r="F23" s="60">
        <f>D23/52*Summary!$A$37</f>
        <v>0</v>
      </c>
      <c r="G23" s="232">
        <f t="shared" si="2"/>
        <v>0</v>
      </c>
    </row>
    <row r="24" spans="1:7" ht="12" customHeight="1" x14ac:dyDescent="0.2">
      <c r="A24" s="294" t="s">
        <v>72</v>
      </c>
      <c r="B24" s="65" t="s">
        <v>385</v>
      </c>
      <c r="C24" s="117">
        <v>17.399999999999999</v>
      </c>
      <c r="D24" s="259"/>
      <c r="E24" s="129"/>
      <c r="F24" s="60">
        <f>D24/52*Summary!$A$37</f>
        <v>0</v>
      </c>
      <c r="G24" s="232">
        <f t="shared" si="2"/>
        <v>0</v>
      </c>
    </row>
    <row r="25" spans="1:7" ht="12" customHeight="1" x14ac:dyDescent="0.2">
      <c r="A25" s="294" t="s">
        <v>430</v>
      </c>
      <c r="B25" s="65" t="s">
        <v>386</v>
      </c>
      <c r="C25" s="117">
        <f>59.4-18.4</f>
        <v>41</v>
      </c>
      <c r="D25" s="264"/>
      <c r="E25" s="128"/>
      <c r="F25" s="60">
        <f>D25/52*Summary!$A$37</f>
        <v>0</v>
      </c>
      <c r="G25" s="232">
        <f t="shared" si="2"/>
        <v>0</v>
      </c>
    </row>
    <row r="26" spans="1:7" ht="12" customHeight="1" x14ac:dyDescent="0.2">
      <c r="A26" s="294" t="s">
        <v>76</v>
      </c>
      <c r="B26" s="65" t="s">
        <v>387</v>
      </c>
      <c r="C26" s="117">
        <f>37.66</f>
        <v>37.659999999999997</v>
      </c>
      <c r="D26" s="259"/>
      <c r="E26" s="129"/>
      <c r="F26" s="60">
        <f>D26/52*Summary!$A$37</f>
        <v>0</v>
      </c>
      <c r="G26" s="232">
        <f t="shared" si="2"/>
        <v>0</v>
      </c>
    </row>
    <row r="27" spans="1:7" ht="12" customHeight="1" x14ac:dyDescent="0.2">
      <c r="A27" s="294" t="s">
        <v>431</v>
      </c>
      <c r="B27" s="65" t="s">
        <v>388</v>
      </c>
      <c r="C27" s="117">
        <f>57.95-18.2</f>
        <v>39.75</v>
      </c>
      <c r="D27" s="265"/>
      <c r="E27" s="129"/>
      <c r="F27" s="60">
        <f>D27/52*Summary!$A$37</f>
        <v>0</v>
      </c>
      <c r="G27" s="232">
        <f t="shared" si="2"/>
        <v>0</v>
      </c>
    </row>
    <row r="28" spans="1:7" ht="12" customHeight="1" x14ac:dyDescent="0.2">
      <c r="A28" s="294" t="s">
        <v>73</v>
      </c>
      <c r="B28" s="65" t="s">
        <v>389</v>
      </c>
      <c r="C28" s="117">
        <v>36.85</v>
      </c>
      <c r="D28" s="259"/>
      <c r="E28" s="129"/>
      <c r="F28" s="60">
        <f>D28/52*Summary!$A$37</f>
        <v>0</v>
      </c>
      <c r="G28" s="232">
        <f t="shared" si="2"/>
        <v>0</v>
      </c>
    </row>
    <row r="29" spans="1:7" ht="12.75" x14ac:dyDescent="0.2">
      <c r="A29" s="294" t="s">
        <v>74</v>
      </c>
      <c r="B29" s="65" t="s">
        <v>390</v>
      </c>
      <c r="C29" s="117">
        <v>1.45</v>
      </c>
      <c r="D29" s="259"/>
      <c r="E29" s="129"/>
      <c r="F29" s="60">
        <f>D29/52*Summary!$A$37</f>
        <v>0</v>
      </c>
      <c r="G29" s="232">
        <f t="shared" ref="G29" si="3">E29-F29</f>
        <v>0</v>
      </c>
    </row>
    <row r="30" spans="1:7" s="48" customFormat="1" ht="12.75" x14ac:dyDescent="0.2">
      <c r="A30" s="174" t="s">
        <v>377</v>
      </c>
      <c r="B30" s="74" t="s">
        <v>2</v>
      </c>
      <c r="C30" s="200">
        <f>SUM(C20:C29)</f>
        <v>281.58999999999997</v>
      </c>
      <c r="D30" s="274">
        <f t="shared" ref="D30:G30" si="4">SUM(D20:D29)</f>
        <v>0</v>
      </c>
      <c r="E30" s="274">
        <f t="shared" si="4"/>
        <v>0</v>
      </c>
      <c r="F30" s="274">
        <f t="shared" si="4"/>
        <v>0</v>
      </c>
      <c r="G30" s="274">
        <f t="shared" si="4"/>
        <v>0</v>
      </c>
    </row>
    <row r="31" spans="1:7" ht="12.75" x14ac:dyDescent="0.2">
      <c r="A31" s="175"/>
      <c r="B31" s="75"/>
      <c r="C31" s="76"/>
      <c r="D31" s="77"/>
      <c r="E31" s="77"/>
      <c r="F31" s="77"/>
      <c r="G31" s="242"/>
    </row>
    <row r="32" spans="1:7" ht="12.75" x14ac:dyDescent="0.2">
      <c r="A32" s="294" t="s">
        <v>78</v>
      </c>
      <c r="B32" s="65" t="s">
        <v>391</v>
      </c>
      <c r="C32" s="117">
        <v>62.5</v>
      </c>
      <c r="D32" s="266">
        <v>4.3</v>
      </c>
      <c r="E32" s="128">
        <v>4.3</v>
      </c>
      <c r="F32" s="60">
        <f>D32/52*Summary!$A$37</f>
        <v>4.3</v>
      </c>
      <c r="G32" s="232">
        <f>E32-F32</f>
        <v>0</v>
      </c>
    </row>
    <row r="33" spans="1:7" ht="12.75" x14ac:dyDescent="0.2">
      <c r="A33" s="294" t="s">
        <v>79</v>
      </c>
      <c r="B33" s="65" t="s">
        <v>392</v>
      </c>
      <c r="C33" s="117">
        <v>71.099999999999994</v>
      </c>
      <c r="D33" s="266">
        <v>3</v>
      </c>
      <c r="E33" s="128">
        <v>3</v>
      </c>
      <c r="F33" s="60">
        <f>D33/52*Summary!$A$37</f>
        <v>3</v>
      </c>
      <c r="G33" s="232">
        <f>E33-F33</f>
        <v>0</v>
      </c>
    </row>
    <row r="34" spans="1:7" ht="12.75" x14ac:dyDescent="0.2">
      <c r="A34" s="294" t="s">
        <v>80</v>
      </c>
      <c r="B34" s="65" t="s">
        <v>393</v>
      </c>
      <c r="C34" s="117">
        <v>0.49</v>
      </c>
      <c r="D34" s="266"/>
      <c r="E34" s="128"/>
      <c r="F34" s="60">
        <f>D34/52*Summary!$A$37</f>
        <v>0</v>
      </c>
      <c r="G34" s="232">
        <f>E34-F34</f>
        <v>0</v>
      </c>
    </row>
    <row r="35" spans="1:7" ht="12.75" x14ac:dyDescent="0.2">
      <c r="A35" s="294" t="s">
        <v>81</v>
      </c>
      <c r="B35" s="65" t="s">
        <v>394</v>
      </c>
      <c r="C35" s="117">
        <v>34.54</v>
      </c>
      <c r="D35" s="266"/>
      <c r="E35" s="128"/>
      <c r="F35" s="60">
        <f>D35/52*Summary!$A$37</f>
        <v>0</v>
      </c>
      <c r="G35" s="232">
        <f>E35-F35</f>
        <v>0</v>
      </c>
    </row>
    <row r="36" spans="1:7" ht="12.75" x14ac:dyDescent="0.2">
      <c r="A36" s="294" t="s">
        <v>77</v>
      </c>
      <c r="B36" s="65" t="s">
        <v>395</v>
      </c>
      <c r="C36" s="117">
        <v>75.12</v>
      </c>
      <c r="D36" s="266">
        <v>10.1</v>
      </c>
      <c r="E36" s="128">
        <v>10</v>
      </c>
      <c r="F36" s="60">
        <f>D36/52*Summary!$A$37</f>
        <v>10.1</v>
      </c>
      <c r="G36" s="232">
        <f>E36-F36</f>
        <v>-9.9999999999999645E-2</v>
      </c>
    </row>
    <row r="37" spans="1:7" ht="12.75" x14ac:dyDescent="0.2">
      <c r="A37" s="294" t="s">
        <v>82</v>
      </c>
      <c r="B37" s="65" t="s">
        <v>396</v>
      </c>
      <c r="C37" s="117">
        <v>91.22</v>
      </c>
      <c r="D37" s="266">
        <v>6</v>
      </c>
      <c r="E37" s="128">
        <v>6</v>
      </c>
      <c r="F37" s="60">
        <f>D37/52*Summary!$A$37</f>
        <v>6</v>
      </c>
      <c r="G37" s="232">
        <f t="shared" ref="G37:G51" si="5">E37-F37</f>
        <v>0</v>
      </c>
    </row>
    <row r="38" spans="1:7" ht="12.75" x14ac:dyDescent="0.2">
      <c r="A38" s="294" t="s">
        <v>83</v>
      </c>
      <c r="B38" s="65" t="s">
        <v>397</v>
      </c>
      <c r="C38" s="117">
        <v>6.93</v>
      </c>
      <c r="D38" s="266"/>
      <c r="E38" s="128"/>
      <c r="F38" s="60">
        <f>D38/52*Summary!$A$37</f>
        <v>0</v>
      </c>
      <c r="G38" s="232">
        <f t="shared" si="5"/>
        <v>0</v>
      </c>
    </row>
    <row r="39" spans="1:7" ht="12.75" x14ac:dyDescent="0.2">
      <c r="A39" s="294" t="s">
        <v>84</v>
      </c>
      <c r="B39" s="65" t="s">
        <v>398</v>
      </c>
      <c r="C39" s="117">
        <v>5.23</v>
      </c>
      <c r="D39" s="266"/>
      <c r="E39" s="128"/>
      <c r="F39" s="60">
        <f>D39/52*Summary!$A$37</f>
        <v>0</v>
      </c>
      <c r="G39" s="232">
        <f t="shared" si="5"/>
        <v>0</v>
      </c>
    </row>
    <row r="40" spans="1:7" ht="12.75" x14ac:dyDescent="0.2">
      <c r="A40" s="294" t="s">
        <v>86</v>
      </c>
      <c r="B40" s="65" t="s">
        <v>399</v>
      </c>
      <c r="C40" s="117">
        <v>5.35</v>
      </c>
      <c r="D40" s="266">
        <v>2.2000000000000002</v>
      </c>
      <c r="E40" s="128">
        <v>2.2000000000000002</v>
      </c>
      <c r="F40" s="60">
        <f>D40/52*Summary!$A$37</f>
        <v>2.2000000000000002</v>
      </c>
      <c r="G40" s="232">
        <f t="shared" si="5"/>
        <v>0</v>
      </c>
    </row>
    <row r="41" spans="1:7" ht="12.75" x14ac:dyDescent="0.2">
      <c r="A41" s="177" t="s">
        <v>378</v>
      </c>
      <c r="B41" s="78" t="s">
        <v>2</v>
      </c>
      <c r="C41" s="201">
        <f>SUM(C32:C40)</f>
        <v>352.48000000000008</v>
      </c>
      <c r="D41" s="275">
        <f t="shared" ref="D41:G41" si="6">SUM(D32:D40)</f>
        <v>25.599999999999998</v>
      </c>
      <c r="E41" s="275">
        <f t="shared" si="6"/>
        <v>25.5</v>
      </c>
      <c r="F41" s="275">
        <f t="shared" si="6"/>
        <v>25.599999999999998</v>
      </c>
      <c r="G41" s="275">
        <f t="shared" si="6"/>
        <v>-9.9999999999999645E-2</v>
      </c>
    </row>
    <row r="42" spans="1:7" ht="12.75" x14ac:dyDescent="0.2">
      <c r="A42" s="178"/>
      <c r="B42" s="70"/>
      <c r="C42" s="71"/>
      <c r="D42" s="77"/>
      <c r="E42" s="77"/>
      <c r="F42" s="77"/>
      <c r="G42" s="232"/>
    </row>
    <row r="43" spans="1:7" ht="12.75" x14ac:dyDescent="0.2">
      <c r="A43" s="294" t="s">
        <v>253</v>
      </c>
      <c r="B43" s="65" t="s">
        <v>367</v>
      </c>
      <c r="C43" s="117">
        <v>58.13</v>
      </c>
      <c r="D43" s="262"/>
      <c r="E43" s="129"/>
      <c r="F43" s="60">
        <f>D43/52*Summary!$A$37</f>
        <v>0</v>
      </c>
      <c r="G43" s="232">
        <f>E43-F43</f>
        <v>0</v>
      </c>
    </row>
    <row r="44" spans="1:7" ht="12.75" x14ac:dyDescent="0.2">
      <c r="A44" s="294" t="s">
        <v>254</v>
      </c>
      <c r="B44" s="65" t="s">
        <v>400</v>
      </c>
      <c r="C44" s="117">
        <v>6.94</v>
      </c>
      <c r="D44" s="259"/>
      <c r="E44" s="131"/>
      <c r="F44" s="60">
        <f>D44/52*Summary!$A$37</f>
        <v>0</v>
      </c>
      <c r="G44" s="232">
        <f t="shared" si="5"/>
        <v>0</v>
      </c>
    </row>
    <row r="45" spans="1:7" ht="12.75" x14ac:dyDescent="0.2">
      <c r="A45" s="294" t="s">
        <v>255</v>
      </c>
      <c r="B45" s="65" t="s">
        <v>401</v>
      </c>
      <c r="C45" s="117">
        <v>1.61</v>
      </c>
      <c r="D45" s="267"/>
      <c r="E45" s="131"/>
      <c r="F45" s="60">
        <f>D45/52*Summary!$A$37</f>
        <v>0</v>
      </c>
      <c r="G45" s="232">
        <f>E45-F45</f>
        <v>0</v>
      </c>
    </row>
    <row r="46" spans="1:7" ht="12.75" x14ac:dyDescent="0.2">
      <c r="A46" s="294" t="s">
        <v>256</v>
      </c>
      <c r="B46" s="65" t="s">
        <v>402</v>
      </c>
      <c r="C46" s="117">
        <v>6.44</v>
      </c>
      <c r="D46" s="267"/>
      <c r="E46" s="130"/>
      <c r="F46" s="60">
        <f>D46/52*Summary!$A$37</f>
        <v>0</v>
      </c>
      <c r="G46" s="232">
        <f t="shared" si="5"/>
        <v>0</v>
      </c>
    </row>
    <row r="47" spans="1:7" ht="12.75" x14ac:dyDescent="0.2">
      <c r="A47" s="295" t="s">
        <v>403</v>
      </c>
      <c r="B47" s="268" t="s">
        <v>404</v>
      </c>
      <c r="C47" s="269">
        <v>3.8</v>
      </c>
      <c r="D47" s="267"/>
      <c r="E47" s="130"/>
      <c r="F47" s="60">
        <f>D47/52*Summary!$A$37</f>
        <v>0</v>
      </c>
      <c r="G47" s="232">
        <f t="shared" si="5"/>
        <v>0</v>
      </c>
    </row>
    <row r="48" spans="1:7" ht="12.75" x14ac:dyDescent="0.2">
      <c r="A48" s="295" t="s">
        <v>405</v>
      </c>
      <c r="B48" s="268" t="s">
        <v>406</v>
      </c>
      <c r="C48" s="269">
        <v>22.22</v>
      </c>
      <c r="D48" s="267"/>
      <c r="E48" s="130"/>
      <c r="F48" s="60">
        <f>D48/52*Summary!$A$37</f>
        <v>0</v>
      </c>
      <c r="G48" s="232">
        <f t="shared" si="5"/>
        <v>0</v>
      </c>
    </row>
    <row r="49" spans="1:7" ht="12.75" x14ac:dyDescent="0.2">
      <c r="A49" s="294" t="s">
        <v>257</v>
      </c>
      <c r="B49" s="65" t="s">
        <v>407</v>
      </c>
      <c r="C49" s="117">
        <v>74.25</v>
      </c>
      <c r="D49" s="267"/>
      <c r="E49" s="130"/>
      <c r="F49" s="60">
        <f>D49/52*Summary!$A$37</f>
        <v>0</v>
      </c>
      <c r="G49" s="232">
        <f t="shared" si="5"/>
        <v>0</v>
      </c>
    </row>
    <row r="50" spans="1:7" ht="12.75" x14ac:dyDescent="0.2">
      <c r="A50" s="294" t="s">
        <v>258</v>
      </c>
      <c r="B50" s="65" t="s">
        <v>408</v>
      </c>
      <c r="C50" s="117">
        <v>23.98</v>
      </c>
      <c r="D50" s="267"/>
      <c r="E50" s="130"/>
      <c r="F50" s="60">
        <f>D50/52*Summary!$A$37</f>
        <v>0</v>
      </c>
      <c r="G50" s="232">
        <f t="shared" si="5"/>
        <v>0</v>
      </c>
    </row>
    <row r="51" spans="1:7" ht="12.75" x14ac:dyDescent="0.2">
      <c r="A51" s="294" t="s">
        <v>259</v>
      </c>
      <c r="B51" s="65" t="s">
        <v>409</v>
      </c>
      <c r="C51" s="117">
        <v>7.0000000000000007E-2</v>
      </c>
      <c r="D51" s="267"/>
      <c r="E51" s="130"/>
      <c r="F51" s="60">
        <f>D51/52*Summary!$A$37</f>
        <v>0</v>
      </c>
      <c r="G51" s="232">
        <f t="shared" si="5"/>
        <v>0</v>
      </c>
    </row>
    <row r="52" spans="1:7" ht="12.75" x14ac:dyDescent="0.2">
      <c r="A52" s="172" t="s">
        <v>379</v>
      </c>
      <c r="B52" s="69" t="s">
        <v>2</v>
      </c>
      <c r="C52" s="199">
        <f>SUM(C43:C51)</f>
        <v>197.43999999999997</v>
      </c>
      <c r="D52" s="276">
        <f t="shared" ref="D52:G52" si="7">SUM(D43:D51)</f>
        <v>0</v>
      </c>
      <c r="E52" s="276">
        <f t="shared" si="7"/>
        <v>0</v>
      </c>
      <c r="F52" s="276">
        <f t="shared" si="7"/>
        <v>0</v>
      </c>
      <c r="G52" s="276">
        <f t="shared" si="7"/>
        <v>0</v>
      </c>
    </row>
    <row r="53" spans="1:7" ht="12.75" x14ac:dyDescent="0.2">
      <c r="A53" s="178"/>
      <c r="B53" s="70"/>
      <c r="C53" s="71"/>
      <c r="D53" s="72"/>
      <c r="E53" s="72"/>
      <c r="F53" s="72"/>
      <c r="G53" s="241"/>
    </row>
    <row r="54" spans="1:7" ht="13.5" thickBot="1" x14ac:dyDescent="0.25">
      <c r="A54" s="211"/>
      <c r="B54" s="209" t="s">
        <v>19</v>
      </c>
      <c r="C54" s="190">
        <f>C18+C30+C41+C52</f>
        <v>1168.5800000000002</v>
      </c>
      <c r="D54" s="210">
        <f>D18+D30+D41+D52</f>
        <v>25.599999999999998</v>
      </c>
      <c r="E54" s="210">
        <f>E18+E30+E41+E52</f>
        <v>25.5</v>
      </c>
      <c r="F54" s="210">
        <f>F18+F30+F41+F52</f>
        <v>25.599999999999998</v>
      </c>
      <c r="G54" s="223">
        <f>E54-F54</f>
        <v>-9.9999999999997868E-2</v>
      </c>
    </row>
    <row r="55" spans="1:7" x14ac:dyDescent="0.2">
      <c r="B55" s="40"/>
      <c r="G55" s="32"/>
    </row>
    <row r="56" spans="1:7" x14ac:dyDescent="0.2">
      <c r="B56" s="40"/>
      <c r="G56" s="32"/>
    </row>
    <row r="57" spans="1:7" x14ac:dyDescent="0.2">
      <c r="B57" s="40"/>
      <c r="G57" s="32"/>
    </row>
    <row r="58" spans="1:7" x14ac:dyDescent="0.2">
      <c r="B58" s="40"/>
      <c r="G58" s="32"/>
    </row>
    <row r="59" spans="1:7" x14ac:dyDescent="0.2">
      <c r="B59" s="40"/>
      <c r="G59" s="32"/>
    </row>
    <row r="60" spans="1:7" x14ac:dyDescent="0.2">
      <c r="B60" s="40"/>
      <c r="G60" s="32"/>
    </row>
    <row r="61" spans="1:7" x14ac:dyDescent="0.2">
      <c r="B61" s="40"/>
      <c r="G61" s="32"/>
    </row>
    <row r="62" spans="1:7" x14ac:dyDescent="0.2">
      <c r="B62" s="40"/>
      <c r="G62" s="32"/>
    </row>
    <row r="63" spans="1:7" x14ac:dyDescent="0.2">
      <c r="B63" s="40"/>
      <c r="G63" s="32"/>
    </row>
    <row r="64" spans="1:7" x14ac:dyDescent="0.2">
      <c r="B64" s="40"/>
      <c r="G64" s="32"/>
    </row>
    <row r="65" spans="2:7" x14ac:dyDescent="0.2">
      <c r="B65" s="40"/>
      <c r="G65" s="32"/>
    </row>
    <row r="66" spans="2:7" x14ac:dyDescent="0.2">
      <c r="B66" s="40"/>
      <c r="G66" s="32"/>
    </row>
    <row r="67" spans="2:7" x14ac:dyDescent="0.2">
      <c r="B67" s="40"/>
      <c r="G67" s="32"/>
    </row>
    <row r="68" spans="2:7" x14ac:dyDescent="0.2">
      <c r="B68" s="40"/>
      <c r="G68" s="32"/>
    </row>
    <row r="69" spans="2:7" x14ac:dyDescent="0.2">
      <c r="B69" s="40"/>
      <c r="G69" s="32"/>
    </row>
    <row r="70" spans="2:7" x14ac:dyDescent="0.2">
      <c r="B70" s="40"/>
      <c r="G70" s="32"/>
    </row>
    <row r="71" spans="2:7" x14ac:dyDescent="0.2">
      <c r="B71" s="40"/>
      <c r="G71" s="32"/>
    </row>
    <row r="72" spans="2:7" x14ac:dyDescent="0.2">
      <c r="B72" s="40"/>
      <c r="G72" s="32"/>
    </row>
    <row r="73" spans="2:7" x14ac:dyDescent="0.2">
      <c r="B73" s="40"/>
      <c r="G73" s="32"/>
    </row>
    <row r="74" spans="2:7" x14ac:dyDescent="0.2">
      <c r="B74" s="40"/>
      <c r="G74" s="32"/>
    </row>
    <row r="75" spans="2:7" x14ac:dyDescent="0.2">
      <c r="B75" s="40"/>
      <c r="G75" s="32"/>
    </row>
    <row r="76" spans="2:7" x14ac:dyDescent="0.2">
      <c r="B76" s="40"/>
      <c r="G76" s="32"/>
    </row>
    <row r="77" spans="2:7" x14ac:dyDescent="0.2">
      <c r="B77" s="40"/>
      <c r="G77" s="32"/>
    </row>
    <row r="78" spans="2:7" x14ac:dyDescent="0.2">
      <c r="B78" s="40"/>
      <c r="G78" s="32"/>
    </row>
    <row r="79" spans="2:7" x14ac:dyDescent="0.2">
      <c r="B79" s="40"/>
      <c r="G79" s="32"/>
    </row>
    <row r="80" spans="2:7" x14ac:dyDescent="0.2">
      <c r="B80" s="40"/>
      <c r="G80" s="32"/>
    </row>
    <row r="81" spans="2:7" x14ac:dyDescent="0.2">
      <c r="B81" s="40"/>
      <c r="G81" s="32"/>
    </row>
    <row r="82" spans="2:7" x14ac:dyDescent="0.2">
      <c r="B82" s="40"/>
      <c r="G82" s="32"/>
    </row>
    <row r="83" spans="2:7" x14ac:dyDescent="0.2">
      <c r="B83" s="40"/>
      <c r="G83" s="32"/>
    </row>
    <row r="84" spans="2:7" x14ac:dyDescent="0.2">
      <c r="B84" s="40"/>
      <c r="G84" s="32"/>
    </row>
    <row r="85" spans="2:7" x14ac:dyDescent="0.2">
      <c r="B85" s="40"/>
      <c r="G85" s="32"/>
    </row>
    <row r="86" spans="2:7" x14ac:dyDescent="0.2">
      <c r="B86" s="40"/>
      <c r="G86" s="32"/>
    </row>
    <row r="87" spans="2:7" x14ac:dyDescent="0.2">
      <c r="B87" s="40"/>
      <c r="G87" s="32"/>
    </row>
    <row r="88" spans="2:7" x14ac:dyDescent="0.2">
      <c r="B88" s="40"/>
      <c r="G88" s="32"/>
    </row>
    <row r="89" spans="2:7" x14ac:dyDescent="0.2">
      <c r="B89" s="40"/>
      <c r="G89" s="32"/>
    </row>
    <row r="90" spans="2:7" x14ac:dyDescent="0.2">
      <c r="B90" s="40"/>
      <c r="G90" s="32"/>
    </row>
    <row r="91" spans="2:7" x14ac:dyDescent="0.2">
      <c r="B91" s="40"/>
      <c r="G91" s="32"/>
    </row>
    <row r="92" spans="2:7" x14ac:dyDescent="0.2">
      <c r="B92" s="40"/>
      <c r="G92" s="32"/>
    </row>
    <row r="93" spans="2:7" x14ac:dyDescent="0.2">
      <c r="B93" s="40"/>
      <c r="G93" s="32"/>
    </row>
    <row r="94" spans="2:7" x14ac:dyDescent="0.2">
      <c r="B94" s="40"/>
      <c r="G94" s="32"/>
    </row>
    <row r="95" spans="2:7" x14ac:dyDescent="0.2">
      <c r="B95" s="40"/>
      <c r="G95" s="32"/>
    </row>
    <row r="96" spans="2:7" x14ac:dyDescent="0.2">
      <c r="B96" s="40"/>
      <c r="G96" s="32"/>
    </row>
    <row r="97" spans="2:7" x14ac:dyDescent="0.2">
      <c r="B97" s="40"/>
      <c r="G97" s="32"/>
    </row>
    <row r="98" spans="2:7" x14ac:dyDescent="0.2">
      <c r="B98" s="40"/>
      <c r="G98" s="32"/>
    </row>
    <row r="99" spans="2:7" x14ac:dyDescent="0.2">
      <c r="B99" s="40"/>
      <c r="G99" s="32"/>
    </row>
    <row r="100" spans="2:7" x14ac:dyDescent="0.2">
      <c r="B100" s="40"/>
      <c r="G100" s="32"/>
    </row>
    <row r="101" spans="2:7" x14ac:dyDescent="0.2">
      <c r="B101" s="40"/>
      <c r="G101" s="32"/>
    </row>
    <row r="102" spans="2:7" x14ac:dyDescent="0.2">
      <c r="B102" s="40"/>
      <c r="G102" s="32"/>
    </row>
    <row r="103" spans="2:7" x14ac:dyDescent="0.2">
      <c r="B103" s="40"/>
      <c r="G103" s="32"/>
    </row>
    <row r="104" spans="2:7" x14ac:dyDescent="0.2">
      <c r="B104" s="40"/>
      <c r="G104" s="32"/>
    </row>
    <row r="105" spans="2:7" x14ac:dyDescent="0.2">
      <c r="B105" s="40"/>
      <c r="G105" s="32"/>
    </row>
    <row r="106" spans="2:7" x14ac:dyDescent="0.2">
      <c r="B106" s="40"/>
      <c r="G106" s="32"/>
    </row>
    <row r="107" spans="2:7" x14ac:dyDescent="0.2">
      <c r="B107" s="40"/>
      <c r="G107" s="32"/>
    </row>
    <row r="108" spans="2:7" x14ac:dyDescent="0.2">
      <c r="B108" s="40"/>
      <c r="G108" s="32"/>
    </row>
    <row r="109" spans="2:7" x14ac:dyDescent="0.2">
      <c r="B109" s="40"/>
      <c r="G109" s="32"/>
    </row>
    <row r="110" spans="2:7" x14ac:dyDescent="0.2">
      <c r="B110" s="40"/>
      <c r="G110" s="32"/>
    </row>
    <row r="111" spans="2:7" x14ac:dyDescent="0.2">
      <c r="B111" s="40"/>
      <c r="G111" s="32"/>
    </row>
    <row r="112" spans="2:7" x14ac:dyDescent="0.2">
      <c r="B112" s="40"/>
      <c r="G112" s="32"/>
    </row>
    <row r="113" spans="2:7" x14ac:dyDescent="0.2">
      <c r="B113" s="40"/>
      <c r="G113" s="32"/>
    </row>
    <row r="114" spans="2:7" x14ac:dyDescent="0.2">
      <c r="B114" s="40"/>
      <c r="G114" s="32"/>
    </row>
    <row r="115" spans="2:7" x14ac:dyDescent="0.2">
      <c r="B115" s="40"/>
      <c r="G115" s="32"/>
    </row>
    <row r="116" spans="2:7" x14ac:dyDescent="0.2">
      <c r="B116" s="40"/>
      <c r="G116" s="32"/>
    </row>
    <row r="117" spans="2:7" x14ac:dyDescent="0.2">
      <c r="B117" s="40"/>
      <c r="G117" s="32"/>
    </row>
    <row r="118" spans="2:7" x14ac:dyDescent="0.2">
      <c r="B118" s="40"/>
      <c r="G118" s="32"/>
    </row>
    <row r="119" spans="2:7" x14ac:dyDescent="0.2">
      <c r="B119" s="40"/>
      <c r="G119" s="32"/>
    </row>
    <row r="120" spans="2:7" x14ac:dyDescent="0.2">
      <c r="B120" s="40"/>
      <c r="G120" s="32"/>
    </row>
    <row r="121" spans="2:7" x14ac:dyDescent="0.2">
      <c r="B121" s="40"/>
      <c r="G121" s="32"/>
    </row>
    <row r="122" spans="2:7" x14ac:dyDescent="0.2">
      <c r="B122" s="40"/>
      <c r="G122" s="32"/>
    </row>
    <row r="123" spans="2:7" x14ac:dyDescent="0.2">
      <c r="B123" s="40"/>
      <c r="G123" s="32"/>
    </row>
    <row r="124" spans="2:7" x14ac:dyDescent="0.2">
      <c r="B124" s="40"/>
      <c r="G124" s="32"/>
    </row>
    <row r="125" spans="2:7" x14ac:dyDescent="0.2">
      <c r="B125" s="40"/>
      <c r="G125" s="32"/>
    </row>
    <row r="126" spans="2:7" x14ac:dyDescent="0.2">
      <c r="B126" s="40"/>
      <c r="G126" s="32"/>
    </row>
    <row r="127" spans="2:7" x14ac:dyDescent="0.2">
      <c r="B127" s="40"/>
      <c r="G127" s="32"/>
    </row>
    <row r="128" spans="2:7" x14ac:dyDescent="0.2">
      <c r="B128" s="40"/>
      <c r="G128" s="32"/>
    </row>
    <row r="129" spans="2:7" x14ac:dyDescent="0.2">
      <c r="B129" s="40"/>
      <c r="G129" s="32"/>
    </row>
    <row r="130" spans="2:7" x14ac:dyDescent="0.2">
      <c r="B130" s="40"/>
      <c r="G130" s="32"/>
    </row>
  </sheetData>
  <mergeCells count="6">
    <mergeCell ref="A2:G2"/>
    <mergeCell ref="A1:G1"/>
    <mergeCell ref="A6:G6"/>
    <mergeCell ref="A5:G5"/>
    <mergeCell ref="A4:G4"/>
    <mergeCell ref="A3:G3"/>
  </mergeCells>
  <phoneticPr fontId="0" type="noConversion"/>
  <printOptions horizontalCentered="1" verticalCentered="1"/>
  <pageMargins left="0.25" right="0.25" top="0.25" bottom="0.25" header="0.25" footer="0.25"/>
  <pageSetup fitToHeight="14" orientation="landscape" horizontalDpi="300" verticalDpi="300" r:id="rId1"/>
  <headerFooter alignWithMargins="0"/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61"/>
  <sheetViews>
    <sheetView topLeftCell="A29" zoomScaleNormal="100" workbookViewId="0">
      <selection activeCell="E10" sqref="E10:E35"/>
    </sheetView>
  </sheetViews>
  <sheetFormatPr defaultColWidth="9.140625" defaultRowHeight="12" x14ac:dyDescent="0.2"/>
  <cols>
    <col min="1" max="1" width="15.85546875" style="16" bestFit="1" customWidth="1"/>
    <col min="2" max="2" width="37.7109375" style="16" bestFit="1" customWidth="1"/>
    <col min="3" max="3" width="8.85546875" style="16" bestFit="1" customWidth="1"/>
    <col min="4" max="4" width="9" style="16" bestFit="1" customWidth="1"/>
    <col min="5" max="5" width="9.7109375" style="16" bestFit="1" customWidth="1"/>
    <col min="6" max="6" width="8.140625" style="16" bestFit="1" customWidth="1"/>
    <col min="7" max="7" width="12.140625" style="32" customWidth="1"/>
    <col min="8" max="8" width="11" style="21" customWidth="1"/>
    <col min="9" max="9" width="9.5703125" style="16" customWidth="1"/>
    <col min="10" max="10" width="8.28515625" style="16" customWidth="1"/>
    <col min="11" max="11" width="10.7109375" style="16" customWidth="1"/>
    <col min="12" max="16384" width="9.140625" style="16"/>
  </cols>
  <sheetData>
    <row r="1" spans="1:11" ht="12.75" x14ac:dyDescent="0.2">
      <c r="A1" s="402"/>
      <c r="B1" s="403"/>
      <c r="C1" s="403"/>
      <c r="D1" s="403"/>
      <c r="E1" s="403"/>
      <c r="F1" s="403"/>
      <c r="G1" s="404"/>
    </row>
    <row r="2" spans="1:11" ht="12.75" x14ac:dyDescent="0.2">
      <c r="A2" s="383" t="s">
        <v>362</v>
      </c>
      <c r="B2" s="384"/>
      <c r="C2" s="384"/>
      <c r="D2" s="384"/>
      <c r="E2" s="384"/>
      <c r="F2" s="384"/>
      <c r="G2" s="385"/>
    </row>
    <row r="3" spans="1:11" ht="12" customHeight="1" x14ac:dyDescent="0.2">
      <c r="A3" s="399" t="str">
        <f>Summary!A4</f>
        <v>Through Jan 2, 2021</v>
      </c>
      <c r="B3" s="400"/>
      <c r="C3" s="400"/>
      <c r="D3" s="400"/>
      <c r="E3" s="400"/>
      <c r="F3" s="400"/>
      <c r="G3" s="401"/>
      <c r="H3" s="18"/>
      <c r="I3" s="19"/>
      <c r="J3" s="19"/>
      <c r="K3" s="19"/>
    </row>
    <row r="4" spans="1:11" ht="12" customHeight="1" x14ac:dyDescent="0.2">
      <c r="A4" s="389"/>
      <c r="B4" s="387"/>
      <c r="C4" s="387"/>
      <c r="D4" s="387"/>
      <c r="E4" s="387"/>
      <c r="F4" s="387"/>
      <c r="G4" s="388"/>
      <c r="H4" s="18"/>
      <c r="I4" s="19"/>
      <c r="J4" s="19"/>
      <c r="K4" s="19"/>
    </row>
    <row r="5" spans="1:11" ht="12.75" x14ac:dyDescent="0.2">
      <c r="A5" s="352" t="s">
        <v>265</v>
      </c>
      <c r="B5" s="353"/>
      <c r="C5" s="353"/>
      <c r="D5" s="353"/>
      <c r="E5" s="353"/>
      <c r="F5" s="353"/>
      <c r="G5" s="354"/>
      <c r="H5" s="18"/>
      <c r="I5" s="19"/>
      <c r="J5" s="19"/>
      <c r="K5" s="19"/>
    </row>
    <row r="6" spans="1:11" ht="12.75" x14ac:dyDescent="0.2">
      <c r="A6" s="405" t="s">
        <v>353</v>
      </c>
      <c r="B6" s="406"/>
      <c r="C6" s="406"/>
      <c r="D6" s="406"/>
      <c r="E6" s="406"/>
      <c r="F6" s="406"/>
      <c r="G6" s="407"/>
      <c r="H6" s="16"/>
    </row>
    <row r="7" spans="1:11" s="17" customFormat="1" ht="12.75" x14ac:dyDescent="0.2">
      <c r="A7" s="217"/>
      <c r="B7" s="218"/>
      <c r="C7" s="111" t="s">
        <v>7</v>
      </c>
      <c r="D7" s="111" t="s">
        <v>1</v>
      </c>
      <c r="E7" s="111" t="s">
        <v>1</v>
      </c>
      <c r="F7" s="112" t="s">
        <v>12</v>
      </c>
      <c r="G7" s="220" t="s">
        <v>4</v>
      </c>
    </row>
    <row r="8" spans="1:11" s="17" customFormat="1" ht="13.5" customHeight="1" x14ac:dyDescent="0.2">
      <c r="A8" s="164"/>
      <c r="B8" s="59"/>
      <c r="C8" s="111" t="s">
        <v>1</v>
      </c>
      <c r="D8" s="109" t="s">
        <v>3</v>
      </c>
      <c r="E8" s="109" t="s">
        <v>0</v>
      </c>
      <c r="F8" s="114" t="s">
        <v>11</v>
      </c>
      <c r="G8" s="230" t="s">
        <v>14</v>
      </c>
    </row>
    <row r="9" spans="1:11" s="17" customFormat="1" ht="12.75" x14ac:dyDescent="0.2">
      <c r="A9" s="279" t="s">
        <v>57</v>
      </c>
      <c r="B9" s="218" t="s">
        <v>58</v>
      </c>
      <c r="C9" s="107">
        <f>C61</f>
        <v>2621.0800000000004</v>
      </c>
      <c r="D9" s="107">
        <f>D61</f>
        <v>14.2</v>
      </c>
      <c r="E9" s="107">
        <f>E61</f>
        <v>14.25</v>
      </c>
      <c r="F9" s="107">
        <f>F61</f>
        <v>14.2</v>
      </c>
      <c r="G9" s="231">
        <f t="shared" ref="G9:G58" si="0">E9-F9</f>
        <v>5.0000000000000711E-2</v>
      </c>
    </row>
    <row r="10" spans="1:11" ht="12.75" x14ac:dyDescent="0.2">
      <c r="A10" s="165" t="s">
        <v>90</v>
      </c>
      <c r="B10" s="105" t="s">
        <v>91</v>
      </c>
      <c r="C10" s="120">
        <v>35</v>
      </c>
      <c r="D10" s="258">
        <v>0.25</v>
      </c>
      <c r="E10" s="128">
        <v>0.3</v>
      </c>
      <c r="F10" s="60">
        <f>D10/52*Summary!$A$37</f>
        <v>0.25</v>
      </c>
      <c r="G10" s="232">
        <f t="shared" si="0"/>
        <v>4.9999999999999989E-2</v>
      </c>
      <c r="H10" s="16"/>
    </row>
    <row r="11" spans="1:11" ht="12.75" x14ac:dyDescent="0.2">
      <c r="A11" s="165" t="s">
        <v>92</v>
      </c>
      <c r="B11" s="105" t="s">
        <v>93</v>
      </c>
      <c r="C11" s="120">
        <v>78.47</v>
      </c>
      <c r="D11" s="258">
        <v>2.5</v>
      </c>
      <c r="E11" s="130">
        <v>2.5</v>
      </c>
      <c r="F11" s="60">
        <f>D11/52*Summary!$A$37</f>
        <v>2.5</v>
      </c>
      <c r="G11" s="232">
        <f t="shared" si="0"/>
        <v>0</v>
      </c>
      <c r="H11" s="16"/>
    </row>
    <row r="12" spans="1:11" ht="12.75" x14ac:dyDescent="0.2">
      <c r="A12" s="179" t="s">
        <v>94</v>
      </c>
      <c r="B12" s="105" t="s">
        <v>311</v>
      </c>
      <c r="C12" s="121">
        <v>46.74</v>
      </c>
      <c r="D12" s="258"/>
      <c r="E12" s="128"/>
      <c r="F12" s="60">
        <f>D12/52*Summary!$A$37</f>
        <v>0</v>
      </c>
      <c r="G12" s="232">
        <f t="shared" si="0"/>
        <v>0</v>
      </c>
      <c r="H12" s="16"/>
    </row>
    <row r="13" spans="1:11" ht="12.75" x14ac:dyDescent="0.2">
      <c r="A13" s="165" t="s">
        <v>95</v>
      </c>
      <c r="B13" s="105" t="s">
        <v>96</v>
      </c>
      <c r="C13" s="120">
        <v>120.52</v>
      </c>
      <c r="D13" s="258">
        <v>2.5</v>
      </c>
      <c r="E13" s="257">
        <v>2.5</v>
      </c>
      <c r="F13" s="60">
        <f>D13/52*Summary!$A$37</f>
        <v>2.5</v>
      </c>
      <c r="G13" s="232">
        <f t="shared" si="0"/>
        <v>0</v>
      </c>
      <c r="H13" s="16"/>
    </row>
    <row r="14" spans="1:11" ht="12.75" x14ac:dyDescent="0.2">
      <c r="A14" s="165" t="s">
        <v>97</v>
      </c>
      <c r="B14" s="105" t="s">
        <v>98</v>
      </c>
      <c r="C14" s="120">
        <v>0.37</v>
      </c>
      <c r="D14" s="258"/>
      <c r="E14" s="128"/>
      <c r="F14" s="60">
        <f>D14/52*Summary!$A$37</f>
        <v>0</v>
      </c>
      <c r="G14" s="232">
        <f t="shared" si="0"/>
        <v>0</v>
      </c>
      <c r="H14" s="16"/>
    </row>
    <row r="15" spans="1:11" ht="12.75" x14ac:dyDescent="0.2">
      <c r="A15" s="165" t="s">
        <v>299</v>
      </c>
      <c r="B15" s="104" t="s">
        <v>300</v>
      </c>
      <c r="C15" s="120">
        <v>54</v>
      </c>
      <c r="D15" s="258"/>
      <c r="E15" s="128"/>
      <c r="F15" s="60">
        <f>D15/52*Summary!$A$37</f>
        <v>0</v>
      </c>
      <c r="G15" s="232">
        <f t="shared" si="0"/>
        <v>0</v>
      </c>
      <c r="H15" s="16"/>
    </row>
    <row r="16" spans="1:11" s="24" customFormat="1" ht="12.75" x14ac:dyDescent="0.2">
      <c r="A16" s="165" t="s">
        <v>99</v>
      </c>
      <c r="B16" s="105" t="s">
        <v>100</v>
      </c>
      <c r="C16" s="120">
        <v>46.54</v>
      </c>
      <c r="D16" s="258"/>
      <c r="E16" s="128"/>
      <c r="F16" s="60">
        <f>D16/52*Summary!$A$37</f>
        <v>0</v>
      </c>
      <c r="G16" s="232">
        <f t="shared" si="0"/>
        <v>0</v>
      </c>
    </row>
    <row r="17" spans="1:8" s="24" customFormat="1" ht="12.75" x14ac:dyDescent="0.2">
      <c r="A17" s="180" t="s">
        <v>329</v>
      </c>
      <c r="B17" s="123" t="s">
        <v>330</v>
      </c>
      <c r="C17" s="122">
        <v>20.8</v>
      </c>
      <c r="D17" s="300">
        <v>0.1</v>
      </c>
      <c r="E17" s="128">
        <v>0.1</v>
      </c>
      <c r="F17" s="60">
        <f>D17/52*Summary!$A$37</f>
        <v>0.1</v>
      </c>
      <c r="G17" s="232">
        <f t="shared" si="0"/>
        <v>0</v>
      </c>
    </row>
    <row r="18" spans="1:8" ht="12.75" x14ac:dyDescent="0.2">
      <c r="A18" s="165" t="s">
        <v>101</v>
      </c>
      <c r="B18" s="105" t="s">
        <v>102</v>
      </c>
      <c r="C18" s="120">
        <v>54.22</v>
      </c>
      <c r="D18" s="258"/>
      <c r="E18" s="128"/>
      <c r="F18" s="60">
        <f>D18/52*Summary!$A$37</f>
        <v>0</v>
      </c>
      <c r="G18" s="232">
        <f t="shared" si="0"/>
        <v>0</v>
      </c>
      <c r="H18" s="16"/>
    </row>
    <row r="19" spans="1:8" ht="12.75" x14ac:dyDescent="0.2">
      <c r="A19" s="165" t="s">
        <v>103</v>
      </c>
      <c r="B19" s="105" t="s">
        <v>104</v>
      </c>
      <c r="C19" s="120">
        <v>52.08</v>
      </c>
      <c r="D19" s="258">
        <v>0.1</v>
      </c>
      <c r="E19" s="257">
        <v>0.1</v>
      </c>
      <c r="F19" s="60">
        <f>D19/52*Summary!$A$37</f>
        <v>0.1</v>
      </c>
      <c r="G19" s="232">
        <f t="shared" si="0"/>
        <v>0</v>
      </c>
      <c r="H19" s="16"/>
    </row>
    <row r="20" spans="1:8" ht="12.75" x14ac:dyDescent="0.2">
      <c r="A20" s="165" t="s">
        <v>105</v>
      </c>
      <c r="B20" s="105" t="s">
        <v>321</v>
      </c>
      <c r="C20" s="120">
        <v>91.46</v>
      </c>
      <c r="D20" s="258">
        <v>2</v>
      </c>
      <c r="E20" s="257">
        <v>2</v>
      </c>
      <c r="F20" s="60">
        <f>D20/52*Summary!$A$37</f>
        <v>2</v>
      </c>
      <c r="G20" s="232">
        <f t="shared" si="0"/>
        <v>0</v>
      </c>
      <c r="H20" s="16"/>
    </row>
    <row r="21" spans="1:8" ht="12.75" x14ac:dyDescent="0.2">
      <c r="A21" s="165" t="s">
        <v>106</v>
      </c>
      <c r="B21" s="105" t="s">
        <v>107</v>
      </c>
      <c r="C21" s="120">
        <v>11.7</v>
      </c>
      <c r="D21" s="258"/>
      <c r="E21" s="128"/>
      <c r="F21" s="60">
        <f>D21/52*Summary!$A$37</f>
        <v>0</v>
      </c>
      <c r="G21" s="232">
        <f t="shared" si="0"/>
        <v>0</v>
      </c>
      <c r="H21" s="16"/>
    </row>
    <row r="22" spans="1:8" ht="12.75" x14ac:dyDescent="0.2">
      <c r="A22" s="165" t="s">
        <v>108</v>
      </c>
      <c r="B22" s="105" t="s">
        <v>312</v>
      </c>
      <c r="C22" s="121">
        <v>46.26</v>
      </c>
      <c r="D22" s="258"/>
      <c r="E22" s="128"/>
      <c r="F22" s="60">
        <f>D22/52*Summary!$A$37</f>
        <v>0</v>
      </c>
      <c r="G22" s="232">
        <f t="shared" si="0"/>
        <v>0</v>
      </c>
      <c r="H22" s="16"/>
    </row>
    <row r="23" spans="1:8" ht="12.75" x14ac:dyDescent="0.2">
      <c r="A23" s="176" t="s">
        <v>301</v>
      </c>
      <c r="B23" s="105" t="s">
        <v>302</v>
      </c>
      <c r="C23" s="120">
        <v>3</v>
      </c>
      <c r="D23" s="258"/>
      <c r="E23" s="128"/>
      <c r="F23" s="60">
        <f>D23/52*Summary!$A$37</f>
        <v>0</v>
      </c>
      <c r="G23" s="232">
        <f t="shared" si="0"/>
        <v>0</v>
      </c>
      <c r="H23" s="16"/>
    </row>
    <row r="24" spans="1:8" ht="12.75" x14ac:dyDescent="0.2">
      <c r="A24" s="176" t="s">
        <v>303</v>
      </c>
      <c r="B24" s="105" t="s">
        <v>304</v>
      </c>
      <c r="C24" s="120">
        <v>3</v>
      </c>
      <c r="D24" s="258"/>
      <c r="E24" s="128"/>
      <c r="F24" s="60">
        <f>D24/52*Summary!$A$37</f>
        <v>0</v>
      </c>
      <c r="G24" s="232">
        <f t="shared" si="0"/>
        <v>0</v>
      </c>
      <c r="H24" s="16"/>
    </row>
    <row r="25" spans="1:8" ht="12.75" x14ac:dyDescent="0.2">
      <c r="A25" s="165" t="s">
        <v>313</v>
      </c>
      <c r="B25" s="105" t="s">
        <v>124</v>
      </c>
      <c r="C25" s="120">
        <v>311.14</v>
      </c>
      <c r="D25" s="258">
        <v>1</v>
      </c>
      <c r="E25" s="130">
        <v>1</v>
      </c>
      <c r="F25" s="60">
        <f>D25/52*Summary!$A$37</f>
        <v>1</v>
      </c>
      <c r="G25" s="232">
        <f t="shared" si="0"/>
        <v>0</v>
      </c>
      <c r="H25" s="16"/>
    </row>
    <row r="26" spans="1:8" ht="12.75" x14ac:dyDescent="0.2">
      <c r="A26" s="165" t="s">
        <v>110</v>
      </c>
      <c r="B26" s="105" t="s">
        <v>111</v>
      </c>
      <c r="C26" s="120">
        <v>94</v>
      </c>
      <c r="D26" s="258"/>
      <c r="E26" s="128"/>
      <c r="F26" s="60">
        <f>D26/52*Summary!$A$37</f>
        <v>0</v>
      </c>
      <c r="G26" s="232">
        <f t="shared" si="0"/>
        <v>0</v>
      </c>
      <c r="H26" s="16"/>
    </row>
    <row r="27" spans="1:8" ht="12.75" x14ac:dyDescent="0.2">
      <c r="A27" s="165" t="s">
        <v>112</v>
      </c>
      <c r="B27" s="105" t="s">
        <v>113</v>
      </c>
      <c r="C27" s="120">
        <v>74.739999999999995</v>
      </c>
      <c r="D27" s="258">
        <v>0.25</v>
      </c>
      <c r="E27" s="257">
        <v>0.25</v>
      </c>
      <c r="F27" s="60">
        <f>D27/52*Summary!$A$37</f>
        <v>0.25</v>
      </c>
      <c r="G27" s="232">
        <f t="shared" si="0"/>
        <v>0</v>
      </c>
      <c r="H27" s="16"/>
    </row>
    <row r="28" spans="1:8" ht="12.75" x14ac:dyDescent="0.2">
      <c r="A28" s="165" t="s">
        <v>114</v>
      </c>
      <c r="B28" s="105" t="s">
        <v>115</v>
      </c>
      <c r="C28" s="120">
        <v>156.6</v>
      </c>
      <c r="D28" s="258"/>
      <c r="E28" s="128"/>
      <c r="F28" s="60">
        <f>D28/52*Summary!$A$37</f>
        <v>0</v>
      </c>
      <c r="G28" s="232">
        <f t="shared" si="0"/>
        <v>0</v>
      </c>
      <c r="H28" s="16"/>
    </row>
    <row r="29" spans="1:8" ht="12.75" x14ac:dyDescent="0.2">
      <c r="A29" s="165" t="s">
        <v>116</v>
      </c>
      <c r="B29" s="105" t="s">
        <v>117</v>
      </c>
      <c r="C29" s="120">
        <v>33.78</v>
      </c>
      <c r="D29" s="258"/>
      <c r="E29" s="128"/>
      <c r="F29" s="60">
        <f>D29/52*Summary!$A$37</f>
        <v>0</v>
      </c>
      <c r="G29" s="232">
        <f t="shared" si="0"/>
        <v>0</v>
      </c>
      <c r="H29" s="16"/>
    </row>
    <row r="30" spans="1:8" ht="12.75" x14ac:dyDescent="0.2">
      <c r="A30" s="181" t="s">
        <v>331</v>
      </c>
      <c r="B30" s="115" t="s">
        <v>332</v>
      </c>
      <c r="C30" s="116">
        <v>169.6</v>
      </c>
      <c r="D30" s="301"/>
      <c r="E30" s="128"/>
      <c r="F30" s="60">
        <f>D30/52*Summary!$A$37</f>
        <v>0</v>
      </c>
      <c r="G30" s="232">
        <f t="shared" si="0"/>
        <v>0</v>
      </c>
      <c r="H30" s="16"/>
    </row>
    <row r="31" spans="1:8" s="17" customFormat="1" ht="12.75" x14ac:dyDescent="0.2">
      <c r="A31" s="165" t="s">
        <v>118</v>
      </c>
      <c r="B31" s="105" t="s">
        <v>119</v>
      </c>
      <c r="C31" s="120">
        <v>117.15</v>
      </c>
      <c r="D31" s="258"/>
      <c r="E31" s="128"/>
      <c r="F31" s="60">
        <f>D31/52*Summary!$A$37</f>
        <v>0</v>
      </c>
      <c r="G31" s="232">
        <f t="shared" si="0"/>
        <v>0</v>
      </c>
    </row>
    <row r="32" spans="1:8" ht="12.75" x14ac:dyDescent="0.2">
      <c r="A32" s="165" t="s">
        <v>120</v>
      </c>
      <c r="B32" s="105" t="s">
        <v>121</v>
      </c>
      <c r="C32" s="120">
        <v>140.66</v>
      </c>
      <c r="D32" s="258"/>
      <c r="E32" s="128"/>
      <c r="F32" s="60">
        <f>D32/52*Summary!$A$37</f>
        <v>0</v>
      </c>
      <c r="G32" s="232">
        <f t="shared" si="0"/>
        <v>0</v>
      </c>
      <c r="H32" s="16"/>
    </row>
    <row r="33" spans="1:8" ht="12.75" x14ac:dyDescent="0.2">
      <c r="A33" s="165" t="s">
        <v>122</v>
      </c>
      <c r="B33" s="105" t="s">
        <v>123</v>
      </c>
      <c r="C33" s="120">
        <v>149.03</v>
      </c>
      <c r="D33" s="258">
        <v>0.5</v>
      </c>
      <c r="E33" s="128">
        <v>0.5</v>
      </c>
      <c r="F33" s="60">
        <f>D33/52*Summary!$A$37</f>
        <v>0.5</v>
      </c>
      <c r="G33" s="232">
        <f t="shared" si="0"/>
        <v>0</v>
      </c>
      <c r="H33" s="16"/>
    </row>
    <row r="34" spans="1:8" ht="12.75" x14ac:dyDescent="0.2">
      <c r="A34" s="176" t="s">
        <v>305</v>
      </c>
      <c r="B34" s="105" t="s">
        <v>306</v>
      </c>
      <c r="C34" s="120">
        <v>67</v>
      </c>
      <c r="D34" s="258"/>
      <c r="E34" s="128"/>
      <c r="F34" s="60">
        <f>D34/52*Summary!$A$37</f>
        <v>0</v>
      </c>
      <c r="G34" s="232">
        <f t="shared" si="0"/>
        <v>0</v>
      </c>
      <c r="H34" s="16"/>
    </row>
    <row r="35" spans="1:8" ht="12.75" x14ac:dyDescent="0.2">
      <c r="A35" s="176" t="s">
        <v>307</v>
      </c>
      <c r="B35" s="105" t="s">
        <v>308</v>
      </c>
      <c r="C35" s="120">
        <v>67</v>
      </c>
      <c r="D35" s="258"/>
      <c r="E35" s="128"/>
      <c r="F35" s="60">
        <f>D35/52*Summary!$A$37</f>
        <v>0</v>
      </c>
      <c r="G35" s="232">
        <f t="shared" si="0"/>
        <v>0</v>
      </c>
      <c r="H35" s="16"/>
    </row>
    <row r="36" spans="1:8" ht="12.75" x14ac:dyDescent="0.2">
      <c r="A36" s="182" t="s">
        <v>424</v>
      </c>
      <c r="B36" s="80" t="s">
        <v>2</v>
      </c>
      <c r="C36" s="196">
        <f>SUM(C10:C35)</f>
        <v>2044.8600000000001</v>
      </c>
      <c r="D36" s="81">
        <f t="shared" ref="D36:G36" si="1">SUM(D10:D35)</f>
        <v>9.1999999999999993</v>
      </c>
      <c r="E36" s="81">
        <f t="shared" si="1"/>
        <v>9.25</v>
      </c>
      <c r="F36" s="81">
        <f t="shared" si="1"/>
        <v>9.1999999999999993</v>
      </c>
      <c r="G36" s="233">
        <f t="shared" si="1"/>
        <v>4.9999999999999989E-2</v>
      </c>
      <c r="H36" s="16"/>
    </row>
    <row r="37" spans="1:8" ht="12.75" customHeight="1" x14ac:dyDescent="0.2">
      <c r="A37" s="183"/>
      <c r="B37" s="82"/>
      <c r="C37" s="83"/>
      <c r="D37" s="84"/>
      <c r="E37" s="84"/>
      <c r="F37" s="84"/>
      <c r="G37" s="232"/>
      <c r="H37" s="16"/>
    </row>
    <row r="38" spans="1:8" ht="12.75" customHeight="1" x14ac:dyDescent="0.2">
      <c r="A38" s="165" t="s">
        <v>309</v>
      </c>
      <c r="B38" s="105" t="s">
        <v>310</v>
      </c>
      <c r="C38" s="120">
        <v>46</v>
      </c>
      <c r="D38" s="262"/>
      <c r="E38" s="128"/>
      <c r="F38" s="60">
        <f>D38/52*Summary!$A$37</f>
        <v>0</v>
      </c>
      <c r="G38" s="232">
        <f t="shared" si="0"/>
        <v>0</v>
      </c>
      <c r="H38" s="16"/>
    </row>
    <row r="39" spans="1:8" ht="12.75" x14ac:dyDescent="0.2">
      <c r="A39" s="165" t="s">
        <v>125</v>
      </c>
      <c r="B39" s="105" t="s">
        <v>126</v>
      </c>
      <c r="C39" s="120">
        <v>15.79</v>
      </c>
      <c r="D39" s="262"/>
      <c r="E39" s="128"/>
      <c r="F39" s="60">
        <f>D39/52*Summary!$A$37</f>
        <v>0</v>
      </c>
      <c r="G39" s="232">
        <f t="shared" si="0"/>
        <v>0</v>
      </c>
      <c r="H39" s="16"/>
    </row>
    <row r="40" spans="1:8" ht="12.75" x14ac:dyDescent="0.2">
      <c r="A40" s="165" t="s">
        <v>127</v>
      </c>
      <c r="B40" s="105" t="s">
        <v>285</v>
      </c>
      <c r="C40" s="120">
        <v>10.65</v>
      </c>
      <c r="D40" s="262"/>
      <c r="E40" s="128"/>
      <c r="F40" s="60">
        <f>D40/52*Summary!$A$37</f>
        <v>0</v>
      </c>
      <c r="G40" s="232">
        <f t="shared" si="0"/>
        <v>0</v>
      </c>
      <c r="H40" s="16"/>
    </row>
    <row r="41" spans="1:8" ht="12.75" x14ac:dyDescent="0.2">
      <c r="A41" s="165" t="s">
        <v>128</v>
      </c>
      <c r="B41" s="105" t="s">
        <v>129</v>
      </c>
      <c r="C41" s="120">
        <v>26.44</v>
      </c>
      <c r="D41" s="262"/>
      <c r="E41" s="128"/>
      <c r="F41" s="60">
        <f>D41/52*Summary!$A$37</f>
        <v>0</v>
      </c>
      <c r="G41" s="232">
        <f t="shared" si="0"/>
        <v>0</v>
      </c>
      <c r="H41" s="16"/>
    </row>
    <row r="42" spans="1:8" ht="12.75" x14ac:dyDescent="0.2">
      <c r="A42" s="165" t="s">
        <v>286</v>
      </c>
      <c r="B42" s="105" t="s">
        <v>287</v>
      </c>
      <c r="C42" s="120">
        <v>10.65</v>
      </c>
      <c r="D42" s="262">
        <v>1</v>
      </c>
      <c r="E42" s="128">
        <v>1</v>
      </c>
      <c r="F42" s="60">
        <f>D42/52*Summary!$A$37</f>
        <v>1</v>
      </c>
      <c r="G42" s="232">
        <f t="shared" si="0"/>
        <v>0</v>
      </c>
      <c r="H42" s="16"/>
    </row>
    <row r="43" spans="1:8" ht="12.75" x14ac:dyDescent="0.2">
      <c r="A43" s="184" t="s">
        <v>425</v>
      </c>
      <c r="B43" s="80" t="s">
        <v>2</v>
      </c>
      <c r="C43" s="197">
        <f>SUM(C38:C42)</f>
        <v>109.53</v>
      </c>
      <c r="D43" s="85">
        <f t="shared" ref="D43:F43" si="2">SUM(D38:D42)</f>
        <v>1</v>
      </c>
      <c r="E43" s="85">
        <f t="shared" si="2"/>
        <v>1</v>
      </c>
      <c r="F43" s="85">
        <f t="shared" si="2"/>
        <v>1</v>
      </c>
      <c r="G43" s="234">
        <f>E43-F43</f>
        <v>0</v>
      </c>
      <c r="H43" s="16"/>
    </row>
    <row r="44" spans="1:8" ht="12.75" x14ac:dyDescent="0.2">
      <c r="A44" s="185"/>
      <c r="B44" s="86"/>
      <c r="C44" s="87"/>
      <c r="D44" s="88"/>
      <c r="E44" s="67"/>
      <c r="F44" s="89"/>
      <c r="G44" s="232"/>
      <c r="H44" s="16"/>
    </row>
    <row r="45" spans="1:8" ht="12.75" x14ac:dyDescent="0.2">
      <c r="A45" s="165" t="s">
        <v>109</v>
      </c>
      <c r="B45" s="105" t="s">
        <v>322</v>
      </c>
      <c r="C45" s="120">
        <v>6.95</v>
      </c>
      <c r="D45" s="263"/>
      <c r="E45" s="132"/>
      <c r="F45" s="60">
        <f>D45/52*Summary!$A$37</f>
        <v>0</v>
      </c>
      <c r="G45" s="232">
        <f>E45-F45</f>
        <v>0</v>
      </c>
      <c r="H45" s="16"/>
    </row>
    <row r="46" spans="1:8" ht="12.75" x14ac:dyDescent="0.2">
      <c r="A46" s="165" t="s">
        <v>130</v>
      </c>
      <c r="B46" s="105" t="s">
        <v>288</v>
      </c>
      <c r="C46" s="120">
        <v>46.6</v>
      </c>
      <c r="D46" s="263"/>
      <c r="E46" s="132"/>
      <c r="F46" s="60">
        <f>D46/52*Summary!$A$37</f>
        <v>0</v>
      </c>
      <c r="G46" s="232">
        <f t="shared" si="0"/>
        <v>0</v>
      </c>
      <c r="H46" s="16"/>
    </row>
    <row r="47" spans="1:8" ht="12.75" x14ac:dyDescent="0.2">
      <c r="A47" s="165" t="s">
        <v>131</v>
      </c>
      <c r="B47" s="105" t="s">
        <v>289</v>
      </c>
      <c r="C47" s="120">
        <v>13.77</v>
      </c>
      <c r="D47" s="263"/>
      <c r="E47" s="132"/>
      <c r="F47" s="60">
        <f>D47/52*Summary!$A$37</f>
        <v>0</v>
      </c>
      <c r="G47" s="232">
        <f t="shared" si="0"/>
        <v>0</v>
      </c>
      <c r="H47" s="16"/>
    </row>
    <row r="48" spans="1:8" ht="12.75" x14ac:dyDescent="0.2">
      <c r="A48" s="165" t="s">
        <v>290</v>
      </c>
      <c r="B48" s="105" t="s">
        <v>291</v>
      </c>
      <c r="C48" s="120">
        <v>85.72</v>
      </c>
      <c r="D48" s="263"/>
      <c r="E48" s="132"/>
      <c r="F48" s="60">
        <f>D48/52*Summary!$A$37</f>
        <v>0</v>
      </c>
      <c r="G48" s="232">
        <f t="shared" si="0"/>
        <v>0</v>
      </c>
      <c r="H48" s="16"/>
    </row>
    <row r="49" spans="1:8" ht="12.75" x14ac:dyDescent="0.2">
      <c r="A49" s="165" t="s">
        <v>292</v>
      </c>
      <c r="B49" s="105" t="s">
        <v>293</v>
      </c>
      <c r="C49" s="120">
        <v>46.6</v>
      </c>
      <c r="D49" s="263"/>
      <c r="E49" s="132"/>
      <c r="F49" s="60">
        <f>D49/52*Summary!$A$37</f>
        <v>0</v>
      </c>
      <c r="G49" s="232">
        <f t="shared" si="0"/>
        <v>0</v>
      </c>
      <c r="H49" s="16"/>
    </row>
    <row r="50" spans="1:8" ht="12.75" x14ac:dyDescent="0.2">
      <c r="A50" s="165" t="s">
        <v>132</v>
      </c>
      <c r="B50" s="105" t="s">
        <v>133</v>
      </c>
      <c r="C50" s="120">
        <v>49.21</v>
      </c>
      <c r="D50" s="262"/>
      <c r="E50" s="132"/>
      <c r="F50" s="60">
        <f>D50/52*Summary!$A$37</f>
        <v>0</v>
      </c>
      <c r="G50" s="232">
        <f t="shared" si="0"/>
        <v>0</v>
      </c>
      <c r="H50" s="16"/>
    </row>
    <row r="51" spans="1:8" ht="12.75" x14ac:dyDescent="0.2">
      <c r="A51" s="165" t="s">
        <v>134</v>
      </c>
      <c r="B51" s="105" t="s">
        <v>135</v>
      </c>
      <c r="C51" s="120">
        <v>48.67</v>
      </c>
      <c r="D51" s="262"/>
      <c r="E51" s="132"/>
      <c r="F51" s="60">
        <f>D51/52*Summary!$A$37</f>
        <v>0</v>
      </c>
      <c r="G51" s="232">
        <f t="shared" si="0"/>
        <v>0</v>
      </c>
      <c r="H51" s="16"/>
    </row>
    <row r="52" spans="1:8" ht="12.75" x14ac:dyDescent="0.2">
      <c r="A52" s="165" t="s">
        <v>136</v>
      </c>
      <c r="B52" s="105" t="s">
        <v>137</v>
      </c>
      <c r="C52" s="120">
        <v>14.44</v>
      </c>
      <c r="D52" s="262"/>
      <c r="E52" s="132"/>
      <c r="F52" s="60">
        <f>D52/52*Summary!$A$37</f>
        <v>0</v>
      </c>
      <c r="G52" s="232">
        <f t="shared" si="0"/>
        <v>0</v>
      </c>
      <c r="H52" s="16"/>
    </row>
    <row r="53" spans="1:8" ht="12.75" x14ac:dyDescent="0.2">
      <c r="A53" s="165" t="s">
        <v>138</v>
      </c>
      <c r="B53" s="105" t="s">
        <v>139</v>
      </c>
      <c r="C53" s="120">
        <v>58.85</v>
      </c>
      <c r="D53" s="262">
        <v>2</v>
      </c>
      <c r="E53" s="132">
        <v>2</v>
      </c>
      <c r="F53" s="60">
        <f>D53/52*Summary!$A$37</f>
        <v>2</v>
      </c>
      <c r="G53" s="232">
        <f t="shared" si="0"/>
        <v>0</v>
      </c>
      <c r="H53" s="16"/>
    </row>
    <row r="54" spans="1:8" ht="12.75" x14ac:dyDescent="0.2">
      <c r="A54" s="165" t="s">
        <v>140</v>
      </c>
      <c r="B54" s="105" t="s">
        <v>141</v>
      </c>
      <c r="C54" s="120">
        <v>58.68</v>
      </c>
      <c r="D54" s="262">
        <v>2</v>
      </c>
      <c r="E54" s="132">
        <v>2</v>
      </c>
      <c r="F54" s="60">
        <f>D54/52*Summary!$A$37</f>
        <v>2</v>
      </c>
      <c r="G54" s="232">
        <f t="shared" si="0"/>
        <v>0</v>
      </c>
      <c r="H54" s="16"/>
    </row>
    <row r="55" spans="1:8" ht="12.75" x14ac:dyDescent="0.2">
      <c r="A55" s="165" t="s">
        <v>142</v>
      </c>
      <c r="B55" s="105" t="s">
        <v>143</v>
      </c>
      <c r="C55" s="120">
        <v>12.49</v>
      </c>
      <c r="D55" s="262"/>
      <c r="E55" s="132"/>
      <c r="F55" s="60">
        <f>D55/52*Summary!$A$37</f>
        <v>0</v>
      </c>
      <c r="G55" s="232">
        <f t="shared" si="0"/>
        <v>0</v>
      </c>
      <c r="H55" s="16"/>
    </row>
    <row r="56" spans="1:8" ht="12.75" x14ac:dyDescent="0.2">
      <c r="A56" s="165" t="s">
        <v>144</v>
      </c>
      <c r="B56" s="105" t="s">
        <v>145</v>
      </c>
      <c r="C56" s="120">
        <v>11.6</v>
      </c>
      <c r="D56" s="262"/>
      <c r="E56" s="132"/>
      <c r="F56" s="60">
        <f>D56/52*Summary!$A$37</f>
        <v>0</v>
      </c>
      <c r="G56" s="232">
        <f t="shared" si="0"/>
        <v>0</v>
      </c>
      <c r="H56" s="16"/>
    </row>
    <row r="57" spans="1:8" ht="12.75" x14ac:dyDescent="0.2">
      <c r="A57" s="165" t="s">
        <v>146</v>
      </c>
      <c r="B57" s="105" t="s">
        <v>147</v>
      </c>
      <c r="C57" s="120">
        <v>0.95</v>
      </c>
      <c r="D57" s="262"/>
      <c r="E57" s="132"/>
      <c r="F57" s="60">
        <f>D57/52*Summary!$A$37</f>
        <v>0</v>
      </c>
      <c r="G57" s="232">
        <f t="shared" si="0"/>
        <v>0</v>
      </c>
      <c r="H57" s="16"/>
    </row>
    <row r="58" spans="1:8" ht="12.75" x14ac:dyDescent="0.2">
      <c r="A58" s="165" t="s">
        <v>148</v>
      </c>
      <c r="B58" s="105" t="s">
        <v>149</v>
      </c>
      <c r="C58" s="120">
        <v>12.16</v>
      </c>
      <c r="D58" s="262"/>
      <c r="E58" s="132"/>
      <c r="F58" s="60">
        <f>D58/52*Summary!$A$37</f>
        <v>0</v>
      </c>
      <c r="G58" s="232">
        <f t="shared" si="0"/>
        <v>0</v>
      </c>
      <c r="H58" s="16"/>
    </row>
    <row r="59" spans="1:8" ht="12.75" x14ac:dyDescent="0.2">
      <c r="A59" s="186" t="s">
        <v>426</v>
      </c>
      <c r="B59" s="90" t="s">
        <v>2</v>
      </c>
      <c r="C59" s="198">
        <f>SUM(C45:C58)</f>
        <v>466.69000000000011</v>
      </c>
      <c r="D59" s="91">
        <f>SUM(D45:D58)</f>
        <v>4</v>
      </c>
      <c r="E59" s="91">
        <f t="shared" ref="E59:F59" si="3">SUM(E45:E58)</f>
        <v>4</v>
      </c>
      <c r="F59" s="91">
        <f t="shared" si="3"/>
        <v>4</v>
      </c>
      <c r="G59" s="234">
        <f>E59-F59</f>
        <v>0</v>
      </c>
      <c r="H59" s="16"/>
    </row>
    <row r="60" spans="1:8" ht="13.5" thickBot="1" x14ac:dyDescent="0.25">
      <c r="A60" s="235"/>
      <c r="B60" s="236"/>
      <c r="C60" s="237"/>
      <c r="D60" s="238"/>
      <c r="E60" s="239"/>
      <c r="F60" s="238"/>
      <c r="G60" s="240"/>
      <c r="H60" s="16"/>
    </row>
    <row r="61" spans="1:8" ht="13.5" thickBot="1" x14ac:dyDescent="0.25">
      <c r="A61" s="225"/>
      <c r="B61" s="226" t="s">
        <v>150</v>
      </c>
      <c r="C61" s="227">
        <f>C36+C43+C59</f>
        <v>2621.0800000000004</v>
      </c>
      <c r="D61" s="228">
        <f>D36+D43+D59</f>
        <v>14.2</v>
      </c>
      <c r="E61" s="228">
        <f t="shared" ref="E61:F61" si="4">E36+E43+E59</f>
        <v>14.25</v>
      </c>
      <c r="F61" s="228">
        <f t="shared" si="4"/>
        <v>14.2</v>
      </c>
      <c r="G61" s="229">
        <f>E61-F61</f>
        <v>5.0000000000000711E-2</v>
      </c>
      <c r="H61" s="16"/>
    </row>
  </sheetData>
  <mergeCells count="6">
    <mergeCell ref="A2:G2"/>
    <mergeCell ref="A1:G1"/>
    <mergeCell ref="A6:G6"/>
    <mergeCell ref="A5:G5"/>
    <mergeCell ref="A4:G4"/>
    <mergeCell ref="A3:G3"/>
  </mergeCells>
  <phoneticPr fontId="0" type="noConversion"/>
  <printOptions horizontalCentered="1" verticalCentered="1"/>
  <pageMargins left="0.25" right="0.25" top="0.5" bottom="0.5" header="0.5" footer="0.5"/>
  <pageSetup fitToHeight="95" orientation="landscape" r:id="rId1"/>
  <headerFooter alignWithMargins="0"/>
  <rowBreaks count="1" manualBreakCount="1">
    <brk id="43" max="6" man="1"/>
  </rowBreaks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512"/>
  <sheetViews>
    <sheetView zoomScaleNormal="100" workbookViewId="0">
      <selection activeCell="A6" sqref="A1:A1048576"/>
    </sheetView>
  </sheetViews>
  <sheetFormatPr defaultColWidth="9.140625" defaultRowHeight="12" x14ac:dyDescent="0.2"/>
  <cols>
    <col min="1" max="1" width="18.7109375" style="40" bestFit="1" customWidth="1"/>
    <col min="2" max="2" width="38.140625" style="16" bestFit="1" customWidth="1"/>
    <col min="3" max="3" width="8.85546875" style="16" bestFit="1" customWidth="1"/>
    <col min="4" max="4" width="9" style="16" bestFit="1" customWidth="1"/>
    <col min="5" max="5" width="9.7109375" style="16" bestFit="1" customWidth="1"/>
    <col min="6" max="6" width="8.140625" style="16" bestFit="1" customWidth="1"/>
    <col min="7" max="7" width="12.28515625" style="21" bestFit="1" customWidth="1"/>
    <col min="8" max="8" width="11" style="21" customWidth="1"/>
    <col min="9" max="9" width="9.5703125" style="16" customWidth="1"/>
    <col min="10" max="10" width="8.28515625" style="16" customWidth="1"/>
    <col min="11" max="11" width="10.7109375" style="16" customWidth="1"/>
    <col min="12" max="16384" width="9.140625" style="16"/>
  </cols>
  <sheetData>
    <row r="1" spans="1:11" ht="12.75" x14ac:dyDescent="0.2">
      <c r="A1" s="380"/>
      <c r="B1" s="381"/>
      <c r="C1" s="381"/>
      <c r="D1" s="381"/>
      <c r="E1" s="381"/>
      <c r="F1" s="381"/>
      <c r="G1" s="382"/>
    </row>
    <row r="2" spans="1:11" ht="12.75" x14ac:dyDescent="0.2">
      <c r="A2" s="383" t="s">
        <v>363</v>
      </c>
      <c r="B2" s="384"/>
      <c r="C2" s="384"/>
      <c r="D2" s="384"/>
      <c r="E2" s="384"/>
      <c r="F2" s="384"/>
      <c r="G2" s="385"/>
    </row>
    <row r="3" spans="1:11" ht="12" customHeight="1" x14ac:dyDescent="0.2">
      <c r="A3" s="399" t="str">
        <f>Summary!A4</f>
        <v>Through Jan 2, 2021</v>
      </c>
      <c r="B3" s="400"/>
      <c r="C3" s="400"/>
      <c r="D3" s="400"/>
      <c r="E3" s="400"/>
      <c r="F3" s="400"/>
      <c r="G3" s="401"/>
      <c r="H3" s="18"/>
      <c r="I3" s="19"/>
      <c r="J3" s="19"/>
      <c r="K3" s="19"/>
    </row>
    <row r="4" spans="1:11" ht="12" customHeight="1" x14ac:dyDescent="0.2">
      <c r="A4" s="389"/>
      <c r="B4" s="387"/>
      <c r="C4" s="387"/>
      <c r="D4" s="387"/>
      <c r="E4" s="387"/>
      <c r="F4" s="387"/>
      <c r="G4" s="388"/>
      <c r="H4" s="18"/>
      <c r="I4" s="19"/>
      <c r="J4" s="19"/>
      <c r="K4" s="19"/>
    </row>
    <row r="5" spans="1:11" ht="12.75" x14ac:dyDescent="0.2">
      <c r="A5" s="352" t="s">
        <v>355</v>
      </c>
      <c r="B5" s="353"/>
      <c r="C5" s="353"/>
      <c r="D5" s="353"/>
      <c r="E5" s="353"/>
      <c r="F5" s="353"/>
      <c r="G5" s="354"/>
      <c r="H5" s="16"/>
    </row>
    <row r="6" spans="1:11" ht="12.75" x14ac:dyDescent="0.2">
      <c r="A6" s="282"/>
      <c r="B6" s="408" t="s">
        <v>353</v>
      </c>
      <c r="C6" s="409"/>
      <c r="D6" s="409"/>
      <c r="E6" s="409"/>
      <c r="F6" s="409"/>
      <c r="G6" s="410"/>
      <c r="H6" s="16"/>
    </row>
    <row r="7" spans="1:11" ht="12.75" x14ac:dyDescent="0.2">
      <c r="A7" s="178" t="s">
        <v>427</v>
      </c>
      <c r="B7" s="218"/>
      <c r="C7" s="111" t="s">
        <v>7</v>
      </c>
      <c r="D7" s="111" t="s">
        <v>1</v>
      </c>
      <c r="E7" s="111" t="s">
        <v>1</v>
      </c>
      <c r="F7" s="112" t="s">
        <v>12</v>
      </c>
      <c r="G7" s="220" t="s">
        <v>4</v>
      </c>
      <c r="H7" s="16"/>
    </row>
    <row r="8" spans="1:11" ht="12.75" x14ac:dyDescent="0.2">
      <c r="A8" s="178"/>
      <c r="B8" s="59"/>
      <c r="C8" s="111" t="s">
        <v>1</v>
      </c>
      <c r="D8" s="111" t="s">
        <v>3</v>
      </c>
      <c r="E8" s="111" t="s">
        <v>0</v>
      </c>
      <c r="F8" s="112" t="s">
        <v>11</v>
      </c>
      <c r="G8" s="220" t="s">
        <v>14</v>
      </c>
      <c r="H8" s="16"/>
    </row>
    <row r="9" spans="1:11" ht="12.75" x14ac:dyDescent="0.2">
      <c r="A9" s="279" t="s">
        <v>57</v>
      </c>
      <c r="B9" s="218" t="s">
        <v>58</v>
      </c>
      <c r="C9" s="108">
        <f>C23</f>
        <v>282.66999999999996</v>
      </c>
      <c r="D9" s="108">
        <f>D23</f>
        <v>0</v>
      </c>
      <c r="E9" s="108">
        <f>E23</f>
        <v>0</v>
      </c>
      <c r="F9" s="108">
        <f>F23</f>
        <v>0</v>
      </c>
      <c r="G9" s="221">
        <f t="shared" ref="G9:G23" si="0">E9-F9</f>
        <v>0</v>
      </c>
      <c r="H9" s="16"/>
    </row>
    <row r="10" spans="1:11" ht="12.75" x14ac:dyDescent="0.2">
      <c r="A10" s="294" t="s">
        <v>152</v>
      </c>
      <c r="B10" s="65" t="s">
        <v>410</v>
      </c>
      <c r="C10" s="117">
        <v>3.06</v>
      </c>
      <c r="D10" s="263"/>
      <c r="E10" s="133"/>
      <c r="F10" s="60">
        <f>D10/52*Summary!$A$37</f>
        <v>0</v>
      </c>
      <c r="G10" s="222">
        <f t="shared" si="0"/>
        <v>0</v>
      </c>
      <c r="H10" s="16"/>
    </row>
    <row r="11" spans="1:11" ht="12.75" x14ac:dyDescent="0.2">
      <c r="A11" s="294" t="s">
        <v>153</v>
      </c>
      <c r="B11" s="65" t="s">
        <v>411</v>
      </c>
      <c r="C11" s="117">
        <v>23</v>
      </c>
      <c r="D11" s="263"/>
      <c r="E11" s="133"/>
      <c r="F11" s="60">
        <f>D11/52*Summary!$A$37</f>
        <v>0</v>
      </c>
      <c r="G11" s="222">
        <f t="shared" si="0"/>
        <v>0</v>
      </c>
      <c r="H11" s="16"/>
    </row>
    <row r="12" spans="1:11" s="24" customFormat="1" ht="12.75" x14ac:dyDescent="0.2">
      <c r="A12" s="294" t="s">
        <v>154</v>
      </c>
      <c r="B12" s="65" t="s">
        <v>412</v>
      </c>
      <c r="C12" s="117">
        <v>16.28</v>
      </c>
      <c r="D12" s="263"/>
      <c r="E12" s="133"/>
      <c r="F12" s="60">
        <f>D12/52*Summary!$A$37</f>
        <v>0</v>
      </c>
      <c r="G12" s="222">
        <f t="shared" si="0"/>
        <v>0</v>
      </c>
    </row>
    <row r="13" spans="1:11" customFormat="1" ht="12.75" x14ac:dyDescent="0.2">
      <c r="A13" s="294" t="s">
        <v>155</v>
      </c>
      <c r="B13" s="65" t="s">
        <v>413</v>
      </c>
      <c r="C13" s="117">
        <v>28.17</v>
      </c>
      <c r="D13" s="263"/>
      <c r="E13" s="133"/>
      <c r="F13" s="60">
        <f>D13/52*Summary!$A$37</f>
        <v>0</v>
      </c>
      <c r="G13" s="222">
        <f t="shared" si="0"/>
        <v>0</v>
      </c>
    </row>
    <row r="14" spans="1:11" customFormat="1" ht="12.75" x14ac:dyDescent="0.2">
      <c r="A14" s="294" t="s">
        <v>156</v>
      </c>
      <c r="B14" s="65" t="s">
        <v>414</v>
      </c>
      <c r="C14" s="117">
        <v>10.8</v>
      </c>
      <c r="D14" s="263"/>
      <c r="E14" s="133"/>
      <c r="F14" s="60">
        <f>D14/52*Summary!$A$37</f>
        <v>0</v>
      </c>
      <c r="G14" s="222">
        <f t="shared" si="0"/>
        <v>0</v>
      </c>
    </row>
    <row r="15" spans="1:11" customFormat="1" ht="12.75" x14ac:dyDescent="0.2">
      <c r="A15" s="294" t="s">
        <v>157</v>
      </c>
      <c r="B15" s="65" t="s">
        <v>415</v>
      </c>
      <c r="C15" s="117">
        <v>44.88</v>
      </c>
      <c r="D15" s="263"/>
      <c r="E15" s="133"/>
      <c r="F15" s="60">
        <f>D15/52*Summary!$A$37</f>
        <v>0</v>
      </c>
      <c r="G15" s="222">
        <f t="shared" si="0"/>
        <v>0</v>
      </c>
    </row>
    <row r="16" spans="1:11" customFormat="1" ht="12.75" x14ac:dyDescent="0.2">
      <c r="A16" s="294" t="s">
        <v>158</v>
      </c>
      <c r="B16" s="65" t="s">
        <v>416</v>
      </c>
      <c r="C16" s="117">
        <v>33.33</v>
      </c>
      <c r="D16" s="263"/>
      <c r="E16" s="133"/>
      <c r="F16" s="60">
        <f>D16/52*Summary!$A$37</f>
        <v>0</v>
      </c>
      <c r="G16" s="222">
        <f t="shared" si="0"/>
        <v>0</v>
      </c>
    </row>
    <row r="17" spans="1:8" customFormat="1" ht="12.75" x14ac:dyDescent="0.2">
      <c r="A17" s="294" t="s">
        <v>159</v>
      </c>
      <c r="B17" s="65" t="s">
        <v>417</v>
      </c>
      <c r="C17" s="117">
        <v>5.4</v>
      </c>
      <c r="D17" s="263"/>
      <c r="E17" s="133"/>
      <c r="F17" s="60">
        <f>D17/52*Summary!$A$37</f>
        <v>0</v>
      </c>
      <c r="G17" s="222">
        <f t="shared" si="0"/>
        <v>0</v>
      </c>
    </row>
    <row r="18" spans="1:8" customFormat="1" ht="12.75" x14ac:dyDescent="0.2">
      <c r="A18" s="294" t="s">
        <v>160</v>
      </c>
      <c r="B18" s="65" t="s">
        <v>418</v>
      </c>
      <c r="C18" s="117">
        <v>32.32</v>
      </c>
      <c r="D18" s="263"/>
      <c r="E18" s="133"/>
      <c r="F18" s="60">
        <f>D18/52*Summary!$A$37</f>
        <v>0</v>
      </c>
      <c r="G18" s="222">
        <f t="shared" si="0"/>
        <v>0</v>
      </c>
    </row>
    <row r="19" spans="1:8" customFormat="1" ht="12.75" x14ac:dyDescent="0.2">
      <c r="A19" s="295" t="s">
        <v>419</v>
      </c>
      <c r="B19" s="268" t="s">
        <v>420</v>
      </c>
      <c r="C19" s="269">
        <v>6.92</v>
      </c>
      <c r="D19" s="263"/>
      <c r="E19" s="133"/>
      <c r="F19" s="60">
        <f>D19/52*Summary!$A$37</f>
        <v>0</v>
      </c>
      <c r="G19" s="222">
        <f t="shared" si="0"/>
        <v>0</v>
      </c>
    </row>
    <row r="20" spans="1:8" customFormat="1" ht="12.75" x14ac:dyDescent="0.2">
      <c r="A20" s="294" t="s">
        <v>161</v>
      </c>
      <c r="B20" s="65" t="s">
        <v>421</v>
      </c>
      <c r="C20" s="117">
        <v>40.11</v>
      </c>
      <c r="D20" s="263"/>
      <c r="E20" s="133"/>
      <c r="F20" s="60">
        <f>D20/52*Summary!$A$37</f>
        <v>0</v>
      </c>
      <c r="G20" s="222">
        <f t="shared" si="0"/>
        <v>0</v>
      </c>
    </row>
    <row r="21" spans="1:8" ht="12.75" x14ac:dyDescent="0.2">
      <c r="A21" s="294" t="s">
        <v>162</v>
      </c>
      <c r="B21" s="65" t="s">
        <v>422</v>
      </c>
      <c r="C21" s="117">
        <v>38.4</v>
      </c>
      <c r="D21" s="263"/>
      <c r="E21" s="133"/>
      <c r="F21" s="60">
        <f>D21/52*Summary!$A$37</f>
        <v>0</v>
      </c>
      <c r="G21" s="222">
        <f t="shared" si="0"/>
        <v>0</v>
      </c>
      <c r="H21" s="16"/>
    </row>
    <row r="22" spans="1:8" ht="12.75" x14ac:dyDescent="0.2">
      <c r="A22" s="294" t="s">
        <v>163</v>
      </c>
      <c r="B22" s="65" t="s">
        <v>423</v>
      </c>
      <c r="C22" s="117">
        <v>8.56</v>
      </c>
      <c r="D22" s="270"/>
      <c r="E22" s="271"/>
      <c r="F22" s="272"/>
      <c r="G22" s="273"/>
      <c r="H22" s="16"/>
    </row>
    <row r="23" spans="1:8" ht="13.5" thickBot="1" x14ac:dyDescent="0.25">
      <c r="A23" s="298"/>
      <c r="B23" s="167" t="s">
        <v>319</v>
      </c>
      <c r="C23" s="192">
        <f>SUM(C10:C21)</f>
        <v>282.66999999999996</v>
      </c>
      <c r="D23" s="212">
        <f>SUM(D10:D21)</f>
        <v>0</v>
      </c>
      <c r="E23" s="212">
        <f t="shared" ref="E23:F23" si="1">SUM(E10:E21)</f>
        <v>0</v>
      </c>
      <c r="F23" s="212">
        <f t="shared" si="1"/>
        <v>0</v>
      </c>
      <c r="G23" s="224">
        <f t="shared" si="0"/>
        <v>0</v>
      </c>
      <c r="H23" s="16"/>
    </row>
    <row r="24" spans="1:8" x14ac:dyDescent="0.2">
      <c r="D24" s="202"/>
    </row>
    <row r="510" spans="1:7" x14ac:dyDescent="0.2">
      <c r="G510" s="25"/>
    </row>
    <row r="511" spans="1:7" ht="12.75" thickBot="1" x14ac:dyDescent="0.25">
      <c r="A511" s="299"/>
      <c r="B511" s="27"/>
      <c r="C511" s="27"/>
      <c r="D511" s="27"/>
      <c r="E511" s="27"/>
      <c r="F511" s="27"/>
      <c r="G511" s="28"/>
    </row>
    <row r="512" spans="1:7" ht="12.75" thickTop="1" x14ac:dyDescent="0.2"/>
  </sheetData>
  <mergeCells count="6">
    <mergeCell ref="B6:G6"/>
    <mergeCell ref="A1:G1"/>
    <mergeCell ref="A2:G2"/>
    <mergeCell ref="A3:G3"/>
    <mergeCell ref="A4:G4"/>
    <mergeCell ref="A5:G5"/>
  </mergeCells>
  <phoneticPr fontId="0" type="noConversion"/>
  <printOptions horizontalCentered="1" verticalCentered="1"/>
  <pageMargins left="0.25" right="0.25" top="0.5" bottom="0.5" header="0.5" footer="0.5"/>
  <pageSetup fitToHeight="2" orientation="landscape" r:id="rId1"/>
  <headerFooter alignWithMargins="0"/>
  <customProperties>
    <customPr name="_pios_id" r:id="rId2"/>
  </customProperties>
  <ignoredErrors>
    <ignoredError sqref="C23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ED51792160A64D8DE1CDE6AA50E5AE" ma:contentTypeVersion="17" ma:contentTypeDescription="Create a new document." ma:contentTypeScope="" ma:versionID="482a245fe1f39d0fd1945f1c40a63a18">
  <xsd:schema xmlns:xsd="http://www.w3.org/2001/XMLSchema" xmlns:xs="http://www.w3.org/2001/XMLSchema" xmlns:p="http://schemas.microsoft.com/office/2006/metadata/properties" xmlns:ns2="d628a3c8-f5b2-4b71-bf6d-018a3dbccfff" xmlns:ns3="5ce4efa5-a901-4906-89b7-ddc6b5b6e0b5" targetNamespace="http://schemas.microsoft.com/office/2006/metadata/properties" ma:root="true" ma:fieldsID="0fdb009898de910aa26980bb5e046c97" ns2:_="" ns3:_="">
    <xsd:import namespace="d628a3c8-f5b2-4b71-bf6d-018a3dbccfff"/>
    <xsd:import namespace="5ce4efa5-a901-4906-89b7-ddc6b5b6e0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_Flow_SignoffStatu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28a3c8-f5b2-4b71-bf6d-018a3dbccf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cc82ffe-21c7-449b-a18d-914de9239d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e4efa5-a901-4906-89b7-ddc6b5b6e0b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43753c9-bfbf-4a1f-87f3-7770dacc189d}" ma:internalName="TaxCatchAll" ma:showField="CatchAllData" ma:web="5ce4efa5-a901-4906-89b7-ddc6b5b6e0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628a3c8-f5b2-4b71-bf6d-018a3dbccfff">
      <Terms xmlns="http://schemas.microsoft.com/office/infopath/2007/PartnerControls"/>
    </lcf76f155ced4ddcb4097134ff3c332f>
    <_Flow_SignoffStatus xmlns="d628a3c8-f5b2-4b71-bf6d-018a3dbccfff" xsi:nil="true"/>
    <TaxCatchAll xmlns="5ce4efa5-a901-4906-89b7-ddc6b5b6e0b5" xsi:nil="true"/>
  </documentManagement>
</p:properties>
</file>

<file path=customXml/itemProps1.xml><?xml version="1.0" encoding="utf-8"?>
<ds:datastoreItem xmlns:ds="http://schemas.openxmlformats.org/officeDocument/2006/customXml" ds:itemID="{A8CC379F-EF3D-477E-B68E-4ED23622D592}"/>
</file>

<file path=customXml/itemProps2.xml><?xml version="1.0" encoding="utf-8"?>
<ds:datastoreItem xmlns:ds="http://schemas.openxmlformats.org/officeDocument/2006/customXml" ds:itemID="{D9992D3F-CE20-4CF4-B4C7-14D939520F15}"/>
</file>

<file path=customXml/itemProps3.xml><?xml version="1.0" encoding="utf-8"?>
<ds:datastoreItem xmlns:ds="http://schemas.openxmlformats.org/officeDocument/2006/customXml" ds:itemID="{CE1AEC78-0B03-4855-919D-B81F2D0994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Summary</vt:lpstr>
      <vt:lpstr>Pacific-Rocky</vt:lpstr>
      <vt:lpstr>California</vt:lpstr>
      <vt:lpstr>Idaho </vt:lpstr>
      <vt:lpstr>Misc States</vt:lpstr>
      <vt:lpstr>Montana</vt:lpstr>
      <vt:lpstr>Oregon</vt:lpstr>
      <vt:lpstr>Utah</vt:lpstr>
      <vt:lpstr>Washington</vt:lpstr>
      <vt:lpstr>Wyoming</vt:lpstr>
      <vt:lpstr>California!Print_Area</vt:lpstr>
      <vt:lpstr>'Idaho '!Print_Area</vt:lpstr>
      <vt:lpstr>'Misc States'!Print_Area</vt:lpstr>
      <vt:lpstr>Montana!Print_Area</vt:lpstr>
      <vt:lpstr>Oregon!Print_Area</vt:lpstr>
      <vt:lpstr>'Pacific-Rocky'!Print_Area</vt:lpstr>
      <vt:lpstr>Summary!Print_Area</vt:lpstr>
      <vt:lpstr>Utah!Print_Area</vt:lpstr>
      <vt:lpstr>Washington!Print_Area</vt:lpstr>
      <vt:lpstr>Wyoming!Print_Area</vt:lpstr>
      <vt:lpstr>'Idaho '!Print_Titles</vt:lpstr>
      <vt:lpstr>Oregon!Print_Titles</vt:lpstr>
      <vt:lpstr>Utah!Print_Titles</vt:lpstr>
      <vt:lpstr>Washington!Print_Titles</vt:lpstr>
      <vt:lpstr>Wyoming!Print_Titles</vt:lpstr>
    </vt:vector>
  </TitlesOfParts>
  <Company>PacifiCorp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PPW</dc:creator>
  <cp:lastModifiedBy>King, Brian (PacifiCorp)</cp:lastModifiedBy>
  <cp:lastPrinted>2015-08-05T20:59:35Z</cp:lastPrinted>
  <dcterms:created xsi:type="dcterms:W3CDTF">1999-01-05T00:16:57Z</dcterms:created>
  <dcterms:modified xsi:type="dcterms:W3CDTF">2022-09-14T16:19:03Z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0x01010073ED51792160A64D8DE1CDE6AA50E5AE</vt:lpwstr>
  </property>
</Properties>
</file>