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5"/>
  <workbookPr filterPrivacy="1" defaultThemeVersion="166925"/>
  <xr:revisionPtr revIDLastSave="0" documentId="8_{32CF9958-7A9B-403F-ADC5-A384A6C50BD1}" xr6:coauthVersionLast="47" xr6:coauthVersionMax="47" xr10:uidLastSave="{00000000-0000-0000-0000-000000000000}"/>
  <bookViews>
    <workbookView xWindow="28680" yWindow="150" windowWidth="29040" windowHeight="17640" tabRatio="668" firstSheet="1" activeTab="1" xr2:uid="{B1B34952-F548-409E-A8D1-74B09056FC01}"/>
  </bookViews>
  <sheets>
    <sheet name="READ ME FIRST" sheetId="15" r:id="rId1"/>
    <sheet name="Initiatives" sheetId="1" r:id="rId2"/>
    <sheet name="Initiative mapping-DO NOT EDIT" sheetId="14" r:id="rId3"/>
  </sheets>
  <definedNames>
    <definedName name="_xlnm._FilterDatabase" localSheetId="1" hidden="1">Initiatives!$A$1:$AI$53</definedName>
    <definedName name="_xlnm.Print_Area" localSheetId="1">Initiatives!$A$1:$AI$48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D46" i="1"/>
  <c r="B46" i="1"/>
  <c r="J46" i="1" s="1"/>
  <c r="A46" i="1"/>
  <c r="G34" i="1" l="1"/>
  <c r="G33" i="1"/>
  <c r="G32" i="1"/>
  <c r="G31" i="1"/>
  <c r="G9" i="1"/>
  <c r="G76" i="14"/>
  <c r="G48" i="14"/>
  <c r="G2" i="1"/>
  <c r="D2" i="1" l="1"/>
  <c r="D47" i="1"/>
  <c r="G96" i="14" l="1"/>
  <c r="G91" i="14"/>
  <c r="G81" i="14" l="1"/>
  <c r="G75" i="14"/>
  <c r="G15" i="14"/>
  <c r="G14" i="14"/>
  <c r="G98" i="14" l="1"/>
  <c r="G13" i="1" l="1"/>
  <c r="A13" i="1"/>
  <c r="B13" i="1"/>
  <c r="D13" i="1"/>
  <c r="G97" i="14" l="1"/>
  <c r="G53" i="1" l="1"/>
  <c r="D53" i="1"/>
  <c r="B53" i="1"/>
  <c r="A53" i="1"/>
  <c r="G52" i="1"/>
  <c r="D52" i="1"/>
  <c r="B52" i="1"/>
  <c r="A52" i="1"/>
  <c r="G50" i="1"/>
  <c r="D50" i="1"/>
  <c r="B50" i="1"/>
  <c r="A50" i="1"/>
  <c r="G49" i="1"/>
  <c r="D49" i="1"/>
  <c r="B49" i="1"/>
  <c r="A49" i="1"/>
  <c r="D34" i="1"/>
  <c r="B34" i="1"/>
  <c r="A34" i="1"/>
  <c r="D33" i="1"/>
  <c r="B33" i="1"/>
  <c r="A33" i="1"/>
  <c r="G21" i="1"/>
  <c r="D21" i="1"/>
  <c r="B21" i="1"/>
  <c r="A21" i="1"/>
  <c r="J52" i="1" l="1"/>
  <c r="G3" i="1"/>
  <c r="D3" i="1"/>
  <c r="B3" i="1"/>
  <c r="A3" i="1"/>
  <c r="G8" i="1" l="1"/>
  <c r="D8" i="1"/>
  <c r="B8" i="1"/>
  <c r="A8" i="1"/>
  <c r="D32" i="1" l="1"/>
  <c r="B32" i="1"/>
  <c r="J34" i="1" s="1"/>
  <c r="A32" i="1"/>
  <c r="G27" i="1" l="1"/>
  <c r="D27" i="1"/>
  <c r="B27" i="1"/>
  <c r="A27" i="1"/>
  <c r="G19" i="1" l="1"/>
  <c r="D19" i="1"/>
  <c r="B19" i="1"/>
  <c r="J21" i="1" s="1"/>
  <c r="A19" i="1"/>
  <c r="G18" i="1"/>
  <c r="D18" i="1"/>
  <c r="B18" i="1"/>
  <c r="A18" i="1"/>
  <c r="G20" i="1"/>
  <c r="D20" i="1"/>
  <c r="B20" i="1"/>
  <c r="A20" i="1"/>
  <c r="J20" i="1" l="1"/>
  <c r="G51" i="1" l="1"/>
  <c r="D51" i="1"/>
  <c r="B51" i="1"/>
  <c r="A51" i="1"/>
  <c r="G48" i="1"/>
  <c r="D48" i="1"/>
  <c r="B48" i="1"/>
  <c r="A48" i="1"/>
  <c r="G47" i="1"/>
  <c r="B47" i="1"/>
  <c r="A47" i="1"/>
  <c r="G45" i="1"/>
  <c r="D45" i="1"/>
  <c r="B45" i="1"/>
  <c r="A45" i="1"/>
  <c r="G44" i="1"/>
  <c r="D44" i="1"/>
  <c r="B44" i="1"/>
  <c r="A44" i="1"/>
  <c r="G43" i="1"/>
  <c r="D43" i="1"/>
  <c r="B43" i="1"/>
  <c r="A43" i="1"/>
  <c r="G42" i="1"/>
  <c r="D42" i="1"/>
  <c r="B42" i="1"/>
  <c r="A42" i="1"/>
  <c r="G41" i="1"/>
  <c r="D41" i="1"/>
  <c r="B41" i="1"/>
  <c r="A41" i="1"/>
  <c r="G40" i="1"/>
  <c r="D40" i="1"/>
  <c r="B40" i="1"/>
  <c r="A40" i="1"/>
  <c r="G39" i="1"/>
  <c r="D39" i="1"/>
  <c r="B39" i="1"/>
  <c r="A39" i="1"/>
  <c r="G38" i="1"/>
  <c r="D38" i="1"/>
  <c r="B38" i="1"/>
  <c r="A38" i="1"/>
  <c r="G37" i="1"/>
  <c r="D37" i="1"/>
  <c r="B37" i="1"/>
  <c r="A37" i="1"/>
  <c r="G36" i="1"/>
  <c r="D36" i="1"/>
  <c r="B36" i="1"/>
  <c r="A36" i="1"/>
  <c r="G35" i="1"/>
  <c r="D35" i="1"/>
  <c r="B35" i="1"/>
  <c r="A35" i="1"/>
  <c r="D31" i="1"/>
  <c r="B31" i="1"/>
  <c r="A31" i="1"/>
  <c r="G30" i="1"/>
  <c r="D30" i="1"/>
  <c r="B30" i="1"/>
  <c r="A30" i="1"/>
  <c r="A28" i="1"/>
  <c r="A29" i="1"/>
  <c r="B28" i="1"/>
  <c r="B29" i="1"/>
  <c r="D28" i="1"/>
  <c r="D29" i="1"/>
  <c r="G28" i="1"/>
  <c r="G29" i="1"/>
  <c r="A22" i="1"/>
  <c r="A23" i="1"/>
  <c r="A24" i="1"/>
  <c r="A25" i="1"/>
  <c r="A26" i="1"/>
  <c r="B22" i="1"/>
  <c r="B23" i="1"/>
  <c r="B24" i="1"/>
  <c r="B25" i="1"/>
  <c r="B26" i="1"/>
  <c r="D22" i="1"/>
  <c r="D23" i="1"/>
  <c r="D24" i="1"/>
  <c r="D25" i="1"/>
  <c r="D26" i="1"/>
  <c r="G22" i="1"/>
  <c r="G23" i="1"/>
  <c r="G24" i="1"/>
  <c r="G25" i="1"/>
  <c r="G26" i="1"/>
  <c r="A16" i="1"/>
  <c r="A17" i="1"/>
  <c r="B16" i="1"/>
  <c r="B17" i="1"/>
  <c r="J19" i="1" s="1"/>
  <c r="D16" i="1"/>
  <c r="D17" i="1"/>
  <c r="G16" i="1"/>
  <c r="G17" i="1"/>
  <c r="J33" i="1" l="1"/>
  <c r="J53" i="1"/>
  <c r="J49" i="1"/>
  <c r="J27" i="1"/>
  <c r="J50" i="1"/>
  <c r="J18" i="1"/>
  <c r="J32" i="1"/>
  <c r="J3" i="1"/>
  <c r="J42" i="1"/>
  <c r="J25" i="1"/>
  <c r="J23" i="1"/>
  <c r="J26" i="1"/>
  <c r="J24" i="1"/>
  <c r="J22" i="1"/>
  <c r="J31" i="1"/>
  <c r="J37" i="1"/>
  <c r="J43" i="1"/>
  <c r="J47" i="1"/>
  <c r="J36" i="1"/>
  <c r="J38" i="1"/>
  <c r="J40" i="1"/>
  <c r="J35" i="1"/>
  <c r="J39" i="1"/>
  <c r="J41" i="1"/>
  <c r="J48" i="1"/>
  <c r="J51" i="1"/>
  <c r="J30" i="1"/>
  <c r="J44" i="1"/>
  <c r="J45" i="1"/>
  <c r="J29" i="1"/>
  <c r="J28" i="1"/>
  <c r="G4" i="14" l="1"/>
  <c r="G5" i="14"/>
  <c r="G6" i="14"/>
  <c r="G7" i="14"/>
  <c r="G8" i="14"/>
  <c r="G9" i="14"/>
  <c r="G10" i="14"/>
  <c r="G11" i="14"/>
  <c r="G12" i="14"/>
  <c r="G13"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7" i="14"/>
  <c r="G78" i="14"/>
  <c r="G79" i="14"/>
  <c r="G80" i="14"/>
  <c r="G82" i="14"/>
  <c r="G83" i="14"/>
  <c r="G84" i="14"/>
  <c r="G85" i="14"/>
  <c r="G86" i="14"/>
  <c r="G87" i="14"/>
  <c r="G88" i="14"/>
  <c r="G89" i="14"/>
  <c r="G90" i="14"/>
  <c r="G92" i="14"/>
  <c r="G93" i="14"/>
  <c r="G94" i="14"/>
  <c r="G95" i="14"/>
  <c r="G3" i="14"/>
  <c r="G15" i="1" l="1"/>
  <c r="D15" i="1"/>
  <c r="B15" i="1"/>
  <c r="J17" i="1" s="1"/>
  <c r="A15" i="1"/>
  <c r="J15" i="1" l="1"/>
  <c r="A14" i="1"/>
  <c r="A12" i="1"/>
  <c r="A11" i="1"/>
  <c r="A10" i="1"/>
  <c r="A9" i="1"/>
  <c r="A7" i="1"/>
  <c r="A6" i="1"/>
  <c r="A5" i="1"/>
  <c r="A4" i="1"/>
  <c r="A2" i="1"/>
  <c r="G4" i="1"/>
  <c r="G5" i="1"/>
  <c r="G6" i="1"/>
  <c r="G7" i="1"/>
  <c r="G10" i="1"/>
  <c r="G11" i="1"/>
  <c r="G12" i="1"/>
  <c r="G14" i="1"/>
  <c r="B14" i="1"/>
  <c r="J16" i="1" s="1"/>
  <c r="B12" i="1"/>
  <c r="B11" i="1"/>
  <c r="J13" i="1" s="1"/>
  <c r="B10" i="1"/>
  <c r="B9" i="1"/>
  <c r="B7" i="1"/>
  <c r="B6" i="1"/>
  <c r="J8" i="1" s="1"/>
  <c r="B5" i="1"/>
  <c r="B4" i="1"/>
  <c r="B2" i="1"/>
  <c r="J2" i="1" l="1"/>
  <c r="J10" i="1"/>
  <c r="J4" i="1"/>
  <c r="J12" i="1"/>
  <c r="J14" i="1"/>
  <c r="J6" i="1"/>
  <c r="J9" i="1"/>
  <c r="J7" i="1"/>
  <c r="J5" i="1"/>
  <c r="J11" i="1"/>
  <c r="D4" i="1"/>
  <c r="D5" i="1"/>
  <c r="D6" i="1"/>
  <c r="D7" i="1"/>
  <c r="D9" i="1"/>
  <c r="D10" i="1"/>
  <c r="D11" i="1"/>
  <c r="D12" i="1"/>
  <c r="D14" i="1"/>
</calcChain>
</file>

<file path=xl/sharedStrings.xml><?xml version="1.0" encoding="utf-8"?>
<sst xmlns="http://schemas.openxmlformats.org/spreadsheetml/2006/main" count="1151" uniqueCount="614">
  <si>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</si>
  <si>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</si>
  <si>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</si>
  <si>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</si>
  <si>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</si>
  <si>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</si>
  <si>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</si>
  <si>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</si>
  <si>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</si>
  <si>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</si>
  <si>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</si>
  <si>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Q2</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</si>
  <si>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</si>
  <si>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</si>
  <si>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</si>
  <si>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</si>
  <si>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</si>
  <si>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</si>
  <si>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</si>
  <si>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</si>
  <si>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</si>
  <si>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</si>
  <si>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</si>
  <si>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</si>
  <si>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</si>
  <si>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</si>
  <si>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</si>
  <si>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</si>
  <si>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</si>
  <si>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</si>
  <si>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</si>
  <si>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</si>
  <si>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</si>
  <si>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</si>
  <si>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</si>
  <si>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</si>
  <si>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</si>
  <si>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</si>
  <si>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</si>
  <si>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</si>
  <si>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</si>
  <si>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</si>
  <si>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</si>
  <si>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</si>
  <si>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</si>
  <si>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</si>
  <si>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</si>
  <si>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</si>
  <si>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</si>
  <si>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</si>
  <si>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</si>
  <si>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</si>
  <si>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</si>
  <si>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</si>
  <si>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</si>
  <si>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</si>
  <si>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</si>
  <si>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</si>
  <si>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</si>
  <si>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</si>
  <si>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</si>
  <si>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</si>
  <si>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</si>
  <si>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</si>
  <si>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</si>
  <si>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</si>
  <si>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</si>
  <si>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</si>
  <si>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</si>
  <si>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</si>
  <si>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</si>
  <si>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</si>
  <si>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</si>
  <si>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</si>
  <si>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</si>
  <si>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</si>
  <si>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</si>
  <si>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</si>
  <si>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</si>
  <si>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</si>
  <si>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</si>
  <si>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</si>
  <si>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</si>
  <si>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</si>
  <si>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</si>
  <si>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</si>
  <si>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</si>
  <si>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</si>
  <si>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</si>
  <si>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</si>
  <si>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</si>
  <si>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</si>
  <si>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</si>
  <si>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</si>
  <si>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</si>
  <si>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</si>
  <si>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</si>
  <si>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</si>
  <si>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</si>
  <si>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</si>
  <si>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</si>
  <si>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</si>
  <si>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</si>
  <si>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</si>
  <si>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</si>
  <si>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</si>
  <si>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</si>
  <si>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</si>
  <si>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</si>
  <si>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</si>
  <si>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</si>
  <si>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</si>
  <si>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</si>
  <si>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</si>
  <si>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</si>
  <si>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</si>
  <si>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</si>
  <si>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</si>
  <si>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</si>
  <si>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</si>
  <si>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</si>
  <si>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</si>
  <si>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</si>
  <si>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</si>
  <si>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</si>
  <si>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</si>
  <si>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Supporting File links</t>
  </si>
  <si>
    <t>Risk Assessment &amp; Mapping</t>
  </si>
  <si>
    <t xml:space="preserve">Ignition probability mapping showing the probability of ignition along the electric lines and equipment  </t>
  </si>
  <si>
    <t>A.01 - Distribution Modeling Enhancements - Equipment Failure and Contact From Object</t>
  </si>
  <si>
    <t>Develop additional Distribution Equipment Failure (EFF) and Distribution Contact From Object (CFO) sub-models. Conduct assessment to determine whether newly developed sub-models should be included in the WDRM model.</t>
  </si>
  <si>
    <t>First drafts of the Equipment Failure and Contact from Object models were included as part of the 2022 WDRM v3. Scoping work for improved models as outlined in the schedule will begin in Q2 2022.</t>
  </si>
  <si>
    <t xml:space="preserve">Developed scope for Equipment Failure (EFF) and Contact from Object (CFO) version 4 model improvements. Initiated Exploratory Data Analysis on model data and initial model runs on a subset of models. </t>
  </si>
  <si>
    <t>In Progress</t>
  </si>
  <si>
    <t/>
  </si>
  <si>
    <t>A.02 - Transmission Modeling Enhancements - Threat and Hazard Risk Drivers</t>
  </si>
  <si>
    <t>Develop Threat and Hazard (Risk drivers) sub-models that cover: Threats (e.g., Atmospheric corrosion, Underground corrosion, Fatigue, Mechanical Wear, Decay, Contamination, Vibration), and Hazards (primarily Wind). Conduct assessment to determine whether newly developed sub-models are to be included in the WTRM model.</t>
  </si>
  <si>
    <t>The first version of all committed Threat\Hazard models besides one (Insulator-Contamination) that have the greatest impact to the safety of PG&amp;E’s Transmission line assets have been deployed. The last remaining model, Insulator-Contamination, is targeted to be completed by April 30, 2022.</t>
  </si>
  <si>
    <t>The first version of all committed Threat\Hazard models that have the greatest impact to the safety of our Transmission line assets have been deployed. The one pending model as of Q1 2022 (Insulator-contamination) was deployed on May 31st. The models are undergoing validation with a targeted date of completion Aug 31, 2022.</t>
  </si>
  <si>
    <t xml:space="preserve">Initiative mapping and estimation of wildfire and PSPS risk-reduction impact </t>
  </si>
  <si>
    <t xml:space="preserve">A.03 - PSPS Consequence Model </t>
  </si>
  <si>
    <t xml:space="preserve"> </t>
  </si>
  <si>
    <t>Conduct an assessment of the PSPS Consequence model to inform if it is fit for use to inform PSPS mitigation plans to minimize customer impact.</t>
  </si>
  <si>
    <t>Soliciting stakeholder feedback and usage through meetings and review of results as part of the Undergrounding mileage selection framework. Delay due to resource focus on supporting Undergrounding Tool and Integrated Risk Spend Efficiency for System Hardening team which stems from lack of resources dedicated to workstream; divergence of priorities due to 2 members of the team resigning and 1 on emergency family leave.</t>
  </si>
  <si>
    <t>The assessment of the PSPS Consequence model was submitted to the WRGSC on May 11, 2022 and approved, meeting the annual target.</t>
  </si>
  <si>
    <t>Completed</t>
  </si>
  <si>
    <t xml:space="preserve">Match drop simulations showing the potential wildfire consequence of ignitions that occur along the electric lines and equipment  </t>
  </si>
  <si>
    <t xml:space="preserve">A.04 - Wildfire Consequence Model Enhancements - Ingress/Egress </t>
  </si>
  <si>
    <t>Develop an approach on how to incorporate ingress/egress into the Wildfire Consequence Model.</t>
  </si>
  <si>
    <t xml:space="preserve"> Egress model has been delivered by UCLA and the RAVE model from Technosylva. Next step is to identify and assign resources to apply and explore models to identify preferred application to include Egress in the risk models.</t>
  </si>
  <si>
    <t>The code  for the Egress model was delivered to us on June 15, 2022 by UCLA.  It was determined that the UCLA portion of the project is not practical as part of this year's model development. Thus, we are continuing to focus our resources on the use and development of the RAVE data for the Egress model. We developed an initial formulation of potential approaches to accounting for egress as part of the Wildfire Consequence model.</t>
  </si>
  <si>
    <t>A.05 - Wildfire Consequence Model Enhancements - Resistance to Control</t>
  </si>
  <si>
    <t>Evaluate an approach to incorporate "Resistance to Control" (i.e., TDI) into the Wildfire Consequence Model. Resistance to Control is the relative difficulty of constructing and holding a control line as affected by resistance to line construction and by fire behavior.</t>
  </si>
  <si>
    <t>Contractual arrangements for the resistance to control model outputs from the Technosylva RAVE model were completed.</t>
  </si>
  <si>
    <t>The RADA/PSPS teams have initiated review of the RAVE data. All team members have access to this data through ArcGIS Pro. We developed an initial formulation of potential approaches to accounting for suppression as part of the Wildfire Consequence model.</t>
  </si>
  <si>
    <t>Situational Awareness &amp; Forecasting</t>
  </si>
  <si>
    <t xml:space="preserve">Advanced weather monitoring and weather stations </t>
  </si>
  <si>
    <t>B.01 - FPI and IPW Modeling - Revision Evaluation</t>
  </si>
  <si>
    <t xml:space="preserve">Evaluate running the FPI and IPW Models with the ensemble mean output of the POMMS-EPS. 
</t>
  </si>
  <si>
    <t xml:space="preserve">External vendor and internal teams have built out ensemble mean versus deterministic verification tools so we can track forecast performance each quarter.   In addition, external vendor is working on adjusting the dead fuel and live fuel moisture models to accept either deterministic or ensemble mean forecast data as input.  </t>
  </si>
  <si>
    <t>The program team has met all interim milestones, as of June 30, 2022. We continue to track ensemble mean forecast skill versus deterministic each quarter to determine which forecast provides more accurate forecast data. By mid-July we project to have deterministic and ensemble mean forecast skill scores available for Q2 from the external vendor. Overall, the team is on track to complete this work in late Q3, by which point we will have completed thorough evaluations of forecast skill. This involved comparing forecast output against over a thousand weather station observations each hour across two quarters. In addition to evaluating forecast skill, we have explored if our FPI and IPW forecasts (inputs to PSPS), can be generated using both the ensemble mean and deterministic forecasts. In Q2, we built and deployed our PSPS models in a separate data pipeline driven by the ensemble mean forecast in our lower computing environments to prove feasibility. The deterministic and ensemble mean-driven forecasts are now being compared side-by-side. To accomplish this, we worked with an external vendor to enhance their code which can now generate forecasts of Dead Fuel Moisture and Live Fuel Moisture with deterministic and ensemble mean data and internally developed a parallel data flow pipeline in our AWS environment. The next steps are to evaluate Q2 forecast skill reports once available and to promote the ensemble-mean generated PSPS forecasts into our production environment.</t>
  </si>
  <si>
    <t>B.02 - Weather Stations -Installations and Optimizations</t>
  </si>
  <si>
    <t># of Weather Stations</t>
  </si>
  <si>
    <t>Install or Optimize 100 weather stations.   A unit is deemed "installed" when it is in service and verified as operating when initially installed.  
A unit is deemed "optimized" when a weather station is moved from an existing location to a new location for the purposes of improving our understanding of the weather conditions in the area.</t>
  </si>
  <si>
    <t>In Q1, PG&amp;E installed 5 weather stations.</t>
  </si>
  <si>
    <t xml:space="preserve">The program fell behind the YTD Target of 40 with 34 weather stations installed/optimized by June 30, 2022. In Q2, a combined 29 newly installed or optimized weather stations were completed. We are forecasting to complete the annual goal of 100 new or optimized weather stations in 2022. </t>
  </si>
  <si>
    <t>Delayed</t>
  </si>
  <si>
    <t>The recovery plan being executed to address the delays includes: 1) Increasing engagement with US Forest Service to help release 52 sites in progress with USFS; 2)  Securing construction resources and prioritizing stand-alone pole installations that have been delayed; and 3) Working with meteorology to identify 60 additional potential weather station sites on our existing assets. The recovery plan is being executed and the program is expected to return to plan by end of Q3.</t>
  </si>
  <si>
    <t>B.03 - High-Definition Cameras - Installations</t>
  </si>
  <si>
    <t># of HD Cameras</t>
  </si>
  <si>
    <t>Install 98 new cameras that are facing HFTD Tier 2 or Tier 3 viewsheds. In the case a site is destroyed and a camera can be replaced / relocated nearby with a different visual coverage than the original, this will count as a new installation.</t>
  </si>
  <si>
    <t>In Q1, PG&amp;E installed 21 cameras.</t>
  </si>
  <si>
    <t>The cameras installation program fell behind the YTD Target of 51 with 47 cameras installed by June 30, 2022. 10 cameras were installed in June, with 26 installs total in Q2.  A  contract issue with a vendor, Stantec, caused a delay of over two months in the USFS work. This has since been cleared and Stantec is once again moving to push our sites with the USFS. Continued efforts to catch up from this contract delay stands with pending finalized land contracts and permit issuance anticipated for approval in the next three weeks. Work has also been slowed due to our viewshed commitment. There is a stated goal for 90% of HFTD Tier 2 and 3 coverage by the end of the year. This requires additional work to ensure camera installations add as much viewshed as possible in order to meet that goal.</t>
  </si>
  <si>
    <t xml:space="preserve">Identified up to 22 camera site locations for installation over the next 3 weeks to achieve YTD target of 65 camera installation by end of July.  Vendor partners proposed list of additional sites that may exceed July YTD target to build in some contingency where possible if things don’t go perfectly to new plan. Further, the team has re-evaluated stand with installing single cameras vs two cameras per site and will be adding more two-camera sites to help meet camera installation goals. 
</t>
  </si>
  <si>
    <t xml:space="preserve">Continuous monitoring sensors </t>
  </si>
  <si>
    <t>B.04 - Distribution Fault
Anticipation (DFA) - Installations</t>
  </si>
  <si>
    <t># of DFA Sensors</t>
  </si>
  <si>
    <t>Install 40 Distribution Fault Anticipation (DFA) sensors on circuits feeding into HFTD areas or HFRA. One sensor per circuit at initiating substation.</t>
  </si>
  <si>
    <t>In Q1, PG&amp;E installed 12 sensors.</t>
  </si>
  <si>
    <t>The DFA installations program surpassed the YTD Target of 10 with a total of 21 DFA Units online by June 30, 2022. A total of 9 DFA Units came on line in Q2.</t>
  </si>
  <si>
    <t>B.05 - Early Fault Detection (EFD) - Installations</t>
  </si>
  <si>
    <t># of circuits</t>
  </si>
  <si>
    <t xml:space="preserve">Install Early Fault Detection (EFD) sensors on 2 circuits feeding into HFTD areas or HFRA. </t>
  </si>
  <si>
    <t>No sensors were installed in Q1, but none were planned to be installed in Q1. Therefore, this initiative remains on track for completion by the end of the year.</t>
  </si>
  <si>
    <t>There were no circuit completions in Q2, but none were planned for Q2. This initiative remains on track for completion by the end of the year.</t>
  </si>
  <si>
    <t>B.06 - Line Sensor  - Installations</t>
  </si>
  <si>
    <t xml:space="preserve">Install Line Sensor devices on 40 circuits feeding into HFTD areas or HFRA to cover mainline and major tap lines in areas meeting minimum load requirements and within cellular coverage areas to provide visibility. </t>
  </si>
  <si>
    <t xml:space="preserve">The line sensor device installation program met the YTD Target of 10 with 10 installations in HFTD areas completed by June 30, 2022. </t>
  </si>
  <si>
    <t>Grid Design &amp; System Hardening</t>
  </si>
  <si>
    <t xml:space="preserve">Expulsion fuse replacement  </t>
  </si>
  <si>
    <t>C.01 - Expulsion Fuse - Removal</t>
  </si>
  <si>
    <t># of fuses</t>
  </si>
  <si>
    <t>Remove 3,000 non-exempt fuses/ cutouts identified on distribution poles in HFTD areas or HFRA.</t>
  </si>
  <si>
    <t>In Q1, PG&amp;E installed 831 non-exempt fuses.  Note that completed units reported are subject to change due to lag time in QA validation/approval and SAP transaction processing.  The Q1 actuals are based on data validated in SAP on April 8th and could change in future reporting based on further validation.</t>
  </si>
  <si>
    <t xml:space="preserve">The program surpassed the YTD Target of 1,360 with the removal of 2,319 non-exempt fuses / cutouts as of June 30, 2022. Note that completed units reported are subject to change due to lag time in QA validation/approval and SAP transaction processing. As a result, Q1 completions have been adjusted to 938 units (from 831) to reflect most up-to-date data. </t>
  </si>
  <si>
    <t xml:space="preserve">Grid topology improvements to mitigate or reduce PSPS events  </t>
  </si>
  <si>
    <t>C.02 - Distribution Sectionalizing Devices - Install and SCADA commission</t>
  </si>
  <si>
    <t>GhLogID</t>
  </si>
  <si>
    <t># of distribution sectionalizing devices</t>
  </si>
  <si>
    <t>Install and SCADA commission 100 new PSPS SCADA enabled Distribution Sectionalizing devices.</t>
  </si>
  <si>
    <t>In Q1, PG&amp;E installed 4 PSPS Distribution Sectionalizing devices, which includes construction and SCADA commissioning.  Note that supply chain issues, as well as permitting, environmental and land dependencies may introduce potential risk to the plan in the future months.</t>
  </si>
  <si>
    <t xml:space="preserve">The program fell behind the Original YTD Target of 70 with 22 units completed by June 30, 2022. The delay is due to material availability limitations and resources focused on the higher priority EPSS program implementation, and a recovery plan and catch-back targets have been implemented in Q2. 
Note that completed units reported are subject to change due to lag time in QA validation/approval and SAP transaction processing. </t>
  </si>
  <si>
    <t xml:space="preserve">The program was re-baselined during Q2 to adjust the interim completion targets while still delivering on the original WMP commitment of 100 new PSPS devices by 9/1. A recovery plan is in place to work through all job stages by the target date: pre-commissioning, construction, and commissioning. </t>
  </si>
  <si>
    <t>C.03 - Transmission Line Sectionalizing - Install and SCADA commission</t>
  </si>
  <si>
    <t># of switches</t>
  </si>
  <si>
    <t>Install and SCADA commission 15 transmission line switches on lines that traverse the HFTD areas. The switches themselves may not be located in the HFTD areas but can be used to support customer impact reduction.</t>
  </si>
  <si>
    <t>In Q1, PG&amp;E completed 1 transmission line switch on lines that traverse the HFTD areas was completed.</t>
  </si>
  <si>
    <t xml:space="preserve">The program met the YTD Target of 8 with 8 SCADA commissioned transmission line switches by June 30, 2022. </t>
  </si>
  <si>
    <t>C.04 - Distribution Line Motorized Switch Operator (MSO) - Replacements </t>
  </si>
  <si>
    <t># of MSOs</t>
  </si>
  <si>
    <t>Replace at least 50 of the 104 remaining Motorized Switch Operators that are located within or are energizing line sections that feed into HFTD areas or HFRA.</t>
  </si>
  <si>
    <t>In Q1, PG&amp;E completed installation of 1 MSO device installation, which includes construction and SCADA commissioning.  Note that supply chain issues, as well as permitting, environmental and land dependencies may introduce potential risk to the plan in the future months.</t>
  </si>
  <si>
    <t xml:space="preserve">The program fell behind the YTD target of 23 with 14 MSO replacements units completed by June 30, 2022. The delay was driven by material availability limitations and resources focused on the higher priority EPSS program implementation through the first half of 2022. </t>
  </si>
  <si>
    <t>A recovery plan is being executed upon and the program is expected to return to plan in late Q3 or early Q4 once higher priority PSPS New Devices and EPSS mitigation devices have been completed.</t>
  </si>
  <si>
    <t xml:space="preserve">Installation of system automation equipment </t>
  </si>
  <si>
    <t>C.05 - SCADA Recloser 
Equipment - Installations  </t>
  </si>
  <si>
    <t># of reclosers</t>
  </si>
  <si>
    <t>Install 17 substation SCADA enabled reclosers on circuits serving line sections that feed into HFTD areas or HFRA, barring any exceptions due to connectivity issues necessary to SCADA-enable the recloser. 
Footnote: There may be connectivity issues for some SCADA reclosers that will require manual setting updates, but there is still benefit in installing the recloser to get the sectionalization on the circuit.</t>
  </si>
  <si>
    <t xml:space="preserve">The program had no Q1 target, and no units were Commissioned. Work is expected to ramp up in Q2 as the program is targeting to complete 6 SCADA reclosers. </t>
  </si>
  <si>
    <t>The program is behind the YTD target of 6 with 3 substation SCADA enabled reclosers installed by June 30, 2022. The delay was driven by material availability limitations and resources focused on the higher priority EPSS program implementation through the first half of 2022.</t>
  </si>
  <si>
    <t xml:space="preserve">A catchback plan is being executed upon and the program is expected to return to plan in late Q3 or early Q4 once higher priority PSPS New Devices and EPSS mitigation devices have been completed.
</t>
  </si>
  <si>
    <t>C.06 - Fuse Savers (Single Phase Reclosers) - Installations</t>
  </si>
  <si>
    <t># of fuse saver sets</t>
  </si>
  <si>
    <t xml:space="preserve">Install 80 single phase recloser sets in HFTD areas or HFRA. </t>
  </si>
  <si>
    <t xml:space="preserve">In Q1, PG&amp;E installed 2 single phase reclosers. </t>
  </si>
  <si>
    <t xml:space="preserve">The program is behind the YTD target of 27 with 14 Fuse Savers installed by June 30, 2022. The delay is driven by skilled resource availability as the EPSS and PSPS devices have been prioritized over these fuse savers.  </t>
  </si>
  <si>
    <t xml:space="preserve">Mitigation of impact on customers and other residents affected during PSPS event  </t>
  </si>
  <si>
    <t>C.07 - Temporary Distribution Microgrids </t>
  </si>
  <si>
    <t># of PIHs</t>
  </si>
  <si>
    <t>Make operationally ready at least four (4) additional Distribution Microgrid Pre-installed Interconnection Hubs (PIHs). This target will include 1 PIH that completed construction in December 2021 and will be made ready to operate in 2022.</t>
  </si>
  <si>
    <t>The project management team made progress obtaining/extending permitting and securing major material and equipment needed for electrical construction, including Viper line reclosers that needed additional lead time for safety enhancement.  Clearances have been submitted and scheduled for two sites to begin construction in Q2 (Lucerne and Arnold). To ensure temporary generation is available to energize these sites, PG&amp;E issued a Temporary Generation Request for Proposals and began evaluation on competitive bids. Cross-functional alignment planning across engineering teams took place to ensure energization plans for constructed sites can be completed in a timely fashion once generators are available.</t>
  </si>
  <si>
    <t>On April 29, 2022 the Lucerne Distribution Microgrid completed construction, including installation of pre-installed interconnection hub, ground grid, an underground connection to the mainline, and several isolation devices. Quality Assurance (QA) is in progress and EDGIS mapping has been requested. Work continued on three other Distribution Microgrids (Arnold, Clearlake North, and Groveland), scheduled to complete construction in Q3.
Additionally, in June we executed contracts for temporary generation rentals to serve these microgrids. Generators will be inspected and released in Q3, after which energization plans will be completed to reach operational readiness.</t>
  </si>
  <si>
    <t>C.08 - Rincon Transformer Fuse - Replacement </t>
  </si>
  <si>
    <t>Replace the fuse with a circuit switcher on the Rincon Transformer Bank 1.</t>
  </si>
  <si>
    <t xml:space="preserve">In-Service date on track for Q2. </t>
  </si>
  <si>
    <t>The Rincon Transformer Fuse Replacement has been completed and went in-service in May 2022, meeting our Q2 initiative. This initiative has been completed.</t>
  </si>
  <si>
    <t>C.09 - Emergency Back-up Generation – Equip PG&amp;E Service Centers &amp; Materials Distribution Centers</t>
  </si>
  <si>
    <t># of sites</t>
  </si>
  <si>
    <t>Equip 15 PG&amp;E Service Centers or Materials Distribution Centers sites with emergency back-up generation to allow the sites to operate with the same amount of functionality as they would if they were being fed from their normal utility power source.</t>
  </si>
  <si>
    <t>In Q1, PG&amp;E completed the cutovers on four 4 sites.  Fortuna SC, Quincy SC, and Clearlake SC were completed in January.  Woodland SC was successfully completed in February.</t>
  </si>
  <si>
    <t>The program met the YTD Target of 9 with 9 sites equipped with emergency back-up generation by June 30, 2022. In Q2, we completed cutovers on five sites.  Hayward SC and Willows SC were completed in April and Buellton SC, Oakland SC, and Santa Rosa SC were completed in June.</t>
  </si>
  <si>
    <t xml:space="preserve">Undergrounding of electric lines and/or equipment  </t>
  </si>
  <si>
    <t>C.10 - 10K Undergrounding</t>
  </si>
  <si>
    <t># of circuit miles</t>
  </si>
  <si>
    <t>Complete at least 175 circuit miles of undergrounding work. The 175 circuit mile target includes undergrounding taking place as part of both System Hardening (Section 7.3.3.17.1), Butte County Rebuild efforts (Section 7.3.3.17.6) including a small volume of previously hardened overhead lines that are being placed underground, and any other undergrounding work performed in HFTD or fire rebuild areas.</t>
  </si>
  <si>
    <t>In Q1, PG&amp;E completed 35.2 undergrounding miles (31.1 from the System Hardening Program and 4.1 from the Butte Rebuild effort).</t>
  </si>
  <si>
    <t xml:space="preserve">The program has exceeded the YTD target of 70 miles with 72.2 undergrounding miles completed June 30, 2022. 51.1 miles were from System Hardening Undergrounding and 21.1 miles were from Butte Rebuild undergrounding.
</t>
  </si>
  <si>
    <t xml:space="preserve">Updates to grid topology to minimize risk of ignition in HFTDs  </t>
  </si>
  <si>
    <t>C.11 - System Hardening - Distribution</t>
  </si>
  <si>
    <t xml:space="preserve">Complete at least 470 circuit miles of system hardening work which includes overhead system hardening, undergrounding and removal of overhead lines in HFTD or buffer zone areas with the exception of any mileage being undergrounded and tracked separately as part of our Butte County Rebuild efforts (Section 7.3.3.17.6). </t>
  </si>
  <si>
    <t xml:space="preserve">In Q1, PG&amp;E completed 95.1 miles of system hardening.
</t>
  </si>
  <si>
    <t xml:space="preserve">The program has exceeded the YTD target of 230 miles with 250.6 system hardening miles completed June 30, 2022. The program is on track to achieve the 470 mile EOY target with 147.3 miles currently in construction and another 83.4 miles ready for construction. 
</t>
  </si>
  <si>
    <t>C.12 - System Hardening - Transmission</t>
  </si>
  <si>
    <t xml:space="preserve">Remove or replace 32 circuit miles of transmission conductor on lines traversing the HFTD areas or HFRA. </t>
  </si>
  <si>
    <t>In Q1, PG&amp;E completed 4.2 miles of removing or replacing transmission conductor.</t>
  </si>
  <si>
    <t>The program surpassed the YTD Target of 5 miles with 7.7 system hardening transmission miles completed by June 30, 2022. Drum Rio-Oso phase 2 project completed an additional 3.5 miles in Q2 due to clearance availability.  On track to meet EOY target.</t>
  </si>
  <si>
    <t>C.13 - Surge Arrestor - Removals</t>
  </si>
  <si>
    <t># of surge arrestors</t>
  </si>
  <si>
    <t xml:space="preserve">Remove all of the remaining non-exempt surge arrestors in HFTD areas (based on the known population of 4,590 surge arrestors as of January 1, 2022) through replacement with exempt equipment. </t>
  </si>
  <si>
    <t>In Q1, PG&amp;E completed the removal of 1,202 surge arrestors.</t>
  </si>
  <si>
    <t>The program has exceeded the YTD target of 1,590 units with 2,605 completed. The program is on track to meet the EOY target of 4,590 units.  Note that completed units reported are subject to change due to adjustments made to attainment as data gets reconciled with our vendors. As a result, Q1 completed units have been adjusted to 1,204 units (from 1,202) to reflect the most up-to-date data.</t>
  </si>
  <si>
    <t>C.14 - Remote Grid - Operate New SPS Units </t>
  </si>
  <si>
    <t xml:space="preserve"># of Remote Grids </t>
  </si>
  <si>
    <t xml:space="preserve">Operate 2 new Remote Grid Standalone Power System (SPS) units </t>
  </si>
  <si>
    <t>The Remote Grid Program executed contracts for four Standalone Power Systems (SPS) units in the third week of February. Two of these four units are scheduled to be online by December 2022. For these projects the vendor has ordered the longest-lead major equipment (generator sets) and detailed engineering design is nearing 90% complete. PG&amp;E has initiated line removal scoping, permitting outreach, and the Environmental Review process. Unexpected supply chain delays in major equipment delivery pose schedule risks so the team is working to expedite delivery. At conclusion of 30% design, our contractor notified us that the remainder of Engineer/Procure/Construct timelines will be longer than expected due to COVID related delays. Global supply chain issues delaying generator procurement, extended design and contracting durations, and incremental civil scopes identified on 2 projects were the primary causes of the delay.</t>
  </si>
  <si>
    <t xml:space="preserve">The four SPS units under contract are progressing on track with two scheduled to be online by December 2022. The design/build contractor has completed final Issue-For Construction civil drawings. Further supply chain issues, as well as vendor product line updates, have led to a change in certain inverter models specified, so complete Design &amp; Engineering and trailing items of Major Equipment Order are still in flight, yielding overall project schedule On Track for online target date. We completed preliminary designs for service facilities with complete Job Estimates expected in July. Environment Release To Construct has been completed for all 4 units, as well as local county permits received for 2 units. Aggressive management of supply chain delays has mitigated schedule impacts through escalations to key equipment vendors, with Major Equipment Delivery back on track for September for the 2 committed units.  Mobilization and start of construction is planned for July for 2 units and August for the other 2 units. </t>
  </si>
  <si>
    <t>C.15 - Butte County Rebuild - Undergrounding</t>
  </si>
  <si>
    <t># of primary circuit miles</t>
  </si>
  <si>
    <t>Complete 55 circuit miles of undergrounding work as part of the Butte County Rebuild program.</t>
  </si>
  <si>
    <t xml:space="preserve">In Q1, PG&amp;E completed 3.9 miles of undergrounding work as a part of the Butte County Rebuild program. </t>
  </si>
  <si>
    <t xml:space="preserve">The program surpassed the YTD Target of 12 miles with 19.9 undergrounding miles completed by June 30, 2022. The program is on track to meet or exceed the 55 mile commitment. </t>
  </si>
  <si>
    <t>Asset Management &amp; Inspections</t>
  </si>
  <si>
    <t xml:space="preserve">Detailed inspections of distribution electric lines and equipment  </t>
  </si>
  <si>
    <t>D.01 - Detailed Inspections - Distribution</t>
  </si>
  <si>
    <t>AiLogID</t>
  </si>
  <si>
    <t># of poles</t>
  </si>
  <si>
    <t>Complete detailed inspections on a minimum of 396,000 distribution poles, which were identified in PG&amp;E's asset registry as of January 1, 2022, in HFTD areas or HFRA, barring External Factors.
Any poles discovered after January 1, 2022 with a field installation date on or before 2020 will be inspected within 90 days of when added to the asset registry. Any poles discovered after January 1, 2022 with a field installation date in 2021 or 2022 will not be in scope for inspection as part of this 2022 WMP target.</t>
  </si>
  <si>
    <t>In Q1, PG&amp;E completed detailed ground inspections on 6,235 distribution poles.</t>
  </si>
  <si>
    <t xml:space="preserve">The program fell behind the YTD Target of 311,359 miles with 250,749 poles inspected by June 30, 2022. </t>
  </si>
  <si>
    <t>Delays with the execution were driven by the inability to onboard a sufficient number of contractor resources and to retain trained contractors due to vacation and conflicts. Therefore, our CANUS resources have been shifted to support Distribution overhead inspections to help close the gap. We are committed to meet its target for 2022. The Recovery Plan date to be back on track with the WMP Target is July 24, 2022.</t>
  </si>
  <si>
    <t xml:space="preserve">Detailed inspections of transmission electric lines and equipment  </t>
  </si>
  <si>
    <t>D.02 - Detailed Inspection Transmission – Ground </t>
  </si>
  <si>
    <t># of structures</t>
  </si>
  <si>
    <t xml:space="preserve">Complete detailed ground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 </t>
  </si>
  <si>
    <t>In Q1, PG&amp;E completed detailed ground inspections on 2,783 transmission structures.</t>
  </si>
  <si>
    <t>The program surpassed the YTD Target of 33,758 transmission ground inspections with 38,529 transmission ground inspections completed by June 30, 2022. We are committed to meet our target for 2022. There is a revision in the completion totals for Q1 for a total of 2,711 inspections completed. Please see the attached merged Q1 and Q2 supporting documents.</t>
  </si>
  <si>
    <t>D.03 - Detailed Inspection Transmission – Climbing </t>
  </si>
  <si>
    <t>Complete detailed climbing inspections on a minimum of 1,800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</si>
  <si>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1,172 climbing inspections.</t>
  </si>
  <si>
    <t>The program has completed the annual Target of 1,832 with 1,833 Transmission climbing inspections completed by June 30, 2022.
As stated in the WMP, the Target is a minimum of 1,800 transmission climbing inspections. There was a mistake in the Q1 QIU, which incorrectly stated that the annual target for this work was to complete 2,204 climbing inspections. This was an inadvertent error as it does not align with the number provided in the WMP, which is the correct target number. Thus, this value has been adjusted from 2,204 to the correct 1,800 number for this Q2 submission of the QIU.</t>
  </si>
  <si>
    <t>D.04 - Detailed Inspection Transmission – Aerial </t>
  </si>
  <si>
    <t>Complete detailed aerial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</si>
  <si>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aerial inspections on 8,202 transmission structures.</t>
  </si>
  <si>
    <t>The program surpassed the YTD Target of 35,591 transmission aerial inspections with 37,094 transmission aerial inspections completed by June 30, 2022. Transmission Aerial inspections are on track and we are committed to meet our target for 2022. There is a revision in the completion totals for Q1 for a total of 8,112 inspections completed.</t>
  </si>
  <si>
    <t xml:space="preserve">Infrared inspections of distribution electric lines and equipment  </t>
  </si>
  <si>
    <t>D.05 - Infrared Inspections - Distribution</t>
  </si>
  <si>
    <t>Complete infrared inspections on a minimum of 9,000 distribution circuit miles in PG&amp;E's asset registry as of January 1, 2022, in HFTD areas or HFRA, barring External Factors.
Any assets identified after January 1, 2022 with a field installation date on or before 2020 will be inspected within 90 days of when added to the asset registry. Any assets identified after January 1, 2022 with a field installation date in 2021 or 2022 will not be in scope for inspection as part of this 2022 WMP target.</t>
  </si>
  <si>
    <t xml:space="preserve">In Q1, 0 miles were inspected.  Infrared Inspections - Distributions plans to start inspections in Q3 and will complete by end of year 2022. </t>
  </si>
  <si>
    <t>The program will begin the Infrared Inspections for Distribution in Q3  and will complete the inspections by end of year 2022.</t>
  </si>
  <si>
    <t xml:space="preserve">Substation inspections  </t>
  </si>
  <si>
    <t xml:space="preserve">D.06 - Supplemental Inspections - Substation Distribution </t>
  </si>
  <si>
    <t xml:space="preserve"># of Distribution Substations </t>
  </si>
  <si>
    <t xml:space="preserve">Complete supplemental inspections on 86 distribution substations in HFTD areas or HFRA, barring External  Factors.  </t>
  </si>
  <si>
    <t xml:space="preserve">In Q1, PG&amp;E completed 10 aerial inspections. Per the WMP, units are completed when all three components of inspections (Ground, Aerial and Infrared) are finished. PG&amp;E is committed to meet its target for 2022. </t>
  </si>
  <si>
    <t xml:space="preserve">In Q2, we completed all 86 inspections. Per the WMP, units are completed when all three components of inspections (Ground, Aerial and Infrared) are finished. The last completed date of inspection for this work is June 20, 2022. We have met our target for 2022. </t>
  </si>
  <si>
    <t xml:space="preserve">D.07 - Supplemental Inspections - Substation Transmission </t>
  </si>
  <si>
    <t xml:space="preserve"># of Transmission Substations </t>
  </si>
  <si>
    <t xml:space="preserve">Complete supplemental inspections on 43 transmission substations within HFTD areas or HFRA, barring External  Factors.  </t>
  </si>
  <si>
    <r>
      <rPr>
        <sz val="9"/>
        <rFont val="Calibri"/>
        <family val="2"/>
      </rPr>
      <t>In Q1, PG&amp;</t>
    </r>
    <r>
      <rPr>
        <sz val="9"/>
        <color rgb="FF000000"/>
        <rFont val="Calibri"/>
        <family val="2"/>
      </rPr>
      <t>E had completed 3 aerial inspections. Per the WMP, units are completed when all three components of inspections (Ground, Aerial and Infrared) are finished.</t>
    </r>
  </si>
  <si>
    <t xml:space="preserve">In Q2, we completed all 43 inspections. Per the WMP, units are completed when all three components of inspections (Ground, Aerial and Infrared) are finished. The last completed date of inspection for this work is June 21, 2022. We have met our target for 2022. </t>
  </si>
  <si>
    <t>Other Substation inspections Hydro Generation</t>
  </si>
  <si>
    <t>D.08 - Supplemental Inspections - Hydroelectric Substations and Powerhouses</t>
  </si>
  <si>
    <t># of Hydroelectric Substations and Powerhouses</t>
  </si>
  <si>
    <t>Complete supplemental inspections on 52 Hydroelectric Generation Substations and Powerhouses within HFTD areas or HFRA, barring External Factors.  
Co-located Hydroelectric substations and Transmission &amp; Distribution substations are counted separately as two distinct units.</t>
  </si>
  <si>
    <t xml:space="preserve">In Q1, PG&amp;E had completed 3 aerial inspections.  Per the WMP, units are completed when all three components of inspections (Ground, Aerial and Infrared) are finished. </t>
  </si>
  <si>
    <t xml:space="preserve">In Q2, we completed all 52 inspections. Per the WMP, units are completed when all three components of inspections (Ground, Aerial and Infrared) are finished. The last completed date of inspection for this work is June 6, 2022. We have met our target for 2022. </t>
  </si>
  <si>
    <t xml:space="preserve">Quality assurance / quality control of inspections  </t>
  </si>
  <si>
    <t>D.09 - Asset Inspections - Quality Assurance</t>
  </si>
  <si>
    <t>Perform Transmission and Distribution system inspection quality audits prioritizing HFTD/HFRA areas. Statistically valid methodology parameters, such as a confidence level of 95%, will be utilized.</t>
  </si>
  <si>
    <t>The Transmission System Inspections audit began in March and continues on track. 
The Distribution System Inspections audit was not scheduled to begin until April 4th and therefore no progress update for Q1 is available.</t>
  </si>
  <si>
    <t xml:space="preserve">The Transmission System Inspections Audit continues to be on track through Q2.  Approximately 92% of the forecasted locations to be audited have been completed through Q2 (1,417 locations audited through Q2).  Though slightly behind schedule, Transmission System Inspections audit has seen an upward trend in the number of locations audited monthly with approximately 106% of the total forecasted locations completed in June alone (409 locations completed versus 385 estimated).  The team will continue this trend to catch up to its original total forecasted audit locations for the audit.  If the team has not completely caught up to the original planned number of total locations audited, the QV Transmission team plans to extend the audit to ensure the original plan is achieved.
The Distribution System Inspections Audit is off track through Q2 for its YTD completed audit locations versus the original plan.  Currently the audit has completed 59% of the original planned number of locations to audit (954 completed versus 1,620 planned through Q2).  The main driver for this low completion rate is from resource constraints due to vacation and sick leave time taken in Q2.  An additional driver for the low completion rate is due to the amount of time required to travel to many of the auditing locations.  </t>
  </si>
  <si>
    <t>The Distribution Quality Verification team has put plans in place, and began to execute those plans, to increase the number of locations audited per month.  This plan includes the auditors working completing auditing of locations on both Fridays and Saturdays when they previously were not working on those days.  The plan also includes the QV Distribution supervisors assisting in the auditing of locations which has added an additional three individuals to the available team to audit.  These two countermeasures were applied in June and have already shown positive results in increasing the number of locations audited per month.  QV Distribution plans on extending the audit past the original July end date to ensure that the total planned number of auditing locations is completed.</t>
  </si>
  <si>
    <t>Vegetation Management &amp; Inspections</t>
  </si>
  <si>
    <t xml:space="preserve">Detailed inspections of vegetation around distribution electric lines and equipment </t>
  </si>
  <si>
    <t xml:space="preserve">E.01 - Enhanced Vegetation Management </t>
  </si>
  <si>
    <t>VMiLogID</t>
  </si>
  <si>
    <t>Complete EVM work on 1,800 risk ranked distribution circuit miles, barring External Factors.</t>
  </si>
  <si>
    <t>In Q1, PG&amp;E completed 291.9 miles of EVM work.  These amounts are subject to change based upon the completion of reviews by our VM and Internal Audit departments.</t>
  </si>
  <si>
    <t>The program surpassed the YTD Target of 757 miles with 933.9 circuit miles completed by June 30, 2022. These amounts are subject to change based upon the completion of reviews by our VM and Internal Audit departments.</t>
  </si>
  <si>
    <t>E.02 - Pole Clearing Program </t>
  </si>
  <si>
    <t># of distribution poles</t>
  </si>
  <si>
    <t>Inspect and clear (where clearance is needed) all poles identified in PG&amp;E's Vegetation Management Database as of October 1, 2021, in HFTD areas or HFRA, not required by PRC 4292 and barring External Factors.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t>
  </si>
  <si>
    <t>Since October 2021, PG&amp;E inspected and cleared, as needed 9,511 Poles outside of compliance mandated areas.  A subtotal of 7,737 poles were in HFTD or HFRA. Please note the Target description has been revised in an April 25, 2022 Errata submission.</t>
  </si>
  <si>
    <t xml:space="preserve">The program surpassed the YTD target of 7,000 with 8,340 units in HFTD or HFRA completed YTD. This includes an revised number of 5,292 poles from Q1 and 3,048 poles from Q2 in HFTD or HFRA. Poles are only counted once regardless of whether they were inspected and/or cleared more than once. We are currently going through a QC validation process for poles impacted by known issues to the CCR 1255 Exemption of PRC 4292. There may be a small population of poles included in this dataset that will be impacted by this validation. The data will be validated and corrected before our Q3 update.
The program has met the 2022 commitment to inspect and clear (where clearance is necessary) all poles identified in our Vegetation Management Database as of October 1, 2021, in HFTD areas or HFRA, not required by PRC 4292 and barring External Factors.  Note the assets could still be discovered until August 31, 2022 that could require inspection and cleared (where clearance is needed). </t>
  </si>
  <si>
    <t xml:space="preserve">LiDAR inspections of vegetation around distribution electric lines and equipment </t>
  </si>
  <si>
    <t>E.03 - LiDAR Ground Inspections - Distribution</t>
  </si>
  <si>
    <t>Complete at least 2,000 circuit miles of Mobile LiDAR capture on HFTD road-access electric distribution lines, barring External Factors.
If at any point PG&amp;E determines this technology does not effectively support efforts to reduce wildfire risk when compared to other viable approaches or technology, PG&amp;E will pause or discontinue Ground Based LiDAR efforts.</t>
  </si>
  <si>
    <t>The LiDAR Ground program is on track to both commence reporting completed inspections in June 2022 and complete the 2,000 mile commitment by end of year.</t>
  </si>
  <si>
    <t>The program fell behind the YTD Target of 500 miles with 383 circuit miles completed by June 30, 2022. These amounts are subject to change based upon the completion of reviews by our VM and Internal Audit departments.</t>
  </si>
  <si>
    <t>The LIDAR collection Vendor was ordered to increase the number of dedicated collection vehicles to increase the capacity of miles collected per day. A catchback plan is in place and  forecasting to be back on track by 10/31/2022.</t>
  </si>
  <si>
    <t xml:space="preserve">LiDAR inspections of vegetation around transmission electric lines and equipment </t>
  </si>
  <si>
    <t>E.04 - LiDAR Routine Inspections - Transmission</t>
  </si>
  <si>
    <t xml:space="preserve">Complete LiDAR inspection of approximately 18,000 circuit miles of transmission lines, barring External Factors. </t>
  </si>
  <si>
    <t>In Q1, PG&amp;E completed 13,147 of LIDAR inspections of transmission facility miles.</t>
  </si>
  <si>
    <t>The program has completed aerial LiDAR inspections of all transmission circuit miles resulting in 17,867 circuit miles completed.
Note: We have completed Transmission LiDAR inspection of 17,867 circuit miles missing the annual target of 18,000  circuit miles.  We informed Energy Safety of an error in the unit of measure used to define the 2022 WMP target for this initiative – at completion of initiative, we identified that our target of at least 18,000 “circuit miles” was intended to have meant “line miles” per the Energy Safety definition (resulting in 17,867 circuit miles vs. 18,194 line miles).</t>
  </si>
  <si>
    <t xml:space="preserve">Quality assurance / quality control of vegetation inspections  </t>
  </si>
  <si>
    <t>E.05 - Vegetation Management - Quality Assurance</t>
  </si>
  <si>
    <t>Target revised per Revision Notice #10
 1. Quality Assurance Audits
Type of audits;
Distribution - voltages less than 60kV in our Routine, Tree Mortality, EVM and Pole Clearing programs.	(43 audits)
Vegetation Pole Clearing	(1 audit)
Transmission - high voltage 60kV and greater and applies to maintaining high voltage transmission corridors to Minimum NERC clearance, PRC 4293 clearance, and GO 95 Rule 35 clearance (1 audit)
Procedure audit of the following: Enhanced Vegetation Management, Record Keeping, Transmission and Distribution Line Verification, and Refusal Procedure (4 audits)
Distribution and transmission audits include multiple trees and a 95% AQL would represent 95% of the total trees audited being in compliance with PG&amp;E requirements.
The vegetation pole clearing audit includes multiple poles and a 95% AQL would represent 95% of the total poles audited being in compliance with PG&amp;E requirements.
The procedure audit includes a review of PG&amp;E’s vegetation standards and whether PG&amp;E’s vegetation management team adhered to the process and procedures in the standard. 
2. Quality Verification Reviews
Type of Verification;
Distribution - voltages less than 60kV in our Routine, Tree Mortality, EVM and Pole Clearing programs (1,522 Reviews).
Vegetation Pole Clearing (3,421 Poles).
Transmission - high voltage 60kV and greater and applies to maintaining high voltage transmission corridors to Minimum NERC clearance, PRC 4293 clearance, and GO 95 Rule 35 clearance (260 Reviews).
Distribution and transmission reviews include multiple trees and a 95% AQL would represent 95% of the total trees reviewed being in compliance with PG&amp;E requirements.
The vegetation pole clearing reviews includes multiple poles and a 95% AQL would represent 95% of the total poles reviewed being in compliance with PG&amp;E requirements.</t>
  </si>
  <si>
    <t>In Q1, five QAVM audits were completed. QVVM performed: (1) 388 Distribution Reviews were completed; (2)104 Transmission Reviews were completed; (3) 596 Poles were audited under VC Pole Clearing; (4) Monthly Enhanced Vegetation Management audits began in February; and (5) 0 Quality CAP Closure Process audits were conducted.</t>
  </si>
  <si>
    <t>The program fell behind the YTD Target of 95% pass rate in two areas. 
QVVM Distribution - Off Track with Pass Rate of 91.75%
QVVM Pole Clearing - Off Track with Pass Rate of 89.90%
We are in the process of developing a corrective action plan and will provide a description of this plan in our next quarterly update.
QAVM:  Through Q2, 14 audits have been completed YTD with 9 audits currently in progress
QVVM:  Through Q2, (1) 378 Distribution Reviews have been completed; (2) 174 Transmission Reviews have been completed; (3) 1,297 Poles have been audited under VC Pole Clearing; (4) 5 monthly Enhanced Vegetation Management audits have been completed amounting to 2,497 Line Segments; and (5) 6 Quality CAP Closure Process audits have been completed.
Note: Prior to Q2 reporting, E.05 did not have published targets for the various QA and QV audit/review categories.  Per Revision Notice 10, the OEIS has requested that targets be set for each of the work categories that are reported in E.05.  The OEIS requested that these targets not be any lower than 95% “AQL”. 
Acceptable quality level (AQL) is defined as follows: When a continuing series of lots is considered, a quality level which for purposes of sampling inspection is the limit of satisfactory process average. (Juran, Joseph, and A. Blanton Godfrey. "Quality handbook." Republished McGraw-Hill 173, no. 8 (1999): 34-51. Page 46.7). In other terms, AQL is the worst quality level that is still considered satisfactory. In this case, we could set the AQL for Vegetation Pole Clearing as 95%, meaning if 95% of work audited is deemed compliant with pole clearing specifications and congruently 5% of that same work is considered non-compliant, we would consider this “acceptable."
All QA and QV work categories in E.05 are now given a “AQL” / Pass Rate target of 95%. (Total items that passed the audit divided by the total items audited).
Status of E.05 Sub-Components:
QAVM Distribution - On Track with Pass Rate of 99.79%.
QAVM Pole Clearing - On Track (no audits complete to date with first audit scheduled to complete in late July).
QAVM Transmission - On Track (no audits complete to date with first audit scheduled to complete in early August).
QAVM Process Audits - On Track (no audits complete to date with first audit scheduled to complete in July).
QVVM Distribution - Off Track with Pass Rate of 91.75%.
QVVM Pole Clearing - Off Track with Pass Rate of 89.90%.
QVVM Transmission - On Track with Pass Rate of 95.20%.</t>
  </si>
  <si>
    <t>We are in the process of developing a corrective action plan and will provide a description of this plan in our next quarterly update, if possible.  We are currently evaluating the program's ability to meet all AQL levels of 95% considering some of these audits are nearly or fully completed.</t>
  </si>
  <si>
    <t xml:space="preserve">Substation inspection </t>
  </si>
  <si>
    <t xml:space="preserve">E.06 - Defensible Space Inspections - Distribution Substation </t>
  </si>
  <si>
    <t xml:space="preserve">Complete defensible space inspections in alignment with the guidelines set forth in PRC 4291 at 132 distribution substations within HFTD areas or HFRA, barring External Factors.  
</t>
  </si>
  <si>
    <t>In Q1, PG&amp;E completed Defensible Space Inspections at 116 Distribution Substations within either a Tier 2, Tier 3, or HFRA.</t>
  </si>
  <si>
    <t>As of Q2, this initiative has been completed as planned. All 132 Distribution Substation inspections are complete and prescribed routine maintenance activities are being executed.</t>
  </si>
  <si>
    <t>E.07 - Defensible Space Inspections - Transmission Substation</t>
  </si>
  <si>
    <t># of Transmission Substations</t>
  </si>
  <si>
    <t>Complete defensible space inspections in alignment with the guidelines set forth in PRC 4291 at 55 transmission substations within HFTD areas or HFRA, barring External  Factors.</t>
  </si>
  <si>
    <t>In Q1, PG&amp;E completed Defensible Space Inspections at 49 Substations within either a Tier 2, Tier 3, or HFRA.</t>
  </si>
  <si>
    <t>As of Q2, this initiative has been completed as planned. All 55 Transmission Substation inspections are complete and prescribed routine maintenance activities are being executed.</t>
  </si>
  <si>
    <t>E.08 - Defensible Space Inspections - Hydroelectric Substations and Powerhouses</t>
  </si>
  <si>
    <t>Complete defensible space inspections at 61 Hydroelectric Generation Substations and Powerhouses within HTFD areas or HFRA, barring External  Factors. 
Co-located hydroelectric substations and Transmission &amp; Distribution substations are counted separately as two distinct units.</t>
  </si>
  <si>
    <t>In Q1, PG&amp;E completed Defensible Space Inspections at 46 Hydroelectric Generation Substations and Powerhouses within either a Tier 2, Tier 3, or HFRA.</t>
  </si>
  <si>
    <t>All 61 Power Generation powerhouses and switchyards have been inspected for Defensible Space.</t>
  </si>
  <si>
    <t xml:space="preserve">Vegetation management to achieve clearances around electric lines and equipment  </t>
  </si>
  <si>
    <t>E.09 - Utility Defensible Space - Distribution</t>
  </si>
  <si>
    <t xml:space="preserve">Complete utility defensible space work on a minimum of 7,000 poles in the HFTD, barring External  Factors.  </t>
  </si>
  <si>
    <t>In Q1, PG&amp;E completed 2,244 pole clearings.</t>
  </si>
  <si>
    <t xml:space="preserve">The program surpassed the YTD Target of 3,567 poles with 4,364 poles completed by June 30, 2022. </t>
  </si>
  <si>
    <t>E.10 Pole Clearing  in State Responsibility Areas</t>
  </si>
  <si>
    <t>TBD</t>
  </si>
  <si>
    <t>Adding new Target initiative per Revision Notice #10.
PG&amp;E will inspect and clear, where clearance is needed, 80,258  distribution poles subject to PRC 4292 in State Responsibility Areas identified by PRC 4292, barring External Factors  or poles that are exempt under Title 14 Cal. Code of Regulations 1255. 
This number may change as poles are added, removed, or have a change in status during the pole clearing program cycle.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
Poles in fields that are plowed or cultivated, such as planted row crops, cultivated fields, vineyards, nonflammable summer fallow, irrigated pastureland, fruit, nut, citrus orchards, Christmas tree farms, swamp, marsh or bog land and where vegetation is maintained less than 30.48 cm in height, is fire resistant, and is planted and maintained for the specific purpose of preventing soil erosion and fire ignition.</t>
  </si>
  <si>
    <t>This was not an initiative in Q1</t>
  </si>
  <si>
    <t xml:space="preserve">As this new initiative was added as part of Revision Notice at the end of Q2, the VM program has identified the applicable poles for this initiative and will provide a progress update for the Q3 QIU report.
</t>
  </si>
  <si>
    <t>Grid Operations &amp; Operating Protocols</t>
  </si>
  <si>
    <t>Protective equipment and device settings</t>
  </si>
  <si>
    <t>F.01 - EPSS - Settings Design and Test</t>
  </si>
  <si>
    <t xml:space="preserve">Conduct laboratory testing to refine the circuit device design parameters for 2022 EPSS implementation. </t>
  </si>
  <si>
    <t>In Q1, 174 tests were performed at the ATS High Current Test Yard. The testing results indicate the following: 
* The probability of ignition is higher on dried sod compared to other natural fuel media with higher moisture content.
* As the fault current increases, the probability of sustained ignition increases.
* As the clearing time increases, the probability of sustained ignition increases for all the fault current magnitudes used for testing.
Based on the test results, the reduction in clearing time (fast relaying) for all faults will help reduce the ignition risk and is aligned with enhanced safety practices by other utilities and industry research. Faster relaying will also help limit the movement of faults/traveling arcs on circuits and flashover/arcing to adjacent phases.
It was observed that for faster clearing times below 100ms, the risk of sustained ignition was minimal compared to conventional relay settings. Increasing EPSS relay clearing times beyond 100ms is not recommended at this time, as it may increase the ignition risk.</t>
  </si>
  <si>
    <t xml:space="preserve">We completed the testing for this initiative on March 31, 2022 and an ATS EPSS Clearing Time Testing Final Report was provided as evidence of completion. </t>
  </si>
  <si>
    <t>F.02 - EPSS - Install Settings on Distribution Line devices</t>
  </si>
  <si>
    <t># of line reclosers and fuse savers</t>
  </si>
  <si>
    <t>Load the engineered settings on protection devices (line reclosers and fuse savers) on the identified 1,018 circuits (as of March 10, 2022) on the following schedule, barring External Factors:
(1) On 80 percent of line devices by 5/1/22 and,
(2) On the remaining 20 percent of line devices by 8/1/22</t>
  </si>
  <si>
    <t>A total of 1,577 protection line devices (line reclosers and fuse savers) have had EPSS settings designed and installed through March 31, 2022. 
Please note the Target description has been revised in an April 29, 2022 Errata submission.</t>
  </si>
  <si>
    <t xml:space="preserve">The program fell behind the YTD Target of 3,580 with 3,577 settings loaded on protective devices completed by June 30, 2022.
EPPS was delayed in reaching the projected Q2 target of 3580;  through Q2, 3,464 line devices (line reclosers and fuse savers) were made capable (3,577 total devices when including COE/approved external factors (i.e., scope change, access issues, etc.). The remaining 3 line devices were made capable in early July, bringing YTD completion to 3,580 devices. While we did not make all 3,580 line devices capable as projected in Q2, we are still on track to meeting the EPSS line device capability target for completion by 8/1/2022.
Protection Line Devices Made Capable prior to 2022 - Please note some line devices were made EPSS capable prior to 2022 as part of the 2021 pilot program and those line devices will be counted toward the 2022 target. Additionally, many Fuse Saver devices come programmed from the manufacturer with fast trip protection settings pre-loaded on the devices, and were installed on the system prior to and during 2022 . All devices have been reviewed to validate setting status and coordination with other devices on the corresponding circuit.
Circuits with Circuit Breaker Only Protection – When examining protection across all 1,018 circuits in EPSS scope, some circuits are solely protected by a circuit breaker. This F.02 target initiative is specific to making line devices capable.
Critical Operating Equipment – Due to equipment failure for some Critical Operating Equipment (COE), fast-trip settings could not be loaded and installed on all line devices identified in EPSS scope and therefore an exception for “COEs” have been established in F.02 target initiative.  As a result of the COE exception, the EPSS program established an initiative in May to prioritize completion of COE repairs on those devices necessary for protection of the High Fire Risk Area. While repairs are completed, EPSS enablement procedure directs protection of identified circuit protection zones by an “upstream” device. The EPSS program is coordinating  with the PG&amp;E work execution teams that are responsible for COE repair work to ensure prioritized EPSS work is scheduled and completed timely to allow for EPSS settings to be installed. </t>
  </si>
  <si>
    <t>We reached target completion in July 2022, before the time of this reporting in August.</t>
  </si>
  <si>
    <t>F.03 - EPSS - Develop Enablement Standards and Procedures</t>
  </si>
  <si>
    <t>Develop the procedure to govern the enablement of EPSS settings in 2022.</t>
  </si>
  <si>
    <t>PG&amp;E is on track to meet the 5/1 delivery date.</t>
  </si>
  <si>
    <t>The work on this initiative was completed on April 30, 2022 and the TD-1470S EPSS Standard and supplemental documentation were provided as evidence of completion.</t>
  </si>
  <si>
    <t>F.04 - EPSS - Reliability Improvements</t>
  </si>
  <si>
    <t>Initiate reliability mitigations on 50 EPSS capable circuits in the HFTD areas, HFRA and non-HFTD buffer zones based on highest projected Customer Experiencing Sustained Outage (CESO).</t>
  </si>
  <si>
    <t>In Q1, PG&amp;E initiated reliability mitigations on 41 of the 50 highest projected Customer Experiencing Sustained Outage (CESO) circuits.</t>
  </si>
  <si>
    <t>The program surpassed the YTD Target of 42 with 49 circuits completed by June 30, 2022. The program has met all interim milestones, due to late reporting of notifications, which resulted in 7 additional circuits being completed in Q1 than initially reported in Q1.  In Q1, we initiated reliability mitigations on 48 of the 50 highest projected Customer Experiencing Sustained Outage (CESO) circuits. In Q2, we completed work on 1 of the remaining 2 circuits.</t>
  </si>
  <si>
    <t>Data Governance</t>
  </si>
  <si>
    <t xml:space="preserve">Centralized repository for data </t>
  </si>
  <si>
    <t>G.01 - Data Governance - Identify and Centralize High Priority Data</t>
  </si>
  <si>
    <t>Level 2 Ontology Objects</t>
  </si>
  <si>
    <t>1. Document and implement a process to identify data gaps in Foundry for critical risk drivers
2. Identify and incorporate new high-priority datasets into Foundry in support of analytic products
3. Identify and incorporate 20 new, foundational ontology objects into Foundry</t>
  </si>
  <si>
    <t>PG&amp;E's ontology team is progressing on 10 high priority ontology objects and is on track.</t>
  </si>
  <si>
    <t>Two L2 Ontology objects (Dist. Support Structures, Dist. Primary Overhead Conductors) have been released; 11 additional objects are L2 "ready", 5 of which are targeted for release by July 22, 2022. The evolving standard for ontology object L2 maturity requires support from Business Data Stewards (BDS); the BDS program has encountered process and resource availability issues.</t>
  </si>
  <si>
    <t>- Major initiative across EO, EDMP, IT to identify and onboard BDSs on prioritized basis to align with development commitments.
- Specific ontology object plans and dates have been revised in the TIP sheet to reflect current state.
- Developing standard process to facilitate BDS review of ontology objects.
Corrective Actions/Recovery Plan:
- BDS candidates have been identified and onboarded and roles have been defined.
- BDS assigned to ontology objects currently under development.
- Process for Ontology object review and acceptance is being developed.
- Next tranche of objects for development defined.
Tracking:
- 11 Ontology objects are Level 2 Ready, requiring final BDS review
- 5 objects are targeted for release by 7/22
- Program and Recovery Plan expected to be aligned by end of PI11 (10/11)
- Commitment objectives forecast to be complete by target date of 12/9</t>
  </si>
  <si>
    <t>Resource Allocation Methodology</t>
  </si>
  <si>
    <t>Risk spend efficiency analysis</t>
  </si>
  <si>
    <t>H.01 - Risk Spend Efficiency - Develop and Share Governance Process</t>
  </si>
  <si>
    <t>Develop and share RSE Governance Process with Energy Safety.</t>
  </si>
  <si>
    <t>Mockup of Risk Spend Efficiency (RSE) Governance project timeline and process developed in draft.</t>
  </si>
  <si>
    <t xml:space="preserve">In Q2, initial meetings with SMEs were held and a draft overall process was developed and shared internally for review. </t>
  </si>
  <si>
    <t>Stakeholder Cooperation &amp; Community Engagement</t>
  </si>
  <si>
    <t xml:space="preserve">Community engagement </t>
  </si>
  <si>
    <t>J.01 - Community Engagement - Meetings</t>
  </si>
  <si>
    <t># of meetings</t>
  </si>
  <si>
    <t>Host 22 customer and community focused virtual meetings (i.e., Safety Town Halls, CWSP Webinars) to further stakeholder and community awareness of PG&amp;E's wildfire mitigation efforts.</t>
  </si>
  <si>
    <t>In Q1, PG&amp;E completed 4 Safety Town Halls and CWSP webinars completed.</t>
  </si>
  <si>
    <t xml:space="preserve">The program met the YTD Target of 16 Safety Town Halls and CWSP webinars completed by June 30, 2022. </t>
  </si>
  <si>
    <t>section / initiative #</t>
  </si>
  <si>
    <t>WMP Table # / Category</t>
  </si>
  <si>
    <t>WMP Initiative #</t>
  </si>
  <si>
    <t>Initative activity</t>
  </si>
  <si>
    <t>WMP category</t>
  </si>
  <si>
    <t>Notes</t>
  </si>
  <si>
    <t>WMP code</t>
  </si>
  <si>
    <t>7.3.1.1</t>
  </si>
  <si>
    <t xml:space="preserve">A summarized risk map that shows the overall ignition probability and estimated wildfire consequence along the electric lines and equipment  </t>
  </si>
  <si>
    <t>7.3.1.</t>
  </si>
  <si>
    <t>7.3.1.2</t>
  </si>
  <si>
    <t xml:space="preserve">Climate-driven risk map and modelling based on various relevant weather scenarios </t>
  </si>
  <si>
    <t>7.3.2.</t>
  </si>
  <si>
    <t>SCE</t>
  </si>
  <si>
    <t>7.3.1.3</t>
  </si>
  <si>
    <t>7.3.3.</t>
  </si>
  <si>
    <t>SDGE</t>
  </si>
  <si>
    <t>7.3.1.4</t>
  </si>
  <si>
    <t>7.3.4.</t>
  </si>
  <si>
    <t>BVES</t>
  </si>
  <si>
    <t>7.3.1.5</t>
  </si>
  <si>
    <t>7.3.5.</t>
  </si>
  <si>
    <t>LU</t>
  </si>
  <si>
    <t>7.3.2.1</t>
  </si>
  <si>
    <t>7.3.6.</t>
  </si>
  <si>
    <t>PC</t>
  </si>
  <si>
    <t>7.3.2.2</t>
  </si>
  <si>
    <t>7.3.7.</t>
  </si>
  <si>
    <t>TBC</t>
  </si>
  <si>
    <t>7.3.2.3</t>
  </si>
  <si>
    <t xml:space="preserve">Fault indicators for detecting faults on electric lines and equipment  </t>
  </si>
  <si>
    <t>7.3.8.</t>
  </si>
  <si>
    <t>HWT</t>
  </si>
  <si>
    <t>7.3.2.4</t>
  </si>
  <si>
    <t xml:space="preserve">Forecast of a fire risk index, fire potential index, or similar  </t>
  </si>
  <si>
    <t>Emergency Planning &amp; Preparedness</t>
  </si>
  <si>
    <t>7.3.9.</t>
  </si>
  <si>
    <t>7.3.2.5</t>
  </si>
  <si>
    <t xml:space="preserve">Personnel monitoring areas of electric lines and equipment in elevated fire risk conditions  </t>
  </si>
  <si>
    <t>7.3.10.</t>
  </si>
  <si>
    <t>7.3.2.6</t>
  </si>
  <si>
    <t xml:space="preserve">Weather forecasting and estimating impacts on electric lines and equipment  </t>
  </si>
  <si>
    <t>Protocols on Public Safety Power Shutoff</t>
  </si>
  <si>
    <t>8.2.</t>
  </si>
  <si>
    <t>7.3.2.7</t>
  </si>
  <si>
    <t>Other, Wildfire Safety Operations Center</t>
  </si>
  <si>
    <t>Added for Q2 2021</t>
  </si>
  <si>
    <t>7.3.2.8</t>
  </si>
  <si>
    <t>Other, Meteorology Analytics / Operations Center</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</si>
  <si>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</si>
  <si>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</si>
  <si>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</si>
  <si>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</si>
  <si>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</si>
  <si>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</si>
  <si>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</si>
  <si>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</si>
  <si>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</si>
  <si>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</si>
  <si>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</si>
  <si>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</si>
  <si>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</si>
  <si>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7.3.3.8</t>
  </si>
  <si>
    <t>7.3.3.9</t>
  </si>
  <si>
    <t>7.3.3.10</t>
  </si>
  <si>
    <t xml:space="preserve">Maintenance, repair, and replacement of connectors, including hotline clamps  </t>
  </si>
  <si>
    <t>7.3.3.11</t>
  </si>
  <si>
    <t>7.3.3.12</t>
  </si>
  <si>
    <t xml:space="preserve">Other corrective action  </t>
  </si>
  <si>
    <t>Added in Q1 2021</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</si>
  <si>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</si>
  <si>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</si>
  <si>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</si>
  <si>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</si>
  <si>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</si>
  <si>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</si>
  <si>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</si>
  <si>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7.3.3.17</t>
  </si>
  <si>
    <t>7.3.4.1</t>
  </si>
  <si>
    <t>7.3.4.2</t>
  </si>
  <si>
    <t>7.3.4.3</t>
  </si>
  <si>
    <t xml:space="preserve">Improvement of inspections </t>
  </si>
  <si>
    <t>7.3.4.4</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</si>
  <si>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</si>
  <si>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</si>
  <si>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</si>
  <si>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</si>
  <si>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</si>
  <si>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</si>
  <si>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</si>
  <si>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</si>
  <si>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</si>
  <si>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</si>
  <si>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</si>
  <si>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</si>
  <si>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</si>
  <si>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</si>
  <si>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</si>
  <si>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</si>
  <si>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</si>
  <si>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</si>
  <si>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</si>
  <si>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7.3.4.15</t>
  </si>
  <si>
    <t>7.3.4.16</t>
  </si>
  <si>
    <t>Added in Q1 2022</t>
  </si>
  <si>
    <t>7.3.5.1</t>
  </si>
  <si>
    <t xml:space="preserve">Additional efforts to manage community and environmental impacts </t>
  </si>
  <si>
    <t>7.3.5.2</t>
  </si>
  <si>
    <t>7.3.5.3</t>
  </si>
  <si>
    <t xml:space="preserve">Detailed inspections of vegetation around transmission electric lines and equipment </t>
  </si>
  <si>
    <t>7.3.5.4</t>
  </si>
  <si>
    <t xml:space="preserve">Emergency response vegetation management due to red flag warning or other urgent conditions   </t>
  </si>
  <si>
    <t>7.3.5.5</t>
  </si>
  <si>
    <t xml:space="preserve">Fuel management and reduction of “slash” from vegetation management activities </t>
  </si>
  <si>
    <t>7.3.5.6</t>
  </si>
  <si>
    <t>7.3.5.7</t>
  </si>
  <si>
    <t>7.3.5.8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</si>
  <si>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</si>
  <si>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</si>
  <si>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</si>
  <si>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</si>
  <si>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</si>
  <si>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</si>
  <si>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</si>
  <si>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</si>
  <si>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</si>
  <si>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7.3.5.14</t>
  </si>
  <si>
    <t xml:space="preserve">Recruiting and training of vegetation management personnel  </t>
  </si>
  <si>
    <t>7.3.5.15</t>
  </si>
  <si>
    <t xml:space="preserve">Remediation of at-risk species  </t>
  </si>
  <si>
    <t>7.3.5.16</t>
  </si>
  <si>
    <t xml:space="preserve">Removal and remediation of trees with strike potential to electric lines and equipment  </t>
  </si>
  <si>
    <t>7.3.5.17</t>
  </si>
  <si>
    <t>7.3.5.18</t>
  </si>
  <si>
    <t xml:space="preserve">Substation vegetation management  </t>
  </si>
  <si>
    <t>7.3.5.19</t>
  </si>
  <si>
    <t xml:space="preserve">Vegetation inventory system </t>
  </si>
  <si>
    <t>7.3.5.20</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</si>
  <si>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</si>
  <si>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</si>
  <si>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</si>
  <si>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</si>
  <si>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</si>
  <si>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</si>
  <si>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</si>
  <si>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</si>
  <si>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</si>
  <si>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</si>
  <si>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</si>
  <si>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</si>
  <si>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7.3.6.7</t>
  </si>
  <si>
    <t>Other, Aviation Support</t>
  </si>
  <si>
    <t>Added in Q2 2021</t>
  </si>
  <si>
    <t>7.3.6.8</t>
  </si>
  <si>
    <t>7.3.7.1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</si>
  <si>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</si>
  <si>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</si>
  <si>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</si>
  <si>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</si>
  <si>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</si>
  <si>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</si>
  <si>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7.3.7.5</t>
  </si>
  <si>
    <t>Other, IT projects to support Wildfire Mitigation work</t>
  </si>
  <si>
    <t>7.3.8.1</t>
  </si>
  <si>
    <t xml:space="preserve">Allocation methodology development and application </t>
  </si>
  <si>
    <t>7.3.8.2</t>
  </si>
  <si>
    <t xml:space="preserve">Risk reduction scenario development and analysis </t>
  </si>
  <si>
    <t>7.3.8.3</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</si>
  <si>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</si>
  <si>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</si>
  <si>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</si>
  <si>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</si>
  <si>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</si>
  <si>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</si>
  <si>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</si>
  <si>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</si>
  <si>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</si>
  <si>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</si>
  <si>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</si>
  <si>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</si>
  <si>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7.3.9.7</t>
  </si>
  <si>
    <t>Other, Mutual Assistance Support</t>
  </si>
  <si>
    <t>7.3.10.1</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</si>
  <si>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</si>
  <si>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</si>
  <si>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</si>
  <si>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</si>
  <si>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</si>
  <si>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</si>
  <si>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7.3.10.5</t>
  </si>
  <si>
    <t>Other, PMO and General Wildfire Support</t>
  </si>
  <si>
    <t>Added in Q2 2021, NOT used in Q1</t>
  </si>
  <si>
    <t>8.2.1</t>
  </si>
  <si>
    <t>Strategy to Minimize Public Safety Risk During High Wildfire Risk Conditions</t>
  </si>
  <si>
    <t>Added in Q1 2021, EXPANDED for Q3 to include 4 "Addressing Extreme Drought" initiatives</t>
  </si>
  <si>
    <t>8.2.4</t>
  </si>
  <si>
    <t>Customer, Agency, and External Communications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</si>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</sst>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20">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u/>
      <sz val="9"/>
      <color theme="10"/>
      <name val="Calibri"/>
      <family val="2"/>
      <scheme val="minor"/>
    </font>
    <font>
      <sz val="9"/>
      <name val="Calibri"/>
      <family val="2"/>
    </font>
  </fonts>
  <fills count="1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5">
    <xf numFmtId="0" fontId="0" fillId="0" borderId="0"/>
    <xf numFmtId="164" fontId="6" fillId="0" borderId="0"/>
    <xf numFmtId="0" fontId="12" fillId="0" borderId="0" applyNumberForma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02">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5" borderId="1" xfId="0" applyFont="1" applyFill="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8" borderId="10" xfId="0" applyFont="1" applyFill="1" applyBorder="1" applyAlignment="1">
      <alignment horizontal="center" vertical="center" wrapText="1"/>
    </xf>
    <xf numFmtId="0" fontId="0" fillId="10"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10" borderId="10" xfId="0" applyFill="1" applyBorder="1" applyAlignment="1">
      <alignment horizontal="left"/>
    </xf>
    <xf numFmtId="0" fontId="13" fillId="0" borderId="0" xfId="0" applyFont="1" applyProtection="1">
      <protection hidden="1"/>
    </xf>
    <xf numFmtId="0" fontId="15" fillId="0" borderId="0" xfId="0" applyFont="1" applyProtection="1">
      <protection hidden="1"/>
    </xf>
    <xf numFmtId="0" fontId="13" fillId="0" borderId="10" xfId="0" applyFont="1" applyBorder="1" applyAlignment="1" applyProtection="1">
      <alignment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5"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38" fontId="13" fillId="2" borderId="10" xfId="0" applyNumberFormat="1" applyFont="1" applyFill="1" applyBorder="1" applyAlignment="1" applyProtection="1">
      <alignment horizontal="center" vertical="center"/>
      <protection hidden="1"/>
    </xf>
    <xf numFmtId="0" fontId="13" fillId="0" borderId="10" xfId="0" applyFont="1" applyBorder="1" applyProtection="1">
      <protection hidden="1"/>
    </xf>
    <xf numFmtId="0" fontId="16" fillId="6" borderId="10" xfId="0" applyFont="1" applyFill="1" applyBorder="1" applyAlignment="1" applyProtection="1">
      <alignment wrapText="1"/>
      <protection hidden="1"/>
    </xf>
    <xf numFmtId="0" fontId="14" fillId="6" borderId="10" xfId="0" applyFont="1" applyFill="1" applyBorder="1" applyAlignment="1" applyProtection="1">
      <alignment wrapText="1"/>
      <protection hidden="1"/>
    </xf>
    <xf numFmtId="0" fontId="13" fillId="6" borderId="10" xfId="0" applyFont="1" applyFill="1" applyBorder="1" applyAlignment="1" applyProtection="1">
      <alignment wrapText="1"/>
      <protection hidden="1"/>
    </xf>
    <xf numFmtId="49" fontId="13" fillId="2" borderId="10" xfId="0" applyNumberFormat="1" applyFont="1" applyFill="1" applyBorder="1" applyAlignment="1" applyProtection="1">
      <alignment horizontal="center" vertical="center"/>
      <protection hidden="1"/>
    </xf>
    <xf numFmtId="14" fontId="17" fillId="2" borderId="10" xfId="0" applyNumberFormat="1" applyFont="1" applyFill="1" applyBorder="1" applyAlignment="1" applyProtection="1">
      <alignment horizontal="left" vertical="center" wrapText="1"/>
      <protection hidden="1"/>
    </xf>
    <xf numFmtId="0" fontId="10" fillId="8" borderId="13"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7" borderId="10" xfId="0" applyFill="1" applyBorder="1" applyAlignment="1">
      <alignment horizontal="center"/>
    </xf>
    <xf numFmtId="0" fontId="0" fillId="7" borderId="10" xfId="0" applyFill="1" applyBorder="1"/>
    <xf numFmtId="166" fontId="3" fillId="3" borderId="3" xfId="1" applyNumberFormat="1" applyFont="1" applyFill="1" applyBorder="1" applyAlignment="1">
      <alignment horizontal="center" vertical="top" wrapText="1"/>
    </xf>
    <xf numFmtId="0" fontId="13" fillId="2" borderId="10" xfId="0" applyFont="1" applyFill="1" applyBorder="1" applyAlignment="1" applyProtection="1">
      <alignment horizontal="left" vertical="top" wrapText="1"/>
      <protection hidden="1"/>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0" fontId="17" fillId="2" borderId="10" xfId="0" applyFont="1" applyFill="1" applyBorder="1" applyAlignment="1" applyProtection="1">
      <alignment horizontal="left" vertical="top"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5" fillId="0" borderId="0" xfId="3" applyFont="1" applyProtection="1">
      <protection hidden="1"/>
    </xf>
    <xf numFmtId="0" fontId="13"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left" vertical="top" wrapText="1"/>
      <protection hidden="1"/>
    </xf>
    <xf numFmtId="0" fontId="18" fillId="2" borderId="10" xfId="2" applyFont="1" applyFill="1" applyBorder="1" applyAlignment="1" applyProtection="1">
      <alignment horizontal="center" vertical="center" wrapText="1"/>
      <protection hidden="1"/>
    </xf>
    <xf numFmtId="0" fontId="17" fillId="13" borderId="10" xfId="0" applyFont="1" applyFill="1" applyBorder="1" applyAlignment="1" applyProtection="1">
      <alignment horizontal="left" vertical="top" wrapText="1"/>
      <protection hidden="1"/>
    </xf>
    <xf numFmtId="0" fontId="11" fillId="4" borderId="14" xfId="0" applyFont="1" applyFill="1" applyBorder="1" applyAlignment="1" applyProtection="1">
      <alignment horizontal="center" vertical="center" wrapText="1"/>
      <protection hidden="1"/>
    </xf>
    <xf numFmtId="0" fontId="11" fillId="11" borderId="14" xfId="0" applyFont="1" applyFill="1" applyBorder="1" applyAlignment="1" applyProtection="1">
      <alignment horizontal="center" vertical="center" wrapText="1"/>
      <protection hidden="1"/>
    </xf>
    <xf numFmtId="0" fontId="13" fillId="3" borderId="0" xfId="0" applyFont="1" applyFill="1" applyAlignment="1" applyProtection="1">
      <alignment horizontal="center" wrapText="1"/>
      <protection hidden="1"/>
    </xf>
    <xf numFmtId="0" fontId="17" fillId="2" borderId="0" xfId="0" applyFont="1" applyFill="1" applyAlignment="1" applyProtection="1">
      <alignment horizontal="left" vertical="center" wrapText="1"/>
      <protection hidden="1"/>
    </xf>
    <xf numFmtId="0" fontId="11" fillId="4" borderId="15" xfId="0" applyFont="1" applyFill="1" applyBorder="1" applyAlignment="1" applyProtection="1">
      <alignment horizontal="center" vertical="center" wrapText="1"/>
      <protection hidden="1"/>
    </xf>
    <xf numFmtId="0" fontId="13" fillId="0" borderId="12" xfId="0" applyFont="1" applyBorder="1" applyAlignment="1" applyProtection="1">
      <alignment horizontal="center" vertical="center"/>
      <protection hidden="1"/>
    </xf>
    <xf numFmtId="14" fontId="13" fillId="2" borderId="10" xfId="0" applyNumberFormat="1" applyFont="1" applyFill="1" applyBorder="1" applyAlignment="1" applyProtection="1">
      <alignment horizontal="left" vertical="top" wrapText="1"/>
      <protection hidden="1"/>
    </xf>
    <xf numFmtId="0" fontId="0" fillId="14" borderId="10" xfId="0" applyFill="1" applyBorder="1"/>
    <xf numFmtId="0" fontId="0" fillId="14" borderId="10" xfId="0" applyFill="1" applyBorder="1" applyAlignment="1">
      <alignment horizontal="center"/>
    </xf>
    <xf numFmtId="0" fontId="13" fillId="2" borderId="11"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1" fillId="11" borderId="11"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left" vertical="top" wrapText="1"/>
      <protection hidden="1"/>
    </xf>
    <xf numFmtId="164" fontId="6" fillId="0" borderId="0" xfId="1"/>
    <xf numFmtId="38" fontId="13" fillId="0" borderId="0" xfId="0" applyNumberFormat="1" applyFont="1" applyProtection="1">
      <protection hidden="1"/>
    </xf>
    <xf numFmtId="0" fontId="11" fillId="15" borderId="14" xfId="0" applyFont="1" applyFill="1" applyBorder="1" applyAlignment="1" applyProtection="1">
      <alignment horizontal="center" vertical="center" wrapText="1"/>
      <protection hidden="1"/>
    </xf>
    <xf numFmtId="0" fontId="11" fillId="15" borderId="11" xfId="0" applyFont="1" applyFill="1" applyBorder="1" applyAlignment="1" applyProtection="1">
      <alignment horizontal="center" vertical="center" wrapText="1"/>
      <protection hidden="1"/>
    </xf>
    <xf numFmtId="0" fontId="13" fillId="2" borderId="10" xfId="0" quotePrefix="1" applyFont="1" applyFill="1" applyBorder="1" applyAlignment="1" applyProtection="1">
      <alignment horizontal="left" vertical="center" wrapText="1"/>
      <protection hidden="1"/>
    </xf>
    <xf numFmtId="38" fontId="13" fillId="2" borderId="10" xfId="0" applyNumberFormat="1" applyFont="1" applyFill="1" applyBorder="1" applyAlignment="1" applyProtection="1">
      <alignment horizontal="left" vertical="top" wrapText="1"/>
      <protection hidden="1"/>
    </xf>
    <xf numFmtId="167" fontId="13" fillId="2" borderId="10" xfId="0" applyNumberFormat="1" applyFont="1" applyFill="1" applyBorder="1" applyAlignment="1" applyProtection="1">
      <alignment horizontal="center" vertical="center"/>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9" borderId="0" xfId="0" applyFill="1" applyAlignment="1">
      <alignment horizontal="left" vertical="top" wrapText="1"/>
    </xf>
    <xf numFmtId="0" fontId="0" fillId="9" borderId="4" xfId="0" applyFill="1" applyBorder="1" applyAlignment="1">
      <alignment horizontal="left" vertical="top" wrapText="1"/>
    </xf>
    <xf numFmtId="166" fontId="3" fillId="3" borderId="3" xfId="1" applyNumberFormat="1" applyFont="1" applyFill="1" applyBorder="1" applyAlignment="1">
      <alignment horizontal="center" vertical="center" wrapText="1"/>
    </xf>
  </cellXfs>
  <cellStyles count="5">
    <cellStyle name="Hyperlink" xfId="2" builtinId="8"/>
    <cellStyle name="Hyperlink 2" xfId="4" xr:uid="{814C1A0F-6C2F-47DD-B725-5278743EFD47}"/>
    <cellStyle name="Normal" xfId="0" builtinId="0"/>
    <cellStyle name="Normal 5" xfId="1" xr:uid="{C00B14BD-9165-4D2E-A3FB-A505E9556B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drew's View" id="{0268FB54-3874-49CC-BAB5-3029188C8C4C}"/>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B19" sqref="B19"/>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c r="B1" s="9" t="s">
        <v>0</v>
      </c>
    </row>
    <row r="2" spans="2:8" s="1" customFormat="1" ht="14.45" customHeight="1">
      <c r="B2" s="9"/>
    </row>
    <row r="3" spans="2:8" s="1" customFormat="1" ht="14.45" customHeight="1" thickBot="1">
      <c r="B3" s="11"/>
    </row>
    <row r="4" spans="2:8" s="1" customFormat="1">
      <c r="B4" s="4" t="s">
        <v>1</v>
      </c>
      <c r="C4" s="5"/>
      <c r="D4" s="5"/>
      <c r="E4" s="5"/>
      <c r="F4" s="5"/>
      <c r="G4" s="5"/>
      <c r="H4" s="6"/>
    </row>
    <row r="5" spans="2:8" s="1" customFormat="1" ht="44.45" customHeight="1">
      <c r="B5" s="2">
        <v>1</v>
      </c>
      <c r="C5" s="93" t="s">
        <v>2</v>
      </c>
      <c r="D5" s="93"/>
      <c r="E5" s="93"/>
      <c r="F5" s="93"/>
      <c r="G5" s="93"/>
      <c r="H5" s="94"/>
    </row>
    <row r="6" spans="2:8" s="1" customFormat="1" ht="44.45" customHeight="1">
      <c r="B6" s="2">
        <v>2</v>
      </c>
      <c r="C6" s="97" t="s">
        <v>3</v>
      </c>
      <c r="D6" s="97"/>
      <c r="E6" s="97"/>
      <c r="F6" s="97"/>
      <c r="G6" s="97"/>
      <c r="H6" s="98"/>
    </row>
    <row r="7" spans="2:8" s="1" customFormat="1" ht="44.45" customHeight="1">
      <c r="B7" s="2">
        <v>3</v>
      </c>
      <c r="C7" s="99" t="s">
        <v>4</v>
      </c>
      <c r="D7" s="99"/>
      <c r="E7" s="99"/>
      <c r="F7" s="99"/>
      <c r="G7" s="99"/>
      <c r="H7" s="100"/>
    </row>
    <row r="8" spans="2:8" s="1" customFormat="1" ht="44.45" customHeight="1" thickBot="1">
      <c r="B8" s="3">
        <v>4</v>
      </c>
      <c r="C8" s="95" t="s">
        <v>5</v>
      </c>
      <c r="D8" s="95"/>
      <c r="E8" s="95"/>
      <c r="F8" s="95"/>
      <c r="G8" s="95"/>
      <c r="H8" s="96"/>
    </row>
    <row r="9" spans="2:8" s="1" customFormat="1" ht="26.45" customHeight="1"/>
    <row r="10" spans="2:8" s="1" customFormat="1" ht="18" customHeight="1"/>
    <row r="11" spans="2:8" s="1" customFormat="1" ht="18" customHeight="1" thickBot="1">
      <c r="B11" s="7" t="s">
        <v>6</v>
      </c>
    </row>
    <row r="12" spans="2:8" s="1" customFormat="1" ht="18" customHeight="1">
      <c r="B12" s="12" t="s">
        <v>7</v>
      </c>
      <c r="C12" s="10"/>
      <c r="D12" s="27" t="s">
        <v>8</v>
      </c>
      <c r="E12" s="7"/>
    </row>
    <row r="13" spans="2:8" s="1" customFormat="1">
      <c r="B13" s="13" t="s">
        <v>9</v>
      </c>
      <c r="D13" s="28">
        <v>2022</v>
      </c>
    </row>
    <row r="14" spans="2:8" s="1" customFormat="1">
      <c r="B14" s="13" t="s">
        <v>10</v>
      </c>
      <c r="D14" s="29" t="s">
        <v>11</v>
      </c>
    </row>
    <row r="15" spans="2:8" s="1" customFormat="1" ht="15.75" thickBot="1">
      <c r="B15" s="14" t="s">
        <v>12</v>
      </c>
      <c r="C15" s="8"/>
      <c r="D15" s="30">
        <v>44774</v>
      </c>
    </row>
    <row r="16" spans="2:8" ht="15.75" thickBot="1"/>
    <row r="17" spans="2:8">
      <c r="B17" s="4" t="s">
        <v>13</v>
      </c>
      <c r="C17" s="5"/>
      <c r="D17" s="5"/>
      <c r="E17" s="5"/>
      <c r="F17" s="5"/>
      <c r="G17" s="5"/>
      <c r="H17" s="6"/>
    </row>
    <row r="18" spans="2:8">
      <c r="B18" s="2"/>
      <c r="H18" s="15"/>
    </row>
    <row r="19" spans="2:8" ht="45">
      <c r="B19" s="19" t="s">
        <v>14</v>
      </c>
      <c r="C19" s="19" t="s">
        <v>15</v>
      </c>
      <c r="D19" s="19" t="s">
        <v>16</v>
      </c>
      <c r="E19" s="19" t="s">
        <v>17</v>
      </c>
      <c r="F19" s="19" t="s">
        <v>18</v>
      </c>
      <c r="G19" s="20" t="s">
        <v>19</v>
      </c>
      <c r="H19" s="15"/>
    </row>
    <row r="20" spans="2:8">
      <c r="B20" s="57"/>
      <c r="C20" s="18" t="s">
        <v>20</v>
      </c>
      <c r="D20" s="18" t="s">
        <v>21</v>
      </c>
      <c r="E20" s="17" t="s">
        <v>22</v>
      </c>
      <c r="F20" t="s">
        <v>23</v>
      </c>
      <c r="G20" t="s">
        <v>24</v>
      </c>
      <c r="H20" s="15"/>
    </row>
    <row r="21" spans="2:8">
      <c r="B21" s="57"/>
      <c r="C21" s="18" t="s">
        <v>25</v>
      </c>
      <c r="D21" s="18" t="s">
        <v>12</v>
      </c>
      <c r="E21" s="17" t="s">
        <v>26</v>
      </c>
      <c r="F21" t="s">
        <v>27</v>
      </c>
      <c r="G21" t="s">
        <v>24</v>
      </c>
      <c r="H21" s="15"/>
    </row>
    <row r="22" spans="2:8">
      <c r="B22" s="57"/>
      <c r="C22" s="18" t="s">
        <v>28</v>
      </c>
      <c r="D22" s="18" t="s">
        <v>29</v>
      </c>
      <c r="E22" s="17" t="s">
        <v>30</v>
      </c>
      <c r="F22" t="s">
        <v>23</v>
      </c>
      <c r="G22" t="s">
        <v>24</v>
      </c>
      <c r="H22" s="15"/>
    </row>
    <row r="23" spans="2:8">
      <c r="B23" s="57"/>
      <c r="C23" s="18" t="s">
        <v>31</v>
      </c>
      <c r="D23" s="18" t="s">
        <v>32</v>
      </c>
      <c r="E23" s="17" t="s">
        <v>33</v>
      </c>
      <c r="F23" t="s">
        <v>34</v>
      </c>
      <c r="G23" t="s">
        <v>24</v>
      </c>
      <c r="H23" s="15"/>
    </row>
    <row r="24" spans="2:8" ht="30">
      <c r="B24" s="57"/>
      <c r="C24" s="18" t="s">
        <v>35</v>
      </c>
      <c r="D24" s="18" t="s">
        <v>36</v>
      </c>
      <c r="E24" s="17" t="s">
        <v>37</v>
      </c>
      <c r="F24" t="s">
        <v>23</v>
      </c>
      <c r="G24" t="s">
        <v>24</v>
      </c>
      <c r="H24" s="15"/>
    </row>
    <row r="25" spans="2:8" ht="30">
      <c r="B25" s="57"/>
      <c r="C25" s="18" t="s">
        <v>38</v>
      </c>
      <c r="D25" s="18" t="s">
        <v>39</v>
      </c>
      <c r="E25" s="17" t="s">
        <v>40</v>
      </c>
      <c r="F25" t="s">
        <v>23</v>
      </c>
      <c r="G25" t="s">
        <v>24</v>
      </c>
      <c r="H25" s="15"/>
    </row>
    <row r="26" spans="2:8">
      <c r="B26" s="57"/>
      <c r="C26" s="18" t="s">
        <v>41</v>
      </c>
      <c r="D26" s="18" t="s">
        <v>42</v>
      </c>
      <c r="E26" s="17" t="s">
        <v>43</v>
      </c>
      <c r="F26" t="s">
        <v>44</v>
      </c>
      <c r="G26" t="s">
        <v>24</v>
      </c>
      <c r="H26" s="15"/>
    </row>
    <row r="27" spans="2:8">
      <c r="B27" s="57"/>
      <c r="C27" s="18" t="s">
        <v>45</v>
      </c>
      <c r="D27" s="18" t="s">
        <v>46</v>
      </c>
      <c r="E27" s="17" t="s">
        <v>47</v>
      </c>
      <c r="F27" t="s">
        <v>23</v>
      </c>
      <c r="G27" t="s">
        <v>24</v>
      </c>
      <c r="H27" s="15"/>
    </row>
    <row r="28" spans="2:8" ht="84.75" customHeight="1">
      <c r="B28" s="57" t="s">
        <v>48</v>
      </c>
      <c r="C28" s="18" t="s">
        <v>49</v>
      </c>
      <c r="D28" s="18" t="s">
        <v>50</v>
      </c>
      <c r="E28" s="17" t="s">
        <v>51</v>
      </c>
      <c r="F28" t="s">
        <v>23</v>
      </c>
      <c r="G28" t="s">
        <v>24</v>
      </c>
      <c r="H28" s="15"/>
    </row>
    <row r="29" spans="2:8" ht="75">
      <c r="B29" s="57"/>
      <c r="C29" s="18" t="s">
        <v>52</v>
      </c>
      <c r="D29" s="18" t="s">
        <v>53</v>
      </c>
      <c r="E29" s="17" t="s">
        <v>54</v>
      </c>
      <c r="F29" t="s">
        <v>23</v>
      </c>
      <c r="G29" t="s">
        <v>24</v>
      </c>
      <c r="H29" s="15"/>
    </row>
    <row r="30" spans="2:8">
      <c r="B30" s="57"/>
      <c r="C30" s="18" t="s">
        <v>55</v>
      </c>
      <c r="D30" s="18" t="s">
        <v>56</v>
      </c>
      <c r="E30" s="17" t="s">
        <v>57</v>
      </c>
      <c r="F30" t="s">
        <v>34</v>
      </c>
      <c r="G30" t="s">
        <v>24</v>
      </c>
      <c r="H30" s="15"/>
    </row>
    <row r="31" spans="2:8" ht="30">
      <c r="B31" s="57"/>
      <c r="C31" s="18" t="s">
        <v>58</v>
      </c>
      <c r="D31" s="18" t="s">
        <v>59</v>
      </c>
      <c r="E31" s="17" t="s">
        <v>60</v>
      </c>
      <c r="F31" t="s">
        <v>23</v>
      </c>
      <c r="G31" t="s">
        <v>24</v>
      </c>
      <c r="H31" s="15"/>
    </row>
    <row r="32" spans="2:8">
      <c r="B32" s="57"/>
      <c r="C32" s="18" t="s">
        <v>61</v>
      </c>
      <c r="D32" s="18" t="s">
        <v>62</v>
      </c>
      <c r="E32" s="17" t="s">
        <v>63</v>
      </c>
      <c r="F32" t="s">
        <v>34</v>
      </c>
      <c r="G32" t="s">
        <v>24</v>
      </c>
      <c r="H32" s="15"/>
    </row>
    <row r="33" spans="2:8" ht="60" customHeight="1">
      <c r="B33" s="101" t="s">
        <v>64</v>
      </c>
      <c r="C33" s="18" t="s">
        <v>65</v>
      </c>
      <c r="D33" s="18" t="s">
        <v>66</v>
      </c>
      <c r="E33" s="17" t="s">
        <v>67</v>
      </c>
      <c r="F33" t="s">
        <v>34</v>
      </c>
      <c r="G33" t="s">
        <v>24</v>
      </c>
      <c r="H33" s="15"/>
    </row>
    <row r="34" spans="2:8">
      <c r="B34" s="101"/>
      <c r="C34" s="18" t="s">
        <v>68</v>
      </c>
      <c r="D34" s="18" t="s">
        <v>69</v>
      </c>
      <c r="E34" s="17" t="s">
        <v>70</v>
      </c>
      <c r="F34" t="s">
        <v>34</v>
      </c>
      <c r="G34" t="s">
        <v>24</v>
      </c>
      <c r="H34" s="15"/>
    </row>
    <row r="35" spans="2:8" ht="30">
      <c r="B35" s="101"/>
      <c r="C35" s="18" t="s">
        <v>71</v>
      </c>
      <c r="D35" s="18" t="s">
        <v>72</v>
      </c>
      <c r="E35" s="17" t="s">
        <v>73</v>
      </c>
      <c r="F35" t="s">
        <v>34</v>
      </c>
      <c r="G35" t="s">
        <v>24</v>
      </c>
      <c r="H35" s="15"/>
    </row>
    <row r="36" spans="2:8">
      <c r="B36" s="101"/>
      <c r="C36" s="18" t="s">
        <v>74</v>
      </c>
      <c r="D36" s="18" t="s">
        <v>75</v>
      </c>
      <c r="E36" s="17" t="s">
        <v>76</v>
      </c>
      <c r="F36" t="s">
        <v>34</v>
      </c>
      <c r="G36" t="s">
        <v>24</v>
      </c>
      <c r="H36" s="15"/>
    </row>
    <row r="37" spans="2:8">
      <c r="B37" s="57"/>
      <c r="C37" s="18" t="s">
        <v>77</v>
      </c>
      <c r="D37" s="18" t="s">
        <v>78</v>
      </c>
      <c r="E37" s="17" t="s">
        <v>79</v>
      </c>
      <c r="F37" t="s">
        <v>34</v>
      </c>
      <c r="G37" t="s">
        <v>24</v>
      </c>
      <c r="H37" s="15"/>
    </row>
    <row r="38" spans="2:8">
      <c r="B38" s="57"/>
      <c r="C38" s="18" t="s">
        <v>80</v>
      </c>
      <c r="D38" s="18" t="s">
        <v>81</v>
      </c>
      <c r="E38" s="17" t="s">
        <v>82</v>
      </c>
      <c r="F38" t="s">
        <v>34</v>
      </c>
      <c r="G38" t="s">
        <v>11</v>
      </c>
      <c r="H38" s="15"/>
    </row>
    <row r="39" spans="2:8">
      <c r="B39" s="57"/>
      <c r="C39" s="18" t="s">
        <v>83</v>
      </c>
      <c r="D39" s="18" t="s">
        <v>84</v>
      </c>
      <c r="E39" s="17" t="s">
        <v>85</v>
      </c>
      <c r="F39" t="s">
        <v>34</v>
      </c>
      <c r="G39" t="s">
        <v>86</v>
      </c>
      <c r="H39" s="15"/>
    </row>
    <row r="40" spans="2:8">
      <c r="B40" s="57"/>
      <c r="C40" s="18" t="s">
        <v>87</v>
      </c>
      <c r="D40" s="18" t="s">
        <v>88</v>
      </c>
      <c r="E40" s="17" t="s">
        <v>89</v>
      </c>
      <c r="F40" t="s">
        <v>34</v>
      </c>
      <c r="G40" t="s">
        <v>90</v>
      </c>
      <c r="H40" s="15"/>
    </row>
    <row r="41" spans="2:8" ht="30">
      <c r="B41" s="57"/>
      <c r="C41" s="18" t="s">
        <v>91</v>
      </c>
      <c r="D41" s="18" t="s">
        <v>92</v>
      </c>
      <c r="E41" s="17" t="s">
        <v>93</v>
      </c>
      <c r="F41" t="s">
        <v>23</v>
      </c>
      <c r="G41" t="s">
        <v>24</v>
      </c>
      <c r="H41" s="15"/>
    </row>
    <row r="42" spans="2:8">
      <c r="B42" s="57"/>
      <c r="C42" s="18" t="s">
        <v>94</v>
      </c>
      <c r="D42" s="18" t="s">
        <v>95</v>
      </c>
      <c r="E42" s="17" t="s">
        <v>96</v>
      </c>
      <c r="F42" t="s">
        <v>23</v>
      </c>
      <c r="G42" t="s">
        <v>24</v>
      </c>
      <c r="H42" s="15"/>
    </row>
    <row r="43" spans="2:8">
      <c r="B43" s="57"/>
      <c r="C43" s="18" t="s">
        <v>97</v>
      </c>
      <c r="D43" s="18" t="s">
        <v>98</v>
      </c>
      <c r="E43" s="17" t="s">
        <v>99</v>
      </c>
      <c r="F43" t="s">
        <v>23</v>
      </c>
      <c r="G43" t="s">
        <v>11</v>
      </c>
      <c r="H43" s="15"/>
    </row>
    <row r="44" spans="2:8">
      <c r="B44" s="2"/>
      <c r="C44" s="18" t="s">
        <v>100</v>
      </c>
      <c r="D44" s="18" t="s">
        <v>101</v>
      </c>
      <c r="E44" s="17" t="s">
        <v>102</v>
      </c>
      <c r="F44" t="s">
        <v>23</v>
      </c>
      <c r="G44" t="s">
        <v>86</v>
      </c>
      <c r="H44" s="15"/>
    </row>
    <row r="45" spans="2:8">
      <c r="B45" s="2"/>
      <c r="C45" s="18" t="s">
        <v>103</v>
      </c>
      <c r="D45" s="18" t="s">
        <v>104</v>
      </c>
      <c r="E45" s="17" t="s">
        <v>105</v>
      </c>
      <c r="F45" t="s">
        <v>23</v>
      </c>
      <c r="G45" t="s">
        <v>90</v>
      </c>
      <c r="H45" s="15"/>
    </row>
    <row r="46" spans="2:8">
      <c r="B46" s="2"/>
      <c r="C46" s="18" t="s">
        <v>106</v>
      </c>
      <c r="D46" s="18" t="s">
        <v>107</v>
      </c>
      <c r="E46" s="17" t="s">
        <v>108</v>
      </c>
      <c r="F46" t="s">
        <v>23</v>
      </c>
      <c r="G46" t="s">
        <v>109</v>
      </c>
      <c r="H46" s="15"/>
    </row>
    <row r="47" spans="2:8" ht="30">
      <c r="B47" s="2"/>
      <c r="C47" s="18" t="s">
        <v>110</v>
      </c>
      <c r="D47" s="18" t="s">
        <v>111</v>
      </c>
      <c r="E47" s="17" t="s">
        <v>112</v>
      </c>
      <c r="F47" t="s">
        <v>23</v>
      </c>
      <c r="G47" t="s">
        <v>113</v>
      </c>
      <c r="H47" s="15"/>
    </row>
    <row r="48" spans="2:8">
      <c r="B48" s="2"/>
      <c r="C48" s="16" t="s">
        <v>114</v>
      </c>
      <c r="D48" s="16"/>
      <c r="E48" s="16"/>
      <c r="F48" s="16"/>
      <c r="H48" s="15"/>
    </row>
    <row r="49" spans="2:8">
      <c r="B49" s="2"/>
      <c r="H49" s="15"/>
    </row>
    <row r="50" spans="2:8" ht="15.75" thickBot="1">
      <c r="B50" s="3"/>
      <c r="C50" s="64"/>
      <c r="D50" s="64"/>
      <c r="E50" s="64"/>
      <c r="F50" s="64"/>
      <c r="G50" s="64"/>
      <c r="H50" s="65"/>
    </row>
  </sheetData>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EDIT'!$N$3:$N$10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I58"/>
  <sheetViews>
    <sheetView showGridLines="0" tabSelected="1" zoomScaleNormal="100" workbookViewId="0">
      <pane xSplit="8" ySplit="1" topLeftCell="W37" activePane="bottomRight" state="frozen"/>
      <selection pane="bottomRight" activeCell="AB39" sqref="AB1:AB1048576"/>
      <selection pane="bottomLeft" activeCell="C2" sqref="C2"/>
      <selection pane="topRight" activeCell="I1" sqref="I1"/>
    </sheetView>
  </sheetViews>
  <sheetFormatPr defaultColWidth="9.140625" defaultRowHeight="12" outlineLevelCol="1"/>
  <cols>
    <col min="1" max="1" width="5.42578125" style="32" customWidth="1"/>
    <col min="2" max="2" width="8.7109375" style="32" hidden="1" customWidth="1" outlineLevel="1"/>
    <col min="3" max="3" width="13.140625" style="32" customWidth="1" collapsed="1"/>
    <col min="4" max="4" width="9.140625" style="32" hidden="1" customWidth="1" outlineLevel="1"/>
    <col min="5" max="5" width="29.42578125" style="33" hidden="1" customWidth="1" outlineLevel="1"/>
    <col min="6" max="6" width="18.7109375" style="33" hidden="1" customWidth="1" outlineLevel="1"/>
    <col min="7" max="7" width="10.7109375" style="33" hidden="1" customWidth="1" outlineLevel="1"/>
    <col min="8" max="8" width="32.28515625" style="32" customWidth="1" collapsed="1"/>
    <col min="9" max="9" width="10.85546875" style="32" hidden="1" customWidth="1" outlineLevel="1"/>
    <col min="10" max="10" width="14.7109375" style="32" hidden="1" customWidth="1" outlineLevel="1"/>
    <col min="11" max="11" width="8.140625" style="32" hidden="1" customWidth="1" outlineLevel="1"/>
    <col min="12" max="12" width="13.7109375" style="32" customWidth="1" collapsed="1"/>
    <col min="13" max="13" width="10.42578125" style="32" customWidth="1"/>
    <col min="14" max="14" width="12" style="32" customWidth="1"/>
    <col min="15" max="16" width="12.42578125" style="32" customWidth="1"/>
    <col min="17" max="17" width="12.28515625" style="33" customWidth="1"/>
    <col min="18" max="18" width="10" style="32" customWidth="1"/>
    <col min="19" max="19" width="11.5703125" style="32" customWidth="1"/>
    <col min="20" max="20" width="11.7109375" style="32" hidden="1" customWidth="1" outlineLevel="1"/>
    <col min="21" max="21" width="11.140625" style="32" hidden="1" customWidth="1" outlineLevel="1"/>
    <col min="22" max="22" width="57.7109375" style="32" customWidth="1" collapsed="1"/>
    <col min="23" max="23" width="46.5703125" style="67" customWidth="1"/>
    <col min="24" max="24" width="77.7109375" style="32" customWidth="1"/>
    <col min="25" max="25" width="15.42578125" style="32" hidden="1" customWidth="1" outlineLevel="1"/>
    <col min="26" max="26" width="15.42578125" style="32" hidden="1" customWidth="1" outlineLevel="1" collapsed="1"/>
    <col min="27" max="27" width="9.140625" style="75" customWidth="1" collapsed="1"/>
    <col min="28" max="28" width="58.85546875" style="32" customWidth="1"/>
    <col min="29" max="29" width="14.28515625" style="32" hidden="1" customWidth="1" outlineLevel="1"/>
    <col min="30" max="30" width="6.5703125" style="32" hidden="1" customWidth="1" outlineLevel="1"/>
    <col min="31" max="31" width="12" style="32" hidden="1" customWidth="1" outlineLevel="1"/>
    <col min="32" max="32" width="5.42578125" style="32" hidden="1" customWidth="1" outlineLevel="1"/>
    <col min="33" max="33" width="12.7109375" style="32" hidden="1" customWidth="1" outlineLevel="1"/>
    <col min="34" max="34" width="11.7109375" style="32" hidden="1" customWidth="1" outlineLevel="1"/>
    <col min="35" max="35" width="11.7109375" style="32" customWidth="1" collapsed="1"/>
    <col min="36" max="16384" width="9.140625" style="32"/>
  </cols>
  <sheetData>
    <row r="1" spans="1:35" s="68" customFormat="1" ht="42" customHeight="1">
      <c r="A1" s="77" t="s">
        <v>21</v>
      </c>
      <c r="B1" s="73" t="s">
        <v>12</v>
      </c>
      <c r="C1" s="74" t="s">
        <v>29</v>
      </c>
      <c r="D1" s="74" t="s">
        <v>32</v>
      </c>
      <c r="E1" s="74" t="s">
        <v>36</v>
      </c>
      <c r="F1" s="74" t="s">
        <v>39</v>
      </c>
      <c r="G1" s="74" t="s">
        <v>42</v>
      </c>
      <c r="H1" s="74" t="s">
        <v>46</v>
      </c>
      <c r="I1" s="74" t="s">
        <v>50</v>
      </c>
      <c r="J1" s="74" t="s">
        <v>53</v>
      </c>
      <c r="K1" s="74" t="s">
        <v>56</v>
      </c>
      <c r="L1" s="74" t="s">
        <v>59</v>
      </c>
      <c r="M1" s="74" t="s">
        <v>62</v>
      </c>
      <c r="N1" s="74" t="s">
        <v>66</v>
      </c>
      <c r="O1" s="74" t="s">
        <v>69</v>
      </c>
      <c r="P1" s="74" t="s">
        <v>72</v>
      </c>
      <c r="Q1" s="74" t="s">
        <v>75</v>
      </c>
      <c r="R1" s="88" t="s">
        <v>78</v>
      </c>
      <c r="S1" s="88" t="s">
        <v>81</v>
      </c>
      <c r="T1" s="74" t="s">
        <v>84</v>
      </c>
      <c r="U1" s="74" t="s">
        <v>88</v>
      </c>
      <c r="V1" s="84" t="s">
        <v>115</v>
      </c>
      <c r="W1" s="89" t="s">
        <v>116</v>
      </c>
      <c r="X1" s="88" t="s">
        <v>117</v>
      </c>
      <c r="Y1" s="74" t="s">
        <v>118</v>
      </c>
      <c r="Z1" s="74" t="s">
        <v>119</v>
      </c>
      <c r="AA1" s="74" t="s">
        <v>107</v>
      </c>
      <c r="AB1" s="88" t="s">
        <v>111</v>
      </c>
      <c r="AC1" s="74" t="s">
        <v>120</v>
      </c>
      <c r="AD1" s="74" t="s">
        <v>121</v>
      </c>
      <c r="AE1" s="74" t="s">
        <v>122</v>
      </c>
      <c r="AF1" s="74" t="s">
        <v>123</v>
      </c>
      <c r="AG1" s="74" t="s">
        <v>124</v>
      </c>
      <c r="AH1" s="74" t="s">
        <v>125</v>
      </c>
      <c r="AI1" s="74" t="s">
        <v>126</v>
      </c>
    </row>
    <row r="2" spans="1:35" ht="48">
      <c r="A2" s="78" t="str">
        <f>'READ ME FIRST'!$D$12</f>
        <v>PGE</v>
      </c>
      <c r="B2" s="36">
        <f>'READ ME FIRST'!$D$15</f>
        <v>44774</v>
      </c>
      <c r="C2" s="37" t="s">
        <v>127</v>
      </c>
      <c r="D2" s="38" t="str">
        <f>IF(Initiatives!$C2="", "",INDEX('Initiative mapping-DO NOT EDIT'!$L$3:$L$13, MATCH(Initiatives!$C2,'Initiative mapping-DO NOT EDIT'!$K$3:$K$13,0)))</f>
        <v>7.3.1.</v>
      </c>
      <c r="E2" s="79" t="s">
        <v>128</v>
      </c>
      <c r="F2" s="39"/>
      <c r="G2" s="35">
        <f>IF(Initiatives!$E2="","x",IF(Initiatives!$E2="other", Initiatives!$F2, INDEX('Initiative mapping-DO NOT EDIT'!$D$3:$D$100,MATCH(Initiatives!$E2,'Initiative mapping-DO NOT EDIT'!$E$3:$E$100,0))))</f>
        <v>3</v>
      </c>
      <c r="H2" s="39" t="s">
        <v>129</v>
      </c>
      <c r="I2" s="41"/>
      <c r="J2" s="42" t="str">
        <f>_xlfn.CONCAT(Initiatives!$A2,"_", Initiatives!$C2,"_", IF(Initiatives!$E2="","x",IF(Initiatives!$E2="other", Initiatives!$F2, Initiatives!$E2)),"_",Initiatives!$I2, "_",YEAR(Initiatives!$B2))</f>
        <v>PGE_Risk Assessment &amp; Mapping_Ignition probability mapping showing the probability of ignition along the electric lines and equipment  __2022</v>
      </c>
      <c r="K2" s="82">
        <v>358</v>
      </c>
      <c r="L2" s="37"/>
      <c r="M2" s="43"/>
      <c r="N2" s="43"/>
      <c r="O2" s="43"/>
      <c r="P2" s="43"/>
      <c r="Q2" s="43"/>
      <c r="R2" s="43"/>
      <c r="S2" s="43"/>
      <c r="T2" s="43"/>
      <c r="U2" s="43"/>
      <c r="V2" s="58" t="s">
        <v>130</v>
      </c>
      <c r="W2" s="58" t="s">
        <v>131</v>
      </c>
      <c r="X2" s="58" t="s">
        <v>132</v>
      </c>
      <c r="Y2" s="58"/>
      <c r="Z2" s="58"/>
      <c r="AA2" s="43" t="s">
        <v>133</v>
      </c>
      <c r="AB2" s="37" t="s">
        <v>134</v>
      </c>
      <c r="AC2" s="44"/>
      <c r="AD2" s="44"/>
      <c r="AE2" s="34"/>
      <c r="AF2" s="45"/>
      <c r="AG2" s="46"/>
      <c r="AH2" s="46"/>
      <c r="AI2" s="69"/>
    </row>
    <row r="3" spans="1:35" ht="72">
      <c r="A3" s="78" t="str">
        <f>'READ ME FIRST'!$D$12</f>
        <v>PGE</v>
      </c>
      <c r="B3" s="36">
        <f>'READ ME FIRST'!$D$15</f>
        <v>44774</v>
      </c>
      <c r="C3" s="37" t="s">
        <v>127</v>
      </c>
      <c r="D3" s="38" t="str">
        <f>IF(Initiatives!$C3="", "",INDEX('Initiative mapping-DO NOT EDIT'!$L$3:$L$13, MATCH(Initiatives!$C3,'Initiative mapping-DO NOT EDIT'!$K$3:$K$13,0)))</f>
        <v>7.3.1.</v>
      </c>
      <c r="E3" s="79" t="s">
        <v>128</v>
      </c>
      <c r="F3" s="39"/>
      <c r="G3" s="35">
        <f>IF(Initiatives!$E3="","x",IF(Initiatives!$E3="other", Initiatives!$F3, INDEX('Initiative mapping-DO NOT EDIT'!$D$3:$D$100,MATCH(Initiatives!$E3,'Initiative mapping-DO NOT EDIT'!$E$3:$E$100,0))))</f>
        <v>3</v>
      </c>
      <c r="H3" s="40" t="s">
        <v>135</v>
      </c>
      <c r="I3" s="41"/>
      <c r="J3" s="42" t="str">
        <f>_xlfn.CONCAT(Initiatives!$A3,"_", Initiatives!$C3,"_", IF(Initiatives!$E3="","x",IF(Initiatives!$E3="other", Initiatives!$F3, Initiatives!$E3)),"_",Initiatives!$I3, "_",YEAR(Initiatives!$B3))</f>
        <v>PGE_Risk Assessment &amp; Mapping_Ignition probability mapping showing the probability of ignition along the electric lines and equipment  __2022</v>
      </c>
      <c r="K3" s="83">
        <v>358</v>
      </c>
      <c r="L3" s="37"/>
      <c r="M3" s="43"/>
      <c r="N3" s="43"/>
      <c r="O3" s="43"/>
      <c r="P3" s="43"/>
      <c r="Q3" s="43"/>
      <c r="R3" s="43"/>
      <c r="S3" s="43"/>
      <c r="T3" s="43"/>
      <c r="U3" s="43"/>
      <c r="V3" s="58" t="s">
        <v>136</v>
      </c>
      <c r="W3" s="58" t="s">
        <v>137</v>
      </c>
      <c r="X3" s="58" t="s">
        <v>138</v>
      </c>
      <c r="Y3" s="58"/>
      <c r="Z3" s="58"/>
      <c r="AA3" s="43" t="s">
        <v>133</v>
      </c>
      <c r="AB3" s="37" t="s">
        <v>134</v>
      </c>
      <c r="AC3" s="44"/>
      <c r="AD3" s="44"/>
      <c r="AE3" s="34"/>
      <c r="AF3" s="45"/>
      <c r="AG3" s="46"/>
      <c r="AH3" s="46"/>
      <c r="AI3" s="69"/>
    </row>
    <row r="4" spans="1:35" ht="108">
      <c r="A4" s="78" t="str">
        <f>'READ ME FIRST'!$D$12</f>
        <v>PGE</v>
      </c>
      <c r="B4" s="36">
        <f>'READ ME FIRST'!$D$15</f>
        <v>44774</v>
      </c>
      <c r="C4" s="37" t="s">
        <v>127</v>
      </c>
      <c r="D4" s="38" t="str">
        <f>IF(Initiatives!$C4="", "",INDEX('Initiative mapping-DO NOT EDIT'!$L$3:$L$13, MATCH(Initiatives!$C4,'Initiative mapping-DO NOT EDIT'!$K$3:$K$13,0)))</f>
        <v>7.3.1.</v>
      </c>
      <c r="E4" s="79" t="s">
        <v>139</v>
      </c>
      <c r="F4" s="39"/>
      <c r="G4" s="35">
        <f>IF(Initiatives!$E4="","x",IF(Initiatives!$E4="other", Initiatives!$F4, INDEX('Initiative mapping-DO NOT EDIT'!$D$3:$D$100,MATCH(Initiatives!$E4,'Initiative mapping-DO NOT EDIT'!$E$3:$E$100,0))))</f>
        <v>4</v>
      </c>
      <c r="H4" s="40" t="s">
        <v>140</v>
      </c>
      <c r="I4" s="41"/>
      <c r="J4" s="42" t="str">
        <f>_xlfn.CONCAT(Initiatives!$A4,"_", Initiatives!$C4,"_", IF(Initiatives!$E4="","x",IF(Initiatives!$E4="other", Initiatives!$F4, Initiatives!$E4)),"_",Initiatives!$I4, "_",YEAR(Initiatives!$B4))</f>
        <v>PGE_Risk Assessment &amp; Mapping_Initiative mapping and estimation of wildfire and PSPS risk-reduction impact __2022</v>
      </c>
      <c r="K4" s="83">
        <v>361</v>
      </c>
      <c r="L4" s="37" t="s">
        <v>141</v>
      </c>
      <c r="M4" s="43"/>
      <c r="N4" s="43"/>
      <c r="O4" s="43"/>
      <c r="P4" s="43"/>
      <c r="Q4" s="43"/>
      <c r="R4" s="43"/>
      <c r="S4" s="43"/>
      <c r="T4" s="43"/>
      <c r="U4" s="43"/>
      <c r="V4" s="58" t="s">
        <v>142</v>
      </c>
      <c r="W4" s="58" t="s">
        <v>143</v>
      </c>
      <c r="X4" s="58" t="s">
        <v>144</v>
      </c>
      <c r="Y4" s="58"/>
      <c r="Z4" s="58"/>
      <c r="AA4" s="43" t="s">
        <v>145</v>
      </c>
      <c r="AB4" s="58" t="s">
        <v>134</v>
      </c>
      <c r="AC4" s="44"/>
      <c r="AD4" s="44"/>
      <c r="AE4" s="34"/>
      <c r="AF4" s="45"/>
      <c r="AG4" s="46"/>
      <c r="AH4" s="46"/>
      <c r="AI4" s="69"/>
    </row>
    <row r="5" spans="1:35" ht="72">
      <c r="A5" s="78" t="str">
        <f>'READ ME FIRST'!$D$12</f>
        <v>PGE</v>
      </c>
      <c r="B5" s="36">
        <f>'READ ME FIRST'!$D$15</f>
        <v>44774</v>
      </c>
      <c r="C5" s="37" t="s">
        <v>127</v>
      </c>
      <c r="D5" s="38" t="str">
        <f>IF(Initiatives!$C5="", "",INDEX('Initiative mapping-DO NOT EDIT'!$L$3:$L$13, MATCH(Initiatives!$C5,'Initiative mapping-DO NOT EDIT'!$K$3:$K$13,0)))</f>
        <v>7.3.1.</v>
      </c>
      <c r="E5" s="79" t="s">
        <v>146</v>
      </c>
      <c r="F5" s="39"/>
      <c r="G5" s="35">
        <f>IF(Initiatives!$E5="","x",IF(Initiatives!$E5="other", Initiatives!$F5, INDEX('Initiative mapping-DO NOT EDIT'!$D$3:$D$100,MATCH(Initiatives!$E5,'Initiative mapping-DO NOT EDIT'!$E$3:$E$100,0))))</f>
        <v>5</v>
      </c>
      <c r="H5" s="39" t="s">
        <v>147</v>
      </c>
      <c r="I5" s="41"/>
      <c r="J5" s="42" t="str">
        <f>_xlfn.CONCAT(Initiatives!$A5,"_", Initiatives!$C5,"_", IF(Initiatives!$E5="","x",IF(Initiatives!$E5="other", Initiatives!$F5, Initiatives!$E5)),"_",Initiatives!$I5, "_",YEAR(Initiatives!$B5))</f>
        <v>PGE_Risk Assessment &amp; Mapping_Match drop simulations showing the potential wildfire consequence of ignitions that occur along the electric lines and equipment  __2022</v>
      </c>
      <c r="K5" s="83">
        <v>364</v>
      </c>
      <c r="L5" s="37"/>
      <c r="M5" s="43"/>
      <c r="N5" s="43"/>
      <c r="O5" s="43"/>
      <c r="P5" s="43"/>
      <c r="Q5" s="43"/>
      <c r="R5" s="43"/>
      <c r="S5" s="43"/>
      <c r="T5" s="43"/>
      <c r="U5" s="43"/>
      <c r="V5" s="58" t="s">
        <v>148</v>
      </c>
      <c r="W5" s="58" t="s">
        <v>149</v>
      </c>
      <c r="X5" s="58" t="s">
        <v>150</v>
      </c>
      <c r="Y5" s="58"/>
      <c r="Z5" s="58"/>
      <c r="AA5" s="43" t="s">
        <v>133</v>
      </c>
      <c r="AB5" s="58" t="s">
        <v>134</v>
      </c>
      <c r="AC5" s="44"/>
      <c r="AD5" s="44"/>
      <c r="AE5" s="34"/>
      <c r="AF5" s="45"/>
      <c r="AG5" s="46"/>
      <c r="AH5" s="46"/>
      <c r="AI5" s="69"/>
    </row>
    <row r="6" spans="1:35" ht="48">
      <c r="A6" s="78" t="str">
        <f>'READ ME FIRST'!$D$12</f>
        <v>PGE</v>
      </c>
      <c r="B6" s="36">
        <f>'READ ME FIRST'!$D$15</f>
        <v>44774</v>
      </c>
      <c r="C6" s="37" t="s">
        <v>127</v>
      </c>
      <c r="D6" s="38" t="str">
        <f>IF(Initiatives!$C6="", "",INDEX('Initiative mapping-DO NOT EDIT'!$L$3:$L$13, MATCH(Initiatives!$C6,'Initiative mapping-DO NOT EDIT'!$K$3:$K$13,0)))</f>
        <v>7.3.1.</v>
      </c>
      <c r="E6" s="79" t="s">
        <v>146</v>
      </c>
      <c r="F6" s="39"/>
      <c r="G6" s="35">
        <f>IF(Initiatives!$E6="","x",IF(Initiatives!$E6="other", Initiatives!$F6, INDEX('Initiative mapping-DO NOT EDIT'!$D$3:$D$100,MATCH(Initiatives!$E6,'Initiative mapping-DO NOT EDIT'!$E$3:$E$100,0))))</f>
        <v>5</v>
      </c>
      <c r="H6" s="39" t="s">
        <v>151</v>
      </c>
      <c r="I6" s="41"/>
      <c r="J6" s="42" t="str">
        <f>_xlfn.CONCAT(Initiatives!$A6,"_", Initiatives!$C6,"_", IF(Initiatives!$E6="","x",IF(Initiatives!$E6="other", Initiatives!$F6, Initiatives!$E6)),"_",Initiatives!$I6, "_",YEAR(Initiatives!$B6))</f>
        <v>PGE_Risk Assessment &amp; Mapping_Match drop simulations showing the potential wildfire consequence of ignitions that occur along the electric lines and equipment  __2022</v>
      </c>
      <c r="K6" s="83">
        <v>364</v>
      </c>
      <c r="L6" s="37"/>
      <c r="M6" s="43"/>
      <c r="N6" s="43"/>
      <c r="O6" s="43"/>
      <c r="P6" s="43"/>
      <c r="Q6" s="43"/>
      <c r="R6" s="43"/>
      <c r="S6" s="43"/>
      <c r="T6" s="43"/>
      <c r="U6" s="43"/>
      <c r="V6" s="58" t="s">
        <v>152</v>
      </c>
      <c r="W6" s="58" t="s">
        <v>153</v>
      </c>
      <c r="X6" s="58" t="s">
        <v>154</v>
      </c>
      <c r="Y6" s="58"/>
      <c r="Z6" s="58"/>
      <c r="AA6" s="43" t="s">
        <v>133</v>
      </c>
      <c r="AB6" s="58" t="s">
        <v>134</v>
      </c>
      <c r="AC6" s="44"/>
      <c r="AD6" s="44"/>
      <c r="AE6" s="34"/>
      <c r="AF6" s="45"/>
      <c r="AG6" s="46"/>
      <c r="AH6" s="46"/>
      <c r="AI6" s="69"/>
    </row>
    <row r="7" spans="1:35" ht="228">
      <c r="A7" s="78" t="str">
        <f>'READ ME FIRST'!$D$12</f>
        <v>PGE</v>
      </c>
      <c r="B7" s="36">
        <f>'READ ME FIRST'!$D$15</f>
        <v>44774</v>
      </c>
      <c r="C7" s="37" t="s">
        <v>155</v>
      </c>
      <c r="D7" s="38" t="str">
        <f>IF(Initiatives!$C7="", "",INDEX('Initiative mapping-DO NOT EDIT'!$L$3:$L$13, MATCH(Initiatives!$C7,'Initiative mapping-DO NOT EDIT'!$K$3:$K$13,0)))</f>
        <v>7.3.2.</v>
      </c>
      <c r="E7" s="79" t="s">
        <v>156</v>
      </c>
      <c r="F7" s="39"/>
      <c r="G7" s="35">
        <f>IF(Initiatives!$E7="","x",IF(Initiatives!$E7="other", Initiatives!$F7, INDEX('Initiative mapping-DO NOT EDIT'!$D$3:$D$100,MATCH(Initiatives!$E7,'Initiative mapping-DO NOT EDIT'!$E$3:$E$100,0))))</f>
        <v>1</v>
      </c>
      <c r="H7" s="39" t="s">
        <v>157</v>
      </c>
      <c r="I7" s="41"/>
      <c r="J7" s="42" t="str">
        <f>_xlfn.CONCAT(Initiatives!$A7,"_", Initiatives!$C7,"_", IF(Initiatives!$E7="","x",IF(Initiatives!$E7="other", Initiatives!$F7, Initiatives!$E7)),"_",Initiatives!$I7, "_",YEAR(Initiatives!$B7))</f>
        <v>PGE_Situational Awareness &amp; Forecasting_Advanced weather monitoring and weather stations __2022</v>
      </c>
      <c r="K7" s="83">
        <v>367</v>
      </c>
      <c r="L7" s="37"/>
      <c r="M7" s="43"/>
      <c r="N7" s="43"/>
      <c r="O7" s="43"/>
      <c r="P7" s="43"/>
      <c r="Q7" s="43"/>
      <c r="R7" s="43"/>
      <c r="S7" s="43"/>
      <c r="T7" s="43"/>
      <c r="U7" s="43"/>
      <c r="V7" s="58" t="s">
        <v>158</v>
      </c>
      <c r="W7" s="63" t="s">
        <v>159</v>
      </c>
      <c r="X7" s="58" t="s">
        <v>160</v>
      </c>
      <c r="Y7" s="58"/>
      <c r="Z7" s="58"/>
      <c r="AA7" s="43" t="s">
        <v>133</v>
      </c>
      <c r="AB7" s="37" t="s">
        <v>134</v>
      </c>
      <c r="AC7" s="44"/>
      <c r="AD7" s="44"/>
      <c r="AE7" s="34"/>
      <c r="AF7" s="45"/>
      <c r="AG7" s="46"/>
      <c r="AH7" s="46"/>
      <c r="AI7" s="69"/>
    </row>
    <row r="8" spans="1:35" ht="84">
      <c r="A8" s="78" t="str">
        <f>'READ ME FIRST'!$D$12</f>
        <v>PGE</v>
      </c>
      <c r="B8" s="36">
        <f>'READ ME FIRST'!$D$15</f>
        <v>44774</v>
      </c>
      <c r="C8" s="37" t="s">
        <v>155</v>
      </c>
      <c r="D8" s="38" t="str">
        <f>IF(Initiatives!$C8="", "",INDEX('Initiative mapping-DO NOT EDIT'!$L$3:$L$13, MATCH(Initiatives!$C8,'Initiative mapping-DO NOT EDIT'!$K$3:$K$13,0)))</f>
        <v>7.3.2.</v>
      </c>
      <c r="E8" s="79" t="s">
        <v>156</v>
      </c>
      <c r="F8" s="39"/>
      <c r="G8" s="35">
        <f>IF(Initiatives!$E8="","x",IF(Initiatives!$E8="other", Initiatives!$F8, INDEX('Initiative mapping-DO NOT EDIT'!$D$3:$D$100,MATCH(Initiatives!$E8,'Initiative mapping-DO NOT EDIT'!$E$3:$E$100,0))))</f>
        <v>1</v>
      </c>
      <c r="H8" s="39" t="s">
        <v>161</v>
      </c>
      <c r="I8" s="41"/>
      <c r="J8" s="42" t="str">
        <f>_xlfn.CONCAT(Initiatives!$A8,"_", Initiatives!$C8,"_", IF(Initiatives!$E8="","x",IF(Initiatives!$E8="other", Initiatives!$F8, Initiatives!$E8)),"_",Initiatives!$I8, "_",YEAR(Initiatives!$B8))</f>
        <v>PGE_Situational Awareness &amp; Forecasting_Advanced weather monitoring and weather stations __2022</v>
      </c>
      <c r="K8" s="83">
        <v>374</v>
      </c>
      <c r="L8" s="37" t="s">
        <v>162</v>
      </c>
      <c r="M8" s="43">
        <v>100</v>
      </c>
      <c r="N8" s="43">
        <v>5</v>
      </c>
      <c r="O8" s="43">
        <v>40</v>
      </c>
      <c r="P8" s="43">
        <v>85</v>
      </c>
      <c r="Q8" s="43">
        <v>100</v>
      </c>
      <c r="R8" s="43">
        <v>5</v>
      </c>
      <c r="S8" s="43">
        <v>34</v>
      </c>
      <c r="T8" s="43"/>
      <c r="U8" s="43"/>
      <c r="V8" s="58" t="s">
        <v>163</v>
      </c>
      <c r="W8" s="70" t="s">
        <v>164</v>
      </c>
      <c r="X8" s="58" t="s">
        <v>165</v>
      </c>
      <c r="Y8" s="58"/>
      <c r="Z8" s="58"/>
      <c r="AA8" s="43" t="s">
        <v>166</v>
      </c>
      <c r="AB8" s="37" t="s">
        <v>167</v>
      </c>
      <c r="AC8" s="44"/>
      <c r="AD8" s="44"/>
      <c r="AE8" s="34"/>
      <c r="AF8" s="45"/>
      <c r="AG8" s="46"/>
      <c r="AH8" s="46"/>
      <c r="AI8" s="69"/>
    </row>
    <row r="9" spans="1:35" ht="120">
      <c r="A9" s="78" t="str">
        <f>'READ ME FIRST'!$D$12</f>
        <v>PGE</v>
      </c>
      <c r="B9" s="36">
        <f>'READ ME FIRST'!$D$15</f>
        <v>44774</v>
      </c>
      <c r="C9" s="37" t="s">
        <v>155</v>
      </c>
      <c r="D9" s="38" t="str">
        <f>IF(Initiatives!$C9="", "",INDEX('Initiative mapping-DO NOT EDIT'!$L$3:$L$13, MATCH(Initiatives!$C9,'Initiative mapping-DO NOT EDIT'!$K$3:$K$13,0)))</f>
        <v>7.3.2.</v>
      </c>
      <c r="E9" s="79" t="s">
        <v>156</v>
      </c>
      <c r="F9" s="39"/>
      <c r="G9" s="35">
        <f>IF(Initiatives!$E9="","x",IF(Initiatives!$E9="other", Initiatives!$F9, INDEX('Initiative mapping-DO NOT EDIT'!$D$3:$D$100,MATCH(Initiatives!$E9,'Initiative mapping-DO NOT EDIT'!$E$3:$E$100,0))))</f>
        <v>1</v>
      </c>
      <c r="H9" s="39" t="s">
        <v>168</v>
      </c>
      <c r="I9" s="41"/>
      <c r="J9" s="42" t="str">
        <f>_xlfn.CONCAT(Initiatives!$A9,"_", Initiatives!$C9,"_", IF(Initiatives!$E9="","x",IF(Initiatives!$E9="other", Initiatives!$F9, Initiatives!$E9)),"_",Initiatives!$I9, "_",YEAR(Initiatives!$B9))</f>
        <v>PGE_Situational Awareness &amp; Forecasting_Advanced weather monitoring and weather stations __2022</v>
      </c>
      <c r="K9" s="83">
        <v>378</v>
      </c>
      <c r="L9" s="37" t="s">
        <v>169</v>
      </c>
      <c r="M9" s="43">
        <v>98</v>
      </c>
      <c r="N9" s="43">
        <v>8</v>
      </c>
      <c r="O9" s="43">
        <v>51</v>
      </c>
      <c r="P9" s="43">
        <v>90</v>
      </c>
      <c r="Q9" s="43">
        <v>98</v>
      </c>
      <c r="R9" s="43">
        <v>21</v>
      </c>
      <c r="S9" s="43">
        <v>47</v>
      </c>
      <c r="T9" s="43"/>
      <c r="U9" s="43"/>
      <c r="V9" s="58" t="s">
        <v>170</v>
      </c>
      <c r="W9" s="58" t="s">
        <v>171</v>
      </c>
      <c r="X9" s="58" t="s">
        <v>172</v>
      </c>
      <c r="Y9" s="58"/>
      <c r="Z9" s="58"/>
      <c r="AA9" s="43" t="s">
        <v>166</v>
      </c>
      <c r="AB9" s="37" t="s">
        <v>173</v>
      </c>
      <c r="AC9" s="44"/>
      <c r="AD9" s="44"/>
      <c r="AE9" s="34"/>
      <c r="AF9" s="45"/>
      <c r="AG9" s="46"/>
      <c r="AH9" s="46"/>
      <c r="AI9" s="69"/>
    </row>
    <row r="10" spans="1:35" ht="36">
      <c r="A10" s="78" t="str">
        <f>'READ ME FIRST'!$D$12</f>
        <v>PGE</v>
      </c>
      <c r="B10" s="36">
        <f>'READ ME FIRST'!$D$15</f>
        <v>44774</v>
      </c>
      <c r="C10" s="37" t="s">
        <v>155</v>
      </c>
      <c r="D10" s="38" t="str">
        <f>IF(Initiatives!$C10="", "",INDEX('Initiative mapping-DO NOT EDIT'!$L$3:$L$13, MATCH(Initiatives!$C10,'Initiative mapping-DO NOT EDIT'!$K$3:$K$13,0)))</f>
        <v>7.3.2.</v>
      </c>
      <c r="E10" s="79" t="s">
        <v>174</v>
      </c>
      <c r="F10" s="39"/>
      <c r="G10" s="35">
        <f>IF(Initiatives!$E10="","x",IF(Initiatives!$E10="other", Initiatives!$F10, INDEX('Initiative mapping-DO NOT EDIT'!$D$3:$D$100,MATCH(Initiatives!$E10,'Initiative mapping-DO NOT EDIT'!$E$3:$E$100,0))))</f>
        <v>2</v>
      </c>
      <c r="H10" s="49" t="s">
        <v>175</v>
      </c>
      <c r="I10" s="41"/>
      <c r="J10" s="42" t="str">
        <f>_xlfn.CONCAT(Initiatives!$A10,"_", Initiatives!$C10,"_", IF(Initiatives!$E10="","x",IF(Initiatives!$E10="other", Initiatives!$F10, Initiatives!$E10)),"_",Initiatives!$I10, "_",YEAR(Initiatives!$B10))</f>
        <v>PGE_Situational Awareness &amp; Forecasting_Continuous monitoring sensors __2022</v>
      </c>
      <c r="K10" s="83">
        <v>392</v>
      </c>
      <c r="L10" s="37" t="s">
        <v>176</v>
      </c>
      <c r="M10" s="43">
        <v>40</v>
      </c>
      <c r="N10" s="43">
        <v>5</v>
      </c>
      <c r="O10" s="43">
        <v>10</v>
      </c>
      <c r="P10" s="43">
        <v>25</v>
      </c>
      <c r="Q10" s="43">
        <v>40</v>
      </c>
      <c r="R10" s="43">
        <v>12</v>
      </c>
      <c r="S10" s="43">
        <v>21</v>
      </c>
      <c r="T10" s="43"/>
      <c r="U10" s="43"/>
      <c r="V10" s="58" t="s">
        <v>177</v>
      </c>
      <c r="W10" s="70" t="s">
        <v>178</v>
      </c>
      <c r="X10" s="58" t="s">
        <v>179</v>
      </c>
      <c r="Y10" s="58"/>
      <c r="Z10" s="58"/>
      <c r="AA10" s="43" t="s">
        <v>133</v>
      </c>
      <c r="AB10" s="37" t="s">
        <v>134</v>
      </c>
      <c r="AC10" s="44"/>
      <c r="AD10" s="44"/>
      <c r="AE10" s="34"/>
      <c r="AF10" s="45"/>
      <c r="AG10" s="46"/>
      <c r="AH10" s="46"/>
      <c r="AI10" s="69"/>
    </row>
    <row r="11" spans="1:35" s="33" customFormat="1" ht="36">
      <c r="A11" s="78" t="str">
        <f>'READ ME FIRST'!$D$12</f>
        <v>PGE</v>
      </c>
      <c r="B11" s="36">
        <f>'READ ME FIRST'!$D$15</f>
        <v>44774</v>
      </c>
      <c r="C11" s="37" t="s">
        <v>155</v>
      </c>
      <c r="D11" s="38" t="str">
        <f>IF(Initiatives!$C11="", "",INDEX('Initiative mapping-DO NOT EDIT'!$L$3:$L$13, MATCH(Initiatives!$C11,'Initiative mapping-DO NOT EDIT'!$K$3:$K$13,0)))</f>
        <v>7.3.2.</v>
      </c>
      <c r="E11" s="79" t="s">
        <v>174</v>
      </c>
      <c r="F11" s="39"/>
      <c r="G11" s="35">
        <f>IF(Initiatives!$E11="","x",IF(Initiatives!$E11="other", Initiatives!$F11, INDEX('Initiative mapping-DO NOT EDIT'!$D$3:$D$100,MATCH(Initiatives!$E11,'Initiative mapping-DO NOT EDIT'!$E$3:$E$100,0))))</f>
        <v>2</v>
      </c>
      <c r="H11" s="39" t="s">
        <v>180</v>
      </c>
      <c r="I11" s="41"/>
      <c r="J11" s="42" t="str">
        <f>_xlfn.CONCAT(Initiatives!$A11,"_", Initiatives!$C11,"_", IF(Initiatives!$E11="","x",IF(Initiatives!$E11="other", Initiatives!$F11, Initiatives!$E11)),"_",Initiatives!$I11, "_",YEAR(Initiatives!$B11))</f>
        <v>PGE_Situational Awareness &amp; Forecasting_Continuous monitoring sensors __2022</v>
      </c>
      <c r="K11" s="83">
        <v>395</v>
      </c>
      <c r="L11" s="37" t="s">
        <v>181</v>
      </c>
      <c r="M11" s="43">
        <v>2</v>
      </c>
      <c r="N11" s="43">
        <v>0</v>
      </c>
      <c r="O11" s="43">
        <v>0</v>
      </c>
      <c r="P11" s="43">
        <v>1</v>
      </c>
      <c r="Q11" s="43">
        <v>2</v>
      </c>
      <c r="R11" s="43">
        <v>0</v>
      </c>
      <c r="S11" s="43">
        <v>0</v>
      </c>
      <c r="T11" s="43"/>
      <c r="U11" s="43"/>
      <c r="V11" s="58" t="s">
        <v>182</v>
      </c>
      <c r="W11" s="58" t="s">
        <v>183</v>
      </c>
      <c r="X11" s="63" t="s">
        <v>184</v>
      </c>
      <c r="Y11" s="58"/>
      <c r="Z11" s="58"/>
      <c r="AA11" s="43" t="s">
        <v>133</v>
      </c>
      <c r="AB11" s="37" t="s">
        <v>134</v>
      </c>
      <c r="AC11" s="44"/>
      <c r="AD11" s="44"/>
      <c r="AE11" s="34"/>
      <c r="AF11" s="45"/>
      <c r="AG11" s="46"/>
      <c r="AH11" s="46"/>
      <c r="AI11" s="69"/>
    </row>
    <row r="12" spans="1:35" s="33" customFormat="1" ht="48">
      <c r="A12" s="78" t="str">
        <f>'READ ME FIRST'!$D$12</f>
        <v>PGE</v>
      </c>
      <c r="B12" s="36">
        <f>'READ ME FIRST'!$D$15</f>
        <v>44774</v>
      </c>
      <c r="C12" s="37" t="s">
        <v>155</v>
      </c>
      <c r="D12" s="38" t="str">
        <f>IF(Initiatives!$C12="", "",INDEX('Initiative mapping-DO NOT EDIT'!$L$3:$L$13, MATCH(Initiatives!$C12,'Initiative mapping-DO NOT EDIT'!$K$3:$K$13,0)))</f>
        <v>7.3.2.</v>
      </c>
      <c r="E12" s="79" t="s">
        <v>174</v>
      </c>
      <c r="F12" s="39"/>
      <c r="G12" s="35">
        <f>IF(Initiatives!$E12="","x",IF(Initiatives!$E12="other", Initiatives!$F12, INDEX('Initiative mapping-DO NOT EDIT'!$D$3:$D$100,MATCH(Initiatives!$E12,'Initiative mapping-DO NOT EDIT'!$E$3:$E$100,0))))</f>
        <v>2</v>
      </c>
      <c r="H12" s="39" t="s">
        <v>185</v>
      </c>
      <c r="I12" s="41"/>
      <c r="J12" s="42" t="str">
        <f>_xlfn.CONCAT(Initiatives!$A12,"_", Initiatives!$C12,"_", IF(Initiatives!$E12="","x",IF(Initiatives!$E12="other", Initiatives!$F12, Initiatives!$E12)),"_",Initiatives!$I12, "_",YEAR(Initiatives!$B12))</f>
        <v>PGE_Situational Awareness &amp; Forecasting_Continuous monitoring sensors __2022</v>
      </c>
      <c r="K12" s="83">
        <v>401</v>
      </c>
      <c r="L12" s="37" t="s">
        <v>181</v>
      </c>
      <c r="M12" s="43">
        <v>40</v>
      </c>
      <c r="N12" s="43">
        <v>0</v>
      </c>
      <c r="O12" s="43">
        <v>10</v>
      </c>
      <c r="P12" s="43">
        <v>40</v>
      </c>
      <c r="Q12" s="43">
        <v>40</v>
      </c>
      <c r="R12" s="43">
        <v>0</v>
      </c>
      <c r="S12" s="43">
        <v>10</v>
      </c>
      <c r="T12" s="43"/>
      <c r="U12" s="43"/>
      <c r="V12" s="58" t="s">
        <v>186</v>
      </c>
      <c r="W12" s="58" t="s">
        <v>183</v>
      </c>
      <c r="X12" s="63" t="s">
        <v>187</v>
      </c>
      <c r="Y12" s="58"/>
      <c r="Z12" s="58"/>
      <c r="AA12" s="43" t="s">
        <v>133</v>
      </c>
      <c r="AB12" s="37" t="s">
        <v>134</v>
      </c>
      <c r="AC12" s="44"/>
      <c r="AD12" s="44"/>
      <c r="AE12" s="34"/>
      <c r="AF12" s="45"/>
      <c r="AG12" s="46"/>
      <c r="AH12" s="46"/>
      <c r="AI12" s="69"/>
    </row>
    <row r="13" spans="1:35" s="33" customFormat="1" ht="72">
      <c r="A13" s="78" t="str">
        <f>'READ ME FIRST'!$D$12</f>
        <v>PGE</v>
      </c>
      <c r="B13" s="36">
        <f>'READ ME FIRST'!$D$15</f>
        <v>44774</v>
      </c>
      <c r="C13" s="37" t="s">
        <v>188</v>
      </c>
      <c r="D13" s="38" t="str">
        <f>IF(Initiatives!$C13="", "",INDEX('Initiative mapping-DO NOT EDIT'!$L$3:$L$13, MATCH(Initiatives!$C13,'Initiative mapping-DO NOT EDIT'!$K$3:$K$13,0)))</f>
        <v>7.3.3.</v>
      </c>
      <c r="E13" s="79" t="s">
        <v>189</v>
      </c>
      <c r="F13" s="39"/>
      <c r="G13" s="35">
        <f>IF(Initiatives!$E13="","x",IF(Initiatives!$E13="other", Initiatives!$F13, INDEX('Initiative mapping-DO NOT EDIT'!$D$3:$D$100,MATCH(Initiatives!$E13,'Initiative mapping-DO NOT EDIT'!$E$3:$E$100,0))))</f>
        <v>7</v>
      </c>
      <c r="H13" s="39" t="s">
        <v>190</v>
      </c>
      <c r="I13" s="41"/>
      <c r="J13" s="42" t="str">
        <f>_xlfn.CONCAT(Initiatives!$A13,"_", Initiatives!$C13,"_", IF(Initiatives!$E13="","x",IF(Initiatives!$E13="other", Initiatives!$F13, Initiatives!$E13)),"_",Initiatives!$I13, "_",YEAR(Initiatives!$B13))</f>
        <v>PGE_Grid Design &amp; System Hardening_Expulsion fuse replacement  __2022</v>
      </c>
      <c r="K13" s="83">
        <v>446</v>
      </c>
      <c r="L13" s="37" t="s">
        <v>191</v>
      </c>
      <c r="M13" s="43">
        <v>3000</v>
      </c>
      <c r="N13" s="43">
        <v>300</v>
      </c>
      <c r="O13" s="43">
        <v>1360</v>
      </c>
      <c r="P13" s="43">
        <v>2430</v>
      </c>
      <c r="Q13" s="43">
        <v>3000</v>
      </c>
      <c r="R13" s="43">
        <v>962</v>
      </c>
      <c r="S13" s="43">
        <v>2319</v>
      </c>
      <c r="T13" s="43"/>
      <c r="U13" s="43"/>
      <c r="V13" s="58" t="s">
        <v>192</v>
      </c>
      <c r="W13" s="70" t="s">
        <v>193</v>
      </c>
      <c r="X13" s="63" t="s">
        <v>194</v>
      </c>
      <c r="Y13" s="58"/>
      <c r="Z13" s="58"/>
      <c r="AA13" s="43" t="s">
        <v>133</v>
      </c>
      <c r="AB13" s="37" t="s">
        <v>134</v>
      </c>
      <c r="AC13" s="44"/>
      <c r="AD13" s="44"/>
      <c r="AE13" s="34"/>
      <c r="AF13" s="45"/>
      <c r="AG13" s="46"/>
      <c r="AH13" s="46"/>
      <c r="AI13" s="69"/>
    </row>
    <row r="14" spans="1:35" s="33" customFormat="1" ht="84">
      <c r="A14" s="78" t="str">
        <f>'READ ME FIRST'!$D$12</f>
        <v>PGE</v>
      </c>
      <c r="B14" s="36">
        <f>'READ ME FIRST'!$D$15</f>
        <v>44774</v>
      </c>
      <c r="C14" s="37" t="s">
        <v>188</v>
      </c>
      <c r="D14" s="38" t="str">
        <f>IF(Initiatives!$C14="", "",INDEX('Initiative mapping-DO NOT EDIT'!$L$3:$L$13, MATCH(Initiatives!$C14,'Initiative mapping-DO NOT EDIT'!$K$3:$K$13,0)))</f>
        <v>7.3.3.</v>
      </c>
      <c r="E14" s="79" t="s">
        <v>195</v>
      </c>
      <c r="F14" s="39"/>
      <c r="G14" s="35">
        <f>IF(Initiatives!$E14="","x",IF(Initiatives!$E14="other", Initiatives!$F14, INDEX('Initiative mapping-DO NOT EDIT'!$D$3:$D$100,MATCH(Initiatives!$E14,'Initiative mapping-DO NOT EDIT'!$E$3:$E$100,0))))</f>
        <v>8</v>
      </c>
      <c r="H14" s="39" t="s">
        <v>196</v>
      </c>
      <c r="I14" s="48" t="s">
        <v>197</v>
      </c>
      <c r="J14" s="42" t="str">
        <f>_xlfn.CONCAT(Initiatives!$A14,"_", Initiatives!$C14,"_", IF(Initiatives!$E14="","x",IF(Initiatives!$E14="other", Initiatives!$F14, Initiatives!$E14)),"_",Initiatives!$I14, "_",YEAR(Initiatives!$B14))</f>
        <v>PGE_Grid Design &amp; System Hardening_Grid topology improvements to mitigate or reduce PSPS events  _GhLogID_2022</v>
      </c>
      <c r="K14" s="83">
        <v>450</v>
      </c>
      <c r="L14" s="37" t="s">
        <v>198</v>
      </c>
      <c r="M14" s="43">
        <v>100</v>
      </c>
      <c r="N14" s="43">
        <v>0</v>
      </c>
      <c r="O14" s="43">
        <v>70</v>
      </c>
      <c r="P14" s="43">
        <v>100</v>
      </c>
      <c r="Q14" s="43">
        <v>100</v>
      </c>
      <c r="R14" s="43">
        <v>10</v>
      </c>
      <c r="S14" s="43">
        <v>22</v>
      </c>
      <c r="T14" s="43"/>
      <c r="U14" s="43"/>
      <c r="V14" s="58" t="s">
        <v>199</v>
      </c>
      <c r="W14" s="58" t="s">
        <v>200</v>
      </c>
      <c r="X14" s="58" t="s">
        <v>201</v>
      </c>
      <c r="Y14" s="58"/>
      <c r="Z14" s="58"/>
      <c r="AA14" s="43" t="s">
        <v>166</v>
      </c>
      <c r="AB14" s="37" t="s">
        <v>202</v>
      </c>
      <c r="AC14" s="44"/>
      <c r="AD14" s="44"/>
      <c r="AE14" s="34"/>
      <c r="AF14" s="45"/>
      <c r="AG14" s="46"/>
      <c r="AH14" s="46"/>
      <c r="AI14" s="71"/>
    </row>
    <row r="15" spans="1:35" s="33" customFormat="1" ht="48">
      <c r="A15" s="78" t="str">
        <f>'READ ME FIRST'!$D$12</f>
        <v>PGE</v>
      </c>
      <c r="B15" s="36">
        <f>'READ ME FIRST'!$D$15</f>
        <v>44774</v>
      </c>
      <c r="C15" s="37" t="s">
        <v>188</v>
      </c>
      <c r="D15" s="38" t="str">
        <f>IF(Initiatives!$C15="", "",INDEX('Initiative mapping-DO NOT EDIT'!$L$3:$L$13, MATCH(Initiatives!$C15,'Initiative mapping-DO NOT EDIT'!$K$3:$K$13,0)))</f>
        <v>7.3.3.</v>
      </c>
      <c r="E15" s="79" t="s">
        <v>195</v>
      </c>
      <c r="F15" s="39"/>
      <c r="G15" s="35">
        <f>IF(Initiatives!$E15="","x",IF(Initiatives!$E15="other", Initiatives!$F15, INDEX('Initiative mapping-DO NOT EDIT'!$D$3:$D$100,MATCH(Initiatives!$E15,'Initiative mapping-DO NOT EDIT'!$E$3:$E$100,0))))</f>
        <v>8</v>
      </c>
      <c r="H15" s="39" t="s">
        <v>203</v>
      </c>
      <c r="I15" s="48" t="s">
        <v>197</v>
      </c>
      <c r="J15" s="42" t="str">
        <f>_xlfn.CONCAT(Initiatives!$A15,"_", Initiatives!$C15,"_", IF(Initiatives!$E15="","x",IF(Initiatives!$E15="other", Initiatives!$F15, Initiatives!$E15)),"_",Initiatives!$I15, "_",YEAR(Initiatives!$B15))</f>
        <v>PGE_Grid Design &amp; System Hardening_Grid topology improvements to mitigate or reduce PSPS events  _GhLogID_2022</v>
      </c>
      <c r="K15" s="83">
        <v>454</v>
      </c>
      <c r="L15" s="37" t="s">
        <v>204</v>
      </c>
      <c r="M15" s="43">
        <v>15</v>
      </c>
      <c r="N15" s="43">
        <v>1</v>
      </c>
      <c r="O15" s="43">
        <v>8</v>
      </c>
      <c r="P15" s="43">
        <v>15</v>
      </c>
      <c r="Q15" s="43">
        <v>15</v>
      </c>
      <c r="R15" s="43">
        <v>1</v>
      </c>
      <c r="S15" s="43">
        <v>8</v>
      </c>
      <c r="T15" s="43"/>
      <c r="U15" s="43"/>
      <c r="V15" s="58" t="s">
        <v>205</v>
      </c>
      <c r="W15" s="70" t="s">
        <v>206</v>
      </c>
      <c r="X15" s="58" t="s">
        <v>207</v>
      </c>
      <c r="Y15" s="58"/>
      <c r="Z15" s="58"/>
      <c r="AA15" s="43" t="s">
        <v>133</v>
      </c>
      <c r="AB15" s="37" t="s">
        <v>134</v>
      </c>
      <c r="AC15" s="44"/>
      <c r="AD15" s="44"/>
      <c r="AE15" s="34"/>
      <c r="AF15" s="47"/>
      <c r="AG15" s="46"/>
      <c r="AH15" s="46"/>
      <c r="AI15" s="69"/>
    </row>
    <row r="16" spans="1:35" s="33" customFormat="1" ht="72">
      <c r="A16" s="78" t="str">
        <f>'READ ME FIRST'!$D$12</f>
        <v>PGE</v>
      </c>
      <c r="B16" s="36">
        <f>'READ ME FIRST'!$D$15</f>
        <v>44774</v>
      </c>
      <c r="C16" s="37" t="s">
        <v>188</v>
      </c>
      <c r="D16" s="38" t="str">
        <f>IF(Initiatives!$C16="", "",INDEX('Initiative mapping-DO NOT EDIT'!$L$3:$L$13, MATCH(Initiatives!$C16,'Initiative mapping-DO NOT EDIT'!$K$3:$K$13,0)))</f>
        <v>7.3.3.</v>
      </c>
      <c r="E16" s="79" t="s">
        <v>195</v>
      </c>
      <c r="F16" s="39"/>
      <c r="G16" s="35">
        <f>IF(Initiatives!$E16="","x",IF(Initiatives!$E16="other", Initiatives!$F16, INDEX('Initiative mapping-DO NOT EDIT'!$D$3:$D$100,MATCH(Initiatives!$E16,'Initiative mapping-DO NOT EDIT'!$E$3:$E$100,0))))</f>
        <v>8</v>
      </c>
      <c r="H16" s="39" t="s">
        <v>208</v>
      </c>
      <c r="I16" s="48" t="s">
        <v>197</v>
      </c>
      <c r="J16" s="42" t="str">
        <f>_xlfn.CONCAT(Initiatives!$A16,"_", Initiatives!$C16,"_", IF(Initiatives!$E16="","x",IF(Initiatives!$E16="other", Initiatives!$F16, Initiatives!$E16)),"_",Initiatives!$I16, "_",YEAR(Initiatives!$B16))</f>
        <v>PGE_Grid Design &amp; System Hardening_Grid topology improvements to mitigate or reduce PSPS events  _GhLogID_2022</v>
      </c>
      <c r="K16" s="83">
        <v>457</v>
      </c>
      <c r="L16" s="37" t="s">
        <v>209</v>
      </c>
      <c r="M16" s="43">
        <v>50</v>
      </c>
      <c r="N16" s="43">
        <v>0</v>
      </c>
      <c r="O16" s="43">
        <v>23</v>
      </c>
      <c r="P16" s="43">
        <v>39</v>
      </c>
      <c r="Q16" s="43">
        <v>50</v>
      </c>
      <c r="R16" s="43">
        <v>1</v>
      </c>
      <c r="S16" s="43">
        <v>14</v>
      </c>
      <c r="T16" s="43"/>
      <c r="U16" s="43"/>
      <c r="V16" s="58" t="s">
        <v>210</v>
      </c>
      <c r="W16" s="58" t="s">
        <v>211</v>
      </c>
      <c r="X16" s="63" t="s">
        <v>212</v>
      </c>
      <c r="Y16" s="58"/>
      <c r="Z16" s="58"/>
      <c r="AA16" s="43" t="s">
        <v>166</v>
      </c>
      <c r="AB16" s="37" t="s">
        <v>213</v>
      </c>
      <c r="AC16" s="44"/>
      <c r="AD16" s="44"/>
      <c r="AE16" s="34"/>
      <c r="AF16" s="47"/>
      <c r="AG16" s="46"/>
      <c r="AH16" s="46"/>
      <c r="AI16" s="71"/>
    </row>
    <row r="17" spans="1:35" s="33" customFormat="1" ht="84">
      <c r="A17" s="78" t="str">
        <f>'READ ME FIRST'!$D$12</f>
        <v>PGE</v>
      </c>
      <c r="B17" s="36">
        <f>'READ ME FIRST'!$D$15</f>
        <v>44774</v>
      </c>
      <c r="C17" s="37" t="s">
        <v>188</v>
      </c>
      <c r="D17" s="38" t="str">
        <f>IF(Initiatives!$C17="", "",INDEX('Initiative mapping-DO NOT EDIT'!$L$3:$L$13, MATCH(Initiatives!$C17,'Initiative mapping-DO NOT EDIT'!$K$3:$K$13,0)))</f>
        <v>7.3.3.</v>
      </c>
      <c r="E17" s="79" t="s">
        <v>214</v>
      </c>
      <c r="F17" s="39"/>
      <c r="G17" s="35">
        <f>IF(Initiatives!$E17="","x",IF(Initiatives!$E17="other", Initiatives!$F17, INDEX('Initiative mapping-DO NOT EDIT'!$D$3:$D$100,MATCH(Initiatives!$E17,'Initiative mapping-DO NOT EDIT'!$E$3:$E$100,0))))</f>
        <v>9</v>
      </c>
      <c r="H17" s="39" t="s">
        <v>215</v>
      </c>
      <c r="I17" s="41"/>
      <c r="J17" s="42" t="str">
        <f>_xlfn.CONCAT(Initiatives!$A17,"_", Initiatives!$C17,"_", IF(Initiatives!$E17="","x",IF(Initiatives!$E17="other", Initiatives!$F17, Initiatives!$E17)),"_",Initiatives!$I17, "_",YEAR(Initiatives!$B17))</f>
        <v>PGE_Grid Design &amp; System Hardening_Installation of system automation equipment __2022</v>
      </c>
      <c r="K17" s="83">
        <v>462</v>
      </c>
      <c r="L17" s="37" t="s">
        <v>216</v>
      </c>
      <c r="M17" s="43">
        <v>17</v>
      </c>
      <c r="N17" s="43">
        <v>0</v>
      </c>
      <c r="O17" s="43">
        <v>6</v>
      </c>
      <c r="P17" s="43">
        <v>13</v>
      </c>
      <c r="Q17" s="43">
        <v>17</v>
      </c>
      <c r="R17" s="43">
        <v>0</v>
      </c>
      <c r="S17" s="43">
        <v>3</v>
      </c>
      <c r="T17" s="43"/>
      <c r="U17" s="43"/>
      <c r="V17" s="58" t="s">
        <v>217</v>
      </c>
      <c r="W17" s="58" t="s">
        <v>218</v>
      </c>
      <c r="X17" s="58" t="s">
        <v>219</v>
      </c>
      <c r="Y17" s="58"/>
      <c r="Z17" s="58"/>
      <c r="AA17" s="43" t="s">
        <v>166</v>
      </c>
      <c r="AB17" s="37" t="s">
        <v>220</v>
      </c>
      <c r="AC17" s="44"/>
      <c r="AD17" s="44"/>
      <c r="AE17" s="34"/>
      <c r="AF17" s="47"/>
      <c r="AG17" s="46"/>
      <c r="AH17" s="46"/>
      <c r="AI17" s="69"/>
    </row>
    <row r="18" spans="1:35" s="33" customFormat="1" ht="36">
      <c r="A18" s="78" t="str">
        <f>'READ ME FIRST'!$D$12</f>
        <v>PGE</v>
      </c>
      <c r="B18" s="36">
        <f>'READ ME FIRST'!$D$15</f>
        <v>44774</v>
      </c>
      <c r="C18" s="39" t="s">
        <v>188</v>
      </c>
      <c r="D18" s="38" t="str">
        <f>IF(Initiatives!$C18="", "",INDEX('Initiative mapping-DO NOT EDIT'!$L$3:$L$13, MATCH(Initiatives!$C18,'Initiative mapping-DO NOT EDIT'!$K$3:$K$13,0)))</f>
        <v>7.3.3.</v>
      </c>
      <c r="E18" s="79" t="s">
        <v>214</v>
      </c>
      <c r="F18" s="39"/>
      <c r="G18" s="35">
        <f>IF(Initiatives!$E18="","x",IF(Initiatives!$E18="other", Initiatives!$F18, INDEX('Initiative mapping-DO NOT EDIT'!$D$3:$D$100,MATCH(Initiatives!$E18,'Initiative mapping-DO NOT EDIT'!$E$3:$E$100,0))))</f>
        <v>9</v>
      </c>
      <c r="H18" s="39" t="s">
        <v>221</v>
      </c>
      <c r="I18" s="41"/>
      <c r="J18" s="42" t="str">
        <f>_xlfn.CONCAT(Initiatives!$A18,"_", Initiatives!$C18,"_", IF(Initiatives!$E18="","x",IF(Initiatives!$E18="other", Initiatives!$F18, Initiatives!$E18)),"_",Initiatives!$I18, "_",YEAR(Initiatives!$B18))</f>
        <v>PGE_Grid Design &amp; System Hardening_Installation of system automation equipment __2022</v>
      </c>
      <c r="K18" s="83">
        <v>465</v>
      </c>
      <c r="L18" s="37" t="s">
        <v>222</v>
      </c>
      <c r="M18" s="43">
        <v>80</v>
      </c>
      <c r="N18" s="43">
        <v>0</v>
      </c>
      <c r="O18" s="43">
        <v>27</v>
      </c>
      <c r="P18" s="43">
        <v>63</v>
      </c>
      <c r="Q18" s="43">
        <v>80</v>
      </c>
      <c r="R18" s="43">
        <v>1</v>
      </c>
      <c r="S18" s="43">
        <v>14</v>
      </c>
      <c r="T18" s="43"/>
      <c r="U18" s="43"/>
      <c r="V18" s="58" t="s">
        <v>223</v>
      </c>
      <c r="W18" s="70" t="s">
        <v>224</v>
      </c>
      <c r="X18" s="58" t="s">
        <v>225</v>
      </c>
      <c r="Y18" s="58"/>
      <c r="Z18" s="58"/>
      <c r="AA18" s="43" t="s">
        <v>166</v>
      </c>
      <c r="AB18" s="37" t="s">
        <v>213</v>
      </c>
      <c r="AC18" s="44"/>
      <c r="AD18" s="44"/>
      <c r="AE18" s="34"/>
      <c r="AF18" s="47"/>
      <c r="AG18" s="46"/>
      <c r="AH18" s="46"/>
      <c r="AI18" s="69"/>
    </row>
    <row r="19" spans="1:35" s="33" customFormat="1" ht="180">
      <c r="A19" s="78" t="str">
        <f>'READ ME FIRST'!$D$12</f>
        <v>PGE</v>
      </c>
      <c r="B19" s="36">
        <f>'READ ME FIRST'!$D$15</f>
        <v>44774</v>
      </c>
      <c r="C19" s="39" t="s">
        <v>188</v>
      </c>
      <c r="D19" s="38" t="str">
        <f>IF(Initiatives!$C19="", "",INDEX('Initiative mapping-DO NOT EDIT'!$L$3:$L$13, MATCH(Initiatives!$C19,'Initiative mapping-DO NOT EDIT'!$K$3:$K$13,0)))</f>
        <v>7.3.3.</v>
      </c>
      <c r="E19" s="79" t="s">
        <v>226</v>
      </c>
      <c r="F19" s="39"/>
      <c r="G19" s="35">
        <f>IF(Initiatives!$E19="","x",IF(Initiatives!$E19="other", Initiatives!$F19, INDEX('Initiative mapping-DO NOT EDIT'!$D$3:$D$100,MATCH(Initiatives!$E19,'Initiative mapping-DO NOT EDIT'!$E$3:$E$100,0))))</f>
        <v>11</v>
      </c>
      <c r="H19" s="39" t="s">
        <v>227</v>
      </c>
      <c r="I19" s="41"/>
      <c r="J19" s="42" t="str">
        <f>_xlfn.CONCAT(Initiatives!$A19,"_", Initiatives!$C19,"_", IF(Initiatives!$E19="","x",IF(Initiatives!$E19="other", Initiatives!$F19, Initiatives!$E19)),"_",Initiatives!$I19, "_",YEAR(Initiatives!$B19))</f>
        <v>PGE_Grid Design &amp; System Hardening_Mitigation of impact on customers and other residents affected during PSPS event  __2022</v>
      </c>
      <c r="K19" s="83">
        <v>470</v>
      </c>
      <c r="L19" s="37" t="s">
        <v>228</v>
      </c>
      <c r="M19" s="43">
        <v>4</v>
      </c>
      <c r="N19" s="43">
        <v>0</v>
      </c>
      <c r="O19" s="43">
        <v>0</v>
      </c>
      <c r="P19" s="43">
        <v>2</v>
      </c>
      <c r="Q19" s="43">
        <v>4</v>
      </c>
      <c r="R19" s="43">
        <v>0</v>
      </c>
      <c r="S19" s="43">
        <v>0</v>
      </c>
      <c r="T19" s="43"/>
      <c r="U19" s="43"/>
      <c r="V19" s="58" t="s">
        <v>229</v>
      </c>
      <c r="W19" s="70" t="s">
        <v>230</v>
      </c>
      <c r="X19" s="58" t="s">
        <v>231</v>
      </c>
      <c r="Y19" s="58"/>
      <c r="Z19" s="58"/>
      <c r="AA19" s="43" t="s">
        <v>133</v>
      </c>
      <c r="AB19" s="37" t="s">
        <v>134</v>
      </c>
      <c r="AC19" s="44"/>
      <c r="AD19" s="44"/>
      <c r="AE19" s="34"/>
      <c r="AF19" s="47"/>
      <c r="AG19" s="46"/>
      <c r="AH19" s="46"/>
      <c r="AI19" s="69"/>
    </row>
    <row r="20" spans="1:35" s="33" customFormat="1" ht="36">
      <c r="A20" s="78" t="str">
        <f>'READ ME FIRST'!$D$12</f>
        <v>PGE</v>
      </c>
      <c r="B20" s="36">
        <f>'READ ME FIRST'!$D$15</f>
        <v>44774</v>
      </c>
      <c r="C20" s="39" t="s">
        <v>188</v>
      </c>
      <c r="D20" s="38" t="str">
        <f>IF(Initiatives!$C20="", "",INDEX('Initiative mapping-DO NOT EDIT'!$L$3:$L$13, MATCH(Initiatives!$C20,'Initiative mapping-DO NOT EDIT'!$K$3:$K$13,0)))</f>
        <v>7.3.3.</v>
      </c>
      <c r="E20" s="79" t="s">
        <v>226</v>
      </c>
      <c r="F20" s="39"/>
      <c r="G20" s="35">
        <f>IF(Initiatives!$E20="","x",IF(Initiatives!$E20="other", Initiatives!$F20, INDEX('Initiative mapping-DO NOT EDIT'!$D$3:$D$100,MATCH(Initiatives!$E20,'Initiative mapping-DO NOT EDIT'!$E$3:$E$100,0))))</f>
        <v>11</v>
      </c>
      <c r="H20" s="39" t="s">
        <v>232</v>
      </c>
      <c r="I20" s="41"/>
      <c r="J20" s="42" t="str">
        <f>_xlfn.CONCAT(Initiatives!$A20,"_", Initiatives!$C20,"_", IF(Initiatives!$E20="","x",IF(Initiatives!$E20="other", Initiatives!$F20, Initiatives!$E20)),"_",Initiatives!$I20, "_",YEAR(Initiatives!$B20))</f>
        <v>PGE_Grid Design &amp; System Hardening_Mitigation of impact on customers and other residents affected during PSPS event  __2022</v>
      </c>
      <c r="K20" s="83">
        <v>486</v>
      </c>
      <c r="L20" s="37" t="s">
        <v>191</v>
      </c>
      <c r="M20" s="43">
        <v>1</v>
      </c>
      <c r="N20" s="43">
        <v>0</v>
      </c>
      <c r="O20" s="43">
        <v>1</v>
      </c>
      <c r="P20" s="43">
        <v>1</v>
      </c>
      <c r="Q20" s="43">
        <v>1</v>
      </c>
      <c r="R20" s="43">
        <v>0</v>
      </c>
      <c r="S20" s="43">
        <v>1</v>
      </c>
      <c r="T20" s="43"/>
      <c r="U20" s="43"/>
      <c r="V20" s="58" t="s">
        <v>233</v>
      </c>
      <c r="W20" s="58" t="s">
        <v>234</v>
      </c>
      <c r="X20" s="58" t="s">
        <v>235</v>
      </c>
      <c r="Y20" s="58"/>
      <c r="Z20" s="58"/>
      <c r="AA20" s="43" t="s">
        <v>145</v>
      </c>
      <c r="AB20" s="37" t="s">
        <v>134</v>
      </c>
      <c r="AC20" s="44"/>
      <c r="AD20" s="44"/>
      <c r="AE20" s="34"/>
      <c r="AF20" s="47"/>
      <c r="AG20" s="46"/>
      <c r="AH20" s="46"/>
      <c r="AI20" s="69"/>
    </row>
    <row r="21" spans="1:35" s="33" customFormat="1" ht="48">
      <c r="A21" s="78" t="str">
        <f>'READ ME FIRST'!$D$12</f>
        <v>PGE</v>
      </c>
      <c r="B21" s="36">
        <f>'READ ME FIRST'!$D$15</f>
        <v>44774</v>
      </c>
      <c r="C21" s="39" t="s">
        <v>188</v>
      </c>
      <c r="D21" s="38" t="str">
        <f>IF(Initiatives!$C21="", "",INDEX('Initiative mapping-DO NOT EDIT'!$L$3:$L$13, MATCH(Initiatives!$C21,'Initiative mapping-DO NOT EDIT'!$K$3:$K$13,0)))</f>
        <v>7.3.3.</v>
      </c>
      <c r="E21" s="79" t="s">
        <v>226</v>
      </c>
      <c r="F21" s="39"/>
      <c r="G21" s="35">
        <f>IF(Initiatives!$E21="","x",IF(Initiatives!$E21="other", Initiatives!$F21, INDEX('Initiative mapping-DO NOT EDIT'!$D$3:$D$100,MATCH(Initiatives!$E21,'Initiative mapping-DO NOT EDIT'!$E$3:$E$100,0))))</f>
        <v>11</v>
      </c>
      <c r="H21" s="39" t="s">
        <v>236</v>
      </c>
      <c r="I21" s="41"/>
      <c r="J21" s="42" t="str">
        <f>_xlfn.CONCAT(Initiatives!$A21,"_", Initiatives!$C21,"_", IF(Initiatives!$E21="","x",IF(Initiatives!$E21="other", Initiatives!$F21, Initiatives!$E21)),"_",Initiatives!$I21, "_",YEAR(Initiatives!$B21))</f>
        <v>PGE_Grid Design &amp; System Hardening_Mitigation of impact on customers and other residents affected during PSPS event  __2022</v>
      </c>
      <c r="K21" s="83">
        <v>489</v>
      </c>
      <c r="L21" s="37" t="s">
        <v>237</v>
      </c>
      <c r="M21" s="43">
        <v>15</v>
      </c>
      <c r="N21" s="43">
        <v>4</v>
      </c>
      <c r="O21" s="43">
        <v>9</v>
      </c>
      <c r="P21" s="43">
        <v>13</v>
      </c>
      <c r="Q21" s="43">
        <v>15</v>
      </c>
      <c r="R21" s="43">
        <v>4</v>
      </c>
      <c r="S21" s="43">
        <v>9</v>
      </c>
      <c r="T21" s="43"/>
      <c r="U21" s="43"/>
      <c r="V21" s="58" t="s">
        <v>238</v>
      </c>
      <c r="W21" s="58" t="s">
        <v>239</v>
      </c>
      <c r="X21" s="58" t="s">
        <v>240</v>
      </c>
      <c r="Y21" s="58"/>
      <c r="Z21" s="58"/>
      <c r="AA21" s="43" t="s">
        <v>133</v>
      </c>
      <c r="AB21" s="58" t="s">
        <v>134</v>
      </c>
      <c r="AC21" s="44"/>
      <c r="AD21" s="44"/>
      <c r="AE21" s="34"/>
      <c r="AF21" s="47"/>
      <c r="AG21" s="46"/>
      <c r="AH21" s="46"/>
      <c r="AI21" s="69"/>
    </row>
    <row r="22" spans="1:35" s="33" customFormat="1" ht="72">
      <c r="A22" s="78" t="str">
        <f>'READ ME FIRST'!$D$12</f>
        <v>PGE</v>
      </c>
      <c r="B22" s="36">
        <f>'READ ME FIRST'!$D$15</f>
        <v>44774</v>
      </c>
      <c r="C22" s="39" t="s">
        <v>188</v>
      </c>
      <c r="D22" s="38" t="str">
        <f>IF(Initiatives!$C22="", "",INDEX('Initiative mapping-DO NOT EDIT'!$L$3:$L$13, MATCH(Initiatives!$C22,'Initiative mapping-DO NOT EDIT'!$K$3:$K$13,0)))</f>
        <v>7.3.3.</v>
      </c>
      <c r="E22" s="79" t="s">
        <v>241</v>
      </c>
      <c r="F22" s="39"/>
      <c r="G22" s="35">
        <f>IF(Initiatives!$E22="","x",IF(Initiatives!$E22="other", Initiatives!$F22, INDEX('Initiative mapping-DO NOT EDIT'!$D$3:$D$100,MATCH(Initiatives!$E22,'Initiative mapping-DO NOT EDIT'!$E$3:$E$100,0))))</f>
        <v>16</v>
      </c>
      <c r="H22" s="39" t="s">
        <v>242</v>
      </c>
      <c r="I22" s="48" t="s">
        <v>197</v>
      </c>
      <c r="J22" s="42" t="str">
        <f>_xlfn.CONCAT(Initiatives!$A22,"_", Initiatives!$C22,"_", IF(Initiatives!$E22="","x",IF(Initiatives!$E22="other", Initiatives!$F22, Initiatives!$E22)),"_",Initiatives!$I22, "_",YEAR(Initiatives!$B22))</f>
        <v>PGE_Grid Design &amp; System Hardening_Undergrounding of electric lines and/or equipment  _GhLogID_2022</v>
      </c>
      <c r="K22" s="83">
        <v>523</v>
      </c>
      <c r="L22" s="37" t="s">
        <v>243</v>
      </c>
      <c r="M22" s="43">
        <v>175</v>
      </c>
      <c r="N22" s="43">
        <v>23</v>
      </c>
      <c r="O22" s="43">
        <v>70</v>
      </c>
      <c r="P22" s="43">
        <v>131</v>
      </c>
      <c r="Q22" s="43">
        <v>175</v>
      </c>
      <c r="R22" s="43">
        <v>35.200000000000003</v>
      </c>
      <c r="S22" s="43">
        <v>72.2</v>
      </c>
      <c r="T22" s="43"/>
      <c r="U22" s="43"/>
      <c r="V22" s="58" t="s">
        <v>244</v>
      </c>
      <c r="W22" s="58" t="s">
        <v>245</v>
      </c>
      <c r="X22" s="63" t="s">
        <v>246</v>
      </c>
      <c r="Y22" s="58"/>
      <c r="Z22" s="58"/>
      <c r="AA22" s="43" t="s">
        <v>133</v>
      </c>
      <c r="AB22" s="37" t="s">
        <v>134</v>
      </c>
      <c r="AC22" s="44"/>
      <c r="AD22" s="44"/>
      <c r="AE22" s="34"/>
      <c r="AF22" s="47"/>
      <c r="AG22" s="46"/>
      <c r="AH22" s="46"/>
      <c r="AI22" s="71"/>
    </row>
    <row r="23" spans="1:35" s="33" customFormat="1" ht="60">
      <c r="A23" s="78" t="str">
        <f>'READ ME FIRST'!$D$12</f>
        <v>PGE</v>
      </c>
      <c r="B23" s="36">
        <f>'READ ME FIRST'!$D$15</f>
        <v>44774</v>
      </c>
      <c r="C23" s="39" t="s">
        <v>188</v>
      </c>
      <c r="D23" s="38" t="str">
        <f>IF(Initiatives!$C23="", "",INDEX('Initiative mapping-DO NOT EDIT'!$L$3:$L$13, MATCH(Initiatives!$C23,'Initiative mapping-DO NOT EDIT'!$K$3:$K$13,0)))</f>
        <v>7.3.3.</v>
      </c>
      <c r="E23" s="79" t="s">
        <v>247</v>
      </c>
      <c r="F23" s="39"/>
      <c r="G23" s="35">
        <f>IF(Initiatives!$E23="","x",IF(Initiatives!$E23="other", Initiatives!$F23, INDEX('Initiative mapping-DO NOT EDIT'!$D$3:$D$100,MATCH(Initiatives!$E23,'Initiative mapping-DO NOT EDIT'!$E$3:$E$100,0))))</f>
        <v>17</v>
      </c>
      <c r="H23" s="39" t="s">
        <v>248</v>
      </c>
      <c r="I23" s="41"/>
      <c r="J23" s="42" t="str">
        <f>_xlfn.CONCAT(Initiatives!$A23,"_", Initiatives!$C23,"_", IF(Initiatives!$E23="","x",IF(Initiatives!$E23="other", Initiatives!$F23, Initiatives!$E23)),"_",Initiatives!$I23, "_",YEAR(Initiatives!$B23))</f>
        <v>PGE_Grid Design &amp; System Hardening_Updates to grid topology to minimize risk of ignition in HFTDs  __2022</v>
      </c>
      <c r="K23" s="83">
        <v>537</v>
      </c>
      <c r="L23" s="37" t="s">
        <v>243</v>
      </c>
      <c r="M23" s="43">
        <v>470</v>
      </c>
      <c r="N23" s="43">
        <v>85</v>
      </c>
      <c r="O23" s="43">
        <v>230</v>
      </c>
      <c r="P23" s="43">
        <v>375</v>
      </c>
      <c r="Q23" s="43">
        <v>470</v>
      </c>
      <c r="R23" s="43">
        <v>95.2</v>
      </c>
      <c r="S23" s="43">
        <v>250.60000000000002</v>
      </c>
      <c r="T23" s="43"/>
      <c r="U23" s="43"/>
      <c r="V23" s="58" t="s">
        <v>249</v>
      </c>
      <c r="W23" s="58" t="s">
        <v>250</v>
      </c>
      <c r="X23" s="63" t="s">
        <v>251</v>
      </c>
      <c r="Y23" s="58"/>
      <c r="Z23" s="58"/>
      <c r="AA23" s="43" t="s">
        <v>133</v>
      </c>
      <c r="AB23" s="37" t="s">
        <v>134</v>
      </c>
      <c r="AC23" s="44"/>
      <c r="AD23" s="44"/>
      <c r="AE23" s="34"/>
      <c r="AF23" s="47"/>
      <c r="AG23" s="46"/>
      <c r="AH23" s="46"/>
      <c r="AI23" s="71"/>
    </row>
    <row r="24" spans="1:35" s="33" customFormat="1" ht="48">
      <c r="A24" s="78" t="str">
        <f>'READ ME FIRST'!$D$12</f>
        <v>PGE</v>
      </c>
      <c r="B24" s="36">
        <f>'READ ME FIRST'!$D$15</f>
        <v>44774</v>
      </c>
      <c r="C24" s="39" t="s">
        <v>188</v>
      </c>
      <c r="D24" s="38" t="str">
        <f>IF(Initiatives!$C24="", "",INDEX('Initiative mapping-DO NOT EDIT'!$L$3:$L$13, MATCH(Initiatives!$C24,'Initiative mapping-DO NOT EDIT'!$K$3:$K$13,0)))</f>
        <v>7.3.3.</v>
      </c>
      <c r="E24" s="79" t="s">
        <v>247</v>
      </c>
      <c r="F24" s="39"/>
      <c r="G24" s="35">
        <f>IF(Initiatives!$E24="","x",IF(Initiatives!$E24="other", Initiatives!$F24, INDEX('Initiative mapping-DO NOT EDIT'!$D$3:$D$100,MATCH(Initiatives!$E24,'Initiative mapping-DO NOT EDIT'!$E$3:$E$100,0))))</f>
        <v>17</v>
      </c>
      <c r="H24" s="39" t="s">
        <v>252</v>
      </c>
      <c r="I24" s="41"/>
      <c r="J24" s="42" t="str">
        <f>_xlfn.CONCAT(Initiatives!$A24,"_", Initiatives!$C24,"_", IF(Initiatives!$E24="","x",IF(Initiatives!$E24="other", Initiatives!$F24, Initiatives!$E24)),"_",Initiatives!$I24, "_",YEAR(Initiatives!$B24))</f>
        <v>PGE_Grid Design &amp; System Hardening_Updates to grid topology to minimize risk of ignition in HFTDs  __2022</v>
      </c>
      <c r="K24" s="83">
        <v>548</v>
      </c>
      <c r="L24" s="37" t="s">
        <v>243</v>
      </c>
      <c r="M24" s="43">
        <v>32.6</v>
      </c>
      <c r="N24" s="43">
        <v>4.2</v>
      </c>
      <c r="O24" s="43">
        <v>4.6000000000000005</v>
      </c>
      <c r="P24" s="43">
        <v>4.6000000000000005</v>
      </c>
      <c r="Q24" s="43">
        <v>32.6</v>
      </c>
      <c r="R24" s="92">
        <v>4.2</v>
      </c>
      <c r="S24" s="92">
        <v>7.7</v>
      </c>
      <c r="T24" s="43"/>
      <c r="U24" s="43"/>
      <c r="V24" s="58" t="s">
        <v>253</v>
      </c>
      <c r="W24" s="58" t="s">
        <v>254</v>
      </c>
      <c r="X24" s="63" t="s">
        <v>255</v>
      </c>
      <c r="Y24" s="58"/>
      <c r="Z24" s="58"/>
      <c r="AA24" s="43" t="s">
        <v>133</v>
      </c>
      <c r="AB24" s="37" t="s">
        <v>134</v>
      </c>
      <c r="AC24" s="44"/>
      <c r="AD24" s="44"/>
      <c r="AE24" s="34"/>
      <c r="AF24" s="47"/>
      <c r="AG24" s="46"/>
      <c r="AH24" s="46"/>
      <c r="AI24" s="71"/>
    </row>
    <row r="25" spans="1:35" s="33" customFormat="1" ht="60">
      <c r="A25" s="78" t="str">
        <f>'READ ME FIRST'!$D$12</f>
        <v>PGE</v>
      </c>
      <c r="B25" s="36">
        <f>'READ ME FIRST'!$D$15</f>
        <v>44774</v>
      </c>
      <c r="C25" s="39" t="s">
        <v>188</v>
      </c>
      <c r="D25" s="38" t="str">
        <f>IF(Initiatives!$C25="", "",INDEX('Initiative mapping-DO NOT EDIT'!$L$3:$L$13, MATCH(Initiatives!$C25,'Initiative mapping-DO NOT EDIT'!$K$3:$K$13,0)))</f>
        <v>7.3.3.</v>
      </c>
      <c r="E25" s="79" t="s">
        <v>247</v>
      </c>
      <c r="F25" s="39"/>
      <c r="G25" s="35">
        <f>IF(Initiatives!$E25="","x",IF(Initiatives!$E25="other", Initiatives!$F25, INDEX('Initiative mapping-DO NOT EDIT'!$D$3:$D$100,MATCH(Initiatives!$E25,'Initiative mapping-DO NOT EDIT'!$E$3:$E$100,0))))</f>
        <v>17</v>
      </c>
      <c r="H25" s="39" t="s">
        <v>256</v>
      </c>
      <c r="I25" s="41"/>
      <c r="J25" s="42" t="str">
        <f>_xlfn.CONCAT(Initiatives!$A25,"_", Initiatives!$C25,"_", IF(Initiatives!$E25="","x",IF(Initiatives!$E25="other", Initiatives!$F25, Initiatives!$E25)),"_",Initiatives!$I25, "_",YEAR(Initiatives!$B25))</f>
        <v>PGE_Grid Design &amp; System Hardening_Updates to grid topology to minimize risk of ignition in HFTDs  __2022</v>
      </c>
      <c r="K25" s="83">
        <v>552</v>
      </c>
      <c r="L25" s="37" t="s">
        <v>257</v>
      </c>
      <c r="M25" s="43">
        <v>4590</v>
      </c>
      <c r="N25" s="43">
        <v>220</v>
      </c>
      <c r="O25" s="43">
        <v>1590</v>
      </c>
      <c r="P25" s="43">
        <v>3270</v>
      </c>
      <c r="Q25" s="43">
        <v>4590</v>
      </c>
      <c r="R25" s="43">
        <v>1204</v>
      </c>
      <c r="S25" s="43">
        <v>2605</v>
      </c>
      <c r="T25" s="43"/>
      <c r="U25" s="43"/>
      <c r="V25" s="58" t="s">
        <v>258</v>
      </c>
      <c r="W25" s="85" t="s">
        <v>259</v>
      </c>
      <c r="X25" s="72" t="s">
        <v>260</v>
      </c>
      <c r="Y25" s="58"/>
      <c r="Z25" s="58"/>
      <c r="AA25" s="43" t="s">
        <v>133</v>
      </c>
      <c r="AB25" s="37" t="s">
        <v>134</v>
      </c>
      <c r="AC25" s="44"/>
      <c r="AD25" s="44"/>
      <c r="AE25" s="34"/>
      <c r="AF25" s="47"/>
      <c r="AG25" s="46"/>
      <c r="AH25" s="46"/>
      <c r="AI25" s="71"/>
    </row>
    <row r="26" spans="1:35" s="33" customFormat="1" ht="216">
      <c r="A26" s="78" t="str">
        <f>'READ ME FIRST'!$D$12</f>
        <v>PGE</v>
      </c>
      <c r="B26" s="36">
        <f>'READ ME FIRST'!$D$15</f>
        <v>44774</v>
      </c>
      <c r="C26" s="39" t="s">
        <v>188</v>
      </c>
      <c r="D26" s="38" t="str">
        <f>IF(Initiatives!$C26="", "",INDEX('Initiative mapping-DO NOT EDIT'!$L$3:$L$13, MATCH(Initiatives!$C26,'Initiative mapping-DO NOT EDIT'!$K$3:$K$13,0)))</f>
        <v>7.3.3.</v>
      </c>
      <c r="E26" s="79" t="s">
        <v>247</v>
      </c>
      <c r="F26" s="39"/>
      <c r="G26" s="35">
        <f>IF(Initiatives!$E26="","x",IF(Initiatives!$E26="other", Initiatives!$F26, INDEX('Initiative mapping-DO NOT EDIT'!$D$3:$D$100,MATCH(Initiatives!$E26,'Initiative mapping-DO NOT EDIT'!$E$3:$E$100,0))))</f>
        <v>17</v>
      </c>
      <c r="H26" s="39" t="s">
        <v>261</v>
      </c>
      <c r="I26" s="41"/>
      <c r="J26" s="42" t="str">
        <f>_xlfn.CONCAT(Initiatives!$A26,"_", Initiatives!$C26,"_", IF(Initiatives!$E26="","x",IF(Initiatives!$E26="other", Initiatives!$F26, Initiatives!$E26)),"_",Initiatives!$I26, "_",YEAR(Initiatives!$B26))</f>
        <v>PGE_Grid Design &amp; System Hardening_Updates to grid topology to minimize risk of ignition in HFTDs  __2022</v>
      </c>
      <c r="K26" s="83">
        <v>558</v>
      </c>
      <c r="L26" s="37" t="s">
        <v>262</v>
      </c>
      <c r="M26" s="43">
        <v>2</v>
      </c>
      <c r="N26" s="43">
        <v>0</v>
      </c>
      <c r="O26" s="43">
        <v>0</v>
      </c>
      <c r="P26" s="43">
        <v>0</v>
      </c>
      <c r="Q26" s="43">
        <v>2</v>
      </c>
      <c r="R26" s="43">
        <v>0</v>
      </c>
      <c r="S26" s="43">
        <v>0</v>
      </c>
      <c r="T26" s="43"/>
      <c r="U26" s="43"/>
      <c r="V26" s="58" t="s">
        <v>263</v>
      </c>
      <c r="W26" s="58" t="s">
        <v>264</v>
      </c>
      <c r="X26" s="58" t="s">
        <v>265</v>
      </c>
      <c r="Y26" s="58"/>
      <c r="Z26" s="58"/>
      <c r="AA26" s="43" t="s">
        <v>133</v>
      </c>
      <c r="AB26" s="58" t="s">
        <v>134</v>
      </c>
      <c r="AC26" s="44"/>
      <c r="AD26" s="44"/>
      <c r="AE26" s="34"/>
      <c r="AF26" s="47"/>
      <c r="AG26" s="46"/>
      <c r="AH26" s="46"/>
      <c r="AI26" s="71"/>
    </row>
    <row r="27" spans="1:35" s="33" customFormat="1" ht="36">
      <c r="A27" s="78" t="str">
        <f>'READ ME FIRST'!$D$12</f>
        <v>PGE</v>
      </c>
      <c r="B27" s="36">
        <f>'READ ME FIRST'!$D$15</f>
        <v>44774</v>
      </c>
      <c r="C27" s="39" t="s">
        <v>188</v>
      </c>
      <c r="D27" s="38" t="str">
        <f>IF(Initiatives!$C27="", "",INDEX('Initiative mapping-DO NOT EDIT'!$L$3:$L$13, MATCH(Initiatives!$C27,'Initiative mapping-DO NOT EDIT'!$K$3:$K$13,0)))</f>
        <v>7.3.3.</v>
      </c>
      <c r="E27" s="79" t="s">
        <v>247</v>
      </c>
      <c r="F27" s="39"/>
      <c r="G27" s="35">
        <f>IF(Initiatives!$E27="","x",IF(Initiatives!$E27="other", Initiatives!$F27, INDEX('Initiative mapping-DO NOT EDIT'!$D$3:$D$100,MATCH(Initiatives!$E27,'Initiative mapping-DO NOT EDIT'!$E$3:$E$100,0))))</f>
        <v>17</v>
      </c>
      <c r="H27" s="39" t="s">
        <v>266</v>
      </c>
      <c r="I27" s="41"/>
      <c r="J27" s="42" t="str">
        <f>_xlfn.CONCAT(Initiatives!$A27,"_", Initiatives!$C27,"_", IF(Initiatives!$E27="","x",IF(Initiatives!$E27="other", Initiatives!$F27, Initiatives!$E27)),"_",Initiatives!$I27, "_",YEAR(Initiatives!$B27))</f>
        <v>PGE_Grid Design &amp; System Hardening_Updates to grid topology to minimize risk of ignition in HFTDs  __2022</v>
      </c>
      <c r="K27" s="83">
        <v>566</v>
      </c>
      <c r="L27" s="37" t="s">
        <v>267</v>
      </c>
      <c r="M27" s="43">
        <v>55</v>
      </c>
      <c r="N27" s="43">
        <v>1</v>
      </c>
      <c r="O27" s="43">
        <v>12</v>
      </c>
      <c r="P27" s="43">
        <v>25</v>
      </c>
      <c r="Q27" s="43">
        <v>55</v>
      </c>
      <c r="R27" s="43">
        <v>3.46</v>
      </c>
      <c r="S27" s="92">
        <v>19.940000000000001</v>
      </c>
      <c r="T27" s="43"/>
      <c r="U27" s="43"/>
      <c r="V27" s="58" t="s">
        <v>268</v>
      </c>
      <c r="W27" s="58" t="s">
        <v>269</v>
      </c>
      <c r="X27" s="58" t="s">
        <v>270</v>
      </c>
      <c r="Y27" s="58"/>
      <c r="Z27" s="58"/>
      <c r="AA27" s="43" t="s">
        <v>133</v>
      </c>
      <c r="AB27" s="37" t="s">
        <v>134</v>
      </c>
      <c r="AC27" s="44"/>
      <c r="AD27" s="44"/>
      <c r="AE27" s="34"/>
      <c r="AF27" s="47"/>
      <c r="AG27" s="46"/>
      <c r="AH27" s="46"/>
      <c r="AI27" s="71"/>
    </row>
    <row r="28" spans="1:35" s="33" customFormat="1" ht="108">
      <c r="A28" s="78" t="str">
        <f>'READ ME FIRST'!$D$12</f>
        <v>PGE</v>
      </c>
      <c r="B28" s="36">
        <f>'READ ME FIRST'!$D$15</f>
        <v>44774</v>
      </c>
      <c r="C28" s="39" t="s">
        <v>271</v>
      </c>
      <c r="D28" s="38" t="str">
        <f>IF(Initiatives!$C28="", "",INDEX('Initiative mapping-DO NOT EDIT'!$L$3:$L$13, MATCH(Initiatives!$C28,'Initiative mapping-DO NOT EDIT'!$K$3:$K$13,0)))</f>
        <v>7.3.4.</v>
      </c>
      <c r="E28" s="79" t="s">
        <v>272</v>
      </c>
      <c r="F28" s="39"/>
      <c r="G28" s="35">
        <f>IF(Initiatives!$E28="","x",IF(Initiatives!$E28="other", Initiatives!$F28, INDEX('Initiative mapping-DO NOT EDIT'!$D$3:$D$100,MATCH(Initiatives!$E28,'Initiative mapping-DO NOT EDIT'!$E$3:$E$100,0))))</f>
        <v>1</v>
      </c>
      <c r="H28" s="39" t="s">
        <v>273</v>
      </c>
      <c r="I28" s="48" t="s">
        <v>274</v>
      </c>
      <c r="J28" s="42" t="str">
        <f>_xlfn.CONCAT(Initiatives!$A28,"_", Initiatives!$C28,"_", IF(Initiatives!$E28="","x",IF(Initiatives!$E28="other", Initiatives!$F28, Initiatives!$E28)),"_",Initiatives!$I28, "_",YEAR(Initiatives!$B28))</f>
        <v>PGE_Asset Management &amp; Inspections_Detailed inspections of distribution electric lines and equipment  _AiLogID_2022</v>
      </c>
      <c r="K28" s="83">
        <v>569</v>
      </c>
      <c r="L28" s="37" t="s">
        <v>275</v>
      </c>
      <c r="M28" s="43">
        <v>396000</v>
      </c>
      <c r="N28" s="43">
        <v>6235</v>
      </c>
      <c r="O28" s="43">
        <v>311359</v>
      </c>
      <c r="P28" s="43">
        <v>396000</v>
      </c>
      <c r="Q28" s="43">
        <v>396000</v>
      </c>
      <c r="R28" s="43">
        <v>6235</v>
      </c>
      <c r="S28" s="43">
        <v>250749</v>
      </c>
      <c r="T28" s="43"/>
      <c r="U28" s="43"/>
      <c r="V28" s="58" t="s">
        <v>276</v>
      </c>
      <c r="W28" s="70" t="s">
        <v>277</v>
      </c>
      <c r="X28" s="58" t="s">
        <v>278</v>
      </c>
      <c r="Y28" s="58"/>
      <c r="Z28" s="58"/>
      <c r="AA28" s="43" t="s">
        <v>166</v>
      </c>
      <c r="AB28" s="58" t="s">
        <v>279</v>
      </c>
      <c r="AC28" s="44"/>
      <c r="AD28" s="44"/>
      <c r="AE28" s="34"/>
      <c r="AF28" s="47"/>
      <c r="AG28" s="46"/>
      <c r="AH28" s="46"/>
      <c r="AI28" s="71"/>
    </row>
    <row r="29" spans="1:35" s="33" customFormat="1" ht="108">
      <c r="A29" s="78" t="str">
        <f>'READ ME FIRST'!$D$12</f>
        <v>PGE</v>
      </c>
      <c r="B29" s="36">
        <f>'READ ME FIRST'!$D$15</f>
        <v>44774</v>
      </c>
      <c r="C29" s="39" t="s">
        <v>271</v>
      </c>
      <c r="D29" s="38" t="str">
        <f>IF(Initiatives!$C29="", "",INDEX('Initiative mapping-DO NOT EDIT'!$L$3:$L$13, MATCH(Initiatives!$C29,'Initiative mapping-DO NOT EDIT'!$K$3:$K$13,0)))</f>
        <v>7.3.4.</v>
      </c>
      <c r="E29" s="79" t="s">
        <v>280</v>
      </c>
      <c r="F29" s="39"/>
      <c r="G29" s="35">
        <f>IF(Initiatives!$E29="","x",IF(Initiatives!$E29="other", Initiatives!$F29, INDEX('Initiative mapping-DO NOT EDIT'!$D$3:$D$100,MATCH(Initiatives!$E29,'Initiative mapping-DO NOT EDIT'!$E$3:$E$100,0))))</f>
        <v>2</v>
      </c>
      <c r="H29" s="39" t="s">
        <v>281</v>
      </c>
      <c r="I29" s="48" t="s">
        <v>274</v>
      </c>
      <c r="J29" s="42" t="str">
        <f>_xlfn.CONCAT(Initiatives!$A29,"_", Initiatives!$C29,"_", IF(Initiatives!$E29="","x",IF(Initiatives!$E29="other", Initiatives!$F29, Initiatives!$E29)),"_",Initiatives!$I29, "_",YEAR(Initiatives!$B29))</f>
        <v>PGE_Asset Management &amp; Inspections_Detailed inspections of transmission electric lines and equipment  _AiLogID_2022</v>
      </c>
      <c r="K29" s="83">
        <v>574</v>
      </c>
      <c r="L29" s="37" t="s">
        <v>282</v>
      </c>
      <c r="M29" s="43">
        <v>39191</v>
      </c>
      <c r="N29" s="43">
        <v>2783</v>
      </c>
      <c r="O29" s="43">
        <v>33758</v>
      </c>
      <c r="P29" s="43">
        <v>39191</v>
      </c>
      <c r="Q29" s="43">
        <v>39191</v>
      </c>
      <c r="R29" s="43">
        <v>2711</v>
      </c>
      <c r="S29" s="43">
        <v>38529</v>
      </c>
      <c r="T29" s="43"/>
      <c r="U29" s="43"/>
      <c r="V29" s="58" t="s">
        <v>283</v>
      </c>
      <c r="W29" s="58" t="s">
        <v>284</v>
      </c>
      <c r="X29" s="58" t="s">
        <v>285</v>
      </c>
      <c r="Y29" s="58"/>
      <c r="Z29" s="58"/>
      <c r="AA29" s="43" t="s">
        <v>133</v>
      </c>
      <c r="AB29" s="58" t="s">
        <v>134</v>
      </c>
      <c r="AC29" s="44"/>
      <c r="AD29" s="44"/>
      <c r="AE29" s="34"/>
      <c r="AF29" s="47"/>
      <c r="AG29" s="46"/>
      <c r="AH29" s="46"/>
      <c r="AI29" s="71"/>
    </row>
    <row r="30" spans="1:35" s="33" customFormat="1" ht="108">
      <c r="A30" s="78" t="str">
        <f>'READ ME FIRST'!$D$12</f>
        <v>PGE</v>
      </c>
      <c r="B30" s="36">
        <f>'READ ME FIRST'!$D$15</f>
        <v>44774</v>
      </c>
      <c r="C30" s="39" t="s">
        <v>271</v>
      </c>
      <c r="D30" s="38" t="str">
        <f>IF(Initiatives!$C30="", "",INDEX('Initiative mapping-DO NOT EDIT'!$L$3:$L$13, MATCH(Initiatives!$C30,'Initiative mapping-DO NOT EDIT'!$K$3:$K$13,0)))</f>
        <v>7.3.4.</v>
      </c>
      <c r="E30" s="79" t="s">
        <v>280</v>
      </c>
      <c r="F30" s="39"/>
      <c r="G30" s="35">
        <f>IF(Initiatives!$E30="","x",IF(Initiatives!$E30="other", Initiatives!$F30, INDEX('Initiative mapping-DO NOT EDIT'!$D$3:$D$100,MATCH(Initiatives!$E30,'Initiative mapping-DO NOT EDIT'!$E$3:$E$100,0))))</f>
        <v>2</v>
      </c>
      <c r="H30" s="39" t="s">
        <v>286</v>
      </c>
      <c r="I30" s="48" t="s">
        <v>274</v>
      </c>
      <c r="J30" s="42" t="str">
        <f>_xlfn.CONCAT(Initiatives!$A30,"_", Initiatives!$C30,"_", IF(Initiatives!$E30="","x",IF(Initiatives!$E30="other", Initiatives!$F30, Initiatives!$E30)),"_",Initiatives!$I30, "_",YEAR(Initiatives!$B30))</f>
        <v>PGE_Asset Management &amp; Inspections_Detailed inspections of transmission electric lines and equipment  _AiLogID_2022</v>
      </c>
      <c r="K30" s="83">
        <v>574</v>
      </c>
      <c r="L30" s="37" t="s">
        <v>282</v>
      </c>
      <c r="M30" s="43">
        <v>1832</v>
      </c>
      <c r="N30" s="43">
        <v>661</v>
      </c>
      <c r="O30" s="43">
        <v>1832</v>
      </c>
      <c r="P30" s="43">
        <v>1832</v>
      </c>
      <c r="Q30" s="43">
        <v>1832</v>
      </c>
      <c r="R30" s="43">
        <v>1177</v>
      </c>
      <c r="S30" s="43">
        <v>1833</v>
      </c>
      <c r="T30" s="43"/>
      <c r="U30" s="43"/>
      <c r="V30" s="58" t="s">
        <v>287</v>
      </c>
      <c r="W30" s="70" t="s">
        <v>288</v>
      </c>
      <c r="X30" s="58" t="s">
        <v>289</v>
      </c>
      <c r="Y30" s="58"/>
      <c r="Z30" s="58"/>
      <c r="AA30" s="43" t="s">
        <v>145</v>
      </c>
      <c r="AB30" s="37" t="s">
        <v>134</v>
      </c>
      <c r="AC30" s="44"/>
      <c r="AD30" s="44"/>
      <c r="AE30" s="34"/>
      <c r="AF30" s="47"/>
      <c r="AG30" s="46"/>
      <c r="AH30" s="46"/>
      <c r="AI30" s="71"/>
    </row>
    <row r="31" spans="1:35" s="33" customFormat="1" ht="108">
      <c r="A31" s="78" t="str">
        <f>'READ ME FIRST'!$D$12</f>
        <v>PGE</v>
      </c>
      <c r="B31" s="36">
        <f>'READ ME FIRST'!$D$15</f>
        <v>44774</v>
      </c>
      <c r="C31" s="39" t="s">
        <v>271</v>
      </c>
      <c r="D31" s="38" t="str">
        <f>IF(Initiatives!$C31="", "",INDEX('Initiative mapping-DO NOT EDIT'!$L$3:$L$13, MATCH(Initiatives!$C31,'Initiative mapping-DO NOT EDIT'!$K$3:$K$13,0)))</f>
        <v>7.3.4.</v>
      </c>
      <c r="E31" s="79" t="s">
        <v>280</v>
      </c>
      <c r="F31" s="39"/>
      <c r="G31" s="35">
        <f>IF(Initiatives!$E31="","x",IF(Initiatives!$E31="other", Initiatives!$F31, INDEX('Initiative mapping-DO NOT EDIT'!$D$3:$D$100,MATCH(Initiatives!$E31,'Initiative mapping-DO NOT EDIT'!$E$3:$E$100,0))))</f>
        <v>2</v>
      </c>
      <c r="H31" s="39" t="s">
        <v>290</v>
      </c>
      <c r="I31" s="48" t="s">
        <v>274</v>
      </c>
      <c r="J31" s="42" t="str">
        <f>_xlfn.CONCAT(Initiatives!$A31,"_", Initiatives!$C31,"_", IF(Initiatives!$E31="","x",IF(Initiatives!$E31="other", Initiatives!$F31, Initiatives!$E31)),"_",Initiatives!$I31, "_",YEAR(Initiatives!$B31))</f>
        <v>PGE_Asset Management &amp; Inspections_Detailed inspections of transmission electric lines and equipment  _AiLogID_2022</v>
      </c>
      <c r="K31" s="83">
        <v>574</v>
      </c>
      <c r="L31" s="37" t="s">
        <v>282</v>
      </c>
      <c r="M31" s="43">
        <v>39191</v>
      </c>
      <c r="N31" s="43">
        <v>8202</v>
      </c>
      <c r="O31" s="43">
        <v>35591</v>
      </c>
      <c r="P31" s="43">
        <v>39191</v>
      </c>
      <c r="Q31" s="43">
        <v>39191</v>
      </c>
      <c r="R31" s="43">
        <v>8112</v>
      </c>
      <c r="S31" s="43">
        <v>37094</v>
      </c>
      <c r="T31" s="43"/>
      <c r="U31" s="43"/>
      <c r="V31" s="58" t="s">
        <v>291</v>
      </c>
      <c r="W31" s="58" t="s">
        <v>292</v>
      </c>
      <c r="X31" s="58" t="s">
        <v>293</v>
      </c>
      <c r="Y31" s="58"/>
      <c r="Z31" s="58"/>
      <c r="AA31" s="43" t="s">
        <v>133</v>
      </c>
      <c r="AB31" s="58" t="s">
        <v>134</v>
      </c>
      <c r="AC31" s="44"/>
      <c r="AD31" s="44"/>
      <c r="AE31" s="34"/>
      <c r="AF31" s="47"/>
      <c r="AG31" s="46"/>
      <c r="AH31" s="46"/>
      <c r="AI31" s="71"/>
    </row>
    <row r="32" spans="1:35" s="33" customFormat="1" ht="108">
      <c r="A32" s="78" t="str">
        <f>'READ ME FIRST'!$D$12</f>
        <v>PGE</v>
      </c>
      <c r="B32" s="36">
        <f>'READ ME FIRST'!$D$15</f>
        <v>44774</v>
      </c>
      <c r="C32" s="39" t="s">
        <v>271</v>
      </c>
      <c r="D32" s="38" t="str">
        <f>IF(Initiatives!$C32="", "",INDEX('Initiative mapping-DO NOT EDIT'!$L$3:$L$13, MATCH(Initiatives!$C32,'Initiative mapping-DO NOT EDIT'!$K$3:$K$13,0)))</f>
        <v>7.3.4.</v>
      </c>
      <c r="E32" s="79" t="s">
        <v>294</v>
      </c>
      <c r="F32" s="39"/>
      <c r="G32" s="35">
        <f>IF(Initiatives!$E32="","x",IF(Initiatives!$E32="other", Initiatives!$F32, INDEX('Initiative mapping-DO NOT EDIT'!$D$3:$D$100,MATCH(Initiatives!$E32,'Initiative mapping-DO NOT EDIT'!$E$3:$E$100,0))))</f>
        <v>4</v>
      </c>
      <c r="H32" s="39" t="s">
        <v>295</v>
      </c>
      <c r="I32" s="41"/>
      <c r="J32" s="42" t="str">
        <f>_xlfn.CONCAT(Initiatives!$A32,"_", Initiatives!$C32,"_", IF(Initiatives!$E32="","x",IF(Initiatives!$E32="other", Initiatives!$F32, Initiatives!$E32)),"_",Initiatives!$I32, "_",YEAR(Initiatives!$B32))</f>
        <v>PGE_Asset Management &amp; Inspections_Infrared inspections of distribution electric lines and equipment  __2022</v>
      </c>
      <c r="K32" s="83">
        <v>582</v>
      </c>
      <c r="L32" s="37" t="s">
        <v>243</v>
      </c>
      <c r="M32" s="43">
        <v>9000</v>
      </c>
      <c r="N32" s="43">
        <v>0</v>
      </c>
      <c r="O32" s="43">
        <v>0</v>
      </c>
      <c r="P32" s="43">
        <v>5500</v>
      </c>
      <c r="Q32" s="43">
        <v>9000</v>
      </c>
      <c r="R32" s="43">
        <v>0</v>
      </c>
      <c r="S32" s="43">
        <v>0</v>
      </c>
      <c r="T32" s="43"/>
      <c r="U32" s="43"/>
      <c r="V32" s="58" t="s">
        <v>296</v>
      </c>
      <c r="W32" s="58" t="s">
        <v>297</v>
      </c>
      <c r="X32" s="58" t="s">
        <v>298</v>
      </c>
      <c r="Y32" s="58"/>
      <c r="Z32" s="58"/>
      <c r="AA32" s="43" t="s">
        <v>133</v>
      </c>
      <c r="AB32" s="37" t="s">
        <v>134</v>
      </c>
      <c r="AC32" s="44"/>
      <c r="AD32" s="44"/>
      <c r="AE32" s="34"/>
      <c r="AF32" s="47"/>
      <c r="AG32" s="46"/>
      <c r="AH32" s="46"/>
      <c r="AI32" s="71"/>
    </row>
    <row r="33" spans="1:35" s="33" customFormat="1" ht="48">
      <c r="A33" s="78" t="str">
        <f>'READ ME FIRST'!$D$12</f>
        <v>PGE</v>
      </c>
      <c r="B33" s="36">
        <f>'READ ME FIRST'!$D$15</f>
        <v>44774</v>
      </c>
      <c r="C33" s="39" t="s">
        <v>271</v>
      </c>
      <c r="D33" s="38" t="str">
        <f>IF(Initiatives!$C33="", "",INDEX('Initiative mapping-DO NOT EDIT'!$L$3:$L$13, MATCH(Initiatives!$C33,'Initiative mapping-DO NOT EDIT'!$K$3:$K$13,0)))</f>
        <v>7.3.4.</v>
      </c>
      <c r="E33" s="79" t="s">
        <v>299</v>
      </c>
      <c r="F33" s="39"/>
      <c r="G33" s="35">
        <f>IF(Initiatives!$E33="","x",IF(Initiatives!$E33="other", Initiatives!$F33, INDEX('Initiative mapping-DO NOT EDIT'!$D$3:$D$100,MATCH(Initiatives!$E33,'Initiative mapping-DO NOT EDIT'!$E$3:$E$100,0))))</f>
        <v>15</v>
      </c>
      <c r="H33" s="39" t="s">
        <v>300</v>
      </c>
      <c r="I33" s="48" t="s">
        <v>274</v>
      </c>
      <c r="J33" s="42" t="str">
        <f>_xlfn.CONCAT(Initiatives!$A33,"_", Initiatives!$C33,"_", IF(Initiatives!$E33="","x",IF(Initiatives!$E33="other", Initiatives!$F33, Initiatives!$E33)),"_",Initiatives!$I33, "_",YEAR(Initiatives!$B33))</f>
        <v>PGE_Asset Management &amp; Inspections_Substation inspections  _AiLogID_2022</v>
      </c>
      <c r="K33" s="83">
        <v>624</v>
      </c>
      <c r="L33" s="37" t="s">
        <v>301</v>
      </c>
      <c r="M33" s="43">
        <v>86</v>
      </c>
      <c r="N33" s="43">
        <v>0</v>
      </c>
      <c r="O33" s="43">
        <v>65</v>
      </c>
      <c r="P33" s="43">
        <v>86</v>
      </c>
      <c r="Q33" s="43">
        <v>86</v>
      </c>
      <c r="R33" s="43">
        <v>0</v>
      </c>
      <c r="S33" s="43">
        <v>86</v>
      </c>
      <c r="T33" s="43"/>
      <c r="U33" s="43"/>
      <c r="V33" s="58" t="s">
        <v>302</v>
      </c>
      <c r="W33" s="63" t="s">
        <v>303</v>
      </c>
      <c r="X33" s="58" t="s">
        <v>304</v>
      </c>
      <c r="Y33" s="58"/>
      <c r="Z33" s="58"/>
      <c r="AA33" s="43" t="s">
        <v>145</v>
      </c>
      <c r="AB33" s="37" t="s">
        <v>134</v>
      </c>
      <c r="AC33" s="44"/>
      <c r="AD33" s="44"/>
      <c r="AE33" s="34"/>
      <c r="AF33" s="47"/>
      <c r="AG33" s="46"/>
      <c r="AH33" s="46"/>
      <c r="AI33" s="71"/>
    </row>
    <row r="34" spans="1:35" s="33" customFormat="1" ht="48">
      <c r="A34" s="78" t="str">
        <f>'READ ME FIRST'!$D$12</f>
        <v>PGE</v>
      </c>
      <c r="B34" s="36">
        <f>'READ ME FIRST'!$D$15</f>
        <v>44774</v>
      </c>
      <c r="C34" s="39" t="s">
        <v>271</v>
      </c>
      <c r="D34" s="38" t="str">
        <f>IF(Initiatives!$C34="", "",INDEX('Initiative mapping-DO NOT EDIT'!$L$3:$L$13, MATCH(Initiatives!$C34,'Initiative mapping-DO NOT EDIT'!$K$3:$K$13,0)))</f>
        <v>7.3.4.</v>
      </c>
      <c r="E34" s="79" t="s">
        <v>299</v>
      </c>
      <c r="F34" s="39"/>
      <c r="G34" s="35">
        <f>IF(Initiatives!$E34="","x",IF(Initiatives!$E34="other", Initiatives!$F34, INDEX('Initiative mapping-DO NOT EDIT'!$D$3:$D$100,MATCH(Initiatives!$E34,'Initiative mapping-DO NOT EDIT'!$E$3:$E$100,0))))</f>
        <v>15</v>
      </c>
      <c r="H34" s="39" t="s">
        <v>305</v>
      </c>
      <c r="I34" s="48" t="s">
        <v>274</v>
      </c>
      <c r="J34" s="42" t="str">
        <f>_xlfn.CONCAT(Initiatives!$A34,"_", Initiatives!$C34,"_", IF(Initiatives!$E34="","x",IF(Initiatives!$E34="other", Initiatives!$F34, Initiatives!$E34)),"_",Initiatives!$I34, "_",YEAR(Initiatives!$B34))</f>
        <v>PGE_Asset Management &amp; Inspections_Substation inspections  _AiLogID_2022</v>
      </c>
      <c r="K34" s="83">
        <v>624</v>
      </c>
      <c r="L34" s="37" t="s">
        <v>306</v>
      </c>
      <c r="M34" s="43">
        <v>43</v>
      </c>
      <c r="N34" s="43">
        <v>0</v>
      </c>
      <c r="O34" s="43">
        <v>33</v>
      </c>
      <c r="P34" s="43">
        <v>43</v>
      </c>
      <c r="Q34" s="43">
        <v>43</v>
      </c>
      <c r="R34" s="43">
        <v>0</v>
      </c>
      <c r="S34" s="43">
        <v>43</v>
      </c>
      <c r="T34" s="43"/>
      <c r="U34" s="43"/>
      <c r="V34" s="58" t="s">
        <v>307</v>
      </c>
      <c r="W34" s="63" t="s">
        <v>308</v>
      </c>
      <c r="X34" s="58" t="s">
        <v>309</v>
      </c>
      <c r="Y34" s="58"/>
      <c r="Z34" s="58"/>
      <c r="AA34" s="43" t="s">
        <v>145</v>
      </c>
      <c r="AB34" s="37" t="s">
        <v>134</v>
      </c>
      <c r="AC34" s="44"/>
      <c r="AD34" s="44"/>
      <c r="AE34" s="34"/>
      <c r="AF34" s="47"/>
      <c r="AG34" s="46"/>
      <c r="AH34" s="46"/>
      <c r="AI34" s="71"/>
    </row>
    <row r="35" spans="1:35" s="33" customFormat="1" ht="72">
      <c r="A35" s="78" t="str">
        <f>'READ ME FIRST'!$D$12</f>
        <v>PGE</v>
      </c>
      <c r="B35" s="36">
        <f>'READ ME FIRST'!$D$15</f>
        <v>44774</v>
      </c>
      <c r="C35" s="39" t="s">
        <v>271</v>
      </c>
      <c r="D35" s="38" t="str">
        <f>IF(Initiatives!$C35="", "",INDEX('Initiative mapping-DO NOT EDIT'!$L$3:$L$13, MATCH(Initiatives!$C35,'Initiative mapping-DO NOT EDIT'!$K$3:$K$13,0)))</f>
        <v>7.3.4.</v>
      </c>
      <c r="E35" s="79" t="s">
        <v>310</v>
      </c>
      <c r="F35" s="39"/>
      <c r="G35" s="35">
        <f>IF(Initiatives!$E35="","x",IF(Initiatives!$E35="other", Initiatives!$F35, INDEX('Initiative mapping-DO NOT EDIT'!$D$3:$D$100,MATCH(Initiatives!$E35,'Initiative mapping-DO NOT EDIT'!$E$3:$E$100,0))))</f>
        <v>16</v>
      </c>
      <c r="H35" s="39" t="s">
        <v>311</v>
      </c>
      <c r="I35" s="48"/>
      <c r="J35" s="42" t="str">
        <f>_xlfn.CONCAT(Initiatives!$A35,"_", Initiatives!$C35,"_", IF(Initiatives!$E35="","x",IF(Initiatives!$E35="other", Initiatives!$F35, Initiatives!$E35)),"_",Initiatives!$I35, "_",YEAR(Initiatives!$B35))</f>
        <v>PGE_Asset Management &amp; Inspections_Other Substation inspections Hydro Generation__2022</v>
      </c>
      <c r="K35" s="83">
        <v>628</v>
      </c>
      <c r="L35" s="37" t="s">
        <v>312</v>
      </c>
      <c r="M35" s="43">
        <v>52</v>
      </c>
      <c r="N35" s="43">
        <v>0</v>
      </c>
      <c r="O35" s="43">
        <v>42</v>
      </c>
      <c r="P35" s="43">
        <v>52</v>
      </c>
      <c r="Q35" s="43">
        <v>52</v>
      </c>
      <c r="R35" s="43">
        <v>0</v>
      </c>
      <c r="S35" s="43">
        <v>52</v>
      </c>
      <c r="T35" s="43"/>
      <c r="U35" s="43"/>
      <c r="V35" s="58" t="s">
        <v>313</v>
      </c>
      <c r="W35" s="70" t="s">
        <v>314</v>
      </c>
      <c r="X35" s="70" t="s">
        <v>315</v>
      </c>
      <c r="Y35" s="76"/>
      <c r="Z35" s="58"/>
      <c r="AA35" s="43" t="s">
        <v>145</v>
      </c>
      <c r="AB35" s="37" t="s">
        <v>134</v>
      </c>
      <c r="AC35" s="44"/>
      <c r="AD35" s="44"/>
      <c r="AE35" s="34"/>
      <c r="AF35" s="47"/>
      <c r="AG35" s="46"/>
      <c r="AH35" s="46"/>
      <c r="AI35" s="71"/>
    </row>
    <row r="36" spans="1:35" s="33" customFormat="1" ht="216">
      <c r="A36" s="78" t="str">
        <f>'READ ME FIRST'!$D$12</f>
        <v>PGE</v>
      </c>
      <c r="B36" s="36">
        <f>'READ ME FIRST'!$D$15</f>
        <v>44774</v>
      </c>
      <c r="C36" s="39" t="s">
        <v>271</v>
      </c>
      <c r="D36" s="38" t="str">
        <f>IF(Initiatives!$C36="", "",INDEX('Initiative mapping-DO NOT EDIT'!$L$3:$L$13, MATCH(Initiatives!$C36,'Initiative mapping-DO NOT EDIT'!$K$3:$K$13,0)))</f>
        <v>7.3.4.</v>
      </c>
      <c r="E36" s="79" t="s">
        <v>316</v>
      </c>
      <c r="F36" s="39"/>
      <c r="G36" s="35">
        <f>IF(Initiatives!$E36="","x",IF(Initiatives!$E36="other", Initiatives!$F36, INDEX('Initiative mapping-DO NOT EDIT'!$D$3:$D$100,MATCH(Initiatives!$E36,'Initiative mapping-DO NOT EDIT'!$E$3:$E$100,0))))</f>
        <v>14</v>
      </c>
      <c r="H36" s="39" t="s">
        <v>317</v>
      </c>
      <c r="I36" s="41"/>
      <c r="J36" s="42" t="str">
        <f>_xlfn.CONCAT(Initiatives!$A36,"_", Initiatives!$C36,"_", IF(Initiatives!$E36="","x",IF(Initiatives!$E36="other", Initiatives!$F36, Initiatives!$E36)),"_",Initiatives!$I36, "_",YEAR(Initiatives!$B36))</f>
        <v>PGE_Asset Management &amp; Inspections_Quality assurance / quality control of inspections  __2022</v>
      </c>
      <c r="K36" s="83">
        <v>619</v>
      </c>
      <c r="L36" s="37"/>
      <c r="M36" s="43" t="s">
        <v>134</v>
      </c>
      <c r="N36" s="43" t="s">
        <v>134</v>
      </c>
      <c r="O36" s="43" t="s">
        <v>134</v>
      </c>
      <c r="P36" s="43" t="s">
        <v>134</v>
      </c>
      <c r="Q36" s="43" t="s">
        <v>134</v>
      </c>
      <c r="R36" s="43" t="s">
        <v>134</v>
      </c>
      <c r="S36" s="43"/>
      <c r="T36" s="43"/>
      <c r="U36" s="43"/>
      <c r="V36" s="58" t="s">
        <v>318</v>
      </c>
      <c r="W36" s="58" t="s">
        <v>319</v>
      </c>
      <c r="X36" s="58" t="s">
        <v>320</v>
      </c>
      <c r="Y36" s="37"/>
      <c r="Z36" s="58"/>
      <c r="AA36" s="43" t="s">
        <v>166</v>
      </c>
      <c r="AB36" s="37" t="s">
        <v>321</v>
      </c>
      <c r="AC36" s="44"/>
      <c r="AD36" s="44"/>
      <c r="AE36" s="34"/>
      <c r="AF36" s="47"/>
      <c r="AG36" s="46"/>
      <c r="AH36" s="46"/>
      <c r="AI36" s="71"/>
    </row>
    <row r="37" spans="1:35" s="33" customFormat="1" ht="48">
      <c r="A37" s="78" t="str">
        <f>'READ ME FIRST'!$D$12</f>
        <v>PGE</v>
      </c>
      <c r="B37" s="36">
        <f>'READ ME FIRST'!$D$15</f>
        <v>44774</v>
      </c>
      <c r="C37" s="39" t="s">
        <v>322</v>
      </c>
      <c r="D37" s="38" t="str">
        <f>IF(Initiatives!$C37="", "",INDEX('Initiative mapping-DO NOT EDIT'!$L$3:$L$13, MATCH(Initiatives!$C37,'Initiative mapping-DO NOT EDIT'!$K$3:$K$13,0)))</f>
        <v>7.3.5.</v>
      </c>
      <c r="E37" s="79" t="s">
        <v>323</v>
      </c>
      <c r="F37" s="39"/>
      <c r="G37" s="35">
        <f>IF(Initiatives!$E37="","x",IF(Initiatives!$E37="other", Initiatives!$F37, INDEX('Initiative mapping-DO NOT EDIT'!$D$3:$D$100,MATCH(Initiatives!$E37,'Initiative mapping-DO NOT EDIT'!$E$3:$E$100,0))))</f>
        <v>2</v>
      </c>
      <c r="H37" s="39" t="s">
        <v>324</v>
      </c>
      <c r="I37" s="48" t="s">
        <v>325</v>
      </c>
      <c r="J37" s="42" t="str">
        <f>_xlfn.CONCAT(Initiatives!$A37,"_", Initiatives!$C37,"_", IF(Initiatives!$E37="","x",IF(Initiatives!$E37="other", Initiatives!$F37, Initiatives!$E37)),"_",Initiatives!$I37, "_",YEAR(Initiatives!$B37))</f>
        <v>PGE_Vegetation Management &amp; Inspections_Detailed inspections of vegetation around distribution electric lines and equipment _VMiLogID_2022</v>
      </c>
      <c r="K37" s="83">
        <v>634</v>
      </c>
      <c r="L37" s="37" t="s">
        <v>243</v>
      </c>
      <c r="M37" s="43">
        <v>1800</v>
      </c>
      <c r="N37" s="43">
        <v>217</v>
      </c>
      <c r="O37" s="43">
        <v>757</v>
      </c>
      <c r="P37" s="43">
        <v>1405</v>
      </c>
      <c r="Q37" s="43">
        <v>1800</v>
      </c>
      <c r="R37" s="43">
        <v>291.89999999999998</v>
      </c>
      <c r="S37" s="43">
        <v>933.86</v>
      </c>
      <c r="T37" s="43"/>
      <c r="U37" s="43"/>
      <c r="V37" s="58" t="s">
        <v>326</v>
      </c>
      <c r="W37" s="58" t="s">
        <v>327</v>
      </c>
      <c r="X37" s="58" t="s">
        <v>328</v>
      </c>
      <c r="Y37" s="37"/>
      <c r="Z37" s="58"/>
      <c r="AA37" s="43" t="s">
        <v>133</v>
      </c>
      <c r="AB37" s="37" t="s">
        <v>134</v>
      </c>
      <c r="AC37" s="44"/>
      <c r="AD37" s="44"/>
      <c r="AE37" s="34"/>
      <c r="AF37" s="47"/>
      <c r="AG37" s="46"/>
      <c r="AH37" s="46"/>
      <c r="AI37" s="71"/>
    </row>
    <row r="38" spans="1:35" s="33" customFormat="1" ht="168">
      <c r="A38" s="78" t="str">
        <f>'READ ME FIRST'!$D$12</f>
        <v>PGE</v>
      </c>
      <c r="B38" s="36">
        <f>'READ ME FIRST'!$D$15</f>
        <v>44774</v>
      </c>
      <c r="C38" s="39" t="s">
        <v>322</v>
      </c>
      <c r="D38" s="38" t="str">
        <f>IF(Initiatives!$C38="", "",INDEX('Initiative mapping-DO NOT EDIT'!$L$3:$L$13, MATCH(Initiatives!$C38,'Initiative mapping-DO NOT EDIT'!$K$3:$K$13,0)))</f>
        <v>7.3.5.</v>
      </c>
      <c r="E38" s="79" t="s">
        <v>323</v>
      </c>
      <c r="F38" s="39"/>
      <c r="G38" s="35">
        <f>IF(Initiatives!$E38="","x",IF(Initiatives!$E38="other", Initiatives!$F38, INDEX('Initiative mapping-DO NOT EDIT'!$D$3:$D$100,MATCH(Initiatives!$E38,'Initiative mapping-DO NOT EDIT'!$E$3:$E$100,0))))</f>
        <v>2</v>
      </c>
      <c r="H38" s="39" t="s">
        <v>329</v>
      </c>
      <c r="I38" s="48" t="s">
        <v>325</v>
      </c>
      <c r="J38" s="42" t="str">
        <f>_xlfn.CONCAT(Initiatives!$A38,"_", Initiatives!$C38,"_", IF(Initiatives!$E38="","x",IF(Initiatives!$E38="other", Initiatives!$F38, Initiatives!$E38)),"_",Initiatives!$I38, "_",YEAR(Initiatives!$B38))</f>
        <v>PGE_Vegetation Management &amp; Inspections_Detailed inspections of vegetation around distribution electric lines and equipment _VMiLogID_2022</v>
      </c>
      <c r="K38" s="83">
        <v>634</v>
      </c>
      <c r="L38" s="37" t="s">
        <v>330</v>
      </c>
      <c r="M38" s="43">
        <v>7000</v>
      </c>
      <c r="N38" s="43">
        <v>6600</v>
      </c>
      <c r="O38" s="43">
        <v>7000</v>
      </c>
      <c r="P38" s="43">
        <v>7000</v>
      </c>
      <c r="Q38" s="43">
        <v>7000</v>
      </c>
      <c r="R38" s="43">
        <v>5292</v>
      </c>
      <c r="S38" s="43">
        <v>8340</v>
      </c>
      <c r="T38" s="43"/>
      <c r="U38" s="43"/>
      <c r="V38" s="58" t="s">
        <v>331</v>
      </c>
      <c r="W38" s="70" t="s">
        <v>332</v>
      </c>
      <c r="X38" s="58" t="s">
        <v>333</v>
      </c>
      <c r="Y38" s="37"/>
      <c r="Z38" s="58"/>
      <c r="AA38" s="43" t="s">
        <v>133</v>
      </c>
      <c r="AB38" s="37" t="s">
        <v>134</v>
      </c>
      <c r="AC38" s="44"/>
      <c r="AD38" s="44"/>
      <c r="AE38" s="34"/>
      <c r="AF38" s="47"/>
      <c r="AG38" s="46"/>
      <c r="AH38" s="46"/>
      <c r="AI38" s="71"/>
    </row>
    <row r="39" spans="1:35" s="33" customFormat="1" ht="84">
      <c r="A39" s="78" t="str">
        <f>'READ ME FIRST'!$D$12</f>
        <v>PGE</v>
      </c>
      <c r="B39" s="36">
        <f>'READ ME FIRST'!$D$15</f>
        <v>44774</v>
      </c>
      <c r="C39" s="39" t="s">
        <v>322</v>
      </c>
      <c r="D39" s="38" t="str">
        <f>IF(Initiatives!$C39="", "",INDEX('Initiative mapping-DO NOT EDIT'!$L$3:$L$13, MATCH(Initiatives!$C39,'Initiative mapping-DO NOT EDIT'!$K$3:$K$13,0)))</f>
        <v>7.3.5.</v>
      </c>
      <c r="E39" s="79" t="s">
        <v>334</v>
      </c>
      <c r="F39" s="39"/>
      <c r="G39" s="35">
        <f>IF(Initiatives!$E39="","x",IF(Initiatives!$E39="other", Initiatives!$F39, INDEX('Initiative mapping-DO NOT EDIT'!$D$3:$D$100,MATCH(Initiatives!$E39,'Initiative mapping-DO NOT EDIT'!$E$3:$E$100,0))))</f>
        <v>7</v>
      </c>
      <c r="H39" s="39" t="s">
        <v>335</v>
      </c>
      <c r="I39" s="41"/>
      <c r="J39" s="42" t="str">
        <f>_xlfn.CONCAT(Initiatives!$A39,"_", Initiatives!$C39,"_", IF(Initiatives!$E39="","x",IF(Initiatives!$E39="other", Initiatives!$F39, Initiatives!$E39)),"_",Initiatives!$I39, "_",YEAR(Initiatives!$B39))</f>
        <v>PGE_Vegetation Management &amp; Inspections_LiDAR inspections of vegetation around distribution electric lines and equipment __2022</v>
      </c>
      <c r="K39" s="83">
        <v>655</v>
      </c>
      <c r="L39" s="37" t="s">
        <v>243</v>
      </c>
      <c r="M39" s="43">
        <v>2000</v>
      </c>
      <c r="N39" s="43">
        <v>0</v>
      </c>
      <c r="O39" s="43">
        <v>500</v>
      </c>
      <c r="P39" s="43">
        <v>1000</v>
      </c>
      <c r="Q39" s="43">
        <v>2000</v>
      </c>
      <c r="R39" s="43">
        <v>0</v>
      </c>
      <c r="S39" s="43">
        <v>383.47</v>
      </c>
      <c r="T39" s="43"/>
      <c r="U39" s="43"/>
      <c r="V39" s="58" t="s">
        <v>336</v>
      </c>
      <c r="W39" s="58" t="s">
        <v>337</v>
      </c>
      <c r="X39" s="70" t="s">
        <v>338</v>
      </c>
      <c r="Y39" s="37"/>
      <c r="Z39" s="58"/>
      <c r="AA39" s="43" t="s">
        <v>166</v>
      </c>
      <c r="AB39" s="37" t="s">
        <v>339</v>
      </c>
      <c r="AC39" s="44"/>
      <c r="AD39" s="44"/>
      <c r="AE39" s="34"/>
      <c r="AF39" s="47"/>
      <c r="AG39" s="46"/>
      <c r="AH39" s="46"/>
      <c r="AI39" s="71"/>
    </row>
    <row r="40" spans="1:35" s="33" customFormat="1" ht="108">
      <c r="A40" s="78" t="str">
        <f>'READ ME FIRST'!$D$12</f>
        <v>PGE</v>
      </c>
      <c r="B40" s="36">
        <f>'READ ME FIRST'!$D$15</f>
        <v>44774</v>
      </c>
      <c r="C40" s="39" t="s">
        <v>322</v>
      </c>
      <c r="D40" s="38" t="str">
        <f>IF(Initiatives!$C40="", "",INDEX('Initiative mapping-DO NOT EDIT'!$L$3:$L$13, MATCH(Initiatives!$C40,'Initiative mapping-DO NOT EDIT'!$K$3:$K$13,0)))</f>
        <v>7.3.5.</v>
      </c>
      <c r="E40" s="79" t="s">
        <v>340</v>
      </c>
      <c r="F40" s="39"/>
      <c r="G40" s="35">
        <f>IF(Initiatives!$E40="","x",IF(Initiatives!$E40="other", Initiatives!$F40, INDEX('Initiative mapping-DO NOT EDIT'!$D$3:$D$100,MATCH(Initiatives!$E40,'Initiative mapping-DO NOT EDIT'!$E$3:$E$100,0))))</f>
        <v>8</v>
      </c>
      <c r="H40" s="39" t="s">
        <v>341</v>
      </c>
      <c r="I40" s="41"/>
      <c r="J40" s="42" t="str">
        <f>_xlfn.CONCAT(Initiatives!$A40,"_", Initiatives!$C40,"_", IF(Initiatives!$E40="","x",IF(Initiatives!$E40="other", Initiatives!$F40, Initiatives!$E40)),"_",Initiatives!$I40, "_",YEAR(Initiatives!$B40))</f>
        <v>PGE_Vegetation Management &amp; Inspections_LiDAR inspections of vegetation around transmission electric lines and equipment __2022</v>
      </c>
      <c r="K40" s="83">
        <v>658</v>
      </c>
      <c r="L40" s="37" t="s">
        <v>243</v>
      </c>
      <c r="M40" s="43">
        <v>17683</v>
      </c>
      <c r="N40" s="43">
        <v>11883</v>
      </c>
      <c r="O40" s="43">
        <v>17683</v>
      </c>
      <c r="P40" s="43">
        <v>17683</v>
      </c>
      <c r="Q40" s="43">
        <v>17683</v>
      </c>
      <c r="R40" s="43">
        <v>13147</v>
      </c>
      <c r="S40" s="43">
        <v>17867</v>
      </c>
      <c r="T40" s="43"/>
      <c r="U40" s="43"/>
      <c r="V40" s="58" t="s">
        <v>342</v>
      </c>
      <c r="W40" s="58" t="s">
        <v>343</v>
      </c>
      <c r="X40" s="58" t="s">
        <v>344</v>
      </c>
      <c r="Y40" s="37"/>
      <c r="Z40" s="58"/>
      <c r="AA40" s="43" t="s">
        <v>145</v>
      </c>
      <c r="AB40" s="37" t="s">
        <v>134</v>
      </c>
      <c r="AC40" s="44"/>
      <c r="AD40" s="44"/>
      <c r="AE40" s="34"/>
      <c r="AF40" s="47"/>
      <c r="AG40" s="46"/>
      <c r="AH40" s="46"/>
      <c r="AI40" s="71"/>
    </row>
    <row r="41" spans="1:35" s="33" customFormat="1" ht="409.5">
      <c r="A41" s="78" t="str">
        <f>'READ ME FIRST'!$D$12</f>
        <v>PGE</v>
      </c>
      <c r="B41" s="36">
        <f>'READ ME FIRST'!$D$15</f>
        <v>44774</v>
      </c>
      <c r="C41" s="39" t="s">
        <v>322</v>
      </c>
      <c r="D41" s="38" t="str">
        <f>IF(Initiatives!$C41="", "",INDEX('Initiative mapping-DO NOT EDIT'!$L$3:$L$13, MATCH(Initiatives!$C41,'Initiative mapping-DO NOT EDIT'!$K$3:$K$13,0)))</f>
        <v>7.3.5.</v>
      </c>
      <c r="E41" s="79" t="s">
        <v>345</v>
      </c>
      <c r="F41" s="39"/>
      <c r="G41" s="35">
        <f>IF(Initiatives!$E41="","x",IF(Initiatives!$E41="other", Initiatives!$F41, INDEX('Initiative mapping-DO NOT EDIT'!$D$3:$D$100,MATCH(Initiatives!$E41,'Initiative mapping-DO NOT EDIT'!$E$3:$E$100,0))))</f>
        <v>13</v>
      </c>
      <c r="H41" s="39" t="s">
        <v>346</v>
      </c>
      <c r="I41" s="41"/>
      <c r="J41" s="42" t="str">
        <f>_xlfn.CONCAT(Initiatives!$A41,"_", Initiatives!$C41,"_", IF(Initiatives!$E41="","x",IF(Initiatives!$E41="other", Initiatives!$F41, Initiatives!$E41)),"_",Initiatives!$I41, "_",YEAR(Initiatives!$B41))</f>
        <v>PGE_Vegetation Management &amp; Inspections_Quality assurance / quality control of vegetation inspections  __2022</v>
      </c>
      <c r="K41" s="83">
        <v>670</v>
      </c>
      <c r="L41" s="37"/>
      <c r="M41" s="43" t="s">
        <v>134</v>
      </c>
      <c r="N41" s="43" t="s">
        <v>134</v>
      </c>
      <c r="O41" s="43" t="s">
        <v>134</v>
      </c>
      <c r="P41" s="43" t="s">
        <v>134</v>
      </c>
      <c r="Q41" s="43" t="s">
        <v>134</v>
      </c>
      <c r="R41" s="43" t="s">
        <v>134</v>
      </c>
      <c r="S41" s="43"/>
      <c r="T41" s="43"/>
      <c r="U41" s="43"/>
      <c r="V41" s="58" t="s">
        <v>347</v>
      </c>
      <c r="W41" s="58" t="s">
        <v>348</v>
      </c>
      <c r="X41" s="58" t="s">
        <v>349</v>
      </c>
      <c r="Y41" s="37"/>
      <c r="Z41" s="58"/>
      <c r="AA41" s="43" t="s">
        <v>166</v>
      </c>
      <c r="AB41" s="91" t="s">
        <v>350</v>
      </c>
      <c r="AC41" s="44"/>
      <c r="AD41" s="44"/>
      <c r="AE41" s="34"/>
      <c r="AF41" s="47"/>
      <c r="AG41" s="46"/>
      <c r="AH41" s="46"/>
      <c r="AI41" s="71"/>
    </row>
    <row r="42" spans="1:35" s="33" customFormat="1" ht="48">
      <c r="A42" s="78" t="str">
        <f>'READ ME FIRST'!$D$12</f>
        <v>PGE</v>
      </c>
      <c r="B42" s="36">
        <f>'READ ME FIRST'!$D$15</f>
        <v>44774</v>
      </c>
      <c r="C42" s="39" t="s">
        <v>322</v>
      </c>
      <c r="D42" s="38" t="str">
        <f>IF(Initiatives!$C42="", "",INDEX('Initiative mapping-DO NOT EDIT'!$L$3:$L$13, MATCH(Initiatives!$C42,'Initiative mapping-DO NOT EDIT'!$K$3:$K$13,0)))</f>
        <v>7.3.5.</v>
      </c>
      <c r="E42" s="79" t="s">
        <v>351</v>
      </c>
      <c r="F42" s="39"/>
      <c r="G42" s="35">
        <f>IF(Initiatives!$E42="","x",IF(Initiatives!$E42="other", Initiatives!$F42, INDEX('Initiative mapping-DO NOT EDIT'!$D$3:$D$100,MATCH(Initiatives!$E42,'Initiative mapping-DO NOT EDIT'!$E$3:$E$100,0))))</f>
        <v>17</v>
      </c>
      <c r="H42" s="39" t="s">
        <v>352</v>
      </c>
      <c r="I42" s="48"/>
      <c r="J42" s="42" t="str">
        <f>_xlfn.CONCAT(Initiatives!$A42,"_", Initiatives!$C42,"_", IF(Initiatives!$E42="","x",IF(Initiatives!$E42="other", Initiatives!$F42, Initiatives!$E42)),"_",Initiatives!$I42, "_",YEAR(Initiatives!$B42))</f>
        <v>PGE_Vegetation Management &amp; Inspections_Substation inspection __2022</v>
      </c>
      <c r="K42" s="83">
        <v>682</v>
      </c>
      <c r="L42" s="37" t="s">
        <v>301</v>
      </c>
      <c r="M42" s="43">
        <v>132</v>
      </c>
      <c r="N42" s="43">
        <v>109</v>
      </c>
      <c r="O42" s="43">
        <v>132</v>
      </c>
      <c r="P42" s="43">
        <v>132</v>
      </c>
      <c r="Q42" s="43">
        <v>132</v>
      </c>
      <c r="R42" s="43">
        <v>116</v>
      </c>
      <c r="S42" s="43">
        <v>132</v>
      </c>
      <c r="T42" s="43"/>
      <c r="U42" s="43"/>
      <c r="V42" s="58" t="s">
        <v>353</v>
      </c>
      <c r="W42" s="58" t="s">
        <v>354</v>
      </c>
      <c r="X42" s="58" t="s">
        <v>355</v>
      </c>
      <c r="Y42" s="37"/>
      <c r="Z42" s="58"/>
      <c r="AA42" s="43" t="s">
        <v>145</v>
      </c>
      <c r="AB42" s="58" t="s">
        <v>134</v>
      </c>
      <c r="AC42" s="44"/>
      <c r="AD42" s="44"/>
      <c r="AE42" s="34"/>
      <c r="AF42" s="47"/>
      <c r="AG42" s="46"/>
      <c r="AH42" s="46"/>
      <c r="AI42" s="71"/>
    </row>
    <row r="43" spans="1:35" s="33" customFormat="1" ht="36">
      <c r="A43" s="78" t="str">
        <f>'READ ME FIRST'!$D$12</f>
        <v>PGE</v>
      </c>
      <c r="B43" s="36">
        <f>'READ ME FIRST'!$D$15</f>
        <v>44774</v>
      </c>
      <c r="C43" s="39" t="s">
        <v>322</v>
      </c>
      <c r="D43" s="38" t="str">
        <f>IF(Initiatives!$C43="", "",INDEX('Initiative mapping-DO NOT EDIT'!$L$3:$L$13, MATCH(Initiatives!$C43,'Initiative mapping-DO NOT EDIT'!$K$3:$K$13,0)))</f>
        <v>7.3.5.</v>
      </c>
      <c r="E43" s="79" t="s">
        <v>351</v>
      </c>
      <c r="F43" s="39"/>
      <c r="G43" s="35">
        <f>IF(Initiatives!$E43="","x",IF(Initiatives!$E43="other", Initiatives!$F43, INDEX('Initiative mapping-DO NOT EDIT'!$D$3:$D$100,MATCH(Initiatives!$E43,'Initiative mapping-DO NOT EDIT'!$E$3:$E$100,0))))</f>
        <v>17</v>
      </c>
      <c r="H43" s="39" t="s">
        <v>356</v>
      </c>
      <c r="I43" s="41"/>
      <c r="J43" s="42" t="str">
        <f>_xlfn.CONCAT(Initiatives!$A43,"_", Initiatives!$C43,"_", IF(Initiatives!$E43="","x",IF(Initiatives!$E43="other", Initiatives!$F43, Initiatives!$E43)),"_",Initiatives!$I43, "_",YEAR(Initiatives!$B43))</f>
        <v>PGE_Vegetation Management &amp; Inspections_Substation inspection __2022</v>
      </c>
      <c r="K43" s="83">
        <v>684</v>
      </c>
      <c r="L43" s="37" t="s">
        <v>357</v>
      </c>
      <c r="M43" s="43">
        <v>55</v>
      </c>
      <c r="N43" s="43">
        <v>33</v>
      </c>
      <c r="O43" s="43">
        <v>55</v>
      </c>
      <c r="P43" s="43">
        <v>55</v>
      </c>
      <c r="Q43" s="43">
        <v>55</v>
      </c>
      <c r="R43" s="43">
        <v>49</v>
      </c>
      <c r="S43" s="43">
        <v>55</v>
      </c>
      <c r="T43" s="43"/>
      <c r="U43" s="43"/>
      <c r="V43" s="58" t="s">
        <v>358</v>
      </c>
      <c r="W43" s="58" t="s">
        <v>359</v>
      </c>
      <c r="X43" s="58" t="s">
        <v>360</v>
      </c>
      <c r="Y43" s="37"/>
      <c r="Z43" s="58"/>
      <c r="AA43" s="43" t="s">
        <v>145</v>
      </c>
      <c r="AB43" s="37" t="s">
        <v>134</v>
      </c>
      <c r="AC43" s="44"/>
      <c r="AD43" s="44"/>
      <c r="AE43" s="34"/>
      <c r="AF43" s="47"/>
      <c r="AG43" s="46"/>
      <c r="AH43" s="46"/>
      <c r="AI43" s="71"/>
    </row>
    <row r="44" spans="1:35" s="33" customFormat="1" ht="72">
      <c r="A44" s="78" t="str">
        <f>'READ ME FIRST'!$D$12</f>
        <v>PGE</v>
      </c>
      <c r="B44" s="36">
        <f>'READ ME FIRST'!$D$15</f>
        <v>44774</v>
      </c>
      <c r="C44" s="39" t="s">
        <v>322</v>
      </c>
      <c r="D44" s="38" t="str">
        <f>IF(Initiatives!$C44="", "",INDEX('Initiative mapping-DO NOT EDIT'!$L$3:$L$13, MATCH(Initiatives!$C44,'Initiative mapping-DO NOT EDIT'!$K$3:$K$13,0)))</f>
        <v>7.3.5.</v>
      </c>
      <c r="E44" s="79" t="s">
        <v>351</v>
      </c>
      <c r="F44" s="39"/>
      <c r="G44" s="35">
        <f>IF(Initiatives!$E44="","x",IF(Initiatives!$E44="other", Initiatives!$F44, INDEX('Initiative mapping-DO NOT EDIT'!$D$3:$D$100,MATCH(Initiatives!$E44,'Initiative mapping-DO NOT EDIT'!$E$3:$E$100,0))))</f>
        <v>17</v>
      </c>
      <c r="H44" s="39" t="s">
        <v>361</v>
      </c>
      <c r="I44" s="41"/>
      <c r="J44" s="42" t="str">
        <f>_xlfn.CONCAT(Initiatives!$A44,"_", Initiatives!$C44,"_", IF(Initiatives!$E44="","x",IF(Initiatives!$E44="other", Initiatives!$F44, Initiatives!$E44)),"_",Initiatives!$I44, "_",YEAR(Initiatives!$B44))</f>
        <v>PGE_Vegetation Management &amp; Inspections_Substation inspection __2022</v>
      </c>
      <c r="K44" s="83">
        <v>686</v>
      </c>
      <c r="L44" s="37" t="s">
        <v>312</v>
      </c>
      <c r="M44" s="43">
        <v>61</v>
      </c>
      <c r="N44" s="43">
        <v>42</v>
      </c>
      <c r="O44" s="43">
        <v>61</v>
      </c>
      <c r="P44" s="43">
        <v>61</v>
      </c>
      <c r="Q44" s="43">
        <v>61</v>
      </c>
      <c r="R44" s="43">
        <v>46</v>
      </c>
      <c r="S44" s="43">
        <v>61</v>
      </c>
      <c r="T44" s="43"/>
      <c r="U44" s="43"/>
      <c r="V44" s="58" t="s">
        <v>362</v>
      </c>
      <c r="W44" s="58" t="s">
        <v>363</v>
      </c>
      <c r="X44" s="58" t="s">
        <v>364</v>
      </c>
      <c r="Y44" s="37"/>
      <c r="Z44" s="58"/>
      <c r="AA44" s="43" t="s">
        <v>145</v>
      </c>
      <c r="AB44" s="37" t="s">
        <v>134</v>
      </c>
      <c r="AC44" s="44"/>
      <c r="AD44" s="44"/>
      <c r="AE44" s="34"/>
      <c r="AF44" s="47"/>
      <c r="AG44" s="46"/>
      <c r="AH44" s="46"/>
      <c r="AI44" s="71"/>
    </row>
    <row r="45" spans="1:35" s="33" customFormat="1" ht="36">
      <c r="A45" s="78" t="str">
        <f>'READ ME FIRST'!$D$12</f>
        <v>PGE</v>
      </c>
      <c r="B45" s="36">
        <f>'READ ME FIRST'!$D$15</f>
        <v>44774</v>
      </c>
      <c r="C45" s="39" t="s">
        <v>322</v>
      </c>
      <c r="D45" s="38" t="str">
        <f>IF(Initiatives!$C45="", "",INDEX('Initiative mapping-DO NOT EDIT'!$L$3:$L$13, MATCH(Initiatives!$C45,'Initiative mapping-DO NOT EDIT'!$K$3:$K$13,0)))</f>
        <v>7.3.5.</v>
      </c>
      <c r="E45" s="79" t="s">
        <v>365</v>
      </c>
      <c r="F45" s="39"/>
      <c r="G45" s="35">
        <f>IF(Initiatives!$E45="","x",IF(Initiatives!$E45="other", Initiatives!$F45, INDEX('Initiative mapping-DO NOT EDIT'!$D$3:$D$100,MATCH(Initiatives!$E45,'Initiative mapping-DO NOT EDIT'!$E$3:$E$100,0))))</f>
        <v>20</v>
      </c>
      <c r="H45" s="39" t="s">
        <v>366</v>
      </c>
      <c r="I45" s="41"/>
      <c r="J45" s="42" t="str">
        <f>_xlfn.CONCAT(Initiatives!$A45,"_", Initiatives!$C45,"_", IF(Initiatives!$E45="","x",IF(Initiatives!$E45="other", Initiatives!$F45, Initiatives!$E45)),"_",Initiatives!$I45, "_",YEAR(Initiatives!$B45))</f>
        <v>PGE_Vegetation Management &amp; Inspections_Vegetation management to achieve clearances around electric lines and equipment  __2022</v>
      </c>
      <c r="K45" s="83">
        <v>699</v>
      </c>
      <c r="L45" s="37" t="s">
        <v>330</v>
      </c>
      <c r="M45" s="43">
        <v>7000</v>
      </c>
      <c r="N45" s="43">
        <v>1750</v>
      </c>
      <c r="O45" s="43">
        <v>3567</v>
      </c>
      <c r="P45" s="43">
        <v>5359</v>
      </c>
      <c r="Q45" s="43">
        <v>7000</v>
      </c>
      <c r="R45" s="43">
        <v>2244</v>
      </c>
      <c r="S45" s="43">
        <v>4364</v>
      </c>
      <c r="T45" s="43"/>
      <c r="U45" s="43"/>
      <c r="V45" s="58" t="s">
        <v>367</v>
      </c>
      <c r="W45" s="58" t="s">
        <v>368</v>
      </c>
      <c r="X45" s="58" t="s">
        <v>369</v>
      </c>
      <c r="Y45" s="37"/>
      <c r="Z45" s="58"/>
      <c r="AA45" s="43" t="s">
        <v>133</v>
      </c>
      <c r="AB45" s="58" t="s">
        <v>134</v>
      </c>
      <c r="AC45" s="44"/>
      <c r="AD45" s="44"/>
      <c r="AE45" s="34"/>
      <c r="AF45" s="47"/>
      <c r="AG45" s="46"/>
      <c r="AH45" s="46"/>
      <c r="AI45" s="71"/>
    </row>
    <row r="46" spans="1:35" s="33" customFormat="1" ht="264">
      <c r="A46" s="78" t="str">
        <f>'READ ME FIRST'!$D$12</f>
        <v>PGE</v>
      </c>
      <c r="B46" s="36">
        <f>'READ ME FIRST'!$D$15</f>
        <v>44774</v>
      </c>
      <c r="C46" s="39" t="s">
        <v>322</v>
      </c>
      <c r="D46" s="38" t="str">
        <f>IF(Initiatives!$C46="", "",INDEX('Initiative mapping-DO NOT EDIT'!$L$3:$L$13, MATCH(Initiatives!$C46,'Initiative mapping-DO NOT EDIT'!$K$3:$K$13,0)))</f>
        <v>7.3.5.</v>
      </c>
      <c r="E46" s="79" t="s">
        <v>365</v>
      </c>
      <c r="F46" s="39"/>
      <c r="G46" s="35">
        <f>IF(Initiatives!$E46="","x",IF(Initiatives!$E46="other", Initiatives!$F46, INDEX('Initiative mapping-DO NOT EDIT'!$D$3:$D$100,MATCH(Initiatives!$E46,'Initiative mapping-DO NOT EDIT'!$E$3:$E$100,0))))</f>
        <v>20</v>
      </c>
      <c r="H46" s="39" t="s">
        <v>370</v>
      </c>
      <c r="I46" s="41"/>
      <c r="J46" s="42" t="str">
        <f>_xlfn.CONCAT(Initiatives!$A46,"_", Initiatives!$C46,"_", IF(Initiatives!$E46="","x",IF(Initiatives!$E46="other", Initiatives!$F46, Initiatives!$E46)),"_",Initiatives!$I46, "_",YEAR(Initiatives!$B46))</f>
        <v>PGE_Vegetation Management &amp; Inspections_Vegetation management to achieve clearances around electric lines and equipment  __2022</v>
      </c>
      <c r="K46" s="83"/>
      <c r="L46" s="37" t="s">
        <v>330</v>
      </c>
      <c r="M46" s="43" t="s">
        <v>371</v>
      </c>
      <c r="N46" s="43" t="s">
        <v>371</v>
      </c>
      <c r="O46" s="43" t="s">
        <v>371</v>
      </c>
      <c r="P46" s="43" t="s">
        <v>371</v>
      </c>
      <c r="Q46" s="43" t="s">
        <v>371</v>
      </c>
      <c r="R46" s="43" t="s">
        <v>371</v>
      </c>
      <c r="S46" s="43" t="s">
        <v>371</v>
      </c>
      <c r="T46" s="43"/>
      <c r="U46" s="43"/>
      <c r="V46" s="58" t="s">
        <v>372</v>
      </c>
      <c r="W46" s="58" t="s">
        <v>373</v>
      </c>
      <c r="X46" s="58" t="s">
        <v>374</v>
      </c>
      <c r="Y46" s="37"/>
      <c r="Z46" s="58"/>
      <c r="AA46" s="43" t="s">
        <v>133</v>
      </c>
      <c r="AB46" s="58"/>
      <c r="AC46" s="44"/>
      <c r="AD46" s="44"/>
      <c r="AE46" s="34"/>
      <c r="AF46" s="47"/>
      <c r="AG46" s="46"/>
      <c r="AH46" s="46"/>
      <c r="AI46" s="71"/>
    </row>
    <row r="47" spans="1:35" s="33" customFormat="1" ht="252">
      <c r="A47" s="78" t="str">
        <f>'READ ME FIRST'!$D$12</f>
        <v>PGE</v>
      </c>
      <c r="B47" s="36">
        <f>'READ ME FIRST'!$D$15</f>
        <v>44774</v>
      </c>
      <c r="C47" s="39" t="s">
        <v>375</v>
      </c>
      <c r="D47" s="38" t="str">
        <f>IF(Initiatives!$C47="", "",INDEX('Initiative mapping-DO NOT EDIT'!$L$3:$L$13, MATCH(Initiatives!$C47,'Initiative mapping-DO NOT EDIT'!$K$3:$K$13,0)))</f>
        <v>7.3.6.</v>
      </c>
      <c r="E47" s="79" t="s">
        <v>376</v>
      </c>
      <c r="F47" s="39"/>
      <c r="G47" s="35">
        <f>IF(Initiatives!$E47="","x",IF(Initiatives!$E47="other", Initiatives!$F47, INDEX('Initiative mapping-DO NOT EDIT'!$D$3:$D$100,MATCH(Initiatives!$E47,'Initiative mapping-DO NOT EDIT'!$E$3:$E$100,0))))</f>
        <v>8</v>
      </c>
      <c r="H47" s="39" t="s">
        <v>377</v>
      </c>
      <c r="I47" s="41"/>
      <c r="J47" s="42" t="str">
        <f>_xlfn.CONCAT(Initiatives!$A47,"_", Initiatives!$C47,"_", IF(Initiatives!$E47="","x",IF(Initiatives!$E47="other", Initiatives!$F47, Initiatives!$E47)),"_",Initiatives!$I47, "_",YEAR(Initiatives!$B47))</f>
        <v>PGE_Grid Operations &amp; Operating Protocols_Protective equipment and device settings__2022</v>
      </c>
      <c r="K47" s="83">
        <v>730</v>
      </c>
      <c r="L47" s="37"/>
      <c r="M47" s="43" t="s">
        <v>134</v>
      </c>
      <c r="N47" s="43" t="s">
        <v>134</v>
      </c>
      <c r="O47" s="43" t="s">
        <v>134</v>
      </c>
      <c r="P47" s="43" t="s">
        <v>134</v>
      </c>
      <c r="Q47" s="43" t="s">
        <v>134</v>
      </c>
      <c r="R47" s="43" t="s">
        <v>134</v>
      </c>
      <c r="S47" s="43"/>
      <c r="T47" s="43"/>
      <c r="U47" s="43"/>
      <c r="V47" s="58" t="s">
        <v>378</v>
      </c>
      <c r="W47" s="58" t="s">
        <v>379</v>
      </c>
      <c r="X47" s="58" t="s">
        <v>380</v>
      </c>
      <c r="Y47" s="37"/>
      <c r="Z47" s="58"/>
      <c r="AA47" s="43" t="s">
        <v>145</v>
      </c>
      <c r="AB47" s="37" t="s">
        <v>134</v>
      </c>
      <c r="AC47" s="44"/>
      <c r="AD47" s="44"/>
      <c r="AE47" s="34"/>
      <c r="AF47" s="47"/>
      <c r="AG47" s="46"/>
      <c r="AH47" s="46"/>
      <c r="AI47" s="71"/>
    </row>
    <row r="48" spans="1:35" s="33" customFormat="1" ht="366" customHeight="1">
      <c r="A48" s="78" t="str">
        <f>'READ ME FIRST'!$D$12</f>
        <v>PGE</v>
      </c>
      <c r="B48" s="36">
        <f>'READ ME FIRST'!$D$15</f>
        <v>44774</v>
      </c>
      <c r="C48" s="39" t="s">
        <v>375</v>
      </c>
      <c r="D48" s="38" t="str">
        <f>IF(Initiatives!$C48="", "",INDEX('Initiative mapping-DO NOT EDIT'!$L$3:$L$13, MATCH(Initiatives!$C48,'Initiative mapping-DO NOT EDIT'!$K$3:$K$13,0)))</f>
        <v>7.3.6.</v>
      </c>
      <c r="E48" s="79" t="s">
        <v>376</v>
      </c>
      <c r="F48" s="39"/>
      <c r="G48" s="35">
        <f>IF(Initiatives!$E48="","x",IF(Initiatives!$E48="other", Initiatives!$F48, INDEX('Initiative mapping-DO NOT EDIT'!$D$3:$D$100,MATCH(Initiatives!$E48,'Initiative mapping-DO NOT EDIT'!$E$3:$E$100,0))))</f>
        <v>8</v>
      </c>
      <c r="H48" s="39" t="s">
        <v>381</v>
      </c>
      <c r="I48" s="41"/>
      <c r="J48" s="42" t="str">
        <f>_xlfn.CONCAT(Initiatives!$A48,"_", Initiatives!$C48,"_", IF(Initiatives!$E48="","x",IF(Initiatives!$E48="other", Initiatives!$F48, Initiatives!$E48)),"_",Initiatives!$I48, "_",YEAR(Initiatives!$B48))</f>
        <v>PGE_Grid Operations &amp; Operating Protocols_Protective equipment and device settings__2022</v>
      </c>
      <c r="K48" s="83">
        <v>730</v>
      </c>
      <c r="L48" s="37" t="s">
        <v>382</v>
      </c>
      <c r="M48" s="43">
        <v>3580</v>
      </c>
      <c r="N48" s="43">
        <v>1574</v>
      </c>
      <c r="O48" s="43">
        <v>3580</v>
      </c>
      <c r="P48" s="43">
        <v>3580</v>
      </c>
      <c r="Q48" s="43">
        <v>3580</v>
      </c>
      <c r="R48" s="43">
        <v>1550</v>
      </c>
      <c r="S48" s="43">
        <v>3577</v>
      </c>
      <c r="T48" s="43"/>
      <c r="U48" s="43"/>
      <c r="V48" s="58" t="s">
        <v>383</v>
      </c>
      <c r="W48" s="58" t="s">
        <v>384</v>
      </c>
      <c r="X48" s="58" t="s">
        <v>385</v>
      </c>
      <c r="Y48" s="37"/>
      <c r="Z48" s="58"/>
      <c r="AA48" s="43" t="s">
        <v>166</v>
      </c>
      <c r="AB48" s="58" t="s">
        <v>386</v>
      </c>
      <c r="AC48" s="44"/>
      <c r="AD48" s="44"/>
      <c r="AE48" s="34"/>
      <c r="AF48" s="47"/>
      <c r="AG48" s="46"/>
      <c r="AH48" s="46"/>
      <c r="AI48" s="71"/>
    </row>
    <row r="49" spans="1:35" s="33" customFormat="1" ht="48">
      <c r="A49" s="78" t="str">
        <f>'READ ME FIRST'!$D$12</f>
        <v>PGE</v>
      </c>
      <c r="B49" s="36">
        <f>'READ ME FIRST'!$D$15</f>
        <v>44774</v>
      </c>
      <c r="C49" s="39" t="s">
        <v>375</v>
      </c>
      <c r="D49" s="38" t="str">
        <f>IF(Initiatives!$C49="", "",INDEX('Initiative mapping-DO NOT EDIT'!$L$3:$L$13, MATCH(Initiatives!$C49,'Initiative mapping-DO NOT EDIT'!$K$3:$K$13,0)))</f>
        <v>7.3.6.</v>
      </c>
      <c r="E49" s="79" t="s">
        <v>376</v>
      </c>
      <c r="F49" s="39"/>
      <c r="G49" s="35">
        <f>IF(Initiatives!$E49="","x",IF(Initiatives!$E49="other", Initiatives!$F49, INDEX('Initiative mapping-DO NOT EDIT'!$D$3:$D$100,MATCH(Initiatives!$E49,'Initiative mapping-DO NOT EDIT'!$E$3:$E$100,0))))</f>
        <v>8</v>
      </c>
      <c r="H49" s="39" t="s">
        <v>387</v>
      </c>
      <c r="I49" s="41"/>
      <c r="J49" s="42" t="str">
        <f>_xlfn.CONCAT(Initiatives!$A49,"_", Initiatives!$C49,"_", IF(Initiatives!$E49="","x",IF(Initiatives!$E49="other", Initiatives!$F49, Initiatives!$E49)),"_",Initiatives!$I49, "_",YEAR(Initiatives!$B49))</f>
        <v>PGE_Grid Operations &amp; Operating Protocols_Protective equipment and device settings__2022</v>
      </c>
      <c r="K49" s="83">
        <v>730</v>
      </c>
      <c r="L49" s="37"/>
      <c r="M49" s="43" t="s">
        <v>134</v>
      </c>
      <c r="N49" s="43" t="s">
        <v>134</v>
      </c>
      <c r="O49" s="43" t="s">
        <v>134</v>
      </c>
      <c r="P49" s="43" t="s">
        <v>134</v>
      </c>
      <c r="Q49" s="43" t="s">
        <v>134</v>
      </c>
      <c r="R49" s="43" t="s">
        <v>134</v>
      </c>
      <c r="S49" s="43"/>
      <c r="T49" s="43"/>
      <c r="U49" s="43"/>
      <c r="V49" s="58" t="s">
        <v>388</v>
      </c>
      <c r="W49" s="58" t="s">
        <v>389</v>
      </c>
      <c r="X49" s="58" t="s">
        <v>390</v>
      </c>
      <c r="Y49" s="37"/>
      <c r="Z49" s="58"/>
      <c r="AA49" s="43" t="s">
        <v>145</v>
      </c>
      <c r="AB49" s="37" t="s">
        <v>134</v>
      </c>
      <c r="AC49" s="44"/>
      <c r="AD49" s="44"/>
      <c r="AE49" s="34"/>
      <c r="AF49" s="47"/>
      <c r="AG49" s="46"/>
      <c r="AH49" s="46"/>
      <c r="AI49" s="71"/>
    </row>
    <row r="50" spans="1:35" s="33" customFormat="1" ht="72">
      <c r="A50" s="78" t="str">
        <f>'READ ME FIRST'!$D$12</f>
        <v>PGE</v>
      </c>
      <c r="B50" s="36">
        <f>'READ ME FIRST'!$D$15</f>
        <v>44774</v>
      </c>
      <c r="C50" s="39" t="s">
        <v>375</v>
      </c>
      <c r="D50" s="38" t="str">
        <f>IF(Initiatives!$C50="", "",INDEX('Initiative mapping-DO NOT EDIT'!$L$3:$L$13, MATCH(Initiatives!$C50,'Initiative mapping-DO NOT EDIT'!$K$3:$K$13,0)))</f>
        <v>7.3.6.</v>
      </c>
      <c r="E50" s="79" t="s">
        <v>376</v>
      </c>
      <c r="F50" s="39"/>
      <c r="G50" s="35">
        <f>IF(Initiatives!$E50="","x",IF(Initiatives!$E50="other", Initiatives!$F50, INDEX('Initiative mapping-DO NOT EDIT'!$D$3:$D$100,MATCH(Initiatives!$E50,'Initiative mapping-DO NOT EDIT'!$E$3:$E$100,0))))</f>
        <v>8</v>
      </c>
      <c r="H50" s="39" t="s">
        <v>391</v>
      </c>
      <c r="I50" s="41"/>
      <c r="J50" s="42" t="str">
        <f>_xlfn.CONCAT(Initiatives!$A50,"_", Initiatives!$C50,"_", IF(Initiatives!$E50="","x",IF(Initiatives!$E50="other", Initiatives!$F50, Initiatives!$E50)),"_",Initiatives!$I50, "_",YEAR(Initiatives!$B50))</f>
        <v>PGE_Grid Operations &amp; Operating Protocols_Protective equipment and device settings__2022</v>
      </c>
      <c r="K50" s="83">
        <v>730</v>
      </c>
      <c r="L50" s="37" t="s">
        <v>181</v>
      </c>
      <c r="M50" s="43">
        <v>50</v>
      </c>
      <c r="N50" s="43">
        <v>0</v>
      </c>
      <c r="O50" s="43">
        <v>42</v>
      </c>
      <c r="P50" s="43">
        <v>50</v>
      </c>
      <c r="Q50" s="43">
        <v>50</v>
      </c>
      <c r="R50" s="43">
        <v>48</v>
      </c>
      <c r="S50" s="43">
        <v>49</v>
      </c>
      <c r="T50" s="43"/>
      <c r="U50" s="43"/>
      <c r="V50" s="58" t="s">
        <v>392</v>
      </c>
      <c r="W50" s="58" t="s">
        <v>393</v>
      </c>
      <c r="X50" s="58" t="s">
        <v>394</v>
      </c>
      <c r="Y50" s="37"/>
      <c r="Z50" s="58"/>
      <c r="AA50" s="43" t="s">
        <v>133</v>
      </c>
      <c r="AB50" s="37" t="s">
        <v>134</v>
      </c>
      <c r="AC50" s="44"/>
      <c r="AD50" s="44"/>
      <c r="AE50" s="34"/>
      <c r="AF50" s="47"/>
      <c r="AG50" s="46"/>
      <c r="AH50" s="46"/>
      <c r="AI50" s="71"/>
    </row>
    <row r="51" spans="1:35" s="33" customFormat="1" ht="216">
      <c r="A51" s="78" t="str">
        <f>'READ ME FIRST'!$D$12</f>
        <v>PGE</v>
      </c>
      <c r="B51" s="36">
        <f>'READ ME FIRST'!$D$15</f>
        <v>44774</v>
      </c>
      <c r="C51" s="39" t="s">
        <v>395</v>
      </c>
      <c r="D51" s="38" t="str">
        <f>IF(Initiatives!$C51="", "",INDEX('Initiative mapping-DO NOT EDIT'!$L$3:$L$13, MATCH(Initiatives!$C51,'Initiative mapping-DO NOT EDIT'!$K$3:$K$13,0)))</f>
        <v>7.3.7.</v>
      </c>
      <c r="E51" s="79" t="s">
        <v>396</v>
      </c>
      <c r="F51" s="39"/>
      <c r="G51" s="35">
        <f>IF(Initiatives!$E51="","x",IF(Initiatives!$E51="other", Initiatives!$F51, INDEX('Initiative mapping-DO NOT EDIT'!$D$3:$D$100,MATCH(Initiatives!$E51,'Initiative mapping-DO NOT EDIT'!$E$3:$E$100,0))))</f>
        <v>1</v>
      </c>
      <c r="H51" s="39" t="s">
        <v>397</v>
      </c>
      <c r="I51" s="41"/>
      <c r="J51" s="42" t="str">
        <f>_xlfn.CONCAT(Initiatives!$A51,"_", Initiatives!$C51,"_", IF(Initiatives!$E51="","x",IF(Initiatives!$E51="other", Initiatives!$F51, Initiatives!$E51)),"_",Initiatives!$I51, "_",YEAR(Initiatives!$B51))</f>
        <v>PGE_Data Governance_Centralized repository for data __2022</v>
      </c>
      <c r="K51" s="83">
        <v>740</v>
      </c>
      <c r="L51" s="37" t="s">
        <v>398</v>
      </c>
      <c r="M51" s="43" t="s">
        <v>134</v>
      </c>
      <c r="N51" s="43" t="s">
        <v>134</v>
      </c>
      <c r="O51" s="43" t="s">
        <v>134</v>
      </c>
      <c r="P51" s="43" t="s">
        <v>134</v>
      </c>
      <c r="Q51" s="43" t="s">
        <v>134</v>
      </c>
      <c r="R51" s="43" t="s">
        <v>134</v>
      </c>
      <c r="S51" s="43"/>
      <c r="T51" s="43"/>
      <c r="U51" s="43"/>
      <c r="V51" s="58" t="s">
        <v>399</v>
      </c>
      <c r="W51" s="58" t="s">
        <v>400</v>
      </c>
      <c r="X51" s="58" t="s">
        <v>401</v>
      </c>
      <c r="Y51" s="37"/>
      <c r="Z51" s="58"/>
      <c r="AA51" s="43" t="s">
        <v>166</v>
      </c>
      <c r="AB51" s="90" t="s">
        <v>402</v>
      </c>
      <c r="AC51" s="44"/>
      <c r="AD51" s="44"/>
      <c r="AE51" s="34"/>
      <c r="AF51" s="47"/>
      <c r="AG51" s="46"/>
      <c r="AH51" s="46"/>
      <c r="AI51" s="71"/>
    </row>
    <row r="52" spans="1:35" s="33" customFormat="1" ht="36">
      <c r="A52" s="78" t="str">
        <f>'READ ME FIRST'!$D$12</f>
        <v>PGE</v>
      </c>
      <c r="B52" s="36">
        <f>'READ ME FIRST'!$D$15</f>
        <v>44774</v>
      </c>
      <c r="C52" s="39" t="s">
        <v>403</v>
      </c>
      <c r="D52" s="38" t="str">
        <f>IF(Initiatives!$C52="", "",INDEX('Initiative mapping-DO NOT EDIT'!$L$3:$L$13, MATCH(Initiatives!$C52,'Initiative mapping-DO NOT EDIT'!$K$3:$K$13,0)))</f>
        <v>7.3.8.</v>
      </c>
      <c r="E52" s="79" t="s">
        <v>404</v>
      </c>
      <c r="F52" s="39"/>
      <c r="G52" s="35">
        <f>IF(Initiatives!$E52="","x",IF(Initiatives!$E52="other", Initiatives!$F52, INDEX('Initiative mapping-DO NOT EDIT'!$D$3:$D$100,MATCH(Initiatives!$E52,'Initiative mapping-DO NOT EDIT'!$E$3:$E$100,0))))</f>
        <v>3</v>
      </c>
      <c r="H52" s="39" t="s">
        <v>405</v>
      </c>
      <c r="I52" s="41"/>
      <c r="J52" s="42" t="str">
        <f>_xlfn.CONCAT(Initiatives!$A52,"_", Initiatives!$C52,"_", IF(Initiatives!$E52="","x",IF(Initiatives!$E52="other", Initiatives!$F52, Initiatives!$E52)),"_",Initiatives!$I52, "_",YEAR(Initiatives!$B52))</f>
        <v>PGE_Resource Allocation Methodology_Risk spend efficiency analysis__2022</v>
      </c>
      <c r="K52" s="83">
        <v>783</v>
      </c>
      <c r="L52" s="37"/>
      <c r="M52" s="43" t="s">
        <v>134</v>
      </c>
      <c r="N52" s="43" t="s">
        <v>134</v>
      </c>
      <c r="O52" s="43" t="s">
        <v>134</v>
      </c>
      <c r="P52" s="43" t="s">
        <v>134</v>
      </c>
      <c r="Q52" s="43" t="s">
        <v>134</v>
      </c>
      <c r="R52" s="43" t="s">
        <v>134</v>
      </c>
      <c r="S52" s="43"/>
      <c r="T52" s="43"/>
      <c r="U52" s="43"/>
      <c r="V52" s="58" t="s">
        <v>406</v>
      </c>
      <c r="W52" s="58" t="s">
        <v>407</v>
      </c>
      <c r="X52" s="58" t="s">
        <v>408</v>
      </c>
      <c r="Y52" s="37"/>
      <c r="Z52" s="58"/>
      <c r="AA52" s="43" t="s">
        <v>133</v>
      </c>
      <c r="AB52" s="37" t="s">
        <v>134</v>
      </c>
      <c r="AC52" s="44"/>
      <c r="AD52" s="44"/>
      <c r="AE52" s="34"/>
      <c r="AF52" s="47"/>
      <c r="AG52" s="46"/>
      <c r="AH52" s="46"/>
      <c r="AI52" s="71"/>
    </row>
    <row r="53" spans="1:35" s="33" customFormat="1" ht="48">
      <c r="A53" s="78" t="str">
        <f>'READ ME FIRST'!$D$12</f>
        <v>PGE</v>
      </c>
      <c r="B53" s="36">
        <f>'READ ME FIRST'!$D$15</f>
        <v>44774</v>
      </c>
      <c r="C53" s="39" t="s">
        <v>409</v>
      </c>
      <c r="D53" s="38" t="str">
        <f>IF(Initiatives!$C53="", "",INDEX('Initiative mapping-DO NOT EDIT'!$L$3:$L$13, MATCH(Initiatives!$C53,'Initiative mapping-DO NOT EDIT'!$K$3:$K$13,0)))</f>
        <v>7.3.10.</v>
      </c>
      <c r="E53" s="79" t="s">
        <v>410</v>
      </c>
      <c r="F53" s="39"/>
      <c r="G53" s="35">
        <f>IF(Initiatives!$E53="","x",IF(Initiatives!$E53="other", Initiatives!$F53, INDEX('Initiative mapping-DO NOT EDIT'!$D$3:$D$100,MATCH(Initiatives!$E53,'Initiative mapping-DO NOT EDIT'!$E$3:$E$100,0))))</f>
        <v>1</v>
      </c>
      <c r="H53" s="39" t="s">
        <v>411</v>
      </c>
      <c r="I53" s="41"/>
      <c r="J53" s="42" t="str">
        <f>_xlfn.CONCAT(Initiatives!$A53,"_", Initiatives!$C53,"_", IF(Initiatives!$E53="","x",IF(Initiatives!$E53="other", Initiatives!$F53, Initiatives!$E53)),"_",Initiatives!$I53, "_",YEAR(Initiatives!$B53))</f>
        <v>PGE_Stakeholder Cooperation &amp; Community Engagement_Community engagement __2022</v>
      </c>
      <c r="K53" s="83">
        <v>812</v>
      </c>
      <c r="L53" s="37" t="s">
        <v>412</v>
      </c>
      <c r="M53" s="43">
        <v>22</v>
      </c>
      <c r="N53" s="43">
        <v>3</v>
      </c>
      <c r="O53" s="43">
        <v>16</v>
      </c>
      <c r="P53" s="43">
        <v>22</v>
      </c>
      <c r="Q53" s="43">
        <v>22</v>
      </c>
      <c r="R53" s="43">
        <v>4</v>
      </c>
      <c r="S53" s="43">
        <v>16</v>
      </c>
      <c r="T53" s="43"/>
      <c r="U53" s="43"/>
      <c r="V53" s="58" t="s">
        <v>413</v>
      </c>
      <c r="W53" s="58" t="s">
        <v>414</v>
      </c>
      <c r="X53" s="58" t="s">
        <v>415</v>
      </c>
      <c r="Y53" s="37"/>
      <c r="Z53" s="58"/>
      <c r="AA53" s="43" t="s">
        <v>133</v>
      </c>
      <c r="AB53" s="37" t="s">
        <v>134</v>
      </c>
      <c r="AC53" s="44"/>
      <c r="AD53" s="44"/>
      <c r="AE53" s="34"/>
      <c r="AF53" s="47"/>
      <c r="AG53" s="46"/>
      <c r="AH53" s="46"/>
      <c r="AI53" s="71"/>
    </row>
    <row r="54" spans="1:35" ht="33" customHeight="1"/>
    <row r="55" spans="1:35" ht="33" customHeight="1">
      <c r="P55" s="86"/>
      <c r="R55" s="87"/>
      <c r="S55" s="87"/>
    </row>
    <row r="56" spans="1:35" ht="33" customHeight="1">
      <c r="E56" s="66"/>
    </row>
    <row r="57" spans="1:35" ht="33" customHeight="1">
      <c r="S57" s="87"/>
    </row>
    <row r="58" spans="1:35" ht="33" customHeight="1"/>
  </sheetData>
  <autoFilter ref="A1:AI53" xr:uid="{E8D4BDAF-E10A-4BCF-AE89-CD94B804FBF7}"/>
  <phoneticPr fontId="5" type="noConversion"/>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EDIT'!$N$3:$N$10</xm:f>
          </x14:formula1>
          <xm:sqref>A2:A53</xm:sqref>
        </x14:dataValidation>
        <x14:dataValidation type="list" allowBlank="1" showInputMessage="1" showErrorMessage="1" xr:uid="{CCEE9C1A-50CA-4B9D-AC85-CE0C7A846FB9}">
          <x14:formula1>
            <xm:f>'Initiative mapping-DO NOT EDIT'!$E$3:$E$100</xm:f>
          </x14:formula1>
          <xm:sqref>E2:E53</xm:sqref>
        </x14:dataValidation>
        <x14:dataValidation type="list" allowBlank="1" showInputMessage="1" showErrorMessage="1" xr:uid="{18BD1329-617C-4C2D-B0F7-E7230B781EB9}">
          <x14:formula1>
            <xm:f>'Initiative mapping-DO NOT EDIT'!$K$3:$K$13</xm:f>
          </x14:formula1>
          <xm:sqref>C2:C53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N99"/>
  <sheetViews>
    <sheetView showGridLines="0" zoomScale="90" zoomScaleNormal="90" workbookViewId="0">
      <pane ySplit="2" topLeftCell="A3" activePane="bottomLeft" state="frozen"/>
      <selection pane="bottomLeft" activeCell="C41" sqref="C41"/>
    </sheetView>
  </sheetViews>
  <sheetFormatPr defaultRowHeight="15"/>
  <cols>
    <col min="1" max="1" width="2.140625" customWidth="1"/>
    <col min="2" max="2" width="13.140625" customWidth="1"/>
    <col min="3" max="3" width="48.42578125" bestFit="1" customWidth="1"/>
    <col min="4" max="4" width="12.28515625" style="21" customWidth="1"/>
    <col min="5" max="5" width="102" customWidth="1"/>
    <col min="7" max="7" width="10.5703125" customWidth="1"/>
    <col min="8" max="8" width="44" customWidth="1"/>
    <col min="9" max="10" width="2.42578125" customWidth="1"/>
    <col min="11" max="11" width="48.42578125" bestFit="1" customWidth="1"/>
    <col min="13" max="13" width="2.28515625" customWidth="1"/>
  </cols>
  <sheetData>
    <row r="2" spans="2:14" ht="30.75" customHeight="1">
      <c r="B2" s="24" t="s">
        <v>416</v>
      </c>
      <c r="C2" s="24" t="s">
        <v>417</v>
      </c>
      <c r="D2" s="24" t="s">
        <v>418</v>
      </c>
      <c r="E2" s="24" t="s">
        <v>419</v>
      </c>
      <c r="F2" s="24" t="s">
        <v>420</v>
      </c>
      <c r="G2" s="24" t="s">
        <v>416</v>
      </c>
      <c r="H2" s="50" t="s">
        <v>421</v>
      </c>
      <c r="K2" s="24" t="s">
        <v>420</v>
      </c>
      <c r="L2" s="24" t="s">
        <v>422</v>
      </c>
      <c r="N2" s="24" t="s">
        <v>7</v>
      </c>
    </row>
    <row r="3" spans="2:14">
      <c r="B3" s="22" t="s">
        <v>423</v>
      </c>
      <c r="C3" s="22" t="s">
        <v>127</v>
      </c>
      <c r="D3" s="23">
        <v>1</v>
      </c>
      <c r="E3" s="22" t="s">
        <v>424</v>
      </c>
      <c r="F3" s="22" t="s">
        <v>425</v>
      </c>
      <c r="G3" s="22" t="str">
        <f>CONCATENATE(F3,D3)</f>
        <v>7.3.1.1</v>
      </c>
      <c r="K3" s="22" t="s">
        <v>127</v>
      </c>
      <c r="L3" s="22" t="s">
        <v>425</v>
      </c>
      <c r="N3" s="23" t="s">
        <v>8</v>
      </c>
    </row>
    <row r="4" spans="2:14">
      <c r="B4" s="22" t="s">
        <v>426</v>
      </c>
      <c r="C4" s="22" t="s">
        <v>127</v>
      </c>
      <c r="D4" s="23">
        <v>2</v>
      </c>
      <c r="E4" s="22" t="s">
        <v>427</v>
      </c>
      <c r="F4" s="22" t="s">
        <v>425</v>
      </c>
      <c r="G4" s="22" t="str">
        <f t="shared" ref="G4:G7" si="0">CONCATENATE(F4,D4)</f>
        <v>7.3.1.2</v>
      </c>
      <c r="K4" s="22" t="s">
        <v>155</v>
      </c>
      <c r="L4" s="22" t="s">
        <v>428</v>
      </c>
      <c r="N4" s="23" t="s">
        <v>429</v>
      </c>
    </row>
    <row r="5" spans="2:14">
      <c r="B5" s="22" t="s">
        <v>430</v>
      </c>
      <c r="C5" s="22" t="s">
        <v>127</v>
      </c>
      <c r="D5" s="23">
        <v>3</v>
      </c>
      <c r="E5" s="22" t="s">
        <v>128</v>
      </c>
      <c r="F5" s="22" t="s">
        <v>425</v>
      </c>
      <c r="G5" s="22" t="str">
        <f t="shared" si="0"/>
        <v>7.3.1.3</v>
      </c>
      <c r="K5" s="22" t="s">
        <v>188</v>
      </c>
      <c r="L5" s="22" t="s">
        <v>431</v>
      </c>
      <c r="N5" s="23" t="s">
        <v>432</v>
      </c>
    </row>
    <row r="6" spans="2:14">
      <c r="B6" s="22" t="s">
        <v>433</v>
      </c>
      <c r="C6" s="22" t="s">
        <v>127</v>
      </c>
      <c r="D6" s="23">
        <v>4</v>
      </c>
      <c r="E6" s="22" t="s">
        <v>139</v>
      </c>
      <c r="F6" s="22" t="s">
        <v>425</v>
      </c>
      <c r="G6" s="22" t="str">
        <f t="shared" si="0"/>
        <v>7.3.1.4</v>
      </c>
      <c r="K6" s="22" t="s">
        <v>271</v>
      </c>
      <c r="L6" s="22" t="s">
        <v>434</v>
      </c>
      <c r="N6" s="23" t="s">
        <v>435</v>
      </c>
    </row>
    <row r="7" spans="2:14">
      <c r="B7" s="22" t="s">
        <v>436</v>
      </c>
      <c r="C7" s="22" t="s">
        <v>127</v>
      </c>
      <c r="D7" s="23">
        <v>5</v>
      </c>
      <c r="E7" s="22" t="s">
        <v>146</v>
      </c>
      <c r="F7" s="22" t="s">
        <v>425</v>
      </c>
      <c r="G7" s="22" t="str">
        <f t="shared" si="0"/>
        <v>7.3.1.5</v>
      </c>
      <c r="K7" s="22" t="s">
        <v>322</v>
      </c>
      <c r="L7" s="22" t="s">
        <v>437</v>
      </c>
      <c r="N7" s="23" t="s">
        <v>438</v>
      </c>
    </row>
    <row r="8" spans="2:14">
      <c r="B8" s="22" t="s">
        <v>439</v>
      </c>
      <c r="C8" s="22" t="s">
        <v>155</v>
      </c>
      <c r="D8" s="23">
        <v>1</v>
      </c>
      <c r="E8" s="22" t="s">
        <v>156</v>
      </c>
      <c r="F8" s="22" t="s">
        <v>428</v>
      </c>
      <c r="G8" s="22" t="str">
        <f t="shared" ref="G8:G41" si="1">CONCATENATE(F8,D8)</f>
        <v>7.3.2.1</v>
      </c>
      <c r="K8" s="22" t="s">
        <v>375</v>
      </c>
      <c r="L8" s="22" t="s">
        <v>440</v>
      </c>
      <c r="N8" s="23" t="s">
        <v>441</v>
      </c>
    </row>
    <row r="9" spans="2:14">
      <c r="B9" s="22" t="s">
        <v>442</v>
      </c>
      <c r="C9" s="22" t="s">
        <v>155</v>
      </c>
      <c r="D9" s="23">
        <v>2</v>
      </c>
      <c r="E9" s="22" t="s">
        <v>174</v>
      </c>
      <c r="F9" s="22" t="s">
        <v>428</v>
      </c>
      <c r="G9" s="22" t="str">
        <f t="shared" si="1"/>
        <v>7.3.2.2</v>
      </c>
      <c r="K9" s="22" t="s">
        <v>395</v>
      </c>
      <c r="L9" s="22" t="s">
        <v>443</v>
      </c>
      <c r="N9" s="23" t="s">
        <v>444</v>
      </c>
    </row>
    <row r="10" spans="2:14">
      <c r="B10" s="22" t="s">
        <v>445</v>
      </c>
      <c r="C10" s="22" t="s">
        <v>155</v>
      </c>
      <c r="D10" s="23">
        <v>3</v>
      </c>
      <c r="E10" s="22" t="s">
        <v>446</v>
      </c>
      <c r="F10" s="22" t="s">
        <v>428</v>
      </c>
      <c r="G10" s="22" t="str">
        <f t="shared" si="1"/>
        <v>7.3.2.3</v>
      </c>
      <c r="K10" s="22" t="s">
        <v>403</v>
      </c>
      <c r="L10" s="22" t="s">
        <v>447</v>
      </c>
      <c r="N10" s="23" t="s">
        <v>448</v>
      </c>
    </row>
    <row r="11" spans="2:14">
      <c r="B11" s="22" t="s">
        <v>449</v>
      </c>
      <c r="C11" s="22" t="s">
        <v>155</v>
      </c>
      <c r="D11" s="23">
        <v>4</v>
      </c>
      <c r="E11" s="22" t="s">
        <v>450</v>
      </c>
      <c r="F11" s="22" t="s">
        <v>428</v>
      </c>
      <c r="G11" s="22" t="str">
        <f t="shared" si="1"/>
        <v>7.3.2.4</v>
      </c>
      <c r="K11" s="22" t="s">
        <v>451</v>
      </c>
      <c r="L11" s="22" t="s">
        <v>452</v>
      </c>
    </row>
    <row r="12" spans="2:14">
      <c r="B12" s="22" t="s">
        <v>453</v>
      </c>
      <c r="C12" s="22" t="s">
        <v>155</v>
      </c>
      <c r="D12" s="23">
        <v>5</v>
      </c>
      <c r="E12" s="22" t="s">
        <v>454</v>
      </c>
      <c r="F12" s="22" t="s">
        <v>428</v>
      </c>
      <c r="G12" s="22" t="str">
        <f t="shared" si="1"/>
        <v>7.3.2.5</v>
      </c>
      <c r="K12" s="22" t="s">
        <v>409</v>
      </c>
      <c r="L12" s="22" t="s">
        <v>455</v>
      </c>
    </row>
    <row r="13" spans="2:14">
      <c r="B13" s="22" t="s">
        <v>456</v>
      </c>
      <c r="C13" s="22" t="s">
        <v>155</v>
      </c>
      <c r="D13" s="23">
        <v>6</v>
      </c>
      <c r="E13" s="22" t="s">
        <v>457</v>
      </c>
      <c r="F13" s="22" t="s">
        <v>428</v>
      </c>
      <c r="G13" s="22" t="str">
        <f t="shared" si="1"/>
        <v>7.3.2.6</v>
      </c>
      <c r="K13" s="25" t="s">
        <v>458</v>
      </c>
      <c r="L13" s="31" t="s">
        <v>459</v>
      </c>
    </row>
    <row r="14" spans="2:14">
      <c r="B14" s="22" t="s">
        <v>460</v>
      </c>
      <c r="C14" s="22" t="s">
        <v>155</v>
      </c>
      <c r="D14" s="55">
        <v>7</v>
      </c>
      <c r="E14" s="56" t="s">
        <v>461</v>
      </c>
      <c r="F14" s="22" t="s">
        <v>428</v>
      </c>
      <c r="G14" s="22" t="str">
        <f t="shared" si="1"/>
        <v>7.3.2.7</v>
      </c>
      <c r="H14" s="56" t="s">
        <v>462</v>
      </c>
    </row>
    <row r="15" spans="2:14">
      <c r="B15" s="22" t="s">
        <v>463</v>
      </c>
      <c r="C15" s="22" t="s">
        <v>155</v>
      </c>
      <c r="D15" s="55">
        <v>8</v>
      </c>
      <c r="E15" s="56" t="s">
        <v>464</v>
      </c>
      <c r="F15" s="22" t="s">
        <v>428</v>
      </c>
      <c r="G15" s="22" t="str">
        <f t="shared" si="1"/>
        <v>7.3.2.8</v>
      </c>
      <c r="H15" s="56" t="s">
        <v>462</v>
      </c>
    </row>
    <row r="16" spans="2:14">
      <c r="B16" s="22" t="s">
        <v>465</v>
      </c>
      <c r="C16" s="22" t="s">
        <v>188</v>
      </c>
      <c r="D16" s="23">
        <v>1</v>
      </c>
      <c r="E16" s="22" t="s">
        <v>466</v>
      </c>
      <c r="F16" s="22" t="s">
        <v>431</v>
      </c>
      <c r="G16" s="22" t="str">
        <f t="shared" si="1"/>
        <v>7.3.3.1</v>
      </c>
    </row>
    <row r="17" spans="2:8">
      <c r="B17" s="22" t="s">
        <v>467</v>
      </c>
      <c r="C17" s="22" t="s">
        <v>188</v>
      </c>
      <c r="D17" s="23">
        <v>2</v>
      </c>
      <c r="E17" s="22" t="s">
        <v>468</v>
      </c>
      <c r="F17" s="22" t="s">
        <v>431</v>
      </c>
      <c r="G17" s="22" t="str">
        <f t="shared" si="1"/>
        <v>7.3.3.2</v>
      </c>
    </row>
    <row r="18" spans="2:8">
      <c r="B18" s="22" t="s">
        <v>469</v>
      </c>
      <c r="C18" s="22" t="s">
        <v>188</v>
      </c>
      <c r="D18" s="23">
        <v>3</v>
      </c>
      <c r="E18" s="22" t="s">
        <v>470</v>
      </c>
      <c r="F18" s="22" t="s">
        <v>431</v>
      </c>
      <c r="G18" s="22" t="str">
        <f t="shared" si="1"/>
        <v>7.3.3.3</v>
      </c>
    </row>
    <row r="19" spans="2:8">
      <c r="B19" s="22" t="s">
        <v>471</v>
      </c>
      <c r="C19" s="22" t="s">
        <v>188</v>
      </c>
      <c r="D19" s="23">
        <v>4</v>
      </c>
      <c r="E19" s="22" t="s">
        <v>472</v>
      </c>
      <c r="F19" s="22" t="s">
        <v>431</v>
      </c>
      <c r="G19" s="22" t="str">
        <f t="shared" si="1"/>
        <v>7.3.3.4</v>
      </c>
    </row>
    <row r="20" spans="2:8">
      <c r="B20" s="22" t="s">
        <v>473</v>
      </c>
      <c r="C20" s="22" t="s">
        <v>188</v>
      </c>
      <c r="D20" s="23">
        <v>5</v>
      </c>
      <c r="E20" s="22" t="s">
        <v>474</v>
      </c>
      <c r="F20" s="22" t="s">
        <v>431</v>
      </c>
      <c r="G20" s="22" t="str">
        <f t="shared" si="1"/>
        <v>7.3.3.5</v>
      </c>
    </row>
    <row r="21" spans="2:8">
      <c r="B21" s="22" t="s">
        <v>475</v>
      </c>
      <c r="C21" s="22" t="s">
        <v>188</v>
      </c>
      <c r="D21" s="23">
        <v>6</v>
      </c>
      <c r="E21" s="22" t="s">
        <v>476</v>
      </c>
      <c r="F21" s="22" t="s">
        <v>431</v>
      </c>
      <c r="G21" s="22" t="str">
        <f t="shared" si="1"/>
        <v>7.3.3.6</v>
      </c>
    </row>
    <row r="22" spans="2:8">
      <c r="B22" s="22" t="s">
        <v>477</v>
      </c>
      <c r="C22" s="22" t="s">
        <v>188</v>
      </c>
      <c r="D22" s="23">
        <v>7</v>
      </c>
      <c r="E22" s="22" t="s">
        <v>189</v>
      </c>
      <c r="F22" s="22" t="s">
        <v>431</v>
      </c>
      <c r="G22" s="22" t="str">
        <f t="shared" si="1"/>
        <v>7.3.3.7</v>
      </c>
    </row>
    <row r="23" spans="2:8">
      <c r="B23" s="22" t="s">
        <v>478</v>
      </c>
      <c r="C23" s="22" t="s">
        <v>188</v>
      </c>
      <c r="D23" s="23">
        <v>8</v>
      </c>
      <c r="E23" s="22" t="s">
        <v>195</v>
      </c>
      <c r="F23" s="22" t="s">
        <v>431</v>
      </c>
      <c r="G23" s="22" t="str">
        <f t="shared" si="1"/>
        <v>7.3.3.8</v>
      </c>
    </row>
    <row r="24" spans="2:8">
      <c r="B24" s="22" t="s">
        <v>479</v>
      </c>
      <c r="C24" s="22" t="s">
        <v>188</v>
      </c>
      <c r="D24" s="23">
        <v>9</v>
      </c>
      <c r="E24" s="22" t="s">
        <v>214</v>
      </c>
      <c r="F24" s="22" t="s">
        <v>431</v>
      </c>
      <c r="G24" s="22" t="str">
        <f t="shared" si="1"/>
        <v>7.3.3.9</v>
      </c>
    </row>
    <row r="25" spans="2:8">
      <c r="B25" s="22" t="s">
        <v>480</v>
      </c>
      <c r="C25" s="22" t="s">
        <v>188</v>
      </c>
      <c r="D25" s="23">
        <v>10</v>
      </c>
      <c r="E25" s="22" t="s">
        <v>481</v>
      </c>
      <c r="F25" s="22" t="s">
        <v>431</v>
      </c>
      <c r="G25" s="22" t="str">
        <f t="shared" si="1"/>
        <v>7.3.3.10</v>
      </c>
    </row>
    <row r="26" spans="2:8">
      <c r="B26" s="22" t="s">
        <v>482</v>
      </c>
      <c r="C26" s="22" t="s">
        <v>188</v>
      </c>
      <c r="D26" s="23">
        <v>11</v>
      </c>
      <c r="E26" s="22" t="s">
        <v>226</v>
      </c>
      <c r="F26" s="22" t="s">
        <v>431</v>
      </c>
      <c r="G26" s="22" t="str">
        <f t="shared" si="1"/>
        <v>7.3.3.11</v>
      </c>
    </row>
    <row r="27" spans="2:8">
      <c r="B27" s="22" t="s">
        <v>483</v>
      </c>
      <c r="C27" s="22" t="s">
        <v>188</v>
      </c>
      <c r="D27" s="52">
        <v>12</v>
      </c>
      <c r="E27" s="51" t="s">
        <v>484</v>
      </c>
      <c r="F27" s="22" t="s">
        <v>431</v>
      </c>
      <c r="G27" s="22" t="str">
        <f t="shared" si="1"/>
        <v>7.3.3.12</v>
      </c>
      <c r="H27" s="51" t="s">
        <v>485</v>
      </c>
    </row>
    <row r="28" spans="2:8">
      <c r="B28" s="22" t="s">
        <v>486</v>
      </c>
      <c r="C28" s="22" t="s">
        <v>188</v>
      </c>
      <c r="D28" s="23">
        <v>13</v>
      </c>
      <c r="E28" s="22" t="s">
        <v>487</v>
      </c>
      <c r="F28" s="22" t="s">
        <v>431</v>
      </c>
      <c r="G28" s="22" t="str">
        <f t="shared" si="1"/>
        <v>7.3.3.13</v>
      </c>
    </row>
    <row r="29" spans="2:8">
      <c r="B29" s="22" t="s">
        <v>488</v>
      </c>
      <c r="C29" s="22" t="s">
        <v>188</v>
      </c>
      <c r="D29" s="23">
        <v>14</v>
      </c>
      <c r="E29" s="22" t="s">
        <v>489</v>
      </c>
      <c r="F29" s="22" t="s">
        <v>431</v>
      </c>
      <c r="G29" s="22" t="str">
        <f t="shared" si="1"/>
        <v>7.3.3.14</v>
      </c>
    </row>
    <row r="30" spans="2:8">
      <c r="B30" s="22" t="s">
        <v>490</v>
      </c>
      <c r="C30" s="22" t="s">
        <v>188</v>
      </c>
      <c r="D30" s="23">
        <v>15</v>
      </c>
      <c r="E30" s="22" t="s">
        <v>491</v>
      </c>
      <c r="F30" s="22" t="s">
        <v>431</v>
      </c>
      <c r="G30" s="22" t="str">
        <f t="shared" si="1"/>
        <v>7.3.3.15</v>
      </c>
    </row>
    <row r="31" spans="2:8">
      <c r="B31" s="22" t="s">
        <v>492</v>
      </c>
      <c r="C31" s="22" t="s">
        <v>188</v>
      </c>
      <c r="D31" s="23">
        <v>16</v>
      </c>
      <c r="E31" s="22" t="s">
        <v>241</v>
      </c>
      <c r="F31" s="22" t="s">
        <v>431</v>
      </c>
      <c r="G31" s="22" t="str">
        <f t="shared" si="1"/>
        <v>7.3.3.16</v>
      </c>
    </row>
    <row r="32" spans="2:8">
      <c r="B32" s="22" t="s">
        <v>493</v>
      </c>
      <c r="C32" s="22" t="s">
        <v>188</v>
      </c>
      <c r="D32" s="23">
        <v>17</v>
      </c>
      <c r="E32" s="22" t="s">
        <v>247</v>
      </c>
      <c r="F32" s="22" t="s">
        <v>431</v>
      </c>
      <c r="G32" s="22" t="str">
        <f t="shared" si="1"/>
        <v>7.3.3.17</v>
      </c>
    </row>
    <row r="33" spans="2:8">
      <c r="B33" s="22" t="s">
        <v>494</v>
      </c>
      <c r="C33" s="22" t="s">
        <v>271</v>
      </c>
      <c r="D33" s="23">
        <v>1</v>
      </c>
      <c r="E33" s="22" t="s">
        <v>272</v>
      </c>
      <c r="F33" s="22" t="s">
        <v>434</v>
      </c>
      <c r="G33" s="22" t="str">
        <f t="shared" si="1"/>
        <v>7.3.4.1</v>
      </c>
    </row>
    <row r="34" spans="2:8">
      <c r="B34" s="22" t="s">
        <v>495</v>
      </c>
      <c r="C34" s="22" t="s">
        <v>271</v>
      </c>
      <c r="D34" s="23">
        <v>2</v>
      </c>
      <c r="E34" s="22" t="s">
        <v>280</v>
      </c>
      <c r="F34" s="22" t="s">
        <v>434</v>
      </c>
      <c r="G34" s="22" t="str">
        <f t="shared" si="1"/>
        <v>7.3.4.2</v>
      </c>
    </row>
    <row r="35" spans="2:8">
      <c r="B35" s="22" t="s">
        <v>496</v>
      </c>
      <c r="C35" s="22" t="s">
        <v>271</v>
      </c>
      <c r="D35" s="52">
        <v>3</v>
      </c>
      <c r="E35" s="51" t="s">
        <v>497</v>
      </c>
      <c r="F35" s="22" t="s">
        <v>434</v>
      </c>
      <c r="G35" s="22" t="str">
        <f t="shared" si="1"/>
        <v>7.3.4.3</v>
      </c>
      <c r="H35" s="51" t="s">
        <v>485</v>
      </c>
    </row>
    <row r="36" spans="2:8">
      <c r="B36" s="22" t="s">
        <v>498</v>
      </c>
      <c r="C36" s="22" t="s">
        <v>271</v>
      </c>
      <c r="D36" s="23">
        <v>4</v>
      </c>
      <c r="E36" s="22" t="s">
        <v>294</v>
      </c>
      <c r="F36" s="22" t="s">
        <v>434</v>
      </c>
      <c r="G36" s="22" t="str">
        <f t="shared" si="1"/>
        <v>7.3.4.4</v>
      </c>
    </row>
    <row r="37" spans="2:8">
      <c r="B37" s="22" t="s">
        <v>499</v>
      </c>
      <c r="C37" s="22" t="s">
        <v>271</v>
      </c>
      <c r="D37" s="23">
        <v>5</v>
      </c>
      <c r="E37" s="22" t="s">
        <v>500</v>
      </c>
      <c r="F37" s="22" t="s">
        <v>434</v>
      </c>
      <c r="G37" s="22" t="str">
        <f t="shared" si="1"/>
        <v>7.3.4.5</v>
      </c>
    </row>
    <row r="38" spans="2:8">
      <c r="B38" s="22" t="s">
        <v>501</v>
      </c>
      <c r="C38" s="22" t="s">
        <v>271</v>
      </c>
      <c r="D38" s="23">
        <v>6</v>
      </c>
      <c r="E38" s="22" t="s">
        <v>502</v>
      </c>
      <c r="F38" s="22" t="s">
        <v>434</v>
      </c>
      <c r="G38" s="22" t="str">
        <f t="shared" si="1"/>
        <v>7.3.4.6</v>
      </c>
    </row>
    <row r="39" spans="2:8">
      <c r="B39" s="22" t="s">
        <v>503</v>
      </c>
      <c r="C39" s="22" t="s">
        <v>271</v>
      </c>
      <c r="D39" s="23">
        <v>7</v>
      </c>
      <c r="E39" s="22" t="s">
        <v>504</v>
      </c>
      <c r="F39" s="22" t="s">
        <v>434</v>
      </c>
      <c r="G39" s="22" t="str">
        <f t="shared" si="1"/>
        <v>7.3.4.7</v>
      </c>
    </row>
    <row r="40" spans="2:8">
      <c r="B40" s="22" t="s">
        <v>505</v>
      </c>
      <c r="C40" s="22" t="s">
        <v>271</v>
      </c>
      <c r="D40" s="23">
        <v>8</v>
      </c>
      <c r="E40" s="22" t="s">
        <v>506</v>
      </c>
      <c r="F40" s="22" t="s">
        <v>434</v>
      </c>
      <c r="G40" s="22" t="str">
        <f t="shared" si="1"/>
        <v>7.3.4.8</v>
      </c>
    </row>
    <row r="41" spans="2:8">
      <c r="B41" s="22" t="s">
        <v>507</v>
      </c>
      <c r="C41" s="22" t="s">
        <v>271</v>
      </c>
      <c r="D41" s="23">
        <v>9</v>
      </c>
      <c r="E41" s="22" t="s">
        <v>508</v>
      </c>
      <c r="F41" s="22" t="s">
        <v>434</v>
      </c>
      <c r="G41" s="22" t="str">
        <f t="shared" si="1"/>
        <v>7.3.4.9</v>
      </c>
    </row>
    <row r="42" spans="2:8">
      <c r="B42" s="22" t="s">
        <v>509</v>
      </c>
      <c r="C42" s="22" t="s">
        <v>271</v>
      </c>
      <c r="D42" s="23">
        <v>10</v>
      </c>
      <c r="E42" s="22" t="s">
        <v>510</v>
      </c>
      <c r="F42" s="22" t="s">
        <v>434</v>
      </c>
      <c r="G42" s="22" t="str">
        <f t="shared" ref="G42:G70" si="2">CONCATENATE(F42,D42)</f>
        <v>7.3.4.10</v>
      </c>
    </row>
    <row r="43" spans="2:8">
      <c r="B43" s="22" t="s">
        <v>511</v>
      </c>
      <c r="C43" s="22" t="s">
        <v>271</v>
      </c>
      <c r="D43" s="23">
        <v>11</v>
      </c>
      <c r="E43" s="22" t="s">
        <v>512</v>
      </c>
      <c r="F43" s="22" t="s">
        <v>434</v>
      </c>
      <c r="G43" s="22" t="str">
        <f t="shared" si="2"/>
        <v>7.3.4.11</v>
      </c>
    </row>
    <row r="44" spans="2:8">
      <c r="B44" s="22" t="s">
        <v>513</v>
      </c>
      <c r="C44" s="22" t="s">
        <v>271</v>
      </c>
      <c r="D44" s="23">
        <v>12</v>
      </c>
      <c r="E44" s="22" t="s">
        <v>514</v>
      </c>
      <c r="F44" s="22" t="s">
        <v>434</v>
      </c>
      <c r="G44" s="22" t="str">
        <f t="shared" si="2"/>
        <v>7.3.4.12</v>
      </c>
    </row>
    <row r="45" spans="2:8">
      <c r="B45" s="22" t="s">
        <v>515</v>
      </c>
      <c r="C45" s="22" t="s">
        <v>271</v>
      </c>
      <c r="D45" s="23">
        <v>13</v>
      </c>
      <c r="E45" s="22" t="s">
        <v>516</v>
      </c>
      <c r="F45" s="22" t="s">
        <v>434</v>
      </c>
      <c r="G45" s="22" t="str">
        <f t="shared" si="2"/>
        <v>7.3.4.13</v>
      </c>
    </row>
    <row r="46" spans="2:8">
      <c r="B46" s="22" t="s">
        <v>517</v>
      </c>
      <c r="C46" s="22" t="s">
        <v>271</v>
      </c>
      <c r="D46" s="23">
        <v>14</v>
      </c>
      <c r="E46" s="22" t="s">
        <v>316</v>
      </c>
      <c r="F46" s="22" t="s">
        <v>434</v>
      </c>
      <c r="G46" s="22" t="str">
        <f t="shared" si="2"/>
        <v>7.3.4.14</v>
      </c>
    </row>
    <row r="47" spans="2:8">
      <c r="B47" s="22" t="s">
        <v>518</v>
      </c>
      <c r="C47" s="22" t="s">
        <v>271</v>
      </c>
      <c r="D47" s="23">
        <v>15</v>
      </c>
      <c r="E47" s="22" t="s">
        <v>299</v>
      </c>
      <c r="F47" s="22" t="s">
        <v>434</v>
      </c>
      <c r="G47" s="22" t="str">
        <f t="shared" si="2"/>
        <v>7.3.4.15</v>
      </c>
    </row>
    <row r="48" spans="2:8">
      <c r="B48" s="22" t="s">
        <v>519</v>
      </c>
      <c r="C48" s="22" t="s">
        <v>271</v>
      </c>
      <c r="D48" s="81">
        <v>16</v>
      </c>
      <c r="E48" s="80" t="s">
        <v>310</v>
      </c>
      <c r="F48" s="22" t="s">
        <v>434</v>
      </c>
      <c r="G48" s="22" t="str">
        <f t="shared" si="2"/>
        <v>7.3.4.16</v>
      </c>
      <c r="H48" s="80" t="s">
        <v>520</v>
      </c>
    </row>
    <row r="49" spans="2:8">
      <c r="B49" s="22" t="s">
        <v>521</v>
      </c>
      <c r="C49" s="22" t="s">
        <v>322</v>
      </c>
      <c r="D49" s="23">
        <v>1</v>
      </c>
      <c r="E49" s="22" t="s">
        <v>522</v>
      </c>
      <c r="F49" s="22" t="s">
        <v>437</v>
      </c>
      <c r="G49" s="22" t="str">
        <f t="shared" si="2"/>
        <v>7.3.5.1</v>
      </c>
    </row>
    <row r="50" spans="2:8">
      <c r="B50" s="22" t="s">
        <v>523</v>
      </c>
      <c r="C50" s="22" t="s">
        <v>322</v>
      </c>
      <c r="D50" s="23">
        <v>2</v>
      </c>
      <c r="E50" s="22" t="s">
        <v>323</v>
      </c>
      <c r="F50" s="22" t="s">
        <v>437</v>
      </c>
      <c r="G50" s="22" t="str">
        <f t="shared" si="2"/>
        <v>7.3.5.2</v>
      </c>
    </row>
    <row r="51" spans="2:8">
      <c r="B51" s="22" t="s">
        <v>524</v>
      </c>
      <c r="C51" s="22" t="s">
        <v>322</v>
      </c>
      <c r="D51" s="23">
        <v>3</v>
      </c>
      <c r="E51" s="26" t="s">
        <v>525</v>
      </c>
      <c r="F51" s="22" t="s">
        <v>437</v>
      </c>
      <c r="G51" s="22" t="str">
        <f t="shared" si="2"/>
        <v>7.3.5.3</v>
      </c>
    </row>
    <row r="52" spans="2:8">
      <c r="B52" s="22" t="s">
        <v>526</v>
      </c>
      <c r="C52" s="22" t="s">
        <v>322</v>
      </c>
      <c r="D52" s="23">
        <v>4</v>
      </c>
      <c r="E52" s="22" t="s">
        <v>527</v>
      </c>
      <c r="F52" s="22" t="s">
        <v>437</v>
      </c>
      <c r="G52" s="22" t="str">
        <f t="shared" si="2"/>
        <v>7.3.5.4</v>
      </c>
    </row>
    <row r="53" spans="2:8">
      <c r="B53" s="22" t="s">
        <v>528</v>
      </c>
      <c r="C53" s="22" t="s">
        <v>322</v>
      </c>
      <c r="D53" s="23">
        <v>5</v>
      </c>
      <c r="E53" s="22" t="s">
        <v>529</v>
      </c>
      <c r="F53" s="22" t="s">
        <v>437</v>
      </c>
      <c r="G53" s="22" t="str">
        <f t="shared" si="2"/>
        <v>7.3.5.5</v>
      </c>
    </row>
    <row r="54" spans="2:8">
      <c r="B54" s="22" t="s">
        <v>530</v>
      </c>
      <c r="C54" s="22" t="s">
        <v>322</v>
      </c>
      <c r="D54" s="52">
        <v>6</v>
      </c>
      <c r="E54" s="51" t="s">
        <v>497</v>
      </c>
      <c r="F54" s="22" t="s">
        <v>437</v>
      </c>
      <c r="G54" s="22" t="str">
        <f t="shared" si="2"/>
        <v>7.3.5.6</v>
      </c>
      <c r="H54" s="51" t="s">
        <v>485</v>
      </c>
    </row>
    <row r="55" spans="2:8">
      <c r="B55" s="22" t="s">
        <v>531</v>
      </c>
      <c r="C55" s="22" t="s">
        <v>322</v>
      </c>
      <c r="D55" s="23">
        <v>7</v>
      </c>
      <c r="E55" s="22" t="s">
        <v>334</v>
      </c>
      <c r="F55" s="22" t="s">
        <v>437</v>
      </c>
      <c r="G55" s="22" t="str">
        <f t="shared" si="2"/>
        <v>7.3.5.7</v>
      </c>
    </row>
    <row r="56" spans="2:8">
      <c r="B56" s="22" t="s">
        <v>532</v>
      </c>
      <c r="C56" s="22" t="s">
        <v>322</v>
      </c>
      <c r="D56" s="23">
        <v>8</v>
      </c>
      <c r="E56" s="22" t="s">
        <v>340</v>
      </c>
      <c r="F56" s="22" t="s">
        <v>437</v>
      </c>
      <c r="G56" s="22" t="str">
        <f t="shared" si="2"/>
        <v>7.3.5.8</v>
      </c>
    </row>
    <row r="57" spans="2:8">
      <c r="B57" s="22" t="s">
        <v>533</v>
      </c>
      <c r="C57" s="22" t="s">
        <v>322</v>
      </c>
      <c r="D57" s="52">
        <v>9</v>
      </c>
      <c r="E57" s="51" t="s">
        <v>534</v>
      </c>
      <c r="F57" s="22" t="s">
        <v>437</v>
      </c>
      <c r="G57" s="22" t="str">
        <f t="shared" si="2"/>
        <v>7.3.5.9</v>
      </c>
      <c r="H57" s="51" t="s">
        <v>485</v>
      </c>
    </row>
    <row r="58" spans="2:8">
      <c r="B58" s="22" t="s">
        <v>535</v>
      </c>
      <c r="C58" s="22" t="s">
        <v>322</v>
      </c>
      <c r="D58" s="52">
        <v>10</v>
      </c>
      <c r="E58" s="51" t="s">
        <v>536</v>
      </c>
      <c r="F58" s="22" t="s">
        <v>437</v>
      </c>
      <c r="G58" s="22" t="str">
        <f t="shared" si="2"/>
        <v>7.3.5.10</v>
      </c>
      <c r="H58" s="51" t="s">
        <v>485</v>
      </c>
    </row>
    <row r="59" spans="2:8">
      <c r="B59" s="22" t="s">
        <v>537</v>
      </c>
      <c r="C59" s="22" t="s">
        <v>322</v>
      </c>
      <c r="D59" s="23">
        <v>11</v>
      </c>
      <c r="E59" s="22" t="s">
        <v>538</v>
      </c>
      <c r="F59" s="22" t="s">
        <v>437</v>
      </c>
      <c r="G59" s="22" t="str">
        <f t="shared" si="2"/>
        <v>7.3.5.11</v>
      </c>
    </row>
    <row r="60" spans="2:8">
      <c r="B60" s="22" t="s">
        <v>539</v>
      </c>
      <c r="C60" s="22" t="s">
        <v>322</v>
      </c>
      <c r="D60" s="23">
        <v>12</v>
      </c>
      <c r="E60" s="22" t="s">
        <v>540</v>
      </c>
      <c r="F60" s="22" t="s">
        <v>437</v>
      </c>
      <c r="G60" s="22" t="str">
        <f t="shared" si="2"/>
        <v>7.3.5.12</v>
      </c>
    </row>
    <row r="61" spans="2:8">
      <c r="B61" s="22" t="s">
        <v>541</v>
      </c>
      <c r="C61" s="22" t="s">
        <v>322</v>
      </c>
      <c r="D61" s="23">
        <v>13</v>
      </c>
      <c r="E61" s="22" t="s">
        <v>345</v>
      </c>
      <c r="F61" s="22" t="s">
        <v>437</v>
      </c>
      <c r="G61" s="22" t="str">
        <f t="shared" si="2"/>
        <v>7.3.5.13</v>
      </c>
    </row>
    <row r="62" spans="2:8">
      <c r="B62" s="22" t="s">
        <v>542</v>
      </c>
      <c r="C62" s="22" t="s">
        <v>322</v>
      </c>
      <c r="D62" s="23">
        <v>14</v>
      </c>
      <c r="E62" s="22" t="s">
        <v>543</v>
      </c>
      <c r="F62" s="22" t="s">
        <v>437</v>
      </c>
      <c r="G62" s="22" t="str">
        <f t="shared" si="2"/>
        <v>7.3.5.14</v>
      </c>
    </row>
    <row r="63" spans="2:8">
      <c r="B63" s="22" t="s">
        <v>544</v>
      </c>
      <c r="C63" s="22" t="s">
        <v>322</v>
      </c>
      <c r="D63" s="23">
        <v>15</v>
      </c>
      <c r="E63" s="22" t="s">
        <v>545</v>
      </c>
      <c r="F63" s="22" t="s">
        <v>437</v>
      </c>
      <c r="G63" s="22" t="str">
        <f t="shared" si="2"/>
        <v>7.3.5.15</v>
      </c>
    </row>
    <row r="64" spans="2:8">
      <c r="B64" s="22" t="s">
        <v>546</v>
      </c>
      <c r="C64" s="22" t="s">
        <v>322</v>
      </c>
      <c r="D64" s="23">
        <v>16</v>
      </c>
      <c r="E64" s="22" t="s">
        <v>547</v>
      </c>
      <c r="F64" s="22" t="s">
        <v>437</v>
      </c>
      <c r="G64" s="22" t="str">
        <f t="shared" si="2"/>
        <v>7.3.5.16</v>
      </c>
    </row>
    <row r="65" spans="2:8">
      <c r="B65" s="22" t="s">
        <v>548</v>
      </c>
      <c r="C65" s="22" t="s">
        <v>322</v>
      </c>
      <c r="D65" s="23">
        <v>17</v>
      </c>
      <c r="E65" s="22" t="s">
        <v>351</v>
      </c>
      <c r="F65" s="22" t="s">
        <v>437</v>
      </c>
      <c r="G65" s="22" t="str">
        <f t="shared" si="2"/>
        <v>7.3.5.17</v>
      </c>
    </row>
    <row r="66" spans="2:8">
      <c r="B66" s="22" t="s">
        <v>549</v>
      </c>
      <c r="C66" s="22" t="s">
        <v>322</v>
      </c>
      <c r="D66" s="23">
        <v>18</v>
      </c>
      <c r="E66" s="22" t="s">
        <v>550</v>
      </c>
      <c r="F66" s="22" t="s">
        <v>437</v>
      </c>
      <c r="G66" s="22" t="str">
        <f t="shared" si="2"/>
        <v>7.3.5.18</v>
      </c>
    </row>
    <row r="67" spans="2:8">
      <c r="B67" s="22" t="s">
        <v>551</v>
      </c>
      <c r="C67" s="22" t="s">
        <v>322</v>
      </c>
      <c r="D67" s="23">
        <v>19</v>
      </c>
      <c r="E67" s="22" t="s">
        <v>552</v>
      </c>
      <c r="F67" s="22" t="s">
        <v>437</v>
      </c>
      <c r="G67" s="22" t="str">
        <f t="shared" si="2"/>
        <v>7.3.5.19</v>
      </c>
    </row>
    <row r="68" spans="2:8">
      <c r="B68" s="22" t="s">
        <v>553</v>
      </c>
      <c r="C68" s="22" t="s">
        <v>322</v>
      </c>
      <c r="D68" s="23">
        <v>20</v>
      </c>
      <c r="E68" s="22" t="s">
        <v>365</v>
      </c>
      <c r="F68" s="22" t="s">
        <v>437</v>
      </c>
      <c r="G68" s="22" t="str">
        <f t="shared" si="2"/>
        <v>7.3.5.20</v>
      </c>
    </row>
    <row r="69" spans="2:8">
      <c r="B69" s="22" t="s">
        <v>554</v>
      </c>
      <c r="C69" s="22" t="s">
        <v>375</v>
      </c>
      <c r="D69" s="23">
        <v>1</v>
      </c>
      <c r="E69" s="22" t="s">
        <v>555</v>
      </c>
      <c r="F69" s="22" t="s">
        <v>440</v>
      </c>
      <c r="G69" s="22" t="str">
        <f t="shared" si="2"/>
        <v>7.3.6.1</v>
      </c>
    </row>
    <row r="70" spans="2:8">
      <c r="B70" s="22" t="s">
        <v>556</v>
      </c>
      <c r="C70" s="22" t="s">
        <v>375</v>
      </c>
      <c r="D70" s="23">
        <v>2</v>
      </c>
      <c r="E70" s="22" t="s">
        <v>557</v>
      </c>
      <c r="F70" s="22" t="s">
        <v>440</v>
      </c>
      <c r="G70" s="22" t="str">
        <f t="shared" si="2"/>
        <v>7.3.6.2</v>
      </c>
    </row>
    <row r="71" spans="2:8">
      <c r="B71" s="22" t="s">
        <v>558</v>
      </c>
      <c r="C71" s="22" t="s">
        <v>375</v>
      </c>
      <c r="D71" s="23">
        <v>3</v>
      </c>
      <c r="E71" s="22" t="s">
        <v>559</v>
      </c>
      <c r="F71" s="22" t="s">
        <v>440</v>
      </c>
      <c r="G71" s="22" t="str">
        <f t="shared" ref="G71:G97" si="3">CONCATENATE(F71,D71)</f>
        <v>7.3.6.3</v>
      </c>
    </row>
    <row r="72" spans="2:8">
      <c r="B72" s="22" t="s">
        <v>560</v>
      </c>
      <c r="C72" s="22" t="s">
        <v>375</v>
      </c>
      <c r="D72" s="23">
        <v>4</v>
      </c>
      <c r="E72" s="22" t="s">
        <v>561</v>
      </c>
      <c r="F72" s="22" t="s">
        <v>440</v>
      </c>
      <c r="G72" s="22" t="str">
        <f t="shared" si="3"/>
        <v>7.3.6.4</v>
      </c>
    </row>
    <row r="73" spans="2:8">
      <c r="B73" s="22" t="s">
        <v>562</v>
      </c>
      <c r="C73" s="22" t="s">
        <v>375</v>
      </c>
      <c r="D73" s="23">
        <v>5</v>
      </c>
      <c r="E73" s="22" t="s">
        <v>563</v>
      </c>
      <c r="F73" s="22" t="s">
        <v>440</v>
      </c>
      <c r="G73" s="22" t="str">
        <f t="shared" si="3"/>
        <v>7.3.6.5</v>
      </c>
    </row>
    <row r="74" spans="2:8">
      <c r="B74" s="22" t="s">
        <v>564</v>
      </c>
      <c r="C74" s="22" t="s">
        <v>375</v>
      </c>
      <c r="D74" s="23">
        <v>6</v>
      </c>
      <c r="E74" s="22" t="s">
        <v>565</v>
      </c>
      <c r="F74" s="22" t="s">
        <v>440</v>
      </c>
      <c r="G74" s="22" t="str">
        <f t="shared" si="3"/>
        <v>7.3.6.6</v>
      </c>
    </row>
    <row r="75" spans="2:8">
      <c r="B75" s="22" t="s">
        <v>566</v>
      </c>
      <c r="C75" s="22" t="s">
        <v>375</v>
      </c>
      <c r="D75" s="55">
        <v>7</v>
      </c>
      <c r="E75" s="56" t="s">
        <v>567</v>
      </c>
      <c r="F75" s="22" t="s">
        <v>440</v>
      </c>
      <c r="G75" s="22" t="str">
        <f t="shared" si="3"/>
        <v>7.3.6.7</v>
      </c>
      <c r="H75" s="56" t="s">
        <v>568</v>
      </c>
    </row>
    <row r="76" spans="2:8">
      <c r="B76" s="22" t="s">
        <v>569</v>
      </c>
      <c r="C76" s="22" t="s">
        <v>375</v>
      </c>
      <c r="D76" s="81">
        <v>8</v>
      </c>
      <c r="E76" s="80" t="s">
        <v>376</v>
      </c>
      <c r="F76" s="22" t="s">
        <v>440</v>
      </c>
      <c r="G76" s="22" t="str">
        <f t="shared" si="3"/>
        <v>7.3.6.8</v>
      </c>
      <c r="H76" s="80" t="s">
        <v>520</v>
      </c>
    </row>
    <row r="77" spans="2:8">
      <c r="B77" s="22" t="s">
        <v>570</v>
      </c>
      <c r="C77" s="22" t="s">
        <v>395</v>
      </c>
      <c r="D77" s="23">
        <v>1</v>
      </c>
      <c r="E77" s="22" t="s">
        <v>396</v>
      </c>
      <c r="F77" s="22" t="s">
        <v>443</v>
      </c>
      <c r="G77" s="22" t="str">
        <f t="shared" si="3"/>
        <v>7.3.7.1</v>
      </c>
    </row>
    <row r="78" spans="2:8">
      <c r="B78" s="22" t="s">
        <v>571</v>
      </c>
      <c r="C78" s="22" t="s">
        <v>395</v>
      </c>
      <c r="D78" s="23">
        <v>2</v>
      </c>
      <c r="E78" s="22" t="s">
        <v>572</v>
      </c>
      <c r="F78" s="22" t="s">
        <v>443</v>
      </c>
      <c r="G78" s="22" t="str">
        <f t="shared" si="3"/>
        <v>7.3.7.2</v>
      </c>
    </row>
    <row r="79" spans="2:8">
      <c r="B79" s="22" t="s">
        <v>573</v>
      </c>
      <c r="C79" s="22" t="s">
        <v>395</v>
      </c>
      <c r="D79" s="23">
        <v>3</v>
      </c>
      <c r="E79" s="22" t="s">
        <v>574</v>
      </c>
      <c r="F79" s="22" t="s">
        <v>443</v>
      </c>
      <c r="G79" s="22" t="str">
        <f t="shared" si="3"/>
        <v>7.3.7.3</v>
      </c>
    </row>
    <row r="80" spans="2:8">
      <c r="B80" s="22" t="s">
        <v>575</v>
      </c>
      <c r="C80" s="22" t="s">
        <v>395</v>
      </c>
      <c r="D80" s="23">
        <v>4</v>
      </c>
      <c r="E80" s="22" t="s">
        <v>576</v>
      </c>
      <c r="F80" s="22" t="s">
        <v>443</v>
      </c>
      <c r="G80" s="22" t="str">
        <f t="shared" si="3"/>
        <v>7.3.7.4</v>
      </c>
    </row>
    <row r="81" spans="2:8">
      <c r="B81" s="22" t="s">
        <v>577</v>
      </c>
      <c r="C81" s="22" t="s">
        <v>395</v>
      </c>
      <c r="D81" s="55">
        <v>5</v>
      </c>
      <c r="E81" s="56" t="s">
        <v>578</v>
      </c>
      <c r="F81" s="22" t="s">
        <v>443</v>
      </c>
      <c r="G81" s="22" t="str">
        <f t="shared" si="3"/>
        <v>7.3.7.5</v>
      </c>
      <c r="H81" s="56" t="s">
        <v>568</v>
      </c>
    </row>
    <row r="82" spans="2:8">
      <c r="B82" s="22" t="s">
        <v>579</v>
      </c>
      <c r="C82" s="22" t="s">
        <v>403</v>
      </c>
      <c r="D82" s="23">
        <v>1</v>
      </c>
      <c r="E82" s="22" t="s">
        <v>580</v>
      </c>
      <c r="F82" s="22" t="s">
        <v>447</v>
      </c>
      <c r="G82" s="22" t="str">
        <f t="shared" si="3"/>
        <v>7.3.8.1</v>
      </c>
    </row>
    <row r="83" spans="2:8">
      <c r="B83" s="22" t="s">
        <v>581</v>
      </c>
      <c r="C83" s="22" t="s">
        <v>403</v>
      </c>
      <c r="D83" s="23">
        <v>2</v>
      </c>
      <c r="E83" s="22" t="s">
        <v>582</v>
      </c>
      <c r="F83" s="22" t="s">
        <v>447</v>
      </c>
      <c r="G83" s="22" t="str">
        <f t="shared" si="3"/>
        <v>7.3.8.2</v>
      </c>
    </row>
    <row r="84" spans="2:8">
      <c r="B84" s="22" t="s">
        <v>583</v>
      </c>
      <c r="C84" s="22" t="s">
        <v>403</v>
      </c>
      <c r="D84" s="23">
        <v>3</v>
      </c>
      <c r="E84" s="22" t="s">
        <v>404</v>
      </c>
      <c r="F84" s="22" t="s">
        <v>447</v>
      </c>
      <c r="G84" s="22" t="str">
        <f t="shared" si="3"/>
        <v>7.3.8.3</v>
      </c>
    </row>
    <row r="85" spans="2:8">
      <c r="B85" s="22" t="s">
        <v>584</v>
      </c>
      <c r="C85" s="22" t="s">
        <v>451</v>
      </c>
      <c r="D85" s="23">
        <v>1</v>
      </c>
      <c r="E85" s="22" t="s">
        <v>585</v>
      </c>
      <c r="F85" s="22" t="s">
        <v>452</v>
      </c>
      <c r="G85" s="22" t="str">
        <f t="shared" si="3"/>
        <v>7.3.9.1</v>
      </c>
    </row>
    <row r="86" spans="2:8">
      <c r="B86" s="22" t="s">
        <v>586</v>
      </c>
      <c r="C86" s="22" t="s">
        <v>451</v>
      </c>
      <c r="D86" s="23">
        <v>2</v>
      </c>
      <c r="E86" s="22" t="s">
        <v>587</v>
      </c>
      <c r="F86" s="22" t="s">
        <v>452</v>
      </c>
      <c r="G86" s="22" t="str">
        <f t="shared" si="3"/>
        <v>7.3.9.2</v>
      </c>
    </row>
    <row r="87" spans="2:8">
      <c r="B87" s="22" t="s">
        <v>588</v>
      </c>
      <c r="C87" s="22" t="s">
        <v>451</v>
      </c>
      <c r="D87" s="23">
        <v>3</v>
      </c>
      <c r="E87" s="22" t="s">
        <v>589</v>
      </c>
      <c r="F87" s="22" t="s">
        <v>452</v>
      </c>
      <c r="G87" s="22" t="str">
        <f t="shared" si="3"/>
        <v>7.3.9.3</v>
      </c>
    </row>
    <row r="88" spans="2:8">
      <c r="B88" s="22" t="s">
        <v>590</v>
      </c>
      <c r="C88" s="22" t="s">
        <v>451</v>
      </c>
      <c r="D88" s="23">
        <v>4</v>
      </c>
      <c r="E88" s="22" t="s">
        <v>591</v>
      </c>
      <c r="F88" s="22" t="s">
        <v>452</v>
      </c>
      <c r="G88" s="22" t="str">
        <f t="shared" si="3"/>
        <v>7.3.9.4</v>
      </c>
    </row>
    <row r="89" spans="2:8">
      <c r="B89" s="22" t="s">
        <v>592</v>
      </c>
      <c r="C89" s="22" t="s">
        <v>451</v>
      </c>
      <c r="D89" s="23">
        <v>5</v>
      </c>
      <c r="E89" s="22" t="s">
        <v>593</v>
      </c>
      <c r="F89" s="22" t="s">
        <v>452</v>
      </c>
      <c r="G89" s="22" t="str">
        <f t="shared" si="3"/>
        <v>7.3.9.5</v>
      </c>
    </row>
    <row r="90" spans="2:8">
      <c r="B90" s="22" t="s">
        <v>594</v>
      </c>
      <c r="C90" s="22" t="s">
        <v>451</v>
      </c>
      <c r="D90" s="23">
        <v>6</v>
      </c>
      <c r="E90" s="22" t="s">
        <v>595</v>
      </c>
      <c r="F90" s="22" t="s">
        <v>452</v>
      </c>
      <c r="G90" s="22" t="str">
        <f t="shared" si="3"/>
        <v>7.3.9.6</v>
      </c>
    </row>
    <row r="91" spans="2:8">
      <c r="B91" s="22" t="s">
        <v>596</v>
      </c>
      <c r="C91" s="22" t="s">
        <v>451</v>
      </c>
      <c r="D91" s="52">
        <v>7</v>
      </c>
      <c r="E91" s="51" t="s">
        <v>597</v>
      </c>
      <c r="F91" s="22" t="s">
        <v>452</v>
      </c>
      <c r="G91" s="22" t="str">
        <f t="shared" si="3"/>
        <v>7.3.9.7</v>
      </c>
      <c r="H91" s="51" t="s">
        <v>485</v>
      </c>
    </row>
    <row r="92" spans="2:8">
      <c r="B92" s="22" t="s">
        <v>598</v>
      </c>
      <c r="C92" s="22" t="s">
        <v>409</v>
      </c>
      <c r="D92" s="23">
        <v>1</v>
      </c>
      <c r="E92" s="22" t="s">
        <v>410</v>
      </c>
      <c r="F92" s="22" t="s">
        <v>455</v>
      </c>
      <c r="G92" s="22" t="str">
        <f t="shared" si="3"/>
        <v>7.3.10.1</v>
      </c>
    </row>
    <row r="93" spans="2:8">
      <c r="B93" s="22" t="s">
        <v>599</v>
      </c>
      <c r="C93" s="22" t="s">
        <v>409</v>
      </c>
      <c r="D93" s="23">
        <v>2</v>
      </c>
      <c r="E93" s="22" t="s">
        <v>600</v>
      </c>
      <c r="F93" s="22" t="s">
        <v>455</v>
      </c>
      <c r="G93" s="22" t="str">
        <f t="shared" si="3"/>
        <v>7.3.10.2</v>
      </c>
    </row>
    <row r="94" spans="2:8">
      <c r="B94" s="22" t="s">
        <v>601</v>
      </c>
      <c r="C94" s="22" t="s">
        <v>409</v>
      </c>
      <c r="D94" s="23">
        <v>3</v>
      </c>
      <c r="E94" s="22" t="s">
        <v>602</v>
      </c>
      <c r="F94" s="22" t="s">
        <v>455</v>
      </c>
      <c r="G94" s="22" t="str">
        <f t="shared" si="3"/>
        <v>7.3.10.3</v>
      </c>
    </row>
    <row r="95" spans="2:8">
      <c r="B95" s="22" t="s">
        <v>603</v>
      </c>
      <c r="C95" s="22" t="s">
        <v>409</v>
      </c>
      <c r="D95" s="23">
        <v>4</v>
      </c>
      <c r="E95" s="22" t="s">
        <v>604</v>
      </c>
      <c r="F95" s="22" t="s">
        <v>455</v>
      </c>
      <c r="G95" s="22" t="str">
        <f t="shared" si="3"/>
        <v>7.3.10.4</v>
      </c>
    </row>
    <row r="96" spans="2:8">
      <c r="B96" s="22" t="s">
        <v>605</v>
      </c>
      <c r="C96" s="22" t="s">
        <v>409</v>
      </c>
      <c r="D96" s="55">
        <v>5</v>
      </c>
      <c r="E96" s="56" t="s">
        <v>606</v>
      </c>
      <c r="F96" s="22" t="s">
        <v>455</v>
      </c>
      <c r="G96" s="22" t="str">
        <f t="shared" si="3"/>
        <v>7.3.10.5</v>
      </c>
      <c r="H96" s="56" t="s">
        <v>607</v>
      </c>
    </row>
    <row r="97" spans="2:8" ht="30">
      <c r="B97" s="62" t="s">
        <v>608</v>
      </c>
      <c r="C97" s="60" t="s">
        <v>458</v>
      </c>
      <c r="D97" s="61">
        <v>1</v>
      </c>
      <c r="E97" s="60" t="s">
        <v>609</v>
      </c>
      <c r="F97" s="62" t="s">
        <v>459</v>
      </c>
      <c r="G97" s="62" t="str">
        <f t="shared" si="3"/>
        <v>8.2.1</v>
      </c>
      <c r="H97" s="59" t="s">
        <v>610</v>
      </c>
    </row>
    <row r="98" spans="2:8">
      <c r="B98" s="22" t="s">
        <v>611</v>
      </c>
      <c r="C98" s="51" t="s">
        <v>458</v>
      </c>
      <c r="D98" s="52">
        <v>4</v>
      </c>
      <c r="E98" s="51" t="s">
        <v>612</v>
      </c>
      <c r="F98" s="22" t="s">
        <v>459</v>
      </c>
      <c r="G98" s="22" t="str">
        <f>CONCATENATE(F98,D98)</f>
        <v>8.2.4</v>
      </c>
      <c r="H98" s="51" t="s">
        <v>485</v>
      </c>
    </row>
    <row r="99" spans="2:8">
      <c r="C99" s="53"/>
      <c r="D99" s="54"/>
      <c r="E99" s="51" t="s">
        <v>613</v>
      </c>
      <c r="F99" s="53"/>
      <c r="G99" s="53"/>
      <c r="H99" s="51" t="s">
        <v>485</v>
      </c>
    </row>
  </sheetData>
  <phoneticPr fontId="5" type="noConversion"/>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3c0f859c-ad15-4a1a-a0fa-006f3c6ee0ab">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b06c99b3-cd83-43e5-b4c1-d62f316c1e37" ContentTypeId="0x0101" PreviousValue="false" LastSyncTimeStamp="2020-01-27T23:41:31.003Z"/>
</file>

<file path=customXml/item4.xml><?xml version="1.0" encoding="utf-8"?>
<ct:contentTypeSchema xmlns:ct="http://schemas.microsoft.com/office/2006/metadata/contentType" xmlns:ma="http://schemas.microsoft.com/office/2006/metadata/properties/metaAttributes" ct:_="" ma:_="" ma:contentTypeName="Document" ma:contentTypeID="0x010100B5B231E5949DF74687C90EF91AC3C7FA" ma:contentTypeVersion="20" ma:contentTypeDescription="Create a new document." ma:contentTypeScope="" ma:versionID="6a426355a95e5da2ac5bad03ab901a1b">
  <xsd:schema xmlns:xsd="http://www.w3.org/2001/XMLSchema" xmlns:xs="http://www.w3.org/2001/XMLSchema" xmlns:p="http://schemas.microsoft.com/office/2006/metadata/properties" xmlns:ns2="97e57212-3e02-407f-8b2d-05f7d7f19b15" xmlns:ns3="3c0f859c-ad15-4a1a-a0fa-006f3c6ee0ab" targetNamespace="http://schemas.microsoft.com/office/2006/metadata/properties" ma:root="true" ma:fieldsID="49ec4663b808dcd946be1247c7200366" ns2:_="" ns3:_="">
    <xsd:import namespace="97e57212-3e02-407f-8b2d-05f7d7f19b15"/>
    <xsd:import namespace="3c0f859c-ad15-4a1a-a0fa-006f3c6ee0ab"/>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f859c-ad15-4a1a-a0fa-006f3c6ee0a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877030-A3F6-42FE-B9CB-22894ABECE9A}"/>
</file>

<file path=customXml/itemProps2.xml><?xml version="1.0" encoding="utf-8"?>
<ds:datastoreItem xmlns:ds="http://schemas.openxmlformats.org/officeDocument/2006/customXml" ds:itemID="{CF8EE962-B47E-40D5-ABCB-4ADFBA603F10}"/>
</file>

<file path=customXml/itemProps3.xml><?xml version="1.0" encoding="utf-8"?>
<ds:datastoreItem xmlns:ds="http://schemas.openxmlformats.org/officeDocument/2006/customXml" ds:itemID="{9904BCF1-5B99-4A97-8961-8E565739D43B}"/>
</file>

<file path=customXml/itemProps4.xml><?xml version="1.0" encoding="utf-8"?>
<ds:datastoreItem xmlns:ds="http://schemas.openxmlformats.org/officeDocument/2006/customXml" ds:itemID="{DC7721EF-6308-4583-9E54-F9F22D72D2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2022-08-01T17:53:52Z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0x010100B5B231E5949DF74687C90EF91AC3C7FA</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y fmtid="{D5CDD505-2E9C-101B-9397-08002B2CF9AE}" pid="6" name="MediaServiceImageTags">
    <vt:lpwstr/>
  </property>
</Properties>
</file>