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852" documentId="8_{5A84937D-F19F-4062-B1B6-F81F5B931C43}" xr6:coauthVersionLast="47" xr6:coauthVersionMax="47" xr10:uidLastSave="{81F059DE-1CE3-4F3F-B9E7-607D17C48AC8}"/>
  <bookViews>
    <workbookView xWindow="-108" yWindow="-108" windowWidth="23256" windowHeight="12576" activeTab="1" xr2:uid="{00000000-000D-0000-FFFF-FFFF00000000}"/>
  </bookViews>
  <sheets>
    <sheet name="READ ME FIRST" sheetId="15" r:id="rId1"/>
    <sheet name="Initiatives" sheetId="1" r:id="rId2"/>
    <sheet name="Initiative mapping-DO NOT EDIT" sheetId="14" state="hidden" r:id="rId3"/>
  </sheets>
  <externalReferences>
    <externalReference r:id="rId4"/>
  </externalReferences>
  <definedNames>
    <definedName name="_xlnm.Print_Area" localSheetId="1">Initiatives!$A$1:$AI$99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5" i="1" l="1"/>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6" i="1"/>
  <c r="J77" i="1"/>
  <c r="J78" i="1"/>
  <c r="J79" i="1"/>
  <c r="J80" i="1"/>
  <c r="J81" i="1"/>
  <c r="J82" i="1"/>
  <c r="J83" i="1"/>
  <c r="J84" i="1"/>
  <c r="J85" i="1"/>
  <c r="J86" i="1"/>
  <c r="J87" i="1"/>
  <c r="J88" i="1"/>
  <c r="J89" i="1"/>
  <c r="J90" i="1"/>
  <c r="J91" i="1"/>
  <c r="J92" i="1"/>
  <c r="J93" i="1"/>
  <c r="J94" i="1"/>
  <c r="J95" i="1"/>
  <c r="J96" i="1"/>
  <c r="J97" i="1"/>
  <c r="J98" i="1"/>
  <c r="J99" i="1"/>
  <c r="D27" i="1" l="1"/>
  <c r="A27" i="1"/>
  <c r="B27" i="1"/>
  <c r="G27" i="1"/>
  <c r="G2" i="1"/>
  <c r="A77" i="1"/>
  <c r="B77" i="1"/>
  <c r="D77" i="1"/>
  <c r="G77" i="1"/>
  <c r="D75" i="1"/>
  <c r="A75" i="1"/>
  <c r="B75" i="1"/>
  <c r="G75" i="1"/>
  <c r="D63" i="1"/>
  <c r="G63" i="1"/>
  <c r="A63" i="1"/>
  <c r="B63" i="1"/>
  <c r="D30" i="1"/>
  <c r="G30" i="1"/>
  <c r="A30" i="1"/>
  <c r="B30" i="1"/>
  <c r="D26" i="1"/>
  <c r="G26" i="1"/>
  <c r="A26" i="1"/>
  <c r="B26" i="1"/>
  <c r="D20" i="1" l="1"/>
  <c r="A20" i="1"/>
  <c r="B20" i="1"/>
  <c r="G20" i="1"/>
  <c r="D47" i="1" l="1"/>
  <c r="B47" i="1"/>
  <c r="A47" i="1"/>
  <c r="G47" i="1"/>
  <c r="D22" i="1"/>
  <c r="B22" i="1"/>
  <c r="A22" i="1"/>
  <c r="D21" i="1"/>
  <c r="B21" i="1"/>
  <c r="A21" i="1"/>
  <c r="G21" i="1"/>
  <c r="G22" i="1"/>
  <c r="D16" i="1"/>
  <c r="B16" i="1"/>
  <c r="A16" i="1"/>
  <c r="G16" i="1"/>
  <c r="Q91" i="1" l="1"/>
  <c r="M91" i="1"/>
  <c r="M96" i="1"/>
  <c r="Q96" i="1"/>
  <c r="G32" i="1" l="1"/>
  <c r="D32" i="1"/>
  <c r="B32" i="1"/>
  <c r="A32" i="1"/>
  <c r="G31" i="1"/>
  <c r="D31" i="1"/>
  <c r="B31" i="1"/>
  <c r="A31" i="1"/>
  <c r="A64" i="1" l="1"/>
  <c r="B64" i="1"/>
  <c r="D64" i="1"/>
  <c r="G64" i="1"/>
  <c r="G56" i="1"/>
  <c r="G57" i="1"/>
  <c r="G58" i="1"/>
  <c r="G59" i="1"/>
  <c r="G60" i="1"/>
  <c r="G61" i="1"/>
  <c r="G62" i="1"/>
  <c r="G65" i="1"/>
  <c r="G66" i="1"/>
  <c r="G67" i="1"/>
  <c r="G68" i="1"/>
  <c r="G69" i="1"/>
  <c r="G70" i="1"/>
  <c r="G71" i="1"/>
  <c r="G72" i="1"/>
  <c r="A97" i="1"/>
  <c r="B97" i="1"/>
  <c r="D97" i="1"/>
  <c r="G97" i="1"/>
  <c r="A98" i="1"/>
  <c r="B98" i="1"/>
  <c r="D98" i="1"/>
  <c r="G98" i="1"/>
  <c r="A99" i="1"/>
  <c r="B99" i="1"/>
  <c r="D99" i="1"/>
  <c r="G99" i="1"/>
  <c r="A93" i="1" l="1"/>
  <c r="B93" i="1"/>
  <c r="D93" i="1"/>
  <c r="G93" i="1"/>
  <c r="A94" i="1"/>
  <c r="B94" i="1"/>
  <c r="D94" i="1"/>
  <c r="G94" i="1"/>
  <c r="A95" i="1"/>
  <c r="B95" i="1"/>
  <c r="D95" i="1"/>
  <c r="G95" i="1"/>
  <c r="A23" i="1"/>
  <c r="A24" i="1"/>
  <c r="A25" i="1"/>
  <c r="A28" i="1"/>
  <c r="A29" i="1"/>
  <c r="A33" i="1"/>
  <c r="A34" i="1"/>
  <c r="A35" i="1"/>
  <c r="A36" i="1"/>
  <c r="A37" i="1"/>
  <c r="A38" i="1"/>
  <c r="A39" i="1"/>
  <c r="A40" i="1"/>
  <c r="A41" i="1"/>
  <c r="A42" i="1"/>
  <c r="A43" i="1"/>
  <c r="A44" i="1"/>
  <c r="A45" i="1"/>
  <c r="A46" i="1"/>
  <c r="A48" i="1"/>
  <c r="B23" i="1"/>
  <c r="B24" i="1"/>
  <c r="B25" i="1"/>
  <c r="B28" i="1"/>
  <c r="B29" i="1"/>
  <c r="B33" i="1"/>
  <c r="B34" i="1"/>
  <c r="B35" i="1"/>
  <c r="B36" i="1"/>
  <c r="B37" i="1"/>
  <c r="B38" i="1"/>
  <c r="B39" i="1"/>
  <c r="B40" i="1"/>
  <c r="B41" i="1"/>
  <c r="B42" i="1"/>
  <c r="B43" i="1"/>
  <c r="B44" i="1"/>
  <c r="B45" i="1"/>
  <c r="B46" i="1"/>
  <c r="B48" i="1"/>
  <c r="D23" i="1"/>
  <c r="D24" i="1"/>
  <c r="D25" i="1"/>
  <c r="D28" i="1"/>
  <c r="D29" i="1"/>
  <c r="D33" i="1"/>
  <c r="D34" i="1"/>
  <c r="D35" i="1"/>
  <c r="D36" i="1"/>
  <c r="D37" i="1"/>
  <c r="D38" i="1"/>
  <c r="D39" i="1"/>
  <c r="D40" i="1"/>
  <c r="D41" i="1"/>
  <c r="D42" i="1"/>
  <c r="D43" i="1"/>
  <c r="D44" i="1"/>
  <c r="D45" i="1"/>
  <c r="D46" i="1"/>
  <c r="D48" i="1"/>
  <c r="G23" i="1"/>
  <c r="G24" i="1"/>
  <c r="G25" i="1"/>
  <c r="G28" i="1"/>
  <c r="G29" i="1"/>
  <c r="G33" i="1"/>
  <c r="G34" i="1"/>
  <c r="G35" i="1"/>
  <c r="G36" i="1"/>
  <c r="G37" i="1"/>
  <c r="G38" i="1"/>
  <c r="G39" i="1"/>
  <c r="G40" i="1"/>
  <c r="G41" i="1"/>
  <c r="G42" i="1"/>
  <c r="G43" i="1"/>
  <c r="G44" i="1"/>
  <c r="G45" i="1"/>
  <c r="G46" i="1"/>
  <c r="G48" i="1"/>
  <c r="A49" i="1"/>
  <c r="A50" i="1"/>
  <c r="A51" i="1"/>
  <c r="A52" i="1"/>
  <c r="A53" i="1"/>
  <c r="A54" i="1"/>
  <c r="A55" i="1"/>
  <c r="A56" i="1"/>
  <c r="A57" i="1"/>
  <c r="A58" i="1"/>
  <c r="A59" i="1"/>
  <c r="A60" i="1"/>
  <c r="A61" i="1"/>
  <c r="A62" i="1"/>
  <c r="A65" i="1"/>
  <c r="A66" i="1"/>
  <c r="A67" i="1"/>
  <c r="A68" i="1"/>
  <c r="A69" i="1"/>
  <c r="A70" i="1"/>
  <c r="B49" i="1"/>
  <c r="B50" i="1"/>
  <c r="B51" i="1"/>
  <c r="B52" i="1"/>
  <c r="B53" i="1"/>
  <c r="B54" i="1"/>
  <c r="B55" i="1"/>
  <c r="B56" i="1"/>
  <c r="B57" i="1"/>
  <c r="B58" i="1"/>
  <c r="B59" i="1"/>
  <c r="B60" i="1"/>
  <c r="B61" i="1"/>
  <c r="B62" i="1"/>
  <c r="B65" i="1"/>
  <c r="B66" i="1"/>
  <c r="B67" i="1"/>
  <c r="B68" i="1"/>
  <c r="B69" i="1"/>
  <c r="B70" i="1"/>
  <c r="D49" i="1"/>
  <c r="D50" i="1"/>
  <c r="D51" i="1"/>
  <c r="D52" i="1"/>
  <c r="D53" i="1"/>
  <c r="D54" i="1"/>
  <c r="D55" i="1"/>
  <c r="D56" i="1"/>
  <c r="D57" i="1"/>
  <c r="D58" i="1"/>
  <c r="D59" i="1"/>
  <c r="D60" i="1"/>
  <c r="D61" i="1"/>
  <c r="D62" i="1"/>
  <c r="D65" i="1"/>
  <c r="D66" i="1"/>
  <c r="D67" i="1"/>
  <c r="D68" i="1"/>
  <c r="D69" i="1"/>
  <c r="D70" i="1"/>
  <c r="G49" i="1"/>
  <c r="G50" i="1"/>
  <c r="G51" i="1"/>
  <c r="G52" i="1"/>
  <c r="G53" i="1"/>
  <c r="G54" i="1"/>
  <c r="G55" i="1"/>
  <c r="A13" i="1"/>
  <c r="A14" i="1"/>
  <c r="A15" i="1"/>
  <c r="A17" i="1"/>
  <c r="A18" i="1"/>
  <c r="A19" i="1"/>
  <c r="A71" i="1"/>
  <c r="A72" i="1"/>
  <c r="A73" i="1"/>
  <c r="B13" i="1"/>
  <c r="B14" i="1"/>
  <c r="B15" i="1"/>
  <c r="B17" i="1"/>
  <c r="B18" i="1"/>
  <c r="B19" i="1"/>
  <c r="B71" i="1"/>
  <c r="B72" i="1"/>
  <c r="B73" i="1"/>
  <c r="D13" i="1"/>
  <c r="D14" i="1"/>
  <c r="D15" i="1"/>
  <c r="D17" i="1"/>
  <c r="D18" i="1"/>
  <c r="D19" i="1"/>
  <c r="D71" i="1"/>
  <c r="D72" i="1"/>
  <c r="D73" i="1"/>
  <c r="G13" i="1"/>
  <c r="G14" i="1"/>
  <c r="G15" i="1"/>
  <c r="G17" i="1"/>
  <c r="G18" i="1"/>
  <c r="G19" i="1"/>
  <c r="G73" i="1"/>
  <c r="A74" i="1"/>
  <c r="A76" i="1"/>
  <c r="A78" i="1"/>
  <c r="A79" i="1"/>
  <c r="A80" i="1"/>
  <c r="A81" i="1"/>
  <c r="A82" i="1"/>
  <c r="A83" i="1"/>
  <c r="A84" i="1"/>
  <c r="B74" i="1"/>
  <c r="B76" i="1"/>
  <c r="B78" i="1"/>
  <c r="B79" i="1"/>
  <c r="B80" i="1"/>
  <c r="B81" i="1"/>
  <c r="B82" i="1"/>
  <c r="B83" i="1"/>
  <c r="B84" i="1"/>
  <c r="D74" i="1"/>
  <c r="D76" i="1"/>
  <c r="D78" i="1"/>
  <c r="D79" i="1"/>
  <c r="D80" i="1"/>
  <c r="D81" i="1"/>
  <c r="D82" i="1"/>
  <c r="D83" i="1"/>
  <c r="D84" i="1"/>
  <c r="G74" i="1"/>
  <c r="G76" i="1"/>
  <c r="G78" i="1"/>
  <c r="G79" i="1"/>
  <c r="G80" i="1"/>
  <c r="G81" i="1"/>
  <c r="G82" i="1"/>
  <c r="G83" i="1"/>
  <c r="G84" i="1"/>
  <c r="A86" i="1"/>
  <c r="A87" i="1"/>
  <c r="A88" i="1"/>
  <c r="B86" i="1"/>
  <c r="B87" i="1"/>
  <c r="B88" i="1"/>
  <c r="D86" i="1"/>
  <c r="D87" i="1"/>
  <c r="D88" i="1"/>
  <c r="G86" i="1"/>
  <c r="G87" i="1"/>
  <c r="G88" i="1"/>
  <c r="A89" i="1"/>
  <c r="B89" i="1"/>
  <c r="D89" i="1"/>
  <c r="G89" i="1"/>
  <c r="A85" i="1"/>
  <c r="B85" i="1"/>
  <c r="D85" i="1"/>
  <c r="G85" i="1"/>
  <c r="A90" i="1"/>
  <c r="B90" i="1"/>
  <c r="D90" i="1"/>
  <c r="G90" i="1"/>
  <c r="A91" i="1"/>
  <c r="B91" i="1"/>
  <c r="D91" i="1"/>
  <c r="G91" i="1"/>
  <c r="A92" i="1"/>
  <c r="B92" i="1"/>
  <c r="D92" i="1"/>
  <c r="G92" i="1"/>
  <c r="A96" i="1"/>
  <c r="B96" i="1"/>
  <c r="D96" i="1"/>
  <c r="G96" i="1"/>
  <c r="A12" i="1" l="1"/>
  <c r="A11" i="1"/>
  <c r="A10" i="1"/>
  <c r="A9" i="1"/>
  <c r="A8" i="1"/>
  <c r="A7" i="1"/>
  <c r="A6" i="1"/>
  <c r="A5" i="1"/>
  <c r="A4" i="1"/>
  <c r="A3" i="1"/>
  <c r="A2" i="1"/>
  <c r="G3" i="1"/>
  <c r="G4" i="1"/>
  <c r="G5" i="1"/>
  <c r="G6" i="1"/>
  <c r="G7" i="1"/>
  <c r="G8" i="1"/>
  <c r="G9" i="1"/>
  <c r="G10" i="1"/>
  <c r="G11" i="1"/>
  <c r="G12" i="1"/>
  <c r="B12" i="1"/>
  <c r="B11" i="1"/>
  <c r="B10" i="1"/>
  <c r="B9" i="1"/>
  <c r="B8" i="1"/>
  <c r="B7" i="1"/>
  <c r="B6" i="1"/>
  <c r="B5" i="1"/>
  <c r="B4" i="1"/>
  <c r="B3" i="1"/>
  <c r="B2" i="1"/>
  <c r="D2" i="1" l="1"/>
  <c r="D3" i="1"/>
  <c r="D4" i="1"/>
  <c r="D5" i="1"/>
  <c r="D6" i="1"/>
  <c r="D7" i="1"/>
  <c r="D8" i="1"/>
  <c r="D9" i="1"/>
  <c r="D10" i="1"/>
  <c r="D11" i="1"/>
  <c r="D12" i="1"/>
</calcChain>
</file>

<file path=xl/sharedStrings.xml><?xml version="1.0" encoding="utf-8"?>
<sst xmlns="http://schemas.openxmlformats.org/spreadsheetml/2006/main" count="1668" uniqueCount="434">
  <si>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</si>
  <si>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</si>
  <si>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</si>
  <si>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</si>
  <si>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</si>
  <si>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</si>
  <si>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</si>
  <si>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</si>
  <si>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</si>
  <si>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</si>
  <si>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</si>
  <si>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</si>
  <si>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</si>
  <si>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</si>
  <si>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</si>
  <si>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</si>
  <si>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</si>
  <si>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</si>
  <si>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</si>
  <si>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</si>
  <si>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</si>
  <si>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</si>
  <si>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</si>
  <si>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</si>
  <si>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</si>
  <si>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</si>
  <si>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</si>
  <si>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</si>
  <si>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</si>
  <si>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</si>
  <si>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</si>
  <si>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</si>
  <si>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</si>
  <si>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</si>
  <si>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</si>
  <si>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</si>
  <si>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</si>
  <si>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</si>
  <si>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</si>
  <si>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</si>
  <si>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</si>
  <si>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</si>
  <si>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</si>
  <si>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</si>
  <si>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</si>
  <si>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</si>
  <si>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</si>
  <si>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</si>
  <si>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</si>
  <si>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</si>
  <si>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</si>
  <si>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</si>
  <si>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</si>
  <si>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</si>
  <si>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</si>
  <si>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</si>
  <si>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</si>
  <si>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</si>
  <si>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</si>
  <si>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</si>
  <si>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</si>
  <si>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</si>
  <si>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</si>
  <si>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</si>
  <si>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</si>
  <si>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</si>
  <si>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</si>
  <si>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</si>
  <si>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</si>
  <si>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</si>
  <si>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</si>
  <si>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</si>
  <si>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</si>
  <si>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</si>
  <si>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</si>
  <si>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</si>
  <si>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</si>
  <si>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</si>
  <si>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</si>
  <si>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</si>
  <si>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</si>
  <si>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</si>
  <si>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</si>
  <si>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</si>
  <si>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</si>
  <si>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</si>
  <si>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</si>
  <si>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</si>
  <si>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</si>
  <si>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</si>
  <si>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</si>
  <si>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</si>
  <si>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</si>
  <si>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</si>
  <si>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</si>
  <si>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</si>
  <si>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</si>
  <si>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</si>
  <si>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</si>
  <si>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</si>
  <si>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</si>
  <si>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</si>
  <si>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</si>
  <si>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</si>
  <si>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</si>
  <si>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</si>
  <si>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</si>
  <si>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</si>
  <si>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</si>
  <si>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</si>
  <si>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</si>
  <si>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</si>
  <si>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</si>
  <si>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</si>
  <si>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</si>
  <si>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</si>
  <si>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</si>
  <si>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</si>
  <si>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</si>
  <si>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</si>
  <si>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</si>
  <si>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</si>
  <si>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</si>
  <si>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</si>
  <si>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</si>
  <si>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BVRAM-001-1</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</si>
  <si>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</si>
  <si>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</si>
  <si>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</si>
  <si>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</si>
  <si>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</si>
  <si>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</si>
  <si>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</si>
  <si>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</si>
  <si>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</si>
  <si>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</si>
  <si>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</si>
  <si>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</si>
  <si>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</si>
  <si>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Number of Weather Stations Installed</t>
  </si>
  <si>
    <t xml:space="preserve">Continuous monitoring sensors </t>
  </si>
  <si>
    <t>BVSAF-002</t>
  </si>
  <si>
    <t>Number of HD Cameras Installed</t>
  </si>
  <si>
    <t>In Progress</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</si>
  <si>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</si>
  <si>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</si>
  <si>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</si>
  <si>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Grid Operations &amp; Protocol</t>
  </si>
  <si>
    <t>Sufficient resources during high risk conditions</t>
  </si>
  <si>
    <t>No high risk events occurred</t>
  </si>
  <si>
    <t xml:space="preserve">Weather forecasting and estimating impacts on electric lines and equipment  </t>
  </si>
  <si>
    <t>Weather Consultant</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</si>
  <si>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</si>
  <si>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</si>
  <si>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</si>
  <si>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</si>
  <si>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</si>
  <si>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</si>
  <si>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</si>
  <si>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</si>
  <si>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</si>
  <si>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</si>
  <si>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</si>
  <si>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</si>
  <si>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</si>
  <si>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</si>
  <si>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</si>
  <si>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</si>
  <si>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 xml:space="preserve">Expulsion fuse replacement  </t>
  </si>
  <si>
    <t>Fuse Replacement Program</t>
  </si>
  <si>
    <t>Number of Fuses Replaced</t>
  </si>
  <si>
    <t xml:space="preserve">Grid topology improvements to mitigate or reduce PSPS events  </t>
  </si>
  <si>
    <t>BVGDSH-008-1</t>
  </si>
  <si>
    <t># of Sectional Devices Installed Divided by # of Sectional Devices Needed</t>
  </si>
  <si>
    <t>Completed</t>
  </si>
  <si>
    <t xml:space="preserve">Installation of system automation equipment </t>
  </si>
  <si>
    <t>Grid Automation Program</t>
  </si>
  <si>
    <t>BVGDSH-009</t>
  </si>
  <si>
    <t xml:space="preserve">Maintenance, repair, and replacement of connectors, including hotline clamps  </t>
  </si>
  <si>
    <t>BVGDSH-010</t>
  </si>
  <si>
    <t xml:space="preserve">Mitigation of impact on customers and other residents affected during PSPS event  </t>
  </si>
  <si>
    <t>Energy Storage Project</t>
  </si>
  <si>
    <t xml:space="preserve">Other corrective action  </t>
  </si>
  <si>
    <t xml:space="preserve">Pole loading infrastructure hardening and replacement program based on pole loading assessment program </t>
  </si>
  <si>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</si>
  <si>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</si>
  <si>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</si>
  <si>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</si>
  <si>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</si>
  <si>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 xml:space="preserve">Undergrounding of electric lines and/or equipment  </t>
  </si>
  <si>
    <t>BVGDSH-016</t>
  </si>
  <si>
    <t xml:space="preserve">Updates to grid topology to minimize risk of ignition in HFTDs  </t>
  </si>
  <si>
    <t xml:space="preserve">Grid Topology Improvements </t>
  </si>
  <si>
    <t>Asset Management &amp; Inspections</t>
  </si>
  <si>
    <t xml:space="preserve">Detailed inspections of distribution electric lines and equipment  </t>
  </si>
  <si>
    <t>BVAMI-001-1</t>
  </si>
  <si>
    <t xml:space="preserve">Detailed inspections of transmission electric lines and equipment  </t>
  </si>
  <si>
    <t>BVAMI-002</t>
  </si>
  <si>
    <t xml:space="preserve">Improvement of inspections </t>
  </si>
  <si>
    <t>BVAMI-003</t>
  </si>
  <si>
    <t xml:space="preserve">Infrared inspections of distribution electric lines and equipment  </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</si>
  <si>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</si>
  <si>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</si>
  <si>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</si>
  <si>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</si>
  <si>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</si>
  <si>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</si>
  <si>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</si>
  <si>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</si>
  <si>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</si>
  <si>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</si>
  <si>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</si>
  <si>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</si>
  <si>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</si>
  <si>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</si>
  <si>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</si>
  <si>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</si>
  <si>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</si>
  <si>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</si>
  <si>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t xml:space="preserve">Patrol inspections of transmission electric lines and equipment  </t>
  </si>
  <si>
    <t>BVAMI-012</t>
  </si>
  <si>
    <t xml:space="preserve">Pole loading assessment program to determine safety factor  </t>
  </si>
  <si>
    <t xml:space="preserve">Quality assurance / quality control of inspections  </t>
  </si>
  <si>
    <t>Quality Control of Inspections</t>
  </si>
  <si>
    <t xml:space="preserve">Substation inspections  </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</si>
  <si>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</si>
  <si>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</si>
  <si>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</si>
  <si>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</si>
  <si>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</si>
  <si>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BVVMI-003</t>
  </si>
  <si>
    <t>Emergency Preparedness &amp; Response Program</t>
  </si>
  <si>
    <t>BVEPP-004-7
BVVMI-004</t>
  </si>
  <si>
    <t>Enhanced Vegetation Management Program</t>
  </si>
  <si>
    <t>Contractor removes veg waste as part of contract on daily basis</t>
  </si>
  <si>
    <t>LiDAR Inspection Program</t>
  </si>
  <si>
    <t>BVVMI-008</t>
  </si>
  <si>
    <t xml:space="preserve">Other discretionary inspections of vegetation around distribution electric lines and equipment </t>
  </si>
  <si>
    <t>BVVMI-009</t>
  </si>
  <si>
    <t xml:space="preserve">Patrol inspections of vegetation around distribution electric lines and equipment </t>
  </si>
  <si>
    <t xml:space="preserve">Patrol inspections of vegetation around transmission electric lines and equipment </t>
  </si>
  <si>
    <t>BVVMI-013</t>
  </si>
  <si>
    <t xml:space="preserve">Recruiting and training of vegetation management personnel  </t>
  </si>
  <si>
    <t>Vegetation Management Program Staffing</t>
  </si>
  <si>
    <t>BVVMI-014</t>
  </si>
  <si>
    <t>No gaps in staffing for veg management</t>
  </si>
  <si>
    <t>Met target</t>
  </si>
  <si>
    <t xml:space="preserve">Removal and remediation of trees with strike potential to electric lines and equipment  </t>
  </si>
  <si>
    <t xml:space="preserve">Substation inspection </t>
  </si>
  <si>
    <t>Number of Substations Inspected</t>
  </si>
  <si>
    <t xml:space="preserve">Substation vegetation management  </t>
  </si>
  <si>
    <t>Substation Vegetation Management Inspections &amp; Corrections</t>
  </si>
  <si>
    <t>Contractor assess and removes vegetation per substation on an annual basis</t>
  </si>
  <si>
    <t xml:space="preserve">inspected substations cleared of vegetation </t>
  </si>
  <si>
    <t xml:space="preserve">Vegetation management to achieve clearances around electric lines and equipment  </t>
  </si>
  <si>
    <t>Grid Operations &amp; Operating Protocols</t>
  </si>
  <si>
    <t xml:space="preserve">Automatic recloser operations  </t>
  </si>
  <si>
    <t xml:space="preserve">Crew-accompanying ignition prevention and suppression resources and services </t>
  </si>
  <si>
    <t>Ongoing compliance with plan</t>
  </si>
  <si>
    <t xml:space="preserve">Personnel work procedures and training in conditions of elevated fire risk  </t>
  </si>
  <si>
    <t>PSPS Program &amp; Procedures</t>
  </si>
  <si>
    <t>Ongoing compliance with program and procedures</t>
  </si>
  <si>
    <t xml:space="preserve">Protocols for PSPS re-energization </t>
  </si>
  <si>
    <t xml:space="preserve">PSPS events and mitigation of PSPS impacts  </t>
  </si>
  <si>
    <t xml:space="preserve">Stationed and on-call ignition prevention and suppression resources and services </t>
  </si>
  <si>
    <t>Ability to comply with plan and respond to emergencies</t>
  </si>
  <si>
    <t xml:space="preserve">No emergency events occurred </t>
  </si>
  <si>
    <t>Data Governance</t>
  </si>
  <si>
    <t xml:space="preserve">Centralized repository for data </t>
  </si>
  <si>
    <t>Continued development and storage of GIS Data</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</si>
  <si>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</si>
  <si>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</si>
  <si>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</si>
  <si>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</si>
  <si>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</si>
  <si>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</si>
  <si>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</si>
  <si>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</si>
  <si>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</si>
  <si>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</si>
  <si>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</si>
  <si>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</si>
  <si>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t>BVRES-001-1</t>
  </si>
  <si>
    <t xml:space="preserve">Risk reduction scenario development and analysis </t>
  </si>
  <si>
    <t>Risk spend efficiency analysis</t>
  </si>
  <si>
    <t>Emergency Planning &amp; Preparedness</t>
  </si>
  <si>
    <t xml:space="preserve">Adequate and trained workforce for service restoration </t>
  </si>
  <si>
    <t>BVRES-001-2
BVEPP-001</t>
  </si>
  <si>
    <t xml:space="preserve">Community outreach, public awareness, and communications efforts </t>
  </si>
  <si>
    <t>BVEPP-002-1</t>
  </si>
  <si>
    <t>Number of Engagements (Radio, Newspaper, Online, Mail)</t>
  </si>
  <si>
    <t xml:space="preserve">Customer support in emergencies </t>
  </si>
  <si>
    <t>Number of Emergencies</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</si>
  <si>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</si>
  <si>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</si>
  <si>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</si>
  <si>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</si>
  <si>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</si>
  <si>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Community Outreach Program</t>
  </si>
  <si>
    <t>BVEPP-002-2
BVSCCE-001</t>
  </si>
  <si>
    <t xml:space="preserve">Cooperation and best practice sharing with agencies outside CA </t>
  </si>
  <si>
    <t xml:space="preserve">Cooperation with suppression agencies </t>
  </si>
  <si>
    <t xml:space="preserve">Forest service and fuel reduction cooperation and joint roadmap </t>
  </si>
  <si>
    <t>BVSCCE-004</t>
  </si>
  <si>
    <t>WMP Table # / Category</t>
  </si>
  <si>
    <t>WMP Initiative #</t>
  </si>
  <si>
    <t>Initative activity</t>
  </si>
  <si>
    <t>WMP category</t>
  </si>
  <si>
    <t>WMP code</t>
  </si>
  <si>
    <t>PGE</t>
  </si>
  <si>
    <t>SCE</t>
  </si>
  <si>
    <t>SDGE</t>
  </si>
  <si>
    <t>LU</t>
  </si>
  <si>
    <t>PC</t>
  </si>
  <si>
    <t>TBC</t>
  </si>
  <si>
    <t>HWT</t>
  </si>
  <si>
    <t xml:space="preserve">Other discretionary inspections of vegetation around transmission electric lines and equipment 
</t>
  </si>
  <si>
    <t>x</t>
  </si>
  <si>
    <t>Other</t>
  </si>
  <si>
    <t>Situational Awareness Hardware Program</t>
  </si>
  <si>
    <t>UAV Thermography Program</t>
  </si>
  <si>
    <t>GO-174 Substation Inspection Program</t>
  </si>
  <si>
    <t>Detailed Inspection Program</t>
  </si>
  <si>
    <t>Patrol Inspection Program</t>
  </si>
  <si>
    <t>GIS Data Collection &amp; Sharing</t>
  </si>
  <si>
    <t>System updates as necessary</t>
  </si>
  <si>
    <t>Adequate</t>
  </si>
  <si>
    <t xml:space="preserve">BVES staffing contract and mutual aid adequate  for service restoration </t>
  </si>
  <si>
    <t>Evacuation Route Hardening</t>
  </si>
  <si>
    <t>Tree Attachment Removal Program</t>
  </si>
  <si>
    <t>Tree Attachment Removal</t>
  </si>
  <si>
    <t>Poles Hardened</t>
  </si>
  <si>
    <t>Internal discussions for siting and permitting needs ahead of construction plan</t>
  </si>
  <si>
    <t>BVDG-001-1</t>
  </si>
  <si>
    <t>BVAMI-011-1</t>
  </si>
  <si>
    <t>BVAMI-014-1</t>
  </si>
  <si>
    <t>BVSAF-001-1</t>
  </si>
  <si>
    <t>BVSAF-001-2</t>
  </si>
  <si>
    <t>BVSAF-001-3</t>
  </si>
  <si>
    <t>BVGDSH-017</t>
  </si>
  <si>
    <t>BVGDSH-018</t>
  </si>
  <si>
    <t>BVGOOP-003-1</t>
  </si>
  <si>
    <t>BVGOOP-003-2</t>
  </si>
  <si>
    <t>BVGOOP-003-3</t>
  </si>
  <si>
    <t>BVEPP-003-2</t>
  </si>
  <si>
    <t>BVEPP-003-1</t>
  </si>
  <si>
    <t>BVEPP-003-3</t>
  </si>
  <si>
    <t>BVEPP-003-4</t>
  </si>
  <si>
    <t>BVAMI-001-2
BVVMI-002</t>
  </si>
  <si>
    <t>BVVMI-005</t>
  </si>
  <si>
    <t>BVAMI-007-2
BVVMI-006</t>
  </si>
  <si>
    <t>BVVMI-007</t>
  </si>
  <si>
    <t>BVAMI-011-2
BVVMI-010</t>
  </si>
  <si>
    <t>BVVMI-011</t>
  </si>
  <si>
    <t>BVAMI-014-2
BVVMI-012</t>
  </si>
  <si>
    <t>BVGDSH-006</t>
  </si>
  <si>
    <t>BVGDSH-007-1</t>
  </si>
  <si>
    <t>BVGDSH-013</t>
  </si>
  <si>
    <t>BVGDSH-015-1</t>
  </si>
  <si>
    <t>BVGDSH-007-2</t>
  </si>
  <si>
    <t>BVGDSH-015-3
BVAMI-013</t>
  </si>
  <si>
    <t>BVGDSH-015-2</t>
  </si>
  <si>
    <t>BVGDSH-008-2
BVGOOP-001</t>
  </si>
  <si>
    <t>BVAMI-015-1</t>
  </si>
  <si>
    <t>BVVMI-015-1</t>
  </si>
  <si>
    <t>BVVMI-015-2</t>
  </si>
  <si>
    <t>BVAMI-015-2
BVVMI-016</t>
  </si>
  <si>
    <t>BVVMI-017</t>
  </si>
  <si>
    <t>BVDG-001-2
BVVMI-018</t>
  </si>
  <si>
    <t>BVEPP-004-5
BVGOOP-002-1</t>
  </si>
  <si>
    <t>BVEPP-004-6
BVGOOP-002-2</t>
  </si>
  <si>
    <t>BVSCCE-002</t>
  </si>
  <si>
    <t>BVSCCE-003</t>
  </si>
  <si>
    <t>BVVMI-015-3
BVVMI-019</t>
  </si>
  <si>
    <t>Number of Quality Control Reviews Conducted</t>
  </si>
  <si>
    <t>Trimmed Trees were entered into GIS</t>
  </si>
  <si>
    <t>BVSAF-003-1</t>
  </si>
  <si>
    <t>BVSAF-003-2</t>
  </si>
  <si>
    <t>BVRAM-001-6
BVRES-002</t>
  </si>
  <si>
    <t>BVRAM-001-7
BVRES-003</t>
  </si>
  <si>
    <t>Continued refinement for GIS resources</t>
  </si>
  <si>
    <t>Covered Conductor Replacement Program - Radford</t>
  </si>
  <si>
    <t xml:space="preserve">Covered Conductor Replacement Program </t>
  </si>
  <si>
    <t>Covered Conductor Project - Radford Line</t>
  </si>
  <si>
    <t>Evacuation Route Hardening Program - Pilot</t>
  </si>
  <si>
    <t>Evacuation Route Hardening Program</t>
  </si>
  <si>
    <t>BVES plans to install a 8MW/4MWh battery storage system in 2023</t>
  </si>
  <si>
    <t>BVAMI-009-1</t>
  </si>
  <si>
    <t>BVGDSH-015-4</t>
  </si>
  <si>
    <t>BVGDSH-015-5</t>
  </si>
  <si>
    <t>BVGDSH-015-6</t>
  </si>
  <si>
    <t>BVGDSH-003-1</t>
  </si>
  <si>
    <t>BVGDSH-003-2</t>
  </si>
  <si>
    <t>Aligned recording mechanism to track near miss data with WSD/OEIS template</t>
  </si>
  <si>
    <t>Contractor meets requirements</t>
  </si>
  <si>
    <t>7.3.1.</t>
  </si>
  <si>
    <t>7.3.2.</t>
  </si>
  <si>
    <t>7.3.3.</t>
  </si>
  <si>
    <t>7.3.4.</t>
  </si>
  <si>
    <t>7.3.5.</t>
  </si>
  <si>
    <t>7.3.6.</t>
  </si>
  <si>
    <t>7.3.7.</t>
  </si>
  <si>
    <t>7.3.8.</t>
  </si>
  <si>
    <t>7.3.9.</t>
  </si>
  <si>
    <t>7.3.10.</t>
  </si>
  <si>
    <t>N/A</t>
  </si>
  <si>
    <t>Detailed inspections and management practices for vegetation clearances around distribution electrical lines and equipment</t>
  </si>
  <si>
    <t>Detailed inspections and management practices for vegetation clearances around transmission electrical lines and equipment</t>
  </si>
  <si>
    <t xml:space="preserve">Emergency response vegetation management due to red flag warning or other urgent weather conditions   </t>
  </si>
  <si>
    <t xml:space="preserve">Fuel management (including all wood management) and management of “slash” from vegetation management activities </t>
  </si>
  <si>
    <t>Remote sensing inspections of vegetation around distribution electric lines and equipment</t>
  </si>
  <si>
    <t>Remote sensing inspections of vegetation around transmission electric lines and equipment</t>
  </si>
  <si>
    <t>Quality assurance / quality control of vegetation management</t>
  </si>
  <si>
    <t xml:space="preserve">Identification and remediation of “at-risk species” </t>
  </si>
  <si>
    <t>Vegetation management enterprise system</t>
  </si>
  <si>
    <t xml:space="preserve">Vegetation management activities post-fire </t>
  </si>
  <si>
    <t>Protective equipment and device settings</t>
  </si>
  <si>
    <t>Improvement of inspections</t>
  </si>
  <si>
    <t>Number of Vegetation Management Audits</t>
  </si>
  <si>
    <t>Distribution Pole Repalcement and Reforcement – GO 95 Projects (7.3.3.6.1)</t>
  </si>
  <si>
    <t>Hazard Trees Removed/Remediated</t>
  </si>
  <si>
    <t>Circuit Miles Cleared</t>
  </si>
  <si>
    <t>Grid Automation Program // FLISR</t>
  </si>
  <si>
    <t>Grid Automation Program // Fuse Trip Saver</t>
  </si>
  <si>
    <t>BVPP Phase 4 Upgrade Project</t>
  </si>
  <si>
    <t>Circuit Miles Inspected (UAV)</t>
  </si>
  <si>
    <t>Protective Equipement and Device Settings</t>
  </si>
  <si>
    <t>Number of Subsations connected to SCADA</t>
  </si>
  <si>
    <t>UAV HD Photography/Video Program</t>
  </si>
  <si>
    <t>Improvement of Inspections</t>
  </si>
  <si>
    <t>Ongoing Routine Undergrounding Projects</t>
  </si>
  <si>
    <t>Pole Loading &amp; Replacement Program</t>
  </si>
  <si>
    <t>Grid Topology Improvements</t>
  </si>
  <si>
    <t>Number of Fault Indicators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</si>
</sst>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5"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
      <sz val="11"/>
      <name val="Calibri"/>
      <family val="2"/>
      <scheme val="minor"/>
    </font>
    <font>
      <sz val="11"/>
      <color rgb="FFFF0000"/>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112">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1"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13" fillId="0" borderId="1" xfId="0" applyFont="1" applyFill="1" applyBorder="1"/>
    <xf numFmtId="14" fontId="13" fillId="0" borderId="1" xfId="0" applyNumberFormat="1" applyFont="1" applyFill="1" applyBorder="1"/>
    <xf numFmtId="0" fontId="13" fillId="0" borderId="1" xfId="0" applyNumberFormat="1" applyFont="1" applyFill="1" applyBorder="1" applyAlignment="1">
      <alignment wrapText="1"/>
    </xf>
    <xf numFmtId="14" fontId="14" fillId="3" borderId="1" xfId="0" applyNumberFormat="1" applyFont="1" applyFill="1" applyBorder="1"/>
    <xf numFmtId="0" fontId="13" fillId="0" borderId="1" xfId="0" applyNumberFormat="1" applyFont="1" applyFill="1" applyBorder="1"/>
    <xf numFmtId="49" fontId="14" fillId="3" borderId="1" xfId="0" applyNumberFormat="1" applyFont="1" applyFill="1" applyBorder="1"/>
    <xf numFmtId="0" fontId="14" fillId="3" borderId="1" xfId="0" applyFont="1" applyFill="1" applyBorder="1" applyAlignment="1">
      <alignment horizontal="center" wrapText="1"/>
    </xf>
    <xf numFmtId="0" fontId="14" fillId="3" borderId="1" xfId="0" applyFont="1" applyFill="1" applyBorder="1" applyAlignment="1">
      <alignment wrapText="1"/>
    </xf>
    <xf numFmtId="0" fontId="13" fillId="0" borderId="1" xfId="0" applyFont="1" applyFill="1" applyBorder="1" applyAlignment="1" applyProtection="1">
      <alignment wrapText="1"/>
      <protection hidden="1"/>
    </xf>
    <xf numFmtId="0" fontId="13" fillId="7" borderId="1" xfId="0" applyFont="1" applyFill="1" applyBorder="1" applyAlignment="1">
      <alignment wrapText="1"/>
    </xf>
    <xf numFmtId="0" fontId="14" fillId="7" borderId="1" xfId="0" applyFont="1" applyFill="1" applyBorder="1" applyAlignment="1">
      <alignment wrapText="1"/>
    </xf>
    <xf numFmtId="49" fontId="14" fillId="3" borderId="1" xfId="0" applyNumberFormat="1" applyFont="1" applyFill="1" applyBorder="1" applyAlignment="1">
      <alignment wrapText="1"/>
    </xf>
    <xf numFmtId="14" fontId="2" fillId="3" borderId="1" xfId="0" applyNumberFormat="1" applyFont="1" applyFill="1" applyBorder="1" applyAlignment="1">
      <alignment wrapText="1"/>
    </xf>
    <xf numFmtId="0" fontId="2" fillId="0" borderId="1" xfId="0" applyFont="1" applyFill="1" applyBorder="1"/>
    <xf numFmtId="0" fontId="10" fillId="3" borderId="1" xfId="0" applyFont="1" applyFill="1" applyBorder="1" applyAlignment="1">
      <alignment wrapText="1"/>
    </xf>
    <xf numFmtId="0" fontId="2" fillId="3" borderId="1" xfId="0" applyFont="1" applyFill="1" applyBorder="1" applyAlignment="1">
      <alignment wrapText="1"/>
    </xf>
    <xf numFmtId="49" fontId="10" fillId="3" borderId="1" xfId="0" applyNumberFormat="1" applyFont="1" applyFill="1" applyBorder="1"/>
    <xf numFmtId="14" fontId="2" fillId="0" borderId="1" xfId="0" applyNumberFormat="1" applyFont="1" applyFill="1" applyBorder="1"/>
    <xf numFmtId="14" fontId="10" fillId="3" borderId="1" xfId="0" applyNumberFormat="1" applyFont="1" applyFill="1" applyBorder="1" applyAlignment="1">
      <alignment wrapText="1"/>
    </xf>
    <xf numFmtId="14" fontId="2" fillId="3" borderId="1" xfId="0" applyNumberFormat="1" applyFont="1" applyFill="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10" fillId="3" borderId="1"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13" fillId="3" borderId="1" xfId="0" applyNumberFormat="1" applyFont="1" applyFill="1" applyBorder="1" applyAlignment="1">
      <alignment wrapText="1"/>
    </xf>
    <xf numFmtId="14" fontId="14" fillId="3" borderId="1" xfId="0" applyNumberFormat="1" applyFont="1" applyFill="1" applyBorder="1" applyAlignment="1">
      <alignment wrapText="1"/>
    </xf>
    <xf numFmtId="0" fontId="2" fillId="3" borderId="1" xfId="0" applyNumberFormat="1" applyFont="1" applyFill="1" applyBorder="1" applyAlignment="1">
      <alignment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1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91837</xdr:colOff>
      <xdr:row>5</xdr:row>
      <xdr:rowOff>130844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100</xdr:row>
      <xdr:rowOff>155222</xdr:rowOff>
    </xdr:from>
    <xdr:to>
      <xdr:col>3</xdr:col>
      <xdr:colOff>286392</xdr:colOff>
      <xdr:row>103</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om%20BVES/BVES_2022%20Q1%20QIU_20220501%20p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Initiatives"/>
      <sheetName val="Initiative mapping-DO NOT EDIT"/>
      <sheetName val="BVES_2022 Q1 QIU_20220501 pm ed"/>
    </sheetNames>
    <sheetDataSet>
      <sheetData sheetId="0"/>
      <sheetData sheetId="1"/>
      <sheetData sheetId="2"/>
      <sheetData sheetId="3" refreshError="1"/>
    </sheetDataSet>
  </externalBook>
</externalLink>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00000000-0009-0000-0100-000002000000}" ref="A1:AH99"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99" totalsRowShown="0" headerRowDxfId="36" dataDxfId="35" tableBorderDxfId="34">
  <autoFilter ref="A1:AH99" xr:uid="{00000000-0009-0000-0100-000002000000}"/>
  <sortState xmlns:xlrd2="http://schemas.microsoft.com/office/spreadsheetml/2017/richdata2" ref="A13:AH37">
    <sortCondition ref="C1:C99"/>
  </sortState>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EDIT'!$C$3:$C$91,MATCH(Table2[[#This Row],[WMPInitiativeActivity]],'Initiative mapping-DO NOT EDIT'!$D$3:$D$91,0))))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4" zoomScale="80" zoomScaleNormal="80" workbookViewId="0">
      <selection activeCell="E12" sqref="E12"/>
    </sheetView>
  </sheetViews>
  <sheetFormatPr defaultColWidth="8.6640625" defaultRowHeight="14.4" x14ac:dyDescent="0.3"/>
  <cols>
    <col min="1" max="1" width="7.5546875" style="3" customWidth="1"/>
    <col min="2" max="2" width="19.44140625" style="3" customWidth="1"/>
    <col min="3" max="3" width="22.33203125" style="3" customWidth="1"/>
    <col min="4" max="4" width="33.33203125" style="3" customWidth="1"/>
    <col min="5" max="5" width="112.109375" style="3" customWidth="1"/>
    <col min="6" max="6" width="13.5546875" style="3" customWidth="1"/>
    <col min="7" max="7" width="18.88671875" style="3" customWidth="1"/>
    <col min="8" max="8" width="7.88671875" style="3" customWidth="1"/>
    <col min="9" max="16384" width="8.6640625" style="3"/>
  </cols>
  <sheetData>
    <row r="1" spans="2:8" s="9" customFormat="1" ht="25.8" x14ac:dyDescent="0.5">
      <c r="B1" s="17" t="s">
        <v>0</v>
      </c>
    </row>
    <row r="2" spans="2:8" s="9" customFormat="1" ht="14.4" customHeight="1" x14ac:dyDescent="0.5">
      <c r="B2" s="17"/>
    </row>
    <row r="3" spans="2:8" s="9" customFormat="1" ht="14.4" customHeight="1" thickBot="1" x14ac:dyDescent="0.4">
      <c r="B3" s="20"/>
    </row>
    <row r="4" spans="2:8" s="9" customFormat="1" x14ac:dyDescent="0.3">
      <c r="B4" s="12" t="s">
        <v>1</v>
      </c>
      <c r="C4" s="13"/>
      <c r="D4" s="13"/>
      <c r="E4" s="13"/>
      <c r="F4" s="13"/>
      <c r="G4" s="13"/>
      <c r="H4" s="14"/>
    </row>
    <row r="5" spans="2:8" s="9" customFormat="1" ht="44.4" customHeight="1" x14ac:dyDescent="0.3">
      <c r="B5" s="10">
        <v>1</v>
      </c>
      <c r="C5" s="104" t="s">
        <v>2</v>
      </c>
      <c r="D5" s="104"/>
      <c r="E5" s="104"/>
      <c r="F5" s="104"/>
      <c r="G5" s="104"/>
      <c r="H5" s="105"/>
    </row>
    <row r="6" spans="2:8" s="9" customFormat="1" ht="44.4" customHeight="1" x14ac:dyDescent="0.3">
      <c r="B6" s="10">
        <v>2</v>
      </c>
      <c r="C6" s="108" t="s">
        <v>3</v>
      </c>
      <c r="D6" s="108"/>
      <c r="E6" s="108"/>
      <c r="F6" s="108"/>
      <c r="G6" s="108"/>
      <c r="H6" s="109"/>
    </row>
    <row r="7" spans="2:8" s="9" customFormat="1" ht="44.4" customHeight="1" x14ac:dyDescent="0.3">
      <c r="B7" s="10">
        <v>3</v>
      </c>
      <c r="C7" s="110" t="s">
        <v>4</v>
      </c>
      <c r="D7" s="110"/>
      <c r="E7" s="110"/>
      <c r="F7" s="110"/>
      <c r="G7" s="110"/>
      <c r="H7" s="111"/>
    </row>
    <row r="8" spans="2:8" s="9" customFormat="1" ht="44.4" customHeight="1" thickBot="1" x14ac:dyDescent="0.35">
      <c r="B8" s="11">
        <v>4</v>
      </c>
      <c r="C8" s="106" t="s">
        <v>5</v>
      </c>
      <c r="D8" s="106"/>
      <c r="E8" s="106"/>
      <c r="F8" s="106"/>
      <c r="G8" s="106"/>
      <c r="H8" s="107"/>
    </row>
    <row r="9" spans="2:8" s="9" customFormat="1" ht="26.4" customHeight="1" x14ac:dyDescent="0.3"/>
    <row r="10" spans="2:8" s="9" customFormat="1" ht="18" customHeight="1" x14ac:dyDescent="0.3"/>
    <row r="11" spans="2:8" s="9" customFormat="1" ht="18" customHeight="1" thickBot="1" x14ac:dyDescent="0.35">
      <c r="B11" s="15" t="s">
        <v>6</v>
      </c>
    </row>
    <row r="12" spans="2:8" s="9" customFormat="1" ht="18" customHeight="1" x14ac:dyDescent="0.3">
      <c r="B12" s="21" t="s">
        <v>7</v>
      </c>
      <c r="C12" s="18"/>
      <c r="D12" s="47" t="s">
        <v>8</v>
      </c>
      <c r="E12" s="15"/>
    </row>
    <row r="13" spans="2:8" s="9" customFormat="1" x14ac:dyDescent="0.3">
      <c r="B13" s="22" t="s">
        <v>9</v>
      </c>
      <c r="C13" s="48"/>
      <c r="D13" s="24">
        <v>2022</v>
      </c>
    </row>
    <row r="14" spans="2:8" s="9" customFormat="1" x14ac:dyDescent="0.3">
      <c r="B14" s="22" t="s">
        <v>10</v>
      </c>
      <c r="C14" s="48"/>
      <c r="D14" s="25" t="s">
        <v>23</v>
      </c>
    </row>
    <row r="15" spans="2:8" s="9" customFormat="1" ht="15" thickBot="1" x14ac:dyDescent="0.35">
      <c r="B15" s="23" t="s">
        <v>12</v>
      </c>
      <c r="C15" s="16"/>
      <c r="D15" s="19">
        <v>44683</v>
      </c>
    </row>
    <row r="16" spans="2:8" ht="15" thickBot="1" x14ac:dyDescent="0.35"/>
    <row r="17" spans="2:8" x14ac:dyDescent="0.3">
      <c r="B17" s="12" t="s">
        <v>13</v>
      </c>
      <c r="C17" s="13"/>
      <c r="D17" s="13"/>
      <c r="E17" s="13"/>
      <c r="F17" s="13"/>
      <c r="G17" s="13"/>
      <c r="H17" s="14"/>
    </row>
    <row r="18" spans="2:8" x14ac:dyDescent="0.3">
      <c r="B18" s="10"/>
      <c r="H18" s="42"/>
    </row>
    <row r="19" spans="2:8" ht="28.8" x14ac:dyDescent="0.3">
      <c r="B19" s="10"/>
      <c r="C19" s="53" t="s">
        <v>14</v>
      </c>
      <c r="D19" s="53" t="s">
        <v>15</v>
      </c>
      <c r="E19" s="53" t="s">
        <v>16</v>
      </c>
      <c r="F19" s="54" t="s">
        <v>17</v>
      </c>
      <c r="G19" s="55" t="s">
        <v>18</v>
      </c>
      <c r="H19" s="42"/>
    </row>
    <row r="20" spans="2:8" x14ac:dyDescent="0.3">
      <c r="B20" s="10"/>
      <c r="C20" s="52" t="s">
        <v>19</v>
      </c>
      <c r="D20" s="52" t="s">
        <v>20</v>
      </c>
      <c r="E20" s="49" t="s">
        <v>21</v>
      </c>
      <c r="F20" s="43" t="s">
        <v>22</v>
      </c>
      <c r="G20" s="3" t="s">
        <v>23</v>
      </c>
      <c r="H20" s="42"/>
    </row>
    <row r="21" spans="2:8" x14ac:dyDescent="0.3">
      <c r="B21" s="10"/>
      <c r="C21" s="52" t="s">
        <v>24</v>
      </c>
      <c r="D21" s="52" t="s">
        <v>12</v>
      </c>
      <c r="E21" s="49" t="s">
        <v>25</v>
      </c>
      <c r="F21" s="43" t="s">
        <v>26</v>
      </c>
      <c r="G21" s="3" t="s">
        <v>23</v>
      </c>
      <c r="H21" s="42"/>
    </row>
    <row r="22" spans="2:8" x14ac:dyDescent="0.3">
      <c r="B22" s="10"/>
      <c r="C22" s="52" t="s">
        <v>27</v>
      </c>
      <c r="D22" s="52" t="s">
        <v>28</v>
      </c>
      <c r="E22" s="49" t="s">
        <v>29</v>
      </c>
      <c r="F22" s="43" t="s">
        <v>22</v>
      </c>
      <c r="G22" s="3" t="s">
        <v>23</v>
      </c>
      <c r="H22" s="42"/>
    </row>
    <row r="23" spans="2:8" x14ac:dyDescent="0.3">
      <c r="B23" s="10"/>
      <c r="C23" s="52" t="s">
        <v>30</v>
      </c>
      <c r="D23" s="52" t="s">
        <v>31</v>
      </c>
      <c r="E23" s="49" t="s">
        <v>32</v>
      </c>
      <c r="F23" s="43" t="s">
        <v>33</v>
      </c>
      <c r="G23" s="3" t="s">
        <v>23</v>
      </c>
      <c r="H23" s="42"/>
    </row>
    <row r="24" spans="2:8" x14ac:dyDescent="0.3">
      <c r="B24" s="10"/>
      <c r="C24" s="52" t="s">
        <v>34</v>
      </c>
      <c r="D24" s="52" t="s">
        <v>35</v>
      </c>
      <c r="E24" s="49" t="s">
        <v>36</v>
      </c>
      <c r="F24" s="43" t="s">
        <v>22</v>
      </c>
      <c r="G24" s="3" t="s">
        <v>23</v>
      </c>
      <c r="H24" s="42"/>
    </row>
    <row r="25" spans="2:8" x14ac:dyDescent="0.3">
      <c r="B25" s="10"/>
      <c r="C25" s="52" t="s">
        <v>37</v>
      </c>
      <c r="D25" s="52" t="s">
        <v>38</v>
      </c>
      <c r="E25" s="49" t="s">
        <v>39</v>
      </c>
      <c r="F25" s="43" t="s">
        <v>22</v>
      </c>
      <c r="G25" s="3" t="s">
        <v>23</v>
      </c>
      <c r="H25" s="42"/>
    </row>
    <row r="26" spans="2:8" x14ac:dyDescent="0.3">
      <c r="B26" s="10"/>
      <c r="C26" s="52" t="s">
        <v>40</v>
      </c>
      <c r="D26" s="52" t="s">
        <v>41</v>
      </c>
      <c r="E26" s="49" t="s">
        <v>42</v>
      </c>
      <c r="F26" s="43" t="s">
        <v>43</v>
      </c>
      <c r="G26" s="3" t="s">
        <v>23</v>
      </c>
      <c r="H26" s="42"/>
    </row>
    <row r="27" spans="2:8" x14ac:dyDescent="0.3">
      <c r="B27" s="10"/>
      <c r="C27" s="52" t="s">
        <v>44</v>
      </c>
      <c r="D27" s="52" t="s">
        <v>45</v>
      </c>
      <c r="E27" s="49" t="s">
        <v>46</v>
      </c>
      <c r="F27" s="43" t="s">
        <v>22</v>
      </c>
      <c r="G27" s="3" t="s">
        <v>23</v>
      </c>
      <c r="H27" s="42"/>
    </row>
    <row r="28" spans="2:8" ht="56.4" customHeight="1" x14ac:dyDescent="0.3">
      <c r="B28" s="10"/>
      <c r="C28" s="52" t="s">
        <v>47</v>
      </c>
      <c r="D28" s="52" t="s">
        <v>48</v>
      </c>
      <c r="E28" s="49" t="s">
        <v>49</v>
      </c>
      <c r="F28" s="43" t="s">
        <v>22</v>
      </c>
      <c r="G28" s="3" t="s">
        <v>23</v>
      </c>
      <c r="H28" s="42"/>
    </row>
    <row r="29" spans="2:8" ht="72" x14ac:dyDescent="0.3">
      <c r="B29" s="10"/>
      <c r="C29" s="52" t="s">
        <v>50</v>
      </c>
      <c r="D29" s="52" t="s">
        <v>51</v>
      </c>
      <c r="E29" s="49" t="s">
        <v>52</v>
      </c>
      <c r="F29" s="43" t="s">
        <v>22</v>
      </c>
      <c r="G29" s="3" t="s">
        <v>23</v>
      </c>
      <c r="H29" s="42"/>
    </row>
    <row r="30" spans="2:8" x14ac:dyDescent="0.3">
      <c r="B30" s="10"/>
      <c r="C30" s="52" t="s">
        <v>53</v>
      </c>
      <c r="D30" s="52" t="s">
        <v>54</v>
      </c>
      <c r="E30" s="49" t="s">
        <v>55</v>
      </c>
      <c r="F30" s="43" t="s">
        <v>33</v>
      </c>
      <c r="G30" s="3" t="s">
        <v>23</v>
      </c>
      <c r="H30" s="42"/>
    </row>
    <row r="31" spans="2:8" ht="28.8" x14ac:dyDescent="0.3">
      <c r="B31" s="10"/>
      <c r="C31" s="52" t="s">
        <v>56</v>
      </c>
      <c r="D31" s="52" t="s">
        <v>57</v>
      </c>
      <c r="E31" s="49" t="s">
        <v>58</v>
      </c>
      <c r="F31" s="43" t="s">
        <v>22</v>
      </c>
      <c r="G31" s="3" t="s">
        <v>23</v>
      </c>
      <c r="H31" s="42"/>
    </row>
    <row r="32" spans="2:8" x14ac:dyDescent="0.3">
      <c r="B32" s="10"/>
      <c r="C32" s="52" t="s">
        <v>59</v>
      </c>
      <c r="D32" s="52" t="s">
        <v>60</v>
      </c>
      <c r="E32" s="49" t="s">
        <v>61</v>
      </c>
      <c r="F32" s="43" t="s">
        <v>33</v>
      </c>
      <c r="G32" s="3" t="s">
        <v>23</v>
      </c>
      <c r="H32" s="42"/>
    </row>
    <row r="33" spans="2:8" x14ac:dyDescent="0.3">
      <c r="B33" s="10"/>
      <c r="C33" s="52" t="s">
        <v>62</v>
      </c>
      <c r="D33" s="52" t="s">
        <v>63</v>
      </c>
      <c r="E33" s="49" t="s">
        <v>64</v>
      </c>
      <c r="F33" s="43" t="s">
        <v>33</v>
      </c>
      <c r="G33" s="3" t="s">
        <v>23</v>
      </c>
      <c r="H33" s="42"/>
    </row>
    <row r="34" spans="2:8" x14ac:dyDescent="0.3">
      <c r="B34" s="10"/>
      <c r="C34" s="52" t="s">
        <v>65</v>
      </c>
      <c r="D34" s="52" t="s">
        <v>66</v>
      </c>
      <c r="E34" s="49" t="s">
        <v>67</v>
      </c>
      <c r="F34" s="43" t="s">
        <v>33</v>
      </c>
      <c r="G34" s="3" t="s">
        <v>23</v>
      </c>
      <c r="H34" s="42"/>
    </row>
    <row r="35" spans="2:8" ht="28.8" x14ac:dyDescent="0.3">
      <c r="B35" s="10"/>
      <c r="C35" s="52" t="s">
        <v>68</v>
      </c>
      <c r="D35" s="52" t="s">
        <v>69</v>
      </c>
      <c r="E35" s="49" t="s">
        <v>70</v>
      </c>
      <c r="F35" s="43" t="s">
        <v>33</v>
      </c>
      <c r="G35" s="3" t="s">
        <v>23</v>
      </c>
      <c r="H35" s="42"/>
    </row>
    <row r="36" spans="2:8" x14ac:dyDescent="0.3">
      <c r="B36" s="10"/>
      <c r="C36" s="52" t="s">
        <v>71</v>
      </c>
      <c r="D36" s="52" t="s">
        <v>72</v>
      </c>
      <c r="E36" s="49" t="s">
        <v>73</v>
      </c>
      <c r="F36" s="43" t="s">
        <v>33</v>
      </c>
      <c r="G36" s="3" t="s">
        <v>23</v>
      </c>
      <c r="H36" s="42"/>
    </row>
    <row r="37" spans="2:8" x14ac:dyDescent="0.3">
      <c r="B37" s="10"/>
      <c r="C37" s="52" t="s">
        <v>74</v>
      </c>
      <c r="D37" s="52" t="s">
        <v>75</v>
      </c>
      <c r="E37" s="49" t="s">
        <v>76</v>
      </c>
      <c r="F37" s="43" t="s">
        <v>33</v>
      </c>
      <c r="G37" s="3" t="s">
        <v>23</v>
      </c>
      <c r="H37" s="42"/>
    </row>
    <row r="38" spans="2:8" x14ac:dyDescent="0.3">
      <c r="B38" s="10"/>
      <c r="C38" s="52" t="s">
        <v>77</v>
      </c>
      <c r="D38" s="52" t="s">
        <v>78</v>
      </c>
      <c r="E38" s="49" t="s">
        <v>79</v>
      </c>
      <c r="F38" s="43" t="s">
        <v>33</v>
      </c>
      <c r="G38" s="3" t="s">
        <v>80</v>
      </c>
      <c r="H38" s="42"/>
    </row>
    <row r="39" spans="2:8" x14ac:dyDescent="0.3">
      <c r="B39" s="10"/>
      <c r="C39" s="52" t="s">
        <v>81</v>
      </c>
      <c r="D39" s="52" t="s">
        <v>82</v>
      </c>
      <c r="E39" s="49" t="s">
        <v>83</v>
      </c>
      <c r="F39" s="43" t="s">
        <v>33</v>
      </c>
      <c r="G39" s="3" t="s">
        <v>84</v>
      </c>
      <c r="H39" s="42"/>
    </row>
    <row r="40" spans="2:8" x14ac:dyDescent="0.3">
      <c r="B40" s="10"/>
      <c r="C40" s="52" t="s">
        <v>85</v>
      </c>
      <c r="D40" s="52" t="s">
        <v>86</v>
      </c>
      <c r="E40" s="49" t="s">
        <v>87</v>
      </c>
      <c r="F40" s="43" t="s">
        <v>33</v>
      </c>
      <c r="G40" s="3" t="s">
        <v>11</v>
      </c>
      <c r="H40" s="42"/>
    </row>
    <row r="41" spans="2:8" ht="28.8" x14ac:dyDescent="0.3">
      <c r="B41" s="10"/>
      <c r="C41" s="52" t="s">
        <v>88</v>
      </c>
      <c r="D41" s="52" t="s">
        <v>89</v>
      </c>
      <c r="E41" s="49" t="s">
        <v>90</v>
      </c>
      <c r="F41" s="43" t="s">
        <v>22</v>
      </c>
      <c r="G41" s="3" t="s">
        <v>23</v>
      </c>
      <c r="H41" s="42"/>
    </row>
    <row r="42" spans="2:8" x14ac:dyDescent="0.3">
      <c r="B42" s="10"/>
      <c r="C42" s="52" t="s">
        <v>91</v>
      </c>
      <c r="D42" s="52" t="s">
        <v>92</v>
      </c>
      <c r="E42" s="49" t="s">
        <v>93</v>
      </c>
      <c r="F42" s="43" t="s">
        <v>22</v>
      </c>
      <c r="G42" s="3" t="s">
        <v>23</v>
      </c>
      <c r="H42" s="42"/>
    </row>
    <row r="43" spans="2:8" x14ac:dyDescent="0.3">
      <c r="B43" s="10"/>
      <c r="C43" s="52" t="s">
        <v>94</v>
      </c>
      <c r="D43" s="52" t="s">
        <v>95</v>
      </c>
      <c r="E43" s="49" t="s">
        <v>96</v>
      </c>
      <c r="F43" s="43" t="s">
        <v>22</v>
      </c>
      <c r="G43" s="3" t="s">
        <v>80</v>
      </c>
      <c r="H43" s="42"/>
    </row>
    <row r="44" spans="2:8" x14ac:dyDescent="0.3">
      <c r="B44" s="10"/>
      <c r="C44" s="52" t="s">
        <v>97</v>
      </c>
      <c r="D44" s="52" t="s">
        <v>98</v>
      </c>
      <c r="E44" s="49" t="s">
        <v>99</v>
      </c>
      <c r="F44" s="43" t="s">
        <v>22</v>
      </c>
      <c r="G44" s="3" t="s">
        <v>84</v>
      </c>
      <c r="H44" s="42"/>
    </row>
    <row r="45" spans="2:8" x14ac:dyDescent="0.3">
      <c r="B45" s="10"/>
      <c r="C45" s="52" t="s">
        <v>100</v>
      </c>
      <c r="D45" s="52" t="s">
        <v>101</v>
      </c>
      <c r="E45" s="49" t="s">
        <v>102</v>
      </c>
      <c r="F45" s="43" t="s">
        <v>22</v>
      </c>
      <c r="G45" s="3" t="s">
        <v>11</v>
      </c>
      <c r="H45" s="42"/>
    </row>
    <row r="46" spans="2:8" x14ac:dyDescent="0.3">
      <c r="B46" s="10"/>
      <c r="C46" s="52" t="s">
        <v>103</v>
      </c>
      <c r="D46" s="52" t="s">
        <v>104</v>
      </c>
      <c r="E46" s="49" t="s">
        <v>105</v>
      </c>
      <c r="F46" s="43" t="s">
        <v>22</v>
      </c>
      <c r="G46" s="3" t="s">
        <v>106</v>
      </c>
      <c r="H46" s="42"/>
    </row>
    <row r="47" spans="2:8" ht="28.8" x14ac:dyDescent="0.3">
      <c r="B47" s="10"/>
      <c r="C47" s="52" t="s">
        <v>107</v>
      </c>
      <c r="D47" s="52" t="s">
        <v>108</v>
      </c>
      <c r="E47" s="49" t="s">
        <v>109</v>
      </c>
      <c r="F47" s="43" t="s">
        <v>22</v>
      </c>
      <c r="G47" s="3" t="s">
        <v>110</v>
      </c>
      <c r="H47" s="42"/>
    </row>
    <row r="48" spans="2:8" x14ac:dyDescent="0.3">
      <c r="B48" s="10"/>
      <c r="C48" s="45" t="s">
        <v>111</v>
      </c>
      <c r="D48" s="45"/>
      <c r="E48" s="45"/>
      <c r="F48" s="46"/>
      <c r="H48" s="42"/>
    </row>
    <row r="49" spans="2:8" x14ac:dyDescent="0.3">
      <c r="B49" s="10"/>
      <c r="F49" s="43"/>
      <c r="H49" s="42"/>
    </row>
    <row r="50" spans="2:8" ht="15" thickBot="1" x14ac:dyDescent="0.35">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202"/>
  <sheetViews>
    <sheetView showGridLines="0" tabSelected="1" topLeftCell="B1" zoomScale="70" zoomScaleNormal="70" workbookViewId="0">
      <pane ySplit="1" topLeftCell="A71" activePane="bottomLeft" state="frozen"/>
      <selection activeCell="C1" sqref="C1"/>
      <selection pane="bottomLeft" activeCell="I3" sqref="I3"/>
    </sheetView>
  </sheetViews>
  <sheetFormatPr defaultColWidth="9.109375" defaultRowHeight="14.4" x14ac:dyDescent="0.3"/>
  <cols>
    <col min="1" max="1" width="10.109375" style="1" bestFit="1" customWidth="1"/>
    <col min="2" max="2" width="12" style="1" bestFit="1" customWidth="1"/>
    <col min="3" max="3" width="18.6640625" style="1" bestFit="1" customWidth="1"/>
    <col min="4" max="4" width="15.5546875" style="1" bestFit="1" customWidth="1"/>
    <col min="5" max="5" width="37.6640625" style="49" customWidth="1"/>
    <col min="6" max="6" width="16.44140625" style="3" customWidth="1"/>
    <col min="7" max="7" width="6.88671875" style="3" customWidth="1"/>
    <col min="8" max="8" width="52.5546875" style="57" customWidth="1"/>
    <col min="9" max="9" width="19.109375" style="1" customWidth="1"/>
    <col min="10" max="10" width="86.6640625" style="1" hidden="1" customWidth="1"/>
    <col min="11" max="11" width="28.6640625" style="68" hidden="1" customWidth="1"/>
    <col min="12" max="12" width="12.5546875" style="1" customWidth="1"/>
    <col min="13" max="16" width="8.33203125" style="68" customWidth="1"/>
    <col min="17" max="17" width="11.5546875" style="67" customWidth="1"/>
    <col min="18" max="19" width="8.33203125" style="68" customWidth="1"/>
    <col min="20" max="20" width="9.6640625" style="68" customWidth="1"/>
    <col min="21" max="21" width="13.88671875" style="68" customWidth="1"/>
    <col min="22" max="22" width="19.5546875" style="68" customWidth="1"/>
    <col min="23" max="23" width="19.33203125" style="1" customWidth="1"/>
    <col min="24" max="24" width="19.44140625" style="1" customWidth="1"/>
    <col min="25" max="25" width="22.6640625" style="1" customWidth="1"/>
    <col min="26" max="26" width="21.6640625" style="28" customWidth="1"/>
    <col min="27" max="27" width="10.88671875" style="1" bestFit="1" customWidth="1"/>
    <col min="28" max="28" width="35.33203125" style="1" customWidth="1"/>
    <col min="29" max="29" width="29.5546875" style="1" customWidth="1"/>
    <col min="30" max="30" width="14.44140625" style="1" customWidth="1"/>
    <col min="31" max="31" width="13.33203125" style="1" customWidth="1"/>
    <col min="32" max="32" width="14.6640625" style="1" customWidth="1"/>
    <col min="33" max="33" width="15.5546875" style="1" customWidth="1"/>
    <col min="34" max="34" width="9.109375" style="1" customWidth="1"/>
    <col min="35" max="16384" width="9.109375" style="1"/>
  </cols>
  <sheetData>
    <row r="1" spans="1:34" s="8" customFormat="1" ht="57.6" x14ac:dyDescent="0.3">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73.2" customHeight="1" x14ac:dyDescent="0.3">
      <c r="A2" s="4" t="str">
        <f>'READ ME FIRST'!$D$12</f>
        <v>BVES</v>
      </c>
      <c r="B2" s="44">
        <f>'READ ME FIRST'!$D$15</f>
        <v>44683</v>
      </c>
      <c r="C2" s="30" t="s">
        <v>123</v>
      </c>
      <c r="D2" s="39" t="str">
        <f>IF(Table2[[#This Row],[WMPInitiativeCategory]]="", "",INDEX('Initiative mapping-DO NOT EDIT'!$H$3:$H$12, MATCH(Table2[[#This Row],[WMPInitiativeCategory]],'Initiative mapping-DO NOT EDIT'!$G$3:$G$12,0)))</f>
        <v>7.3.1.</v>
      </c>
      <c r="E2" s="50" t="s">
        <v>124</v>
      </c>
      <c r="F2" s="31"/>
      <c r="G2" s="40">
        <f>IF(Table2[[#This Row],[WMPInitiativeActivity]]="","x",IF(Table2[[#This Row],[WMPInitiativeActivity]]="other", Table2[[#This Row],[ActivityNameifOther]], INDEX('Initiative mapping-DO NOT EDIT'!$C$3:$C$91,MATCH(Table2[[#This Row],[WMPInitiativeActivity]],'Initiative mapping-DO NOT EDIT'!$D$3:$D$91,0))))</f>
        <v>1</v>
      </c>
      <c r="H2" s="56" t="s">
        <v>129</v>
      </c>
      <c r="I2" s="38" t="s">
        <v>125</v>
      </c>
      <c r="J2"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Mapping_A summarized risk map that shows the overall ignition probability and estimated wildfire consequence along the electric lines and equipment  _BVRAM-001-1_2022</v>
      </c>
      <c r="K2" s="66">
        <v>99</v>
      </c>
      <c r="L2" s="36" t="s">
        <v>126</v>
      </c>
      <c r="M2" s="66" t="s">
        <v>126</v>
      </c>
      <c r="N2" s="66" t="s">
        <v>126</v>
      </c>
      <c r="O2" s="66" t="s">
        <v>126</v>
      </c>
      <c r="P2" s="66" t="s">
        <v>126</v>
      </c>
      <c r="Q2" s="72" t="s">
        <v>126</v>
      </c>
      <c r="R2" s="66" t="s">
        <v>126</v>
      </c>
      <c r="S2" s="66"/>
      <c r="T2" s="66"/>
      <c r="U2" s="73"/>
      <c r="V2" s="66" t="s">
        <v>126</v>
      </c>
      <c r="W2" s="30" t="s">
        <v>126</v>
      </c>
      <c r="X2" s="30"/>
      <c r="Y2" s="30"/>
      <c r="Z2" s="30"/>
      <c r="AA2" s="37" t="s">
        <v>174</v>
      </c>
      <c r="AB2" s="30" t="s">
        <v>126</v>
      </c>
      <c r="AC2" s="4"/>
      <c r="AD2" s="4"/>
      <c r="AE2" s="29"/>
      <c r="AF2" s="33"/>
      <c r="AG2" s="34"/>
      <c r="AH2" s="34"/>
    </row>
    <row r="3" spans="1:34" s="2" customFormat="1" ht="76.95" customHeight="1" x14ac:dyDescent="0.3">
      <c r="A3" s="4" t="str">
        <f>'READ ME FIRST'!$D$12</f>
        <v>BVES</v>
      </c>
      <c r="B3" s="44">
        <f>'READ ME FIRST'!$D$15</f>
        <v>44683</v>
      </c>
      <c r="C3" s="30" t="s">
        <v>123</v>
      </c>
      <c r="D3" s="39" t="str">
        <f>IF(Table2[[#This Row],[WMPInitiativeCategory]]="", "",INDEX('Initiative mapping-DO NOT EDIT'!$H$3:$H$12, MATCH(Table2[[#This Row],[WMPInitiativeCategory]],'Initiative mapping-DO NOT EDIT'!$G$3:$G$12,0)))</f>
        <v>7.3.1.</v>
      </c>
      <c r="E3" s="50" t="s">
        <v>128</v>
      </c>
      <c r="F3" s="31"/>
      <c r="G3" s="40">
        <f>IF(Table2[[#This Row],[WMPInitiativeActivity]]="","x",IF(Table2[[#This Row],[WMPInitiativeActivity]]="other", Table2[[#This Row],[ActivityNameifOther]], INDEX('Initiative mapping-DO NOT EDIT'!$C$3:$C$91,MATCH(Table2[[#This Row],[WMPInitiativeActivity]],'Initiative mapping-DO NOT EDIT'!$D$3:$D$91,0))))</f>
        <v>2</v>
      </c>
      <c r="H3" s="56" t="s">
        <v>129</v>
      </c>
      <c r="I3" s="38" t="s">
        <v>130</v>
      </c>
      <c r="J3"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Mapping_Climate-driven risk map and modelling based on various relevant weather scenarios _BVRAM-001-2_2022</v>
      </c>
      <c r="K3" s="66">
        <v>99</v>
      </c>
      <c r="L3" s="36" t="s">
        <v>126</v>
      </c>
      <c r="M3" s="66" t="s">
        <v>126</v>
      </c>
      <c r="N3" s="66" t="s">
        <v>126</v>
      </c>
      <c r="O3" s="66" t="s">
        <v>126</v>
      </c>
      <c r="P3" s="66" t="s">
        <v>126</v>
      </c>
      <c r="Q3" s="72" t="s">
        <v>126</v>
      </c>
      <c r="R3" s="66" t="s">
        <v>126</v>
      </c>
      <c r="S3" s="66"/>
      <c r="T3" s="66"/>
      <c r="U3" s="73"/>
      <c r="V3" s="66" t="s">
        <v>405</v>
      </c>
      <c r="W3" s="30" t="s">
        <v>405</v>
      </c>
      <c r="X3" s="30"/>
      <c r="Y3" s="30"/>
      <c r="Z3" s="30"/>
      <c r="AA3" s="37" t="s">
        <v>174</v>
      </c>
      <c r="AB3" s="30" t="s">
        <v>126</v>
      </c>
      <c r="AC3" s="4"/>
      <c r="AD3" s="4"/>
      <c r="AE3" s="29"/>
      <c r="AF3" s="33"/>
      <c r="AG3" s="34"/>
      <c r="AH3" s="34"/>
    </row>
    <row r="4" spans="1:34" s="2" customFormat="1" ht="70.2" customHeight="1" x14ac:dyDescent="0.3">
      <c r="A4" s="4" t="str">
        <f>'READ ME FIRST'!$D$12</f>
        <v>BVES</v>
      </c>
      <c r="B4" s="44">
        <f>'READ ME FIRST'!$D$15</f>
        <v>44683</v>
      </c>
      <c r="C4" s="30" t="s">
        <v>123</v>
      </c>
      <c r="D4" s="39" t="str">
        <f>IF(Table2[[#This Row],[WMPInitiativeCategory]]="", "",INDEX('Initiative mapping-DO NOT EDIT'!$H$3:$H$12, MATCH(Table2[[#This Row],[WMPInitiativeCategory]],'Initiative mapping-DO NOT EDIT'!$G$3:$G$12,0)))</f>
        <v>7.3.1.</v>
      </c>
      <c r="E4" s="50" t="s">
        <v>131</v>
      </c>
      <c r="F4" s="31"/>
      <c r="G4" s="40">
        <f>IF(Table2[[#This Row],[WMPInitiativeActivity]]="","x",IF(Table2[[#This Row],[WMPInitiativeActivity]]="other", Table2[[#This Row],[ActivityNameifOther]], INDEX('Initiative mapping-DO NOT EDIT'!$C$3:$C$91,MATCH(Table2[[#This Row],[WMPInitiativeActivity]],'Initiative mapping-DO NOT EDIT'!$D$3:$D$91,0))))</f>
        <v>3</v>
      </c>
      <c r="H4" s="56" t="s">
        <v>129</v>
      </c>
      <c r="I4" s="38" t="s">
        <v>132</v>
      </c>
      <c r="J4"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Mapping_Ignition probability mapping showing the probability of ignition along the electric lines and equipment  _BVRAM-001-3_2022</v>
      </c>
      <c r="K4" s="66">
        <v>99</v>
      </c>
      <c r="L4" s="36" t="s">
        <v>126</v>
      </c>
      <c r="M4" s="66" t="s">
        <v>126</v>
      </c>
      <c r="N4" s="66" t="s">
        <v>126</v>
      </c>
      <c r="O4" s="66" t="s">
        <v>126</v>
      </c>
      <c r="P4" s="66" t="s">
        <v>126</v>
      </c>
      <c r="Q4" s="72" t="s">
        <v>126</v>
      </c>
      <c r="R4" s="66" t="s">
        <v>126</v>
      </c>
      <c r="S4" s="66"/>
      <c r="T4" s="66"/>
      <c r="U4" s="73"/>
      <c r="V4" s="66" t="s">
        <v>126</v>
      </c>
      <c r="W4" s="30" t="s">
        <v>126</v>
      </c>
      <c r="X4" s="30"/>
      <c r="Y4" s="30"/>
      <c r="Z4" s="30"/>
      <c r="AA4" s="37" t="s">
        <v>174</v>
      </c>
      <c r="AB4" s="30" t="s">
        <v>126</v>
      </c>
      <c r="AC4" s="4"/>
      <c r="AD4" s="4"/>
      <c r="AE4" s="29"/>
      <c r="AF4" s="33"/>
      <c r="AG4" s="34"/>
      <c r="AH4" s="34"/>
    </row>
    <row r="5" spans="1:34" s="2" customFormat="1" ht="28.8" x14ac:dyDescent="0.3">
      <c r="A5" s="4" t="str">
        <f>'READ ME FIRST'!$D$12</f>
        <v>BVES</v>
      </c>
      <c r="B5" s="44">
        <f>'READ ME FIRST'!$D$15</f>
        <v>44683</v>
      </c>
      <c r="C5" s="30" t="s">
        <v>123</v>
      </c>
      <c r="D5" s="39" t="str">
        <f>IF(Table2[[#This Row],[WMPInitiativeCategory]]="", "",INDEX('Initiative mapping-DO NOT EDIT'!$H$3:$H$12, MATCH(Table2[[#This Row],[WMPInitiativeCategory]],'Initiative mapping-DO NOT EDIT'!$G$3:$G$12,0)))</f>
        <v>7.3.1.</v>
      </c>
      <c r="E5" s="50" t="s">
        <v>133</v>
      </c>
      <c r="F5" s="31"/>
      <c r="G5" s="40">
        <f>IF(Table2[[#This Row],[WMPInitiativeActivity]]="","x",IF(Table2[[#This Row],[WMPInitiativeActivity]]="other", Table2[[#This Row],[ActivityNameifOther]], INDEX('Initiative mapping-DO NOT EDIT'!$C$3:$C$91,MATCH(Table2[[#This Row],[WMPInitiativeActivity]],'Initiative mapping-DO NOT EDIT'!$D$3:$D$91,0))))</f>
        <v>4</v>
      </c>
      <c r="H5" s="56" t="s">
        <v>129</v>
      </c>
      <c r="I5" s="38" t="s">
        <v>134</v>
      </c>
      <c r="J5"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Mapping_Initiative mapping and estimation of wildfire and PSPS risk-reduction impact _BVRAM-001-4_2022</v>
      </c>
      <c r="K5" s="66">
        <v>99</v>
      </c>
      <c r="L5" s="36" t="s">
        <v>126</v>
      </c>
      <c r="M5" s="66" t="s">
        <v>126</v>
      </c>
      <c r="N5" s="66" t="s">
        <v>126</v>
      </c>
      <c r="O5" s="66" t="s">
        <v>126</v>
      </c>
      <c r="P5" s="66" t="s">
        <v>126</v>
      </c>
      <c r="Q5" s="72" t="s">
        <v>126</v>
      </c>
      <c r="R5" s="66" t="s">
        <v>126</v>
      </c>
      <c r="S5" s="66"/>
      <c r="T5" s="66"/>
      <c r="U5" s="73"/>
      <c r="V5" s="98" t="s">
        <v>126</v>
      </c>
      <c r="W5" s="90" t="s">
        <v>126</v>
      </c>
      <c r="X5" s="30"/>
      <c r="Y5" s="30"/>
      <c r="Z5" s="30"/>
      <c r="AA5" s="37" t="s">
        <v>143</v>
      </c>
      <c r="AB5" s="30" t="s">
        <v>126</v>
      </c>
      <c r="AC5" s="4"/>
      <c r="AD5" s="4"/>
      <c r="AE5" s="29"/>
      <c r="AF5" s="33"/>
      <c r="AG5" s="34"/>
      <c r="AH5" s="34"/>
    </row>
    <row r="6" spans="1:34" s="2" customFormat="1" ht="82.95" customHeight="1" x14ac:dyDescent="0.3">
      <c r="A6" s="4" t="str">
        <f>'READ ME FIRST'!$D$12</f>
        <v>BVES</v>
      </c>
      <c r="B6" s="44">
        <f>'READ ME FIRST'!$D$15</f>
        <v>44683</v>
      </c>
      <c r="C6" s="30" t="s">
        <v>123</v>
      </c>
      <c r="D6" s="39" t="str">
        <f>IF(Table2[[#This Row],[WMPInitiativeCategory]]="", "",INDEX('Initiative mapping-DO NOT EDIT'!$H$3:$H$12, MATCH(Table2[[#This Row],[WMPInitiativeCategory]],'Initiative mapping-DO NOT EDIT'!$G$3:$G$12,0)))</f>
        <v>7.3.1.</v>
      </c>
      <c r="E6" s="50" t="s">
        <v>135</v>
      </c>
      <c r="F6" s="31"/>
      <c r="G6" s="40">
        <f>IF(Table2[[#This Row],[WMPInitiativeActivity]]="","x",IF(Table2[[#This Row],[WMPInitiativeActivity]]="other", Table2[[#This Row],[ActivityNameifOther]], INDEX('Initiative mapping-DO NOT EDIT'!$C$3:$C$91,MATCH(Table2[[#This Row],[WMPInitiativeActivity]],'Initiative mapping-DO NOT EDIT'!$D$3:$D$91,0))))</f>
        <v>5</v>
      </c>
      <c r="H6" s="56" t="s">
        <v>129</v>
      </c>
      <c r="I6" s="38" t="s">
        <v>136</v>
      </c>
      <c r="J6"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Mapping_Match drop simulations showing the potential wildfire consequence of ignitions that occur along the electric lines and equipment  _BVRAM-001-5_2022</v>
      </c>
      <c r="K6" s="66">
        <v>99</v>
      </c>
      <c r="L6" s="36" t="s">
        <v>126</v>
      </c>
      <c r="M6" s="66" t="s">
        <v>126</v>
      </c>
      <c r="N6" s="66" t="s">
        <v>126</v>
      </c>
      <c r="O6" s="66" t="s">
        <v>126</v>
      </c>
      <c r="P6" s="66" t="s">
        <v>126</v>
      </c>
      <c r="Q6" s="72" t="s">
        <v>126</v>
      </c>
      <c r="R6" s="66" t="s">
        <v>126</v>
      </c>
      <c r="S6" s="66"/>
      <c r="T6" s="66"/>
      <c r="U6" s="73"/>
      <c r="V6" s="66" t="s">
        <v>126</v>
      </c>
      <c r="W6" s="30" t="s">
        <v>126</v>
      </c>
      <c r="X6" s="30"/>
      <c r="Y6" s="30"/>
      <c r="Z6" s="30"/>
      <c r="AA6" s="37" t="s">
        <v>174</v>
      </c>
      <c r="AB6" s="30" t="s">
        <v>126</v>
      </c>
      <c r="AC6" s="4"/>
      <c r="AD6" s="4"/>
      <c r="AE6" s="29"/>
      <c r="AF6" s="33"/>
      <c r="AG6" s="34"/>
      <c r="AH6" s="34"/>
    </row>
    <row r="7" spans="1:34" s="2" customFormat="1" ht="49.95" customHeight="1" x14ac:dyDescent="0.3">
      <c r="A7" s="4" t="str">
        <f>'READ ME FIRST'!$D$12</f>
        <v>BVES</v>
      </c>
      <c r="B7" s="44">
        <f>'READ ME FIRST'!$D$15</f>
        <v>44683</v>
      </c>
      <c r="C7" s="30" t="s">
        <v>137</v>
      </c>
      <c r="D7" s="39" t="str">
        <f>IF(Table2[[#This Row],[WMPInitiativeCategory]]="", "",INDEX('Initiative mapping-DO NOT EDIT'!$H$3:$H$12, MATCH(Table2[[#This Row],[WMPInitiativeCategory]],'Initiative mapping-DO NOT EDIT'!$G$3:$G$12,0)))</f>
        <v>7.3.2.</v>
      </c>
      <c r="E7" s="50" t="s">
        <v>138</v>
      </c>
      <c r="F7" s="31"/>
      <c r="G7" s="40">
        <f>IF(Table2[[#This Row],[WMPInitiativeActivity]]="","x",IF(Table2[[#This Row],[WMPInitiativeActivity]]="other", Table2[[#This Row],[ActivityNameifOther]], INDEX('Initiative mapping-DO NOT EDIT'!$C$3:$C$91,MATCH(Table2[[#This Row],[WMPInitiativeActivity]],'Initiative mapping-DO NOT EDIT'!$D$3:$D$91,0))))</f>
        <v>1</v>
      </c>
      <c r="H7" s="56" t="s">
        <v>319</v>
      </c>
      <c r="I7" s="38" t="s">
        <v>336</v>
      </c>
      <c r="J7"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Forecasting_Advanced weather monitoring and weather stations _BVSAF-001-1_2022</v>
      </c>
      <c r="K7" s="66">
        <v>103</v>
      </c>
      <c r="L7" s="36" t="s">
        <v>139</v>
      </c>
      <c r="M7" s="66">
        <v>0</v>
      </c>
      <c r="N7" s="66">
        <v>0</v>
      </c>
      <c r="O7" s="66">
        <v>0</v>
      </c>
      <c r="P7" s="66">
        <v>0</v>
      </c>
      <c r="Q7" s="72">
        <v>0</v>
      </c>
      <c r="R7" s="66">
        <v>0</v>
      </c>
      <c r="S7" s="66"/>
      <c r="T7" s="66"/>
      <c r="U7" s="73"/>
      <c r="V7" s="66" t="s">
        <v>126</v>
      </c>
      <c r="W7" s="30" t="s">
        <v>126</v>
      </c>
      <c r="X7" s="30"/>
      <c r="Y7" s="30"/>
      <c r="Z7" s="30"/>
      <c r="AA7" s="37" t="s">
        <v>174</v>
      </c>
      <c r="AB7" s="30" t="s">
        <v>126</v>
      </c>
      <c r="AC7" s="4"/>
      <c r="AD7" s="4"/>
      <c r="AE7" s="29"/>
      <c r="AF7" s="33"/>
      <c r="AG7" s="34"/>
      <c r="AH7" s="34"/>
    </row>
    <row r="8" spans="1:34" s="2" customFormat="1" ht="45" customHeight="1" x14ac:dyDescent="0.3">
      <c r="A8" s="4" t="str">
        <f>'READ ME FIRST'!$D$12</f>
        <v>BVES</v>
      </c>
      <c r="B8" s="44">
        <f>'READ ME FIRST'!$D$15</f>
        <v>44683</v>
      </c>
      <c r="C8" s="30" t="s">
        <v>137</v>
      </c>
      <c r="D8" s="39" t="str">
        <f>IF(Table2[[#This Row],[WMPInitiativeCategory]]="", "",INDEX('Initiative mapping-DO NOT EDIT'!$H$3:$H$12, MATCH(Table2[[#This Row],[WMPInitiativeCategory]],'Initiative mapping-DO NOT EDIT'!$G$3:$G$12,0)))</f>
        <v>7.3.2.</v>
      </c>
      <c r="E8" s="50" t="s">
        <v>140</v>
      </c>
      <c r="F8" s="31"/>
      <c r="G8" s="40">
        <f>IF(Table2[[#This Row],[WMPInitiativeActivity]]="","x",IF(Table2[[#This Row],[WMPInitiativeActivity]]="other", Table2[[#This Row],[ActivityNameifOther]], INDEX('Initiative mapping-DO NOT EDIT'!$C$3:$C$91,MATCH(Table2[[#This Row],[WMPInitiativeActivity]],'Initiative mapping-DO NOT EDIT'!$D$3:$D$91,0))))</f>
        <v>2</v>
      </c>
      <c r="H8" s="56" t="s">
        <v>319</v>
      </c>
      <c r="I8" s="38" t="s">
        <v>337</v>
      </c>
      <c r="J8"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Forecasting_Continuous monitoring sensors _BVSAF-001-2_2022</v>
      </c>
      <c r="K8" s="66">
        <v>104</v>
      </c>
      <c r="L8" s="36" t="s">
        <v>142</v>
      </c>
      <c r="M8" s="66">
        <v>0</v>
      </c>
      <c r="N8" s="66">
        <v>0</v>
      </c>
      <c r="O8" s="66">
        <v>0</v>
      </c>
      <c r="P8" s="66">
        <v>0</v>
      </c>
      <c r="Q8" s="72">
        <v>0</v>
      </c>
      <c r="R8" s="66">
        <v>0</v>
      </c>
      <c r="S8" s="66"/>
      <c r="T8" s="66"/>
      <c r="U8" s="73"/>
      <c r="V8" s="66" t="s">
        <v>126</v>
      </c>
      <c r="W8" s="30" t="s">
        <v>126</v>
      </c>
      <c r="X8" s="30"/>
      <c r="Y8" s="30"/>
      <c r="Z8" s="30"/>
      <c r="AA8" s="37" t="s">
        <v>174</v>
      </c>
      <c r="AB8" s="30" t="s">
        <v>126</v>
      </c>
      <c r="AC8" s="4"/>
      <c r="AD8" s="4"/>
      <c r="AE8" s="29"/>
      <c r="AF8" s="33"/>
      <c r="AG8" s="34"/>
      <c r="AH8" s="34"/>
    </row>
    <row r="9" spans="1:34" s="2" customFormat="1" ht="75" customHeight="1" x14ac:dyDescent="0.3">
      <c r="A9" s="4" t="str">
        <f>'READ ME FIRST'!$D$12</f>
        <v>BVES</v>
      </c>
      <c r="B9" s="44">
        <f>'READ ME FIRST'!$D$15</f>
        <v>44683</v>
      </c>
      <c r="C9" s="30" t="s">
        <v>137</v>
      </c>
      <c r="D9" s="39" t="str">
        <f>IF(Table2[[#This Row],[WMPInitiativeCategory]]="", "",INDEX('Initiative mapping-DO NOT EDIT'!$H$3:$H$12, MATCH(Table2[[#This Row],[WMPInitiativeCategory]],'Initiative mapping-DO NOT EDIT'!$G$3:$G$12,0)))</f>
        <v>7.3.2.</v>
      </c>
      <c r="E9" s="50" t="s">
        <v>144</v>
      </c>
      <c r="F9" s="31"/>
      <c r="G9" s="40">
        <f>IF(Table2[[#This Row],[WMPInitiativeActivity]]="","x",IF(Table2[[#This Row],[WMPInitiativeActivity]]="other", Table2[[#This Row],[ActivityNameifOther]], INDEX('Initiative mapping-DO NOT EDIT'!$C$3:$C$91,MATCH(Table2[[#This Row],[WMPInitiativeActivity]],'Initiative mapping-DO NOT EDIT'!$D$3:$D$91,0))))</f>
        <v>3</v>
      </c>
      <c r="H9" s="56" t="s">
        <v>319</v>
      </c>
      <c r="I9" s="38" t="s">
        <v>338</v>
      </c>
      <c r="J9"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Forecasting_Fault indicators for detecting faults on electric lines and equipment  _BVSAF-001-3_2022</v>
      </c>
      <c r="K9" s="66">
        <v>130</v>
      </c>
      <c r="L9" s="36" t="s">
        <v>433</v>
      </c>
      <c r="M9" s="66">
        <v>50</v>
      </c>
      <c r="N9" s="98">
        <v>0</v>
      </c>
      <c r="O9" s="98">
        <v>0</v>
      </c>
      <c r="P9" s="98">
        <v>20</v>
      </c>
      <c r="Q9" s="99">
        <v>50</v>
      </c>
      <c r="R9" s="98">
        <v>0</v>
      </c>
      <c r="S9" s="66"/>
      <c r="T9" s="66"/>
      <c r="U9" s="73"/>
      <c r="V9" s="66" t="s">
        <v>126</v>
      </c>
      <c r="W9" s="30" t="s">
        <v>126</v>
      </c>
      <c r="X9" s="30"/>
      <c r="Y9" s="30"/>
      <c r="Z9" s="30"/>
      <c r="AA9" s="37" t="s">
        <v>143</v>
      </c>
      <c r="AB9" s="30" t="s">
        <v>126</v>
      </c>
      <c r="AC9" s="4"/>
      <c r="AD9" s="4"/>
      <c r="AE9" s="29"/>
      <c r="AF9" s="33"/>
      <c r="AG9" s="34"/>
      <c r="AH9" s="34"/>
    </row>
    <row r="10" spans="1:34" customFormat="1" ht="43.2" x14ac:dyDescent="0.3">
      <c r="A10" s="4" t="str">
        <f>'READ ME FIRST'!$D$12</f>
        <v>BVES</v>
      </c>
      <c r="B10" s="44">
        <f>'READ ME FIRST'!$D$15</f>
        <v>44683</v>
      </c>
      <c r="C10" s="30" t="s">
        <v>137</v>
      </c>
      <c r="D10" s="39" t="str">
        <f>IF(Table2[[#This Row],[WMPInitiativeCategory]]="", "",INDEX('Initiative mapping-DO NOT EDIT'!$H$3:$H$12, MATCH(Table2[[#This Row],[WMPInitiativeCategory]],'Initiative mapping-DO NOT EDIT'!$G$3:$G$12,0)))</f>
        <v>7.3.2.</v>
      </c>
      <c r="E10" s="50" t="s">
        <v>145</v>
      </c>
      <c r="F10" s="31"/>
      <c r="G10" s="40">
        <f>IF(Table2[[#This Row],[WMPInitiativeActivity]]="","x",IF(Table2[[#This Row],[WMPInitiativeActivity]]="other", Table2[[#This Row],[ActivityNameifOther]], INDEX('Initiative mapping-DO NOT EDIT'!$C$3:$C$91,MATCH(Table2[[#This Row],[WMPInitiativeActivity]],'Initiative mapping-DO NOT EDIT'!$D$3:$D$91,0))))</f>
        <v>4</v>
      </c>
      <c r="H10" s="56" t="s">
        <v>151</v>
      </c>
      <c r="I10" s="62" t="s">
        <v>377</v>
      </c>
      <c r="J10" s="39"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Forecasting_Forecast of a fire risk index, fire potential index, or similar  _BVSAF-003-2_2022</v>
      </c>
      <c r="K10" s="66">
        <v>99</v>
      </c>
      <c r="L10" s="36" t="s">
        <v>126</v>
      </c>
      <c r="M10" s="66" t="s">
        <v>126</v>
      </c>
      <c r="N10" s="66" t="s">
        <v>126</v>
      </c>
      <c r="O10" s="66" t="s">
        <v>126</v>
      </c>
      <c r="P10" s="66" t="s">
        <v>126</v>
      </c>
      <c r="Q10" s="72" t="s">
        <v>126</v>
      </c>
      <c r="R10" s="66" t="s">
        <v>126</v>
      </c>
      <c r="S10" s="66"/>
      <c r="T10" s="66"/>
      <c r="U10" s="73"/>
      <c r="V10" s="66" t="s">
        <v>126</v>
      </c>
      <c r="W10" s="30" t="s">
        <v>126</v>
      </c>
      <c r="X10" s="30"/>
      <c r="Y10" s="30"/>
      <c r="Z10" s="30"/>
      <c r="AA10" s="37" t="s">
        <v>174</v>
      </c>
      <c r="AB10" s="30" t="s">
        <v>126</v>
      </c>
      <c r="AC10" s="4"/>
      <c r="AD10" s="4"/>
      <c r="AE10" s="29"/>
      <c r="AF10" s="33"/>
      <c r="AG10" s="34"/>
      <c r="AH10" s="34"/>
    </row>
    <row r="11" spans="1:34" customFormat="1" ht="76.95" customHeight="1" x14ac:dyDescent="0.3">
      <c r="A11" s="4" t="str">
        <f>'READ ME FIRST'!$D$12</f>
        <v>BVES</v>
      </c>
      <c r="B11" s="44">
        <f>'READ ME FIRST'!$D$15</f>
        <v>44683</v>
      </c>
      <c r="C11" s="30" t="s">
        <v>137</v>
      </c>
      <c r="D11" s="39" t="str">
        <f>IF(Table2[[#This Row],[WMPInitiativeCategory]]="", "",INDEX('Initiative mapping-DO NOT EDIT'!$H$3:$H$12, MATCH(Table2[[#This Row],[WMPInitiativeCategory]],'Initiative mapping-DO NOT EDIT'!$G$3:$G$12,0)))</f>
        <v>7.3.2.</v>
      </c>
      <c r="E11" s="50" t="s">
        <v>146</v>
      </c>
      <c r="F11" s="31"/>
      <c r="G11" s="40">
        <f>IF(Table2[[#This Row],[WMPInitiativeActivity]]="","x",IF(Table2[[#This Row],[WMPInitiativeActivity]]="other", Table2[[#This Row],[ActivityNameifOther]], INDEX('Initiative mapping-DO NOT EDIT'!$C$3:$C$91,MATCH(Table2[[#This Row],[WMPInitiativeActivity]],'Initiative mapping-DO NOT EDIT'!$D$3:$D$91,0))))</f>
        <v>5</v>
      </c>
      <c r="H11" s="56" t="s">
        <v>147</v>
      </c>
      <c r="I11" s="38" t="s">
        <v>141</v>
      </c>
      <c r="J1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Forecasting_Personnel monitoring areas of electric lines and equipment in elevated fire risk conditions  _BVSAF-002_2022</v>
      </c>
      <c r="K11" s="66">
        <v>128</v>
      </c>
      <c r="L11" s="36" t="s">
        <v>126</v>
      </c>
      <c r="M11" s="66" t="s">
        <v>126</v>
      </c>
      <c r="N11" s="66" t="s">
        <v>126</v>
      </c>
      <c r="O11" s="66" t="s">
        <v>126</v>
      </c>
      <c r="P11" s="66" t="s">
        <v>126</v>
      </c>
      <c r="Q11" s="72" t="s">
        <v>126</v>
      </c>
      <c r="R11" s="66" t="s">
        <v>126</v>
      </c>
      <c r="S11" s="66"/>
      <c r="T11" s="66"/>
      <c r="U11" s="73"/>
      <c r="V11" s="98" t="s">
        <v>148</v>
      </c>
      <c r="W11" s="90" t="s">
        <v>149</v>
      </c>
      <c r="X11" s="30"/>
      <c r="Y11" s="30"/>
      <c r="Z11" s="30"/>
      <c r="AA11" s="37" t="s">
        <v>143</v>
      </c>
      <c r="AB11" s="30" t="s">
        <v>126</v>
      </c>
      <c r="AC11" s="4"/>
      <c r="AD11" s="4"/>
      <c r="AE11" s="32"/>
      <c r="AF11" s="33"/>
      <c r="AG11" s="34"/>
      <c r="AH11" s="34"/>
    </row>
    <row r="12" spans="1:34" customFormat="1" ht="79.2" customHeight="1" x14ac:dyDescent="0.3">
      <c r="A12" s="4" t="str">
        <f>'READ ME FIRST'!$D$12</f>
        <v>BVES</v>
      </c>
      <c r="B12" s="44">
        <f>'READ ME FIRST'!$D$15</f>
        <v>44683</v>
      </c>
      <c r="C12" s="30" t="s">
        <v>137</v>
      </c>
      <c r="D12" s="39" t="str">
        <f>IF(Table2[[#This Row],[WMPInitiativeCategory]]="", "",INDEX('Initiative mapping-DO NOT EDIT'!$H$3:$H$12, MATCH(Table2[[#This Row],[WMPInitiativeCategory]],'Initiative mapping-DO NOT EDIT'!$G$3:$G$12,0)))</f>
        <v>7.3.2.</v>
      </c>
      <c r="E12" s="50" t="s">
        <v>150</v>
      </c>
      <c r="F12" s="31"/>
      <c r="G12" s="40">
        <f>IF(Table2[[#This Row],[WMPInitiativeActivity]]="","x",IF(Table2[[#This Row],[WMPInitiativeActivity]]="other", Table2[[#This Row],[ActivityNameifOther]], INDEX('Initiative mapping-DO NOT EDIT'!$C$3:$C$91,MATCH(Table2[[#This Row],[WMPInitiativeActivity]],'Initiative mapping-DO NOT EDIT'!$D$3:$D$91,0))))</f>
        <v>6</v>
      </c>
      <c r="H12" s="56" t="s">
        <v>151</v>
      </c>
      <c r="I12" s="38" t="s">
        <v>376</v>
      </c>
      <c r="J1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Forecasting_Weather forecasting and estimating impacts on electric lines and equipment  _BVSAF-003-1_2022</v>
      </c>
      <c r="K12" s="66">
        <v>130</v>
      </c>
      <c r="L12" s="36" t="s">
        <v>126</v>
      </c>
      <c r="M12" s="66" t="s">
        <v>126</v>
      </c>
      <c r="N12" s="66" t="s">
        <v>126</v>
      </c>
      <c r="O12" s="66" t="s">
        <v>126</v>
      </c>
      <c r="P12" s="66" t="s">
        <v>126</v>
      </c>
      <c r="Q12" s="72" t="s">
        <v>126</v>
      </c>
      <c r="R12" s="66" t="s">
        <v>126</v>
      </c>
      <c r="S12" s="66"/>
      <c r="T12" s="66"/>
      <c r="U12" s="73"/>
      <c r="V12" s="98" t="s">
        <v>152</v>
      </c>
      <c r="W12" s="90" t="s">
        <v>153</v>
      </c>
      <c r="X12" s="30"/>
      <c r="Y12" s="30"/>
      <c r="Z12" s="30"/>
      <c r="AA12" s="37" t="s">
        <v>143</v>
      </c>
      <c r="AB12" s="30" t="s">
        <v>126</v>
      </c>
      <c r="AC12" s="4"/>
      <c r="AD12" s="4"/>
      <c r="AE12" s="32"/>
      <c r="AF12" s="33"/>
      <c r="AG12" s="34"/>
      <c r="AH12" s="34"/>
    </row>
    <row r="13" spans="1:34" s="3" customFormat="1" ht="43.2" x14ac:dyDescent="0.3">
      <c r="A13" s="4" t="str">
        <f>'READ ME FIRST'!$D$12</f>
        <v>BVES</v>
      </c>
      <c r="B13" s="44">
        <f>'READ ME FIRST'!$D$15</f>
        <v>44683</v>
      </c>
      <c r="C13" s="50" t="s">
        <v>154</v>
      </c>
      <c r="D13" s="51" t="str">
        <f>IF(Table2[[#This Row],[WMPInitiativeCategory]]="", "",INDEX('Initiative mapping-DO NOT EDIT'!$H$3:$H$12, MATCH(Table2[[#This Row],[WMPInitiativeCategory]],'Initiative mapping-DO NOT EDIT'!$G$3:$G$12,0)))</f>
        <v>7.3.3.</v>
      </c>
      <c r="E13" s="50" t="s">
        <v>155</v>
      </c>
      <c r="F13" s="31"/>
      <c r="G13" s="40">
        <f>IF(Table2[[#This Row],[WMPInitiativeActivity]]="","x",IF(Table2[[#This Row],[WMPInitiativeActivity]]="other", Table2[[#This Row],[ActivityNameifOther]], INDEX('Initiative mapping-DO NOT EDIT'!$C$3:$C$91,MATCH(Table2[[#This Row],[WMPInitiativeActivity]],'Initiative mapping-DO NOT EDIT'!$D$3:$D$91,0))))</f>
        <v>1</v>
      </c>
      <c r="H13" s="61" t="s">
        <v>156</v>
      </c>
      <c r="I13" s="38" t="s">
        <v>157</v>
      </c>
      <c r="J1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Hardening_Capacitor maintenance and replacement program  _BVGDSH-001_2022</v>
      </c>
      <c r="K13" s="66" t="s">
        <v>126</v>
      </c>
      <c r="L13" s="36" t="s">
        <v>126</v>
      </c>
      <c r="M13" s="66" t="s">
        <v>126</v>
      </c>
      <c r="N13" s="66" t="s">
        <v>126</v>
      </c>
      <c r="O13" s="66" t="s">
        <v>126</v>
      </c>
      <c r="P13" s="66" t="s">
        <v>126</v>
      </c>
      <c r="Q13" s="72" t="s">
        <v>126</v>
      </c>
      <c r="R13" s="66" t="s">
        <v>126</v>
      </c>
      <c r="S13" s="66"/>
      <c r="T13" s="66"/>
      <c r="U13" s="73"/>
      <c r="V13" s="66" t="s">
        <v>126</v>
      </c>
      <c r="W13" s="30" t="s">
        <v>126</v>
      </c>
      <c r="X13" s="30"/>
      <c r="Y13" s="30"/>
      <c r="Z13" s="30"/>
      <c r="AA13" s="37" t="s">
        <v>174</v>
      </c>
      <c r="AB13" s="30" t="s">
        <v>126</v>
      </c>
      <c r="AC13" s="4"/>
      <c r="AD13" s="4"/>
      <c r="AE13" s="32"/>
      <c r="AF13" s="35"/>
      <c r="AG13" s="34"/>
      <c r="AH13" s="34"/>
    </row>
    <row r="14" spans="1:34" s="3" customFormat="1" ht="88.95" customHeight="1" x14ac:dyDescent="0.3">
      <c r="A14" s="4" t="str">
        <f>'READ ME FIRST'!$D$12</f>
        <v>BVES</v>
      </c>
      <c r="B14" s="44">
        <f>'READ ME FIRST'!$D$15</f>
        <v>44683</v>
      </c>
      <c r="C14" s="50" t="s">
        <v>154</v>
      </c>
      <c r="D14" s="51" t="str">
        <f>IF(Table2[[#This Row],[WMPInitiativeCategory]]="", "",INDEX('Initiative mapping-DO NOT EDIT'!$H$3:$H$12, MATCH(Table2[[#This Row],[WMPInitiativeCategory]],'Initiative mapping-DO NOT EDIT'!$G$3:$G$12,0)))</f>
        <v>7.3.3.</v>
      </c>
      <c r="E14" s="50" t="s">
        <v>158</v>
      </c>
      <c r="F14" s="31"/>
      <c r="G14" s="40">
        <f>IF(Table2[[#This Row],[WMPInitiativeActivity]]="","x",IF(Table2[[#This Row],[WMPInitiativeActivity]]="other", Table2[[#This Row],[ActivityNameifOther]], INDEX('Initiative mapping-DO NOT EDIT'!$C$3:$C$91,MATCH(Table2[[#This Row],[WMPInitiativeActivity]],'Initiative mapping-DO NOT EDIT'!$D$3:$D$91,0))))</f>
        <v>2</v>
      </c>
      <c r="H14" s="61" t="s">
        <v>156</v>
      </c>
      <c r="I14" s="38" t="s">
        <v>159</v>
      </c>
      <c r="J1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Hardening_Circuit breaker maintenance and installation to de-energize lines upon detecting a fault  _BVGDSH-002_2022</v>
      </c>
      <c r="K14" s="66" t="s">
        <v>126</v>
      </c>
      <c r="L14" s="36" t="s">
        <v>126</v>
      </c>
      <c r="M14" s="66" t="s">
        <v>126</v>
      </c>
      <c r="N14" s="66" t="s">
        <v>126</v>
      </c>
      <c r="O14" s="66" t="s">
        <v>126</v>
      </c>
      <c r="P14" s="66" t="s">
        <v>126</v>
      </c>
      <c r="Q14" s="72" t="s">
        <v>126</v>
      </c>
      <c r="R14" s="66" t="s">
        <v>126</v>
      </c>
      <c r="S14" s="66"/>
      <c r="T14" s="66"/>
      <c r="U14" s="73"/>
      <c r="V14" s="66" t="s">
        <v>126</v>
      </c>
      <c r="W14" s="30" t="s">
        <v>126</v>
      </c>
      <c r="X14" s="30"/>
      <c r="Y14" s="30"/>
      <c r="Z14" s="30"/>
      <c r="AA14" s="37" t="s">
        <v>126</v>
      </c>
      <c r="AB14" s="30" t="s">
        <v>126</v>
      </c>
      <c r="AC14" s="4"/>
      <c r="AD14" s="4"/>
      <c r="AE14" s="32"/>
      <c r="AF14" s="35"/>
      <c r="AG14" s="34"/>
      <c r="AH14" s="34"/>
    </row>
    <row r="15" spans="1:34" s="3" customFormat="1" ht="39" customHeight="1" x14ac:dyDescent="0.3">
      <c r="A15" s="4" t="str">
        <f>'READ ME FIRST'!$D$12</f>
        <v>BVES</v>
      </c>
      <c r="B15" s="44">
        <f>'READ ME FIRST'!$D$15</f>
        <v>44683</v>
      </c>
      <c r="C15" s="50" t="s">
        <v>154</v>
      </c>
      <c r="D15" s="51" t="str">
        <f>IF(Table2[[#This Row],[WMPInitiativeCategory]]="", "",INDEX('Initiative mapping-DO NOT EDIT'!$H$3:$H$12, MATCH(Table2[[#This Row],[WMPInitiativeCategory]],'Initiative mapping-DO NOT EDIT'!$G$3:$G$12,0)))</f>
        <v>7.3.3.</v>
      </c>
      <c r="E15" s="50" t="s">
        <v>160</v>
      </c>
      <c r="F15" s="31"/>
      <c r="G15" s="40">
        <f>IF(Table2[[#This Row],[WMPInitiativeActivity]]="","x",IF(Table2[[#This Row],[WMPInitiativeActivity]]="other", Table2[[#This Row],[ActivityNameifOther]], INDEX('Initiative mapping-DO NOT EDIT'!$C$3:$C$91,MATCH(Table2[[#This Row],[WMPInitiativeActivity]],'Initiative mapping-DO NOT EDIT'!$D$3:$D$91,0))))</f>
        <v>3</v>
      </c>
      <c r="H15" s="56" t="s">
        <v>382</v>
      </c>
      <c r="I15" s="38" t="s">
        <v>391</v>
      </c>
      <c r="J1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_BVGDSH-003-1_2022</v>
      </c>
      <c r="K15" s="66">
        <v>114</v>
      </c>
      <c r="L15" s="36" t="s">
        <v>161</v>
      </c>
      <c r="M15" s="66">
        <v>12.9</v>
      </c>
      <c r="N15" s="98">
        <v>0</v>
      </c>
      <c r="O15" s="98">
        <v>4.3</v>
      </c>
      <c r="P15" s="98">
        <v>8.6</v>
      </c>
      <c r="Q15" s="99">
        <v>12.9</v>
      </c>
      <c r="R15" s="98">
        <v>2.2999999999999998</v>
      </c>
      <c r="S15" s="66"/>
      <c r="T15" s="66"/>
      <c r="U15" s="75"/>
      <c r="V15" s="66" t="s">
        <v>126</v>
      </c>
      <c r="W15" s="30" t="s">
        <v>126</v>
      </c>
      <c r="X15" s="30"/>
      <c r="Y15" s="30"/>
      <c r="Z15" s="30"/>
      <c r="AA15" s="37" t="s">
        <v>143</v>
      </c>
      <c r="AB15" s="30" t="s">
        <v>126</v>
      </c>
      <c r="AC15" s="4"/>
      <c r="AD15" s="4"/>
      <c r="AE15" s="32"/>
      <c r="AF15" s="35"/>
      <c r="AG15" s="34"/>
      <c r="AH15" s="34"/>
    </row>
    <row r="16" spans="1:34" s="3" customFormat="1" ht="48.6" customHeight="1" x14ac:dyDescent="0.3">
      <c r="A16" s="89" t="str">
        <f>'READ ME FIRST'!$D$12</f>
        <v>BVES</v>
      </c>
      <c r="B16" s="93">
        <f>'READ ME FIRST'!$D$15</f>
        <v>44683</v>
      </c>
      <c r="C16" s="50" t="s">
        <v>154</v>
      </c>
      <c r="D16" s="51" t="str">
        <f>IF(Table2[[#This Row],[WMPInitiativeCategory]]="", "",INDEX('Initiative mapping-DO NOT EDIT'!$H$3:$H$12, MATCH(Table2[[#This Row],[WMPInitiativeCategory]],'Initiative mapping-DO NOT EDIT'!$G$3:$G$12,0)))</f>
        <v>7.3.3.</v>
      </c>
      <c r="E16" s="50" t="s">
        <v>160</v>
      </c>
      <c r="F16" s="31"/>
      <c r="G16" s="40">
        <f>IF(Table2[[#This Row],[WMPInitiativeActivity]]="","x",IF(Table2[[#This Row],[WMPInitiativeActivity]]="other", Table2[[#This Row],[ActivityNameifOther]], INDEX('Initiative mapping-DO NOT EDIT'!$C$3:$C$91,MATCH(Table2[[#This Row],[WMPInitiativeActivity]],'Initiative mapping-DO NOT EDIT'!$D$3:$D$91,0))))</f>
        <v>3</v>
      </c>
      <c r="H16" s="56" t="s">
        <v>381</v>
      </c>
      <c r="I16" s="38" t="s">
        <v>392</v>
      </c>
      <c r="J1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_BVGDSH-003-2_2022</v>
      </c>
      <c r="K16" s="66"/>
      <c r="L16" s="36" t="s">
        <v>161</v>
      </c>
      <c r="M16" s="66">
        <v>2.7</v>
      </c>
      <c r="N16" s="98">
        <v>0</v>
      </c>
      <c r="O16" s="98">
        <v>0</v>
      </c>
      <c r="P16" s="98">
        <v>1</v>
      </c>
      <c r="Q16" s="99">
        <v>2.7</v>
      </c>
      <c r="R16" s="98">
        <v>0</v>
      </c>
      <c r="S16" s="66"/>
      <c r="T16" s="66"/>
      <c r="U16" s="74"/>
      <c r="V16" s="66" t="s">
        <v>126</v>
      </c>
      <c r="W16" s="30" t="s">
        <v>126</v>
      </c>
      <c r="X16" s="30"/>
      <c r="Y16" s="30"/>
      <c r="Z16" s="30"/>
      <c r="AA16" s="37" t="s">
        <v>143</v>
      </c>
      <c r="AB16" s="30" t="s">
        <v>126</v>
      </c>
      <c r="AC16" s="4"/>
      <c r="AD16" s="4"/>
      <c r="AE16" s="32"/>
      <c r="AF16" s="35"/>
      <c r="AG16" s="34"/>
      <c r="AH16" s="34"/>
    </row>
    <row r="17" spans="1:34" s="3" customFormat="1" ht="66.599999999999994" customHeight="1" x14ac:dyDescent="0.3">
      <c r="A17" s="89" t="str">
        <f>'READ ME FIRST'!$D$12</f>
        <v>BVES</v>
      </c>
      <c r="B17" s="93">
        <f>'READ ME FIRST'!$D$15</f>
        <v>44683</v>
      </c>
      <c r="C17" s="50" t="s">
        <v>154</v>
      </c>
      <c r="D17" s="51" t="str">
        <f>IF(Table2[[#This Row],[WMPInitiativeCategory]]="", "",INDEX('Initiative mapping-DO NOT EDIT'!$H$3:$H$12, MATCH(Table2[[#This Row],[WMPInitiativeCategory]],'Initiative mapping-DO NOT EDIT'!$G$3:$G$12,0)))</f>
        <v>7.3.3.</v>
      </c>
      <c r="E17" s="50" t="s">
        <v>162</v>
      </c>
      <c r="F17" s="31"/>
      <c r="G17" s="40">
        <f>IF(Table2[[#This Row],[WMPInitiativeActivity]]="","x",IF(Table2[[#This Row],[WMPInitiativeActivity]]="other", Table2[[#This Row],[ActivityNameifOther]], INDEX('Initiative mapping-DO NOT EDIT'!$C$3:$C$91,MATCH(Table2[[#This Row],[WMPInitiativeActivity]],'Initiative mapping-DO NOT EDIT'!$D$3:$D$91,0))))</f>
        <v>4</v>
      </c>
      <c r="H17" s="61" t="s">
        <v>156</v>
      </c>
      <c r="I17" s="38" t="s">
        <v>163</v>
      </c>
      <c r="J1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maintenance _BVGDSH-004_2022</v>
      </c>
      <c r="K17" s="66" t="s">
        <v>126</v>
      </c>
      <c r="L17" s="36" t="s">
        <v>126</v>
      </c>
      <c r="M17" s="66" t="s">
        <v>126</v>
      </c>
      <c r="N17" s="66" t="s">
        <v>126</v>
      </c>
      <c r="O17" s="66" t="s">
        <v>126</v>
      </c>
      <c r="P17" s="66" t="s">
        <v>126</v>
      </c>
      <c r="Q17" s="72" t="s">
        <v>126</v>
      </c>
      <c r="R17" s="66" t="s">
        <v>126</v>
      </c>
      <c r="S17" s="66"/>
      <c r="T17" s="66"/>
      <c r="U17" s="73"/>
      <c r="V17" s="66" t="s">
        <v>126</v>
      </c>
      <c r="W17" s="30" t="s">
        <v>126</v>
      </c>
      <c r="X17" s="30"/>
      <c r="Y17" s="30"/>
      <c r="Z17" s="30"/>
      <c r="AA17" s="37" t="s">
        <v>126</v>
      </c>
      <c r="AB17" s="30" t="s">
        <v>126</v>
      </c>
      <c r="AC17" s="4"/>
      <c r="AD17" s="4"/>
      <c r="AE17" s="32"/>
      <c r="AF17" s="35"/>
      <c r="AG17" s="34"/>
      <c r="AH17" s="34"/>
    </row>
    <row r="18" spans="1:34" s="3" customFormat="1" ht="66" customHeight="1" x14ac:dyDescent="0.3">
      <c r="A18" s="89" t="str">
        <f>'READ ME FIRST'!$D$12</f>
        <v>BVES</v>
      </c>
      <c r="B18" s="93">
        <f>'READ ME FIRST'!$D$15</f>
        <v>44683</v>
      </c>
      <c r="C18" s="50" t="s">
        <v>154</v>
      </c>
      <c r="D18" s="51" t="str">
        <f>IF(Table2[[#This Row],[WMPInitiativeCategory]]="", "",INDEX('Initiative mapping-DO NOT EDIT'!$H$3:$H$12, MATCH(Table2[[#This Row],[WMPInitiativeCategory]],'Initiative mapping-DO NOT EDIT'!$G$3:$G$12,0)))</f>
        <v>7.3.3.</v>
      </c>
      <c r="E18" s="50" t="s">
        <v>164</v>
      </c>
      <c r="F18" s="31"/>
      <c r="G18" s="40">
        <f>IF(Table2[[#This Row],[WMPInitiativeActivity]]="","x",IF(Table2[[#This Row],[WMPInitiativeActivity]]="other", Table2[[#This Row],[ActivityNameifOther]], INDEX('Initiative mapping-DO NOT EDIT'!$C$3:$C$91,MATCH(Table2[[#This Row],[WMPInitiativeActivity]],'Initiative mapping-DO NOT EDIT'!$D$3:$D$91,0))))</f>
        <v>5</v>
      </c>
      <c r="H18" s="61" t="s">
        <v>156</v>
      </c>
      <c r="I18" s="38" t="s">
        <v>165</v>
      </c>
      <c r="J1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Hardening_Crossarm maintenance, repair, and replacement  _BVGDSH-005_2022</v>
      </c>
      <c r="K18" s="66" t="s">
        <v>126</v>
      </c>
      <c r="L18" s="36" t="s">
        <v>126</v>
      </c>
      <c r="M18" s="66" t="s">
        <v>126</v>
      </c>
      <c r="N18" s="66" t="s">
        <v>126</v>
      </c>
      <c r="O18" s="66" t="s">
        <v>126</v>
      </c>
      <c r="P18" s="66" t="s">
        <v>126</v>
      </c>
      <c r="Q18" s="72" t="s">
        <v>126</v>
      </c>
      <c r="R18" s="66" t="s">
        <v>126</v>
      </c>
      <c r="S18" s="66"/>
      <c r="T18" s="66"/>
      <c r="U18" s="73"/>
      <c r="V18" s="66" t="s">
        <v>126</v>
      </c>
      <c r="W18" s="30" t="s">
        <v>126</v>
      </c>
      <c r="X18" s="30"/>
      <c r="Y18" s="30"/>
      <c r="Z18" s="30"/>
      <c r="AA18" s="37" t="s">
        <v>126</v>
      </c>
      <c r="AB18" s="30" t="s">
        <v>126</v>
      </c>
      <c r="AC18" s="4"/>
      <c r="AD18" s="4"/>
      <c r="AE18" s="32"/>
      <c r="AF18" s="35"/>
      <c r="AG18" s="34"/>
      <c r="AH18" s="34"/>
    </row>
    <row r="19" spans="1:34" s="3" customFormat="1" ht="66" customHeight="1" x14ac:dyDescent="0.3">
      <c r="A19" s="89" t="str">
        <f>'READ ME FIRST'!$D$12</f>
        <v>BVES</v>
      </c>
      <c r="B19" s="93">
        <f>'READ ME FIRST'!$D$15</f>
        <v>44683</v>
      </c>
      <c r="C19" s="50" t="s">
        <v>154</v>
      </c>
      <c r="D19" s="51" t="str">
        <f>IF(Table2[[#This Row],[WMPInitiativeCategory]]="", "",INDEX('Initiative mapping-DO NOT EDIT'!$H$3:$H$12, MATCH(Table2[[#This Row],[WMPInitiativeCategory]],'Initiative mapping-DO NOT EDIT'!$G$3:$G$12,0)))</f>
        <v>7.3.3.</v>
      </c>
      <c r="E19" s="50" t="s">
        <v>166</v>
      </c>
      <c r="F19" s="31"/>
      <c r="G19" s="40">
        <f>IF(Table2[[#This Row],[WMPInitiativeActivity]]="","x",IF(Table2[[#This Row],[WMPInitiativeActivity]]="other", Table2[[#This Row],[ActivityNameifOther]], INDEX('Initiative mapping-DO NOT EDIT'!$C$3:$C$91,MATCH(Table2[[#This Row],[WMPInitiativeActivity]],'Initiative mapping-DO NOT EDIT'!$D$3:$D$91,0))))</f>
        <v>6</v>
      </c>
      <c r="H19" s="88" t="s">
        <v>419</v>
      </c>
      <c r="I19" s="62" t="s">
        <v>361</v>
      </c>
      <c r="J1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_BVGDSH-015-2_2022</v>
      </c>
      <c r="K19" s="66">
        <v>113</v>
      </c>
      <c r="L19" s="91" t="s">
        <v>126</v>
      </c>
      <c r="M19" s="98" t="s">
        <v>126</v>
      </c>
      <c r="N19" s="98" t="s">
        <v>126</v>
      </c>
      <c r="O19" s="98" t="s">
        <v>126</v>
      </c>
      <c r="P19" s="98" t="s">
        <v>126</v>
      </c>
      <c r="Q19" s="99" t="s">
        <v>126</v>
      </c>
      <c r="R19" s="98" t="s">
        <v>126</v>
      </c>
      <c r="S19" s="66"/>
      <c r="T19" s="66"/>
      <c r="U19" s="73"/>
      <c r="V19" s="66" t="s">
        <v>126</v>
      </c>
      <c r="W19" s="30" t="s">
        <v>126</v>
      </c>
      <c r="X19" s="30"/>
      <c r="Y19" s="30"/>
      <c r="Z19" s="30"/>
      <c r="AA19" s="37" t="s">
        <v>143</v>
      </c>
      <c r="AB19" s="30" t="s">
        <v>126</v>
      </c>
      <c r="AC19" s="4"/>
      <c r="AD19" s="4"/>
      <c r="AE19" s="32"/>
      <c r="AF19" s="35"/>
      <c r="AG19" s="34"/>
      <c r="AH19" s="34"/>
    </row>
    <row r="20" spans="1:34" s="3" customFormat="1" ht="66" customHeight="1" x14ac:dyDescent="0.3">
      <c r="A20" s="89" t="str">
        <f>'READ ME FIRST'!$D$12</f>
        <v>BVES</v>
      </c>
      <c r="B20" s="93">
        <f>'READ ME FIRST'!$D$15</f>
        <v>44683</v>
      </c>
      <c r="C20" s="50" t="s">
        <v>154</v>
      </c>
      <c r="D20" s="51" t="str">
        <f>IF(Table2[[#This Row],[WMPInitiativeCategory]]="", "",INDEX('Initiative mapping-DO NOT EDIT'!$H$3:$H$12, MATCH(Table2[[#This Row],[WMPInitiativeCategory]],'Initiative mapping-DO NOT EDIT'!$G$3:$G$12,0)))</f>
        <v>7.3.3.</v>
      </c>
      <c r="E20" s="50" t="s">
        <v>166</v>
      </c>
      <c r="F20" s="31"/>
      <c r="G20" s="40">
        <f>IF(Table2[[#This Row],[WMPInitiativeActivity]]="","x",IF(Table2[[#This Row],[WMPInitiativeActivity]]="other", Table2[[#This Row],[ActivityNameifOther]], INDEX('Initiative mapping-DO NOT EDIT'!$C$3:$C$91,MATCH(Table2[[#This Row],[WMPInitiativeActivity]],'Initiative mapping-DO NOT EDIT'!$D$3:$D$91,0))))</f>
        <v>6</v>
      </c>
      <c r="H20" s="56" t="s">
        <v>383</v>
      </c>
      <c r="I20" s="62" t="s">
        <v>388</v>
      </c>
      <c r="J2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_BVGDSH-015-4_2022</v>
      </c>
      <c r="K20" s="66"/>
      <c r="L20" s="91" t="s">
        <v>126</v>
      </c>
      <c r="M20" s="98" t="s">
        <v>126</v>
      </c>
      <c r="N20" s="98" t="s">
        <v>126</v>
      </c>
      <c r="O20" s="98" t="s">
        <v>126</v>
      </c>
      <c r="P20" s="98" t="s">
        <v>126</v>
      </c>
      <c r="Q20" s="99" t="s">
        <v>126</v>
      </c>
      <c r="R20" s="98" t="s">
        <v>126</v>
      </c>
      <c r="S20" s="66"/>
      <c r="T20" s="66"/>
      <c r="U20" s="73"/>
      <c r="V20" s="66" t="s">
        <v>126</v>
      </c>
      <c r="W20" s="30" t="s">
        <v>126</v>
      </c>
      <c r="X20" s="30"/>
      <c r="Y20" s="30"/>
      <c r="Z20" s="30"/>
      <c r="AA20" s="37" t="s">
        <v>143</v>
      </c>
      <c r="AB20" s="30" t="s">
        <v>126</v>
      </c>
      <c r="AC20" s="4"/>
      <c r="AD20" s="4"/>
      <c r="AE20" s="32"/>
      <c r="AF20" s="35"/>
      <c r="AG20" s="34"/>
      <c r="AH20" s="34"/>
    </row>
    <row r="21" spans="1:34" s="3" customFormat="1" ht="64.95" customHeight="1" x14ac:dyDescent="0.3">
      <c r="A21" s="89" t="str">
        <f>'READ ME FIRST'!$D$12</f>
        <v>BVES</v>
      </c>
      <c r="B21" s="93">
        <f>'READ ME FIRST'!$D$15</f>
        <v>44683</v>
      </c>
      <c r="C21" s="50" t="s">
        <v>154</v>
      </c>
      <c r="D21" s="51" t="str">
        <f>IF(Table2[[#This Row],[WMPInitiativeCategory]]="", "",INDEX('Initiative mapping-DO NOT EDIT'!$H$3:$H$12, MATCH(Table2[[#This Row],[WMPInitiativeCategory]],'Initiative mapping-DO NOT EDIT'!$G$3:$G$12,0)))</f>
        <v>7.3.3.</v>
      </c>
      <c r="E21" s="50" t="s">
        <v>166</v>
      </c>
      <c r="F21" s="31"/>
      <c r="G21" s="40">
        <f>IF(Table2[[#This Row],[WMPInitiativeActivity]]="","x",IF(Table2[[#This Row],[WMPInitiativeActivity]]="other", Table2[[#This Row],[ActivityNameifOther]], INDEX('Initiative mapping-DO NOT EDIT'!$C$3:$C$91,MATCH(Table2[[#This Row],[WMPInitiativeActivity]],'Initiative mapping-DO NOT EDIT'!$D$3:$D$91,0))))</f>
        <v>6</v>
      </c>
      <c r="H21" s="56" t="s">
        <v>384</v>
      </c>
      <c r="I21" s="62" t="s">
        <v>389</v>
      </c>
      <c r="J2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_BVGDSH-015-5_2022</v>
      </c>
      <c r="K21" s="66"/>
      <c r="L21" s="36" t="s">
        <v>331</v>
      </c>
      <c r="M21" s="66">
        <v>0</v>
      </c>
      <c r="N21" s="66">
        <v>0</v>
      </c>
      <c r="O21" s="66">
        <v>0</v>
      </c>
      <c r="P21" s="66">
        <v>0</v>
      </c>
      <c r="Q21" s="72">
        <v>0</v>
      </c>
      <c r="R21" s="66">
        <v>0</v>
      </c>
      <c r="S21" s="66"/>
      <c r="T21" s="66"/>
      <c r="U21" s="73"/>
      <c r="V21" s="66" t="s">
        <v>126</v>
      </c>
      <c r="W21" s="30" t="s">
        <v>126</v>
      </c>
      <c r="X21" s="30"/>
      <c r="Y21" s="30"/>
      <c r="Z21" s="30"/>
      <c r="AA21" s="37" t="s">
        <v>174</v>
      </c>
      <c r="AB21" s="30" t="s">
        <v>126</v>
      </c>
      <c r="AC21" s="4"/>
      <c r="AD21" s="4"/>
      <c r="AE21" s="32"/>
      <c r="AF21" s="35"/>
      <c r="AG21" s="34"/>
      <c r="AH21" s="34"/>
    </row>
    <row r="22" spans="1:34" s="3" customFormat="1" ht="66" customHeight="1" x14ac:dyDescent="0.3">
      <c r="A22" s="89" t="str">
        <f>'READ ME FIRST'!$D$12</f>
        <v>BVES</v>
      </c>
      <c r="B22" s="93">
        <f>'READ ME FIRST'!$D$15</f>
        <v>44683</v>
      </c>
      <c r="C22" s="50" t="s">
        <v>154</v>
      </c>
      <c r="D22" s="51" t="str">
        <f>IF(Table2[[#This Row],[WMPInitiativeCategory]]="", "",INDEX('Initiative mapping-DO NOT EDIT'!$H$3:$H$12, MATCH(Table2[[#This Row],[WMPInitiativeCategory]],'Initiative mapping-DO NOT EDIT'!$G$3:$G$12,0)))</f>
        <v>7.3.3.</v>
      </c>
      <c r="E22" s="50" t="s">
        <v>166</v>
      </c>
      <c r="F22" s="31"/>
      <c r="G22" s="40">
        <f>IF(Table2[[#This Row],[WMPInitiativeActivity]]="","x",IF(Table2[[#This Row],[WMPInitiativeActivity]]="other", Table2[[#This Row],[ActivityNameifOther]], INDEX('Initiative mapping-DO NOT EDIT'!$C$3:$C$91,MATCH(Table2[[#This Row],[WMPInitiativeActivity]],'Initiative mapping-DO NOT EDIT'!$D$3:$D$91,0))))</f>
        <v>6</v>
      </c>
      <c r="H22" s="56" t="s">
        <v>385</v>
      </c>
      <c r="I22" s="62" t="s">
        <v>390</v>
      </c>
      <c r="J2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_BVGDSH-015-6_2022</v>
      </c>
      <c r="K22" s="66"/>
      <c r="L22" s="36" t="s">
        <v>331</v>
      </c>
      <c r="M22" s="98">
        <v>412</v>
      </c>
      <c r="N22" s="98">
        <v>350</v>
      </c>
      <c r="O22" s="98">
        <v>412</v>
      </c>
      <c r="P22" s="98">
        <v>412</v>
      </c>
      <c r="Q22" s="99">
        <v>412</v>
      </c>
      <c r="R22" s="98">
        <v>412</v>
      </c>
      <c r="S22" s="66"/>
      <c r="T22" s="66"/>
      <c r="U22" s="73"/>
      <c r="V22" s="66" t="s">
        <v>126</v>
      </c>
      <c r="W22" s="30" t="s">
        <v>126</v>
      </c>
      <c r="X22" s="30"/>
      <c r="Y22" s="30"/>
      <c r="Z22" s="30"/>
      <c r="AA22" s="36" t="s">
        <v>143</v>
      </c>
      <c r="AB22" s="30" t="s">
        <v>126</v>
      </c>
      <c r="AC22" s="4"/>
      <c r="AD22" s="4"/>
      <c r="AE22" s="32"/>
      <c r="AF22" s="35"/>
      <c r="AG22" s="34"/>
      <c r="AH22" s="34"/>
    </row>
    <row r="23" spans="1:34" s="3" customFormat="1" ht="50.4" customHeight="1" x14ac:dyDescent="0.3">
      <c r="A23" s="4" t="str">
        <f>'READ ME FIRST'!$D$12</f>
        <v>BVES</v>
      </c>
      <c r="B23" s="44">
        <f>'READ ME FIRST'!$D$15</f>
        <v>44683</v>
      </c>
      <c r="C23" s="50" t="s">
        <v>154</v>
      </c>
      <c r="D23" s="51" t="str">
        <f>IF(Table2[[#This Row],[WMPInitiativeCategory]]="", "",INDEX('Initiative mapping-DO NOT EDIT'!$H$3:$H$12, MATCH(Table2[[#This Row],[WMPInitiativeCategory]],'Initiative mapping-DO NOT EDIT'!$G$3:$G$12,0)))</f>
        <v>7.3.3.</v>
      </c>
      <c r="E23" s="50" t="s">
        <v>168</v>
      </c>
      <c r="F23" s="31"/>
      <c r="G23" s="40">
        <f>IF(Table2[[#This Row],[WMPInitiativeActivity]]="","x",IF(Table2[[#This Row],[WMPInitiativeActivity]]="other", Table2[[#This Row],[ActivityNameifOther]], INDEX('Initiative mapping-DO NOT EDIT'!$C$3:$C$91,MATCH(Table2[[#This Row],[WMPInitiativeActivity]],'Initiative mapping-DO NOT EDIT'!$D$3:$D$91,0))))</f>
        <v>7</v>
      </c>
      <c r="H23" s="56" t="s">
        <v>169</v>
      </c>
      <c r="I23" s="38" t="s">
        <v>355</v>
      </c>
      <c r="J2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Hardening_Expulsion fuse replacement  _BVGDSH-006_2022</v>
      </c>
      <c r="K23" s="66">
        <v>110</v>
      </c>
      <c r="L23" s="36" t="s">
        <v>170</v>
      </c>
      <c r="M23" s="98">
        <v>0</v>
      </c>
      <c r="N23" s="98">
        <v>0</v>
      </c>
      <c r="O23" s="98">
        <v>0</v>
      </c>
      <c r="P23" s="98">
        <v>0</v>
      </c>
      <c r="Q23" s="99">
        <v>0</v>
      </c>
      <c r="R23" s="98">
        <v>0</v>
      </c>
      <c r="S23" s="66"/>
      <c r="T23" s="66"/>
      <c r="U23" s="73"/>
      <c r="V23" s="66" t="s">
        <v>126</v>
      </c>
      <c r="W23" s="30" t="s">
        <v>126</v>
      </c>
      <c r="X23" s="30"/>
      <c r="Y23" s="30"/>
      <c r="Z23" s="30"/>
      <c r="AA23" s="36" t="s">
        <v>174</v>
      </c>
      <c r="AB23" s="30" t="s">
        <v>126</v>
      </c>
      <c r="AC23" s="4"/>
      <c r="AD23" s="4"/>
      <c r="AE23" s="32"/>
      <c r="AF23" s="35"/>
      <c r="AG23" s="34"/>
      <c r="AH23" s="34"/>
    </row>
    <row r="24" spans="1:34" s="3" customFormat="1" ht="61.2" customHeight="1" x14ac:dyDescent="0.3">
      <c r="A24" s="89" t="str">
        <f>'READ ME FIRST'!$D$12</f>
        <v>BVES</v>
      </c>
      <c r="B24" s="93">
        <f>'READ ME FIRST'!$D$15</f>
        <v>44683</v>
      </c>
      <c r="C24" s="50" t="s">
        <v>154</v>
      </c>
      <c r="D24" s="51" t="str">
        <f>IF(Table2[[#This Row],[WMPInitiativeCategory]]="", "",INDEX('Initiative mapping-DO NOT EDIT'!$H$3:$H$12, MATCH(Table2[[#This Row],[WMPInitiativeCategory]],'Initiative mapping-DO NOT EDIT'!$G$3:$G$12,0)))</f>
        <v>7.3.3.</v>
      </c>
      <c r="E24" s="50" t="s">
        <v>171</v>
      </c>
      <c r="F24" s="31"/>
      <c r="G24" s="40">
        <f>IF(Table2[[#This Row],[WMPInitiativeActivity]]="","x",IF(Table2[[#This Row],[WMPInitiativeActivity]]="other", Table2[[#This Row],[ActivityNameifOther]], INDEX('Initiative mapping-DO NOT EDIT'!$C$3:$C$91,MATCH(Table2[[#This Row],[WMPInitiativeActivity]],'Initiative mapping-DO NOT EDIT'!$D$3:$D$91,0))))</f>
        <v>8</v>
      </c>
      <c r="H24" s="56" t="s">
        <v>432</v>
      </c>
      <c r="I24" s="38" t="s">
        <v>356</v>
      </c>
      <c r="J2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Hardening_Grid topology improvements to mitigate or reduce PSPS events  _BVGDSH-007-1_2022</v>
      </c>
      <c r="K24" s="66">
        <v>59</v>
      </c>
      <c r="L24" s="36" t="s">
        <v>173</v>
      </c>
      <c r="M24" s="98">
        <v>0</v>
      </c>
      <c r="N24" s="98">
        <v>0</v>
      </c>
      <c r="O24" s="98">
        <v>0</v>
      </c>
      <c r="P24" s="98">
        <v>0</v>
      </c>
      <c r="Q24" s="99">
        <v>0</v>
      </c>
      <c r="R24" s="98">
        <v>0</v>
      </c>
      <c r="S24" s="66"/>
      <c r="T24" s="66"/>
      <c r="U24" s="73"/>
      <c r="V24" s="66" t="s">
        <v>126</v>
      </c>
      <c r="W24" s="30" t="s">
        <v>126</v>
      </c>
      <c r="X24" s="30"/>
      <c r="Y24" s="30"/>
      <c r="Z24" s="30"/>
      <c r="AA24" s="37" t="s">
        <v>174</v>
      </c>
      <c r="AB24" s="30" t="s">
        <v>126</v>
      </c>
      <c r="AC24" s="4"/>
      <c r="AD24" s="4"/>
      <c r="AE24" s="32"/>
      <c r="AF24" s="35"/>
      <c r="AG24" s="34"/>
      <c r="AH24" s="34"/>
    </row>
    <row r="25" spans="1:34" s="3" customFormat="1" ht="48.6" customHeight="1" x14ac:dyDescent="0.3">
      <c r="A25" s="89" t="str">
        <f>'READ ME FIRST'!$D$12</f>
        <v>BVES</v>
      </c>
      <c r="B25" s="93">
        <f>'READ ME FIRST'!$D$15</f>
        <v>44683</v>
      </c>
      <c r="C25" s="50" t="s">
        <v>154</v>
      </c>
      <c r="D25" s="51" t="str">
        <f>IF(Table2[[#This Row],[WMPInitiativeCategory]]="", "",INDEX('Initiative mapping-DO NOT EDIT'!$H$3:$H$12, MATCH(Table2[[#This Row],[WMPInitiativeCategory]],'Initiative mapping-DO NOT EDIT'!$G$3:$G$12,0)))</f>
        <v>7.3.3.</v>
      </c>
      <c r="E25" s="50" t="s">
        <v>175</v>
      </c>
      <c r="F25" s="31"/>
      <c r="G25" s="40">
        <f>IF(Table2[[#This Row],[WMPInitiativeActivity]]="","x",IF(Table2[[#This Row],[WMPInitiativeActivity]]="other", Table2[[#This Row],[ActivityNameifOther]], INDEX('Initiative mapping-DO NOT EDIT'!$C$3:$C$91,MATCH(Table2[[#This Row],[WMPInitiativeActivity]],'Initiative mapping-DO NOT EDIT'!$D$3:$D$91,0))))</f>
        <v>9</v>
      </c>
      <c r="H25" s="56" t="s">
        <v>176</v>
      </c>
      <c r="I25" s="38" t="s">
        <v>172</v>
      </c>
      <c r="J2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_BVGDSH-008-1_2022</v>
      </c>
      <c r="K25" s="66">
        <v>102</v>
      </c>
      <c r="L25" s="91" t="s">
        <v>427</v>
      </c>
      <c r="M25" s="98">
        <v>2</v>
      </c>
      <c r="N25" s="98">
        <v>0</v>
      </c>
      <c r="O25" s="98">
        <v>0</v>
      </c>
      <c r="P25" s="98">
        <v>1</v>
      </c>
      <c r="Q25" s="99">
        <v>2</v>
      </c>
      <c r="R25" s="98">
        <v>0</v>
      </c>
      <c r="S25" s="66"/>
      <c r="T25" s="66"/>
      <c r="U25" s="73"/>
      <c r="V25" s="66" t="s">
        <v>126</v>
      </c>
      <c r="W25" s="30" t="s">
        <v>126</v>
      </c>
      <c r="X25" s="30"/>
      <c r="Y25" s="30"/>
      <c r="Z25" s="30"/>
      <c r="AA25" s="36" t="s">
        <v>143</v>
      </c>
      <c r="AB25" s="30" t="s">
        <v>126</v>
      </c>
      <c r="AC25" s="4"/>
      <c r="AD25" s="4"/>
      <c r="AE25" s="32"/>
      <c r="AF25" s="35"/>
      <c r="AG25" s="34"/>
      <c r="AH25" s="34"/>
    </row>
    <row r="26" spans="1:34" s="3" customFormat="1" ht="48.6" customHeight="1" x14ac:dyDescent="0.3">
      <c r="A26" s="89" t="str">
        <f>'READ ME FIRST'!$D$12</f>
        <v>BVES</v>
      </c>
      <c r="B26" s="93">
        <f>'READ ME FIRST'!$D$15</f>
        <v>44683</v>
      </c>
      <c r="C26" s="50" t="s">
        <v>154</v>
      </c>
      <c r="D26" s="51" t="str">
        <f>IF(Table2[[#This Row],[WMPInitiativeCategory]]="", "",INDEX('Initiative mapping-DO NOT EDIT'!$H$3:$H$12, MATCH(Table2[[#This Row],[WMPInitiativeCategory]],'Initiative mapping-DO NOT EDIT'!$G$3:$G$12,0)))</f>
        <v>7.3.3.</v>
      </c>
      <c r="E26" s="50" t="s">
        <v>175</v>
      </c>
      <c r="F26" s="31"/>
      <c r="G26" s="40">
        <f>IF(Table2[[#This Row],[WMPInitiativeActivity]]="","x",IF(Table2[[#This Row],[WMPInitiativeActivity]]="other", Table2[[#This Row],[ActivityNameifOther]], INDEX('Initiative mapping-DO NOT EDIT'!$C$3:$C$91,MATCH(Table2[[#This Row],[WMPInitiativeActivity]],'Initiative mapping-DO NOT EDIT'!$D$3:$D$91,0))))</f>
        <v>9</v>
      </c>
      <c r="H26" s="95" t="s">
        <v>422</v>
      </c>
      <c r="I26" s="81"/>
      <c r="J26" s="10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6" s="82"/>
      <c r="L26" s="91" t="s">
        <v>126</v>
      </c>
      <c r="M26" s="98" t="s">
        <v>126</v>
      </c>
      <c r="N26" s="98" t="s">
        <v>126</v>
      </c>
      <c r="O26" s="98" t="s">
        <v>126</v>
      </c>
      <c r="P26" s="98" t="s">
        <v>126</v>
      </c>
      <c r="Q26" s="100" t="s">
        <v>126</v>
      </c>
      <c r="R26" s="98" t="s">
        <v>126</v>
      </c>
      <c r="S26" s="98"/>
      <c r="T26" s="98"/>
      <c r="U26" s="98"/>
      <c r="V26" s="98" t="s">
        <v>126</v>
      </c>
      <c r="W26" s="90" t="s">
        <v>126</v>
      </c>
      <c r="X26" s="30"/>
      <c r="Y26" s="83"/>
      <c r="Z26" s="83"/>
      <c r="AA26" s="91" t="s">
        <v>126</v>
      </c>
      <c r="AB26" s="90" t="s">
        <v>126</v>
      </c>
      <c r="AC26" s="76"/>
      <c r="AD26" s="76"/>
      <c r="AE26" s="84"/>
      <c r="AF26" s="85"/>
      <c r="AG26" s="86"/>
      <c r="AH26" s="86"/>
    </row>
    <row r="27" spans="1:34" s="3" customFormat="1" ht="48.6" customHeight="1" x14ac:dyDescent="0.3">
      <c r="A27" s="89" t="str">
        <f>'READ ME FIRST'!$D$12</f>
        <v>BVES</v>
      </c>
      <c r="B27" s="93">
        <f>'READ ME FIRST'!$D$15</f>
        <v>44683</v>
      </c>
      <c r="C27" s="50" t="s">
        <v>154</v>
      </c>
      <c r="D27" s="51" t="str">
        <f>IF(Table2[[#This Row],[WMPInitiativeCategory]]="", "",INDEX('Initiative mapping-DO NOT EDIT'!$H$3:$H$12, MATCH(Table2[[#This Row],[WMPInitiativeCategory]],'Initiative mapping-DO NOT EDIT'!$G$3:$G$12,0)))</f>
        <v>7.3.3.</v>
      </c>
      <c r="E27" s="50" t="s">
        <v>175</v>
      </c>
      <c r="F27" s="79"/>
      <c r="G27" s="80">
        <f>IF(Table2[[#This Row],[WMPInitiativeActivity]]="","x",IF(Table2[[#This Row],[WMPInitiativeActivity]]="other", Table2[[#This Row],[ActivityNameifOther]], INDEX('Initiative mapping-DO NOT EDIT'!$C$3:$C$91,MATCH(Table2[[#This Row],[WMPInitiativeActivity]],'Initiative mapping-DO NOT EDIT'!$D$3:$D$91,0))))</f>
        <v>9</v>
      </c>
      <c r="H27" s="95" t="s">
        <v>423</v>
      </c>
      <c r="I27" s="81"/>
      <c r="J27" s="10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7" s="82"/>
      <c r="L27" s="91" t="s">
        <v>126</v>
      </c>
      <c r="M27" s="98" t="s">
        <v>126</v>
      </c>
      <c r="N27" s="98" t="s">
        <v>126</v>
      </c>
      <c r="O27" s="98" t="s">
        <v>126</v>
      </c>
      <c r="P27" s="98" t="s">
        <v>126</v>
      </c>
      <c r="Q27" s="100" t="s">
        <v>126</v>
      </c>
      <c r="R27" s="98" t="s">
        <v>126</v>
      </c>
      <c r="S27" s="98"/>
      <c r="T27" s="98"/>
      <c r="U27" s="98"/>
      <c r="V27" s="98" t="s">
        <v>126</v>
      </c>
      <c r="W27" s="90" t="s">
        <v>126</v>
      </c>
      <c r="X27" s="30"/>
      <c r="Y27" s="83"/>
      <c r="Z27" s="83"/>
      <c r="AA27" s="91" t="s">
        <v>126</v>
      </c>
      <c r="AB27" s="90" t="s">
        <v>126</v>
      </c>
      <c r="AC27" s="76"/>
      <c r="AD27" s="76"/>
      <c r="AE27" s="84"/>
      <c r="AF27" s="85"/>
      <c r="AG27" s="86"/>
      <c r="AH27" s="86"/>
    </row>
    <row r="28" spans="1:34" s="3" customFormat="1" ht="66" customHeight="1" x14ac:dyDescent="0.3">
      <c r="A28" s="89" t="str">
        <f>'READ ME FIRST'!$D$12</f>
        <v>BVES</v>
      </c>
      <c r="B28" s="93">
        <f>'READ ME FIRST'!$D$15</f>
        <v>44683</v>
      </c>
      <c r="C28" s="50" t="s">
        <v>154</v>
      </c>
      <c r="D28" s="51" t="str">
        <f>IF(Table2[[#This Row],[WMPInitiativeCategory]]="", "",INDEX('Initiative mapping-DO NOT EDIT'!$H$3:$H$12, MATCH(Table2[[#This Row],[WMPInitiativeCategory]],'Initiative mapping-DO NOT EDIT'!$G$3:$G$12,0)))</f>
        <v>7.3.3.</v>
      </c>
      <c r="E28" s="50" t="s">
        <v>178</v>
      </c>
      <c r="F28" s="31"/>
      <c r="G28" s="40">
        <f>IF(Table2[[#This Row],[WMPInitiativeActivity]]="","x",IF(Table2[[#This Row],[WMPInitiativeActivity]]="other", Table2[[#This Row],[ActivityNameifOther]], INDEX('Initiative mapping-DO NOT EDIT'!$C$3:$C$91,MATCH(Table2[[#This Row],[WMPInitiativeActivity]],'Initiative mapping-DO NOT EDIT'!$D$3:$D$91,0))))</f>
        <v>10</v>
      </c>
      <c r="H28" s="61" t="s">
        <v>156</v>
      </c>
      <c r="I28" s="38" t="s">
        <v>177</v>
      </c>
      <c r="J2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Hardening_Maintenance, repair, and replacement of connectors, including hotline clamps  _BVGDSH-009_2022</v>
      </c>
      <c r="K28" s="66" t="s">
        <v>126</v>
      </c>
      <c r="L28" s="36" t="s">
        <v>126</v>
      </c>
      <c r="M28" s="66" t="s">
        <v>126</v>
      </c>
      <c r="N28" s="66" t="s">
        <v>126</v>
      </c>
      <c r="O28" s="66" t="s">
        <v>126</v>
      </c>
      <c r="P28" s="66" t="s">
        <v>126</v>
      </c>
      <c r="Q28" s="72" t="s">
        <v>126</v>
      </c>
      <c r="R28" s="66" t="s">
        <v>126</v>
      </c>
      <c r="S28" s="66"/>
      <c r="T28" s="66"/>
      <c r="U28" s="73"/>
      <c r="V28" s="66" t="s">
        <v>126</v>
      </c>
      <c r="W28" s="30" t="s">
        <v>126</v>
      </c>
      <c r="X28" s="30"/>
      <c r="Y28" s="30"/>
      <c r="Z28" s="30"/>
      <c r="AA28" s="37" t="s">
        <v>126</v>
      </c>
      <c r="AB28" s="30" t="s">
        <v>126</v>
      </c>
      <c r="AC28" s="4"/>
      <c r="AD28" s="4"/>
      <c r="AE28" s="32"/>
      <c r="AF28" s="35"/>
      <c r="AG28" s="34"/>
      <c r="AH28" s="34"/>
    </row>
    <row r="29" spans="1:34" s="3" customFormat="1" ht="109.95" customHeight="1" x14ac:dyDescent="0.3">
      <c r="A29" s="89" t="str">
        <f>'READ ME FIRST'!$D$12</f>
        <v>BVES</v>
      </c>
      <c r="B29" s="93">
        <f>'READ ME FIRST'!$D$15</f>
        <v>44683</v>
      </c>
      <c r="C29" s="50" t="s">
        <v>154</v>
      </c>
      <c r="D29" s="51" t="str">
        <f>IF(Table2[[#This Row],[WMPInitiativeCategory]]="", "",INDEX('Initiative mapping-DO NOT EDIT'!$H$3:$H$12, MATCH(Table2[[#This Row],[WMPInitiativeCategory]],'Initiative mapping-DO NOT EDIT'!$G$3:$G$12,0)))</f>
        <v>7.3.3.</v>
      </c>
      <c r="E29" s="50" t="s">
        <v>180</v>
      </c>
      <c r="F29" s="31"/>
      <c r="G29" s="40">
        <f>IF(Table2[[#This Row],[WMPInitiativeActivity]]="","x",IF(Table2[[#This Row],[WMPInitiativeActivity]]="other", Table2[[#This Row],[ActivityNameifOther]], INDEX('Initiative mapping-DO NOT EDIT'!$C$3:$C$91,MATCH(Table2[[#This Row],[WMPInitiativeActivity]],'Initiative mapping-DO NOT EDIT'!$D$3:$D$91,0))))</f>
        <v>11</v>
      </c>
      <c r="H29" s="56" t="s">
        <v>181</v>
      </c>
      <c r="I29" s="38" t="s">
        <v>179</v>
      </c>
      <c r="J2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_BVGDSH-010_2022</v>
      </c>
      <c r="K29" s="66">
        <v>60</v>
      </c>
      <c r="L29" s="36" t="s">
        <v>126</v>
      </c>
      <c r="M29" s="66" t="s">
        <v>126</v>
      </c>
      <c r="N29" s="66" t="s">
        <v>126</v>
      </c>
      <c r="O29" s="66" t="s">
        <v>126</v>
      </c>
      <c r="P29" s="66" t="s">
        <v>126</v>
      </c>
      <c r="Q29" s="72" t="s">
        <v>126</v>
      </c>
      <c r="R29" s="66" t="s">
        <v>126</v>
      </c>
      <c r="S29" s="66"/>
      <c r="T29" s="66"/>
      <c r="U29" s="73"/>
      <c r="V29" s="66" t="s">
        <v>386</v>
      </c>
      <c r="W29" s="30" t="s">
        <v>332</v>
      </c>
      <c r="X29" s="30"/>
      <c r="Y29" s="30"/>
      <c r="Z29" s="30"/>
      <c r="AA29" s="36" t="s">
        <v>143</v>
      </c>
      <c r="AB29" s="30" t="s">
        <v>126</v>
      </c>
      <c r="AC29" s="4"/>
      <c r="AD29" s="4"/>
      <c r="AE29" s="32"/>
      <c r="AF29" s="35"/>
      <c r="AG29" s="34"/>
      <c r="AH29" s="34"/>
    </row>
    <row r="30" spans="1:34" s="3" customFormat="1" ht="109.95" customHeight="1" x14ac:dyDescent="0.3">
      <c r="A30" s="89" t="str">
        <f>'READ ME FIRST'!$D$12</f>
        <v>BVES</v>
      </c>
      <c r="B30" s="93">
        <f>'READ ME FIRST'!$D$15</f>
        <v>44683</v>
      </c>
      <c r="C30" s="50" t="s">
        <v>154</v>
      </c>
      <c r="D30" s="51" t="str">
        <f>IF(Table2[[#This Row],[WMPInitiativeCategory]]="", "",INDEX('Initiative mapping-DO NOT EDIT'!$H$3:$H$12, MATCH(Table2[[#This Row],[WMPInitiativeCategory]],'Initiative mapping-DO NOT EDIT'!$G$3:$G$12,0)))</f>
        <v>7.3.3.</v>
      </c>
      <c r="E30" s="50" t="s">
        <v>180</v>
      </c>
      <c r="F30" s="31"/>
      <c r="G30" s="40">
        <f>IF(Table2[[#This Row],[WMPInitiativeActivity]]="","x",IF(Table2[[#This Row],[WMPInitiativeActivity]]="other", Table2[[#This Row],[ActivityNameifOther]], INDEX('Initiative mapping-DO NOT EDIT'!$C$3:$C$91,MATCH(Table2[[#This Row],[WMPInitiativeActivity]],'Initiative mapping-DO NOT EDIT'!$D$3:$D$91,0))))</f>
        <v>11</v>
      </c>
      <c r="H30" s="95" t="s">
        <v>424</v>
      </c>
      <c r="I30" s="92"/>
      <c r="J30" s="9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__2022</v>
      </c>
      <c r="K30" s="98"/>
      <c r="L30" s="91" t="s">
        <v>126</v>
      </c>
      <c r="M30" s="98" t="s">
        <v>126</v>
      </c>
      <c r="N30" s="98" t="s">
        <v>126</v>
      </c>
      <c r="O30" s="98" t="s">
        <v>126</v>
      </c>
      <c r="P30" s="98" t="s">
        <v>126</v>
      </c>
      <c r="Q30" s="100" t="s">
        <v>126</v>
      </c>
      <c r="R30" s="98" t="s">
        <v>126</v>
      </c>
      <c r="S30" s="98"/>
      <c r="T30" s="98"/>
      <c r="U30" s="98"/>
      <c r="V30" s="98" t="s">
        <v>126</v>
      </c>
      <c r="W30" s="90" t="s">
        <v>126</v>
      </c>
      <c r="X30" s="30"/>
      <c r="Y30" s="83"/>
      <c r="Z30" s="83"/>
      <c r="AA30" s="91" t="s">
        <v>126</v>
      </c>
      <c r="AB30" s="90" t="s">
        <v>126</v>
      </c>
      <c r="AC30" s="76"/>
      <c r="AD30" s="76"/>
      <c r="AE30" s="84"/>
      <c r="AF30" s="85"/>
      <c r="AG30" s="86"/>
      <c r="AH30" s="86"/>
    </row>
    <row r="31" spans="1:34" s="3" customFormat="1" ht="43.2" x14ac:dyDescent="0.3">
      <c r="A31" s="89" t="str">
        <f>'READ ME FIRST'!$D$12</f>
        <v>BVES</v>
      </c>
      <c r="B31" s="93">
        <f>'READ ME FIRST'!$D$15</f>
        <v>44683</v>
      </c>
      <c r="C31" s="50" t="s">
        <v>154</v>
      </c>
      <c r="D31" s="51" t="str">
        <f>IF(Table2[[#This Row],[WMPInitiativeCategory]]="", "",INDEX('Initiative mapping-DO NOT EDIT'!$H$3:$H$12, MATCH(Table2[[#This Row],[WMPInitiativeCategory]],'Initiative mapping-DO NOT EDIT'!$G$3:$G$12,0)))</f>
        <v>7.3.3.</v>
      </c>
      <c r="E31" s="50" t="s">
        <v>182</v>
      </c>
      <c r="F31" s="31"/>
      <c r="G31" s="40">
        <f>IF(Table2[[#This Row],[WMPInitiativeActivity]]="","x",IF(Table2[[#This Row],[WMPInitiativeActivity]]="other", Table2[[#This Row],[ActivityNameifOther]], INDEX('Initiative mapping-DO NOT EDIT'!$C$3:$C$91,MATCH(Table2[[#This Row],[WMPInitiativeActivity]],'Initiative mapping-DO NOT EDIT'!$D$3:$D$91,0))))</f>
        <v>12</v>
      </c>
      <c r="H31" s="56" t="s">
        <v>329</v>
      </c>
      <c r="I31" s="38" t="s">
        <v>357</v>
      </c>
      <c r="J3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_BVGDSH-013_2022</v>
      </c>
      <c r="K31" s="66">
        <v>68</v>
      </c>
      <c r="L31" s="36" t="s">
        <v>330</v>
      </c>
      <c r="M31" s="98">
        <v>80</v>
      </c>
      <c r="N31" s="98">
        <v>0</v>
      </c>
      <c r="O31" s="98">
        <v>0</v>
      </c>
      <c r="P31" s="98">
        <v>0</v>
      </c>
      <c r="Q31" s="100">
        <v>80</v>
      </c>
      <c r="R31" s="98">
        <v>0</v>
      </c>
      <c r="S31" s="66"/>
      <c r="T31" s="66"/>
      <c r="U31" s="73"/>
      <c r="V31" s="66" t="s">
        <v>126</v>
      </c>
      <c r="W31" s="30" t="s">
        <v>126</v>
      </c>
      <c r="X31" s="30"/>
      <c r="Y31" s="30"/>
      <c r="Z31" s="30"/>
      <c r="AA31" s="36" t="s">
        <v>143</v>
      </c>
      <c r="AB31" s="30" t="s">
        <v>126</v>
      </c>
      <c r="AC31" s="4"/>
      <c r="AD31" s="4"/>
      <c r="AE31" s="32"/>
      <c r="AF31" s="35"/>
      <c r="AG31" s="34"/>
      <c r="AH31" s="34"/>
    </row>
    <row r="32" spans="1:34" s="3" customFormat="1" ht="28.8" x14ac:dyDescent="0.3">
      <c r="A32" s="89" t="str">
        <f>'READ ME FIRST'!$D$12</f>
        <v>BVES</v>
      </c>
      <c r="B32" s="93">
        <f>'READ ME FIRST'!$D$15</f>
        <v>44683</v>
      </c>
      <c r="C32" s="50" t="s">
        <v>154</v>
      </c>
      <c r="D32" s="51" t="str">
        <f>IF(Table2[[#This Row],[WMPInitiativeCategory]]="", "",INDEX('Initiative mapping-DO NOT EDIT'!$H$3:$H$12, MATCH(Table2[[#This Row],[WMPInitiativeCategory]],'Initiative mapping-DO NOT EDIT'!$G$3:$G$12,0)))</f>
        <v>7.3.3.</v>
      </c>
      <c r="E32" s="50" t="s">
        <v>182</v>
      </c>
      <c r="F32" s="31"/>
      <c r="G32" s="40">
        <f>IF(Table2[[#This Row],[WMPInitiativeActivity]]="","x",IF(Table2[[#This Row],[WMPInitiativeActivity]]="other", Table2[[#This Row],[ActivityNameifOther]], INDEX('Initiative mapping-DO NOT EDIT'!$C$3:$C$91,MATCH(Table2[[#This Row],[WMPInitiativeActivity]],'Initiative mapping-DO NOT EDIT'!$D$3:$D$91,0))))</f>
        <v>12</v>
      </c>
      <c r="H32" s="56" t="s">
        <v>328</v>
      </c>
      <c r="I32" s="38" t="s">
        <v>186</v>
      </c>
      <c r="J3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_BVGDSH-014_2022</v>
      </c>
      <c r="K32" s="66">
        <v>69</v>
      </c>
      <c r="L32" s="36" t="s">
        <v>331</v>
      </c>
      <c r="M32" s="98">
        <v>412</v>
      </c>
      <c r="N32" s="98">
        <v>350</v>
      </c>
      <c r="O32" s="98">
        <v>412</v>
      </c>
      <c r="P32" s="98">
        <v>412</v>
      </c>
      <c r="Q32" s="100">
        <v>412</v>
      </c>
      <c r="R32" s="98">
        <v>412</v>
      </c>
      <c r="S32" s="66"/>
      <c r="T32" s="66"/>
      <c r="U32" s="73"/>
      <c r="V32" s="66" t="s">
        <v>126</v>
      </c>
      <c r="W32" s="30" t="s">
        <v>126</v>
      </c>
      <c r="X32" s="30"/>
      <c r="Y32" s="30"/>
      <c r="Z32" s="30"/>
      <c r="AA32" s="36" t="s">
        <v>143</v>
      </c>
      <c r="AB32" s="30" t="s">
        <v>126</v>
      </c>
      <c r="AC32" s="4"/>
      <c r="AD32" s="4"/>
      <c r="AE32" s="32"/>
      <c r="AF32" s="35"/>
      <c r="AG32" s="34"/>
      <c r="AH32" s="34"/>
    </row>
    <row r="33" spans="1:34" s="3" customFormat="1" ht="55.2" customHeight="1" x14ac:dyDescent="0.3">
      <c r="A33" s="4" t="str">
        <f>'READ ME FIRST'!$D$12</f>
        <v>BVES</v>
      </c>
      <c r="B33" s="44">
        <f>'READ ME FIRST'!$D$15</f>
        <v>44683</v>
      </c>
      <c r="C33" s="50" t="s">
        <v>154</v>
      </c>
      <c r="D33" s="51" t="str">
        <f>IF(Table2[[#This Row],[WMPInitiativeCategory]]="", "",INDEX('Initiative mapping-DO NOT EDIT'!$H$3:$H$12, MATCH(Table2[[#This Row],[WMPInitiativeCategory]],'Initiative mapping-DO NOT EDIT'!$G$3:$G$12,0)))</f>
        <v>7.3.3.</v>
      </c>
      <c r="E33" s="50" t="s">
        <v>183</v>
      </c>
      <c r="F33" s="31"/>
      <c r="G33" s="40">
        <f>IF(Table2[[#This Row],[WMPInitiativeActivity]]="","x",IF(Table2[[#This Row],[WMPInitiativeActivity]]="other", Table2[[#This Row],[ActivityNameifOther]], INDEX('Initiative mapping-DO NOT EDIT'!$C$3:$C$91,MATCH(Table2[[#This Row],[WMPInitiativeActivity]],'Initiative mapping-DO NOT EDIT'!$D$3:$D$91,0))))</f>
        <v>13</v>
      </c>
      <c r="H33" s="56" t="s">
        <v>431</v>
      </c>
      <c r="I33" s="38" t="s">
        <v>358</v>
      </c>
      <c r="J3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Hardening_Pole loading infrastructure hardening and replacement program based on pole loading assessment program _BVGDSH-015-1_2022</v>
      </c>
      <c r="K33" s="66">
        <v>113</v>
      </c>
      <c r="L33" s="36" t="s">
        <v>184</v>
      </c>
      <c r="M33" s="98">
        <v>165</v>
      </c>
      <c r="N33" s="98">
        <v>10</v>
      </c>
      <c r="O33" s="98">
        <v>40</v>
      </c>
      <c r="P33" s="98">
        <v>100</v>
      </c>
      <c r="Q33" s="100">
        <v>165</v>
      </c>
      <c r="R33" s="98">
        <v>30</v>
      </c>
      <c r="S33" s="66"/>
      <c r="T33" s="66"/>
      <c r="U33" s="73"/>
      <c r="V33" s="66" t="s">
        <v>126</v>
      </c>
      <c r="W33" s="30" t="s">
        <v>126</v>
      </c>
      <c r="X33" s="30"/>
      <c r="Y33" s="30"/>
      <c r="Z33" s="30"/>
      <c r="AA33" s="37" t="s">
        <v>143</v>
      </c>
      <c r="AB33" s="30" t="s">
        <v>126</v>
      </c>
      <c r="AC33" s="4"/>
      <c r="AD33" s="4"/>
      <c r="AE33" s="32"/>
      <c r="AF33" s="35"/>
      <c r="AG33" s="34"/>
      <c r="AH33" s="34"/>
    </row>
    <row r="34" spans="1:34" s="3" customFormat="1" ht="63.6" customHeight="1" x14ac:dyDescent="0.3">
      <c r="A34" s="4" t="str">
        <f>'READ ME FIRST'!$D$12</f>
        <v>BVES</v>
      </c>
      <c r="B34" s="44">
        <f>'READ ME FIRST'!$D$15</f>
        <v>44683</v>
      </c>
      <c r="C34" s="50" t="s">
        <v>154</v>
      </c>
      <c r="D34" s="51" t="str">
        <f>IF(Table2[[#This Row],[WMPInitiativeCategory]]="", "",INDEX('Initiative mapping-DO NOT EDIT'!$H$3:$H$12, MATCH(Table2[[#This Row],[WMPInitiativeCategory]],'Initiative mapping-DO NOT EDIT'!$G$3:$G$12,0)))</f>
        <v>7.3.3.</v>
      </c>
      <c r="E34" s="50" t="s">
        <v>185</v>
      </c>
      <c r="F34" s="31"/>
      <c r="G34" s="40">
        <f>IF(Table2[[#This Row],[WMPInitiativeActivity]]="","x",IF(Table2[[#This Row],[WMPInitiativeActivity]]="other", Table2[[#This Row],[ActivityNameifOther]], INDEX('Initiative mapping-DO NOT EDIT'!$C$3:$C$91,MATCH(Table2[[#This Row],[WMPInitiativeActivity]],'Initiative mapping-DO NOT EDIT'!$D$3:$D$91,0))))</f>
        <v>14</v>
      </c>
      <c r="H34" s="61" t="s">
        <v>156</v>
      </c>
      <c r="I34" s="38" t="s">
        <v>190</v>
      </c>
      <c r="J3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Hardening_Transformers maintenance and replacement  _BVGDSH-016_2022</v>
      </c>
      <c r="K34" s="66" t="s">
        <v>126</v>
      </c>
      <c r="L34" s="36" t="s">
        <v>126</v>
      </c>
      <c r="M34" s="66" t="s">
        <v>126</v>
      </c>
      <c r="N34" s="66" t="s">
        <v>126</v>
      </c>
      <c r="O34" s="66" t="s">
        <v>126</v>
      </c>
      <c r="P34" s="66" t="s">
        <v>126</v>
      </c>
      <c r="Q34" s="72" t="s">
        <v>126</v>
      </c>
      <c r="R34" s="66" t="s">
        <v>126</v>
      </c>
      <c r="S34" s="66"/>
      <c r="T34" s="66"/>
      <c r="U34" s="73"/>
      <c r="V34" s="66" t="s">
        <v>126</v>
      </c>
      <c r="W34" s="30" t="s">
        <v>126</v>
      </c>
      <c r="X34" s="30"/>
      <c r="Y34" s="30"/>
      <c r="Z34" s="30"/>
      <c r="AA34" s="37" t="s">
        <v>126</v>
      </c>
      <c r="AB34" s="30" t="s">
        <v>126</v>
      </c>
      <c r="AC34" s="4"/>
      <c r="AD34" s="4"/>
      <c r="AE34" s="32"/>
      <c r="AF34" s="35"/>
      <c r="AG34" s="34"/>
      <c r="AH34" s="34"/>
    </row>
    <row r="35" spans="1:34" s="3" customFormat="1" ht="62.4" customHeight="1" x14ac:dyDescent="0.3">
      <c r="A35" s="4" t="str">
        <f>'READ ME FIRST'!$D$12</f>
        <v>BVES</v>
      </c>
      <c r="B35" s="44">
        <f>'READ ME FIRST'!$D$15</f>
        <v>44683</v>
      </c>
      <c r="C35" s="50" t="s">
        <v>154</v>
      </c>
      <c r="D35" s="51" t="str">
        <f>IF(Table2[[#This Row],[WMPInitiativeCategory]]="", "",INDEX('Initiative mapping-DO NOT EDIT'!$H$3:$H$12, MATCH(Table2[[#This Row],[WMPInitiativeCategory]],'Initiative mapping-DO NOT EDIT'!$G$3:$G$12,0)))</f>
        <v>7.3.3.</v>
      </c>
      <c r="E35" s="50" t="s">
        <v>187</v>
      </c>
      <c r="F35" s="31"/>
      <c r="G35" s="40">
        <f>IF(Table2[[#This Row],[WMPInitiativeActivity]]="","x",IF(Table2[[#This Row],[WMPInitiativeActivity]]="other", Table2[[#This Row],[ActivityNameifOther]], INDEX('Initiative mapping-DO NOT EDIT'!$C$3:$C$91,MATCH(Table2[[#This Row],[WMPInitiativeActivity]],'Initiative mapping-DO NOT EDIT'!$D$3:$D$91,0))))</f>
        <v>15</v>
      </c>
      <c r="H35" s="61" t="s">
        <v>188</v>
      </c>
      <c r="I35" s="38" t="s">
        <v>339</v>
      </c>
      <c r="J3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Hardening_Transmission tower maintenance and replacement  _BVGDSH-017_2022</v>
      </c>
      <c r="K35" s="66" t="s">
        <v>126</v>
      </c>
      <c r="L35" s="36" t="s">
        <v>126</v>
      </c>
      <c r="M35" s="66" t="s">
        <v>126</v>
      </c>
      <c r="N35" s="66" t="s">
        <v>126</v>
      </c>
      <c r="O35" s="66" t="s">
        <v>126</v>
      </c>
      <c r="P35" s="66" t="s">
        <v>126</v>
      </c>
      <c r="Q35" s="72" t="s">
        <v>126</v>
      </c>
      <c r="R35" s="66" t="s">
        <v>126</v>
      </c>
      <c r="S35" s="66"/>
      <c r="T35" s="66"/>
      <c r="U35" s="73"/>
      <c r="V35" s="66" t="s">
        <v>126</v>
      </c>
      <c r="W35" s="30" t="s">
        <v>126</v>
      </c>
      <c r="X35" s="30"/>
      <c r="Y35" s="30"/>
      <c r="Z35" s="30"/>
      <c r="AA35" s="37" t="s">
        <v>126</v>
      </c>
      <c r="AB35" s="30" t="s">
        <v>126</v>
      </c>
      <c r="AC35" s="4"/>
      <c r="AD35" s="4"/>
      <c r="AE35" s="32"/>
      <c r="AF35" s="35"/>
      <c r="AG35" s="34"/>
      <c r="AH35" s="34"/>
    </row>
    <row r="36" spans="1:34" s="3" customFormat="1" ht="61.2" customHeight="1" x14ac:dyDescent="0.3">
      <c r="A36" s="4" t="str">
        <f>'READ ME FIRST'!$D$12</f>
        <v>BVES</v>
      </c>
      <c r="B36" s="44">
        <f>'READ ME FIRST'!$D$15</f>
        <v>44683</v>
      </c>
      <c r="C36" s="50" t="s">
        <v>154</v>
      </c>
      <c r="D36" s="51" t="str">
        <f>IF(Table2[[#This Row],[WMPInitiativeCategory]]="", "",INDEX('Initiative mapping-DO NOT EDIT'!$H$3:$H$12, MATCH(Table2[[#This Row],[WMPInitiativeCategory]],'Initiative mapping-DO NOT EDIT'!$G$3:$G$12,0)))</f>
        <v>7.3.3.</v>
      </c>
      <c r="E36" s="50" t="s">
        <v>189</v>
      </c>
      <c r="F36" s="31"/>
      <c r="G36" s="40">
        <f>IF(Table2[[#This Row],[WMPInitiativeActivity]]="","x",IF(Table2[[#This Row],[WMPInitiativeActivity]]="other", Table2[[#This Row],[ActivityNameifOther]], INDEX('Initiative mapping-DO NOT EDIT'!$C$3:$C$91,MATCH(Table2[[#This Row],[WMPInitiativeActivity]],'Initiative mapping-DO NOT EDIT'!$D$3:$D$91,0))))</f>
        <v>16</v>
      </c>
      <c r="H36" s="95" t="s">
        <v>430</v>
      </c>
      <c r="I36" s="38" t="s">
        <v>340</v>
      </c>
      <c r="J3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Hardening_Undergrounding of electric lines and/or equipment  _BVGDSH-018_2022</v>
      </c>
      <c r="K36" s="66" t="s">
        <v>126</v>
      </c>
      <c r="L36" s="36" t="s">
        <v>126</v>
      </c>
      <c r="M36" s="66" t="s">
        <v>126</v>
      </c>
      <c r="N36" s="66" t="s">
        <v>126</v>
      </c>
      <c r="O36" s="66" t="s">
        <v>126</v>
      </c>
      <c r="P36" s="66" t="s">
        <v>126</v>
      </c>
      <c r="Q36" s="72" t="s">
        <v>126</v>
      </c>
      <c r="R36" s="66" t="s">
        <v>126</v>
      </c>
      <c r="S36" s="66"/>
      <c r="T36" s="66"/>
      <c r="U36" s="73"/>
      <c r="V36" s="66" t="s">
        <v>126</v>
      </c>
      <c r="W36" s="30" t="s">
        <v>126</v>
      </c>
      <c r="X36" s="30"/>
      <c r="Y36" s="30"/>
      <c r="Z36" s="30"/>
      <c r="AA36" s="36" t="s">
        <v>126</v>
      </c>
      <c r="AB36" s="30" t="s">
        <v>126</v>
      </c>
      <c r="AC36" s="4"/>
      <c r="AD36" s="4"/>
      <c r="AE36" s="32"/>
      <c r="AF36" s="35"/>
      <c r="AG36" s="34"/>
      <c r="AH36" s="34"/>
    </row>
    <row r="37" spans="1:34" s="3" customFormat="1" ht="52.95" customHeight="1" x14ac:dyDescent="0.3">
      <c r="A37" s="4" t="str">
        <f>'READ ME FIRST'!$D$12</f>
        <v>BVES</v>
      </c>
      <c r="B37" s="44">
        <f>'READ ME FIRST'!$D$15</f>
        <v>44683</v>
      </c>
      <c r="C37" s="50" t="s">
        <v>154</v>
      </c>
      <c r="D37" s="51" t="str">
        <f>IF(Table2[[#This Row],[WMPInitiativeCategory]]="", "",INDEX('Initiative mapping-DO NOT EDIT'!$H$3:$H$12, MATCH(Table2[[#This Row],[WMPInitiativeCategory]],'Initiative mapping-DO NOT EDIT'!$G$3:$G$12,0)))</f>
        <v>7.3.3.</v>
      </c>
      <c r="E37" s="50" t="s">
        <v>191</v>
      </c>
      <c r="F37" s="31"/>
      <c r="G37" s="40">
        <f>IF(Table2[[#This Row],[WMPInitiativeActivity]]="","x",IF(Table2[[#This Row],[WMPInitiativeActivity]]="other", Table2[[#This Row],[ActivityNameifOther]], INDEX('Initiative mapping-DO NOT EDIT'!$C$3:$C$91,MATCH(Table2[[#This Row],[WMPInitiativeActivity]],'Initiative mapping-DO NOT EDIT'!$D$3:$D$91,0))))</f>
        <v>17</v>
      </c>
      <c r="H37" s="56" t="s">
        <v>192</v>
      </c>
      <c r="I37" s="62" t="s">
        <v>359</v>
      </c>
      <c r="J3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Hardening_Updates to grid topology to minimize risk of ignition in HFTDs  _BVGDSH-007-2_2022</v>
      </c>
      <c r="K37" s="66">
        <v>59</v>
      </c>
      <c r="L37" s="36" t="s">
        <v>126</v>
      </c>
      <c r="M37" s="66" t="s">
        <v>126</v>
      </c>
      <c r="N37" s="66" t="s">
        <v>126</v>
      </c>
      <c r="O37" s="66" t="s">
        <v>126</v>
      </c>
      <c r="P37" s="66" t="s">
        <v>126</v>
      </c>
      <c r="Q37" s="72" t="s">
        <v>126</v>
      </c>
      <c r="R37" s="66" t="s">
        <v>126</v>
      </c>
      <c r="S37" s="66"/>
      <c r="T37" s="66"/>
      <c r="U37" s="73"/>
      <c r="V37" s="66" t="s">
        <v>126</v>
      </c>
      <c r="W37" s="30" t="s">
        <v>126</v>
      </c>
      <c r="X37" s="30"/>
      <c r="Y37" s="30"/>
      <c r="Z37" s="30"/>
      <c r="AA37" s="36" t="s">
        <v>174</v>
      </c>
      <c r="AB37" s="30" t="s">
        <v>126</v>
      </c>
      <c r="AC37" s="4"/>
      <c r="AD37" s="4"/>
      <c r="AE37" s="32"/>
      <c r="AF37" s="35"/>
      <c r="AG37" s="34"/>
      <c r="AH37" s="34"/>
    </row>
    <row r="38" spans="1:34" s="3" customFormat="1" ht="55.2" customHeight="1" x14ac:dyDescent="0.3">
      <c r="A38" s="4" t="str">
        <f>'READ ME FIRST'!$D$12</f>
        <v>BVES</v>
      </c>
      <c r="B38" s="44">
        <f>'READ ME FIRST'!$D$15</f>
        <v>44683</v>
      </c>
      <c r="C38" s="50" t="s">
        <v>193</v>
      </c>
      <c r="D38" s="51" t="str">
        <f>IF(Table2[[#This Row],[WMPInitiativeCategory]]="", "",INDEX('Initiative mapping-DO NOT EDIT'!$H$3:$H$12, MATCH(Table2[[#This Row],[WMPInitiativeCategory]],'Initiative mapping-DO NOT EDIT'!$G$3:$G$12,0)))</f>
        <v>7.3.4.</v>
      </c>
      <c r="E38" s="50" t="s">
        <v>194</v>
      </c>
      <c r="F38" s="31"/>
      <c r="G38" s="40">
        <f>IF(Table2[[#This Row],[WMPInitiativeActivity]]="","x",IF(Table2[[#This Row],[WMPInitiativeActivity]]="other", Table2[[#This Row],[ActivityNameifOther]], INDEX('Initiative mapping-DO NOT EDIT'!$C$3:$C$91,MATCH(Table2[[#This Row],[WMPInitiativeActivity]],'Initiative mapping-DO NOT EDIT'!$D$3:$D$91,0))))</f>
        <v>1</v>
      </c>
      <c r="H38" s="56" t="s">
        <v>322</v>
      </c>
      <c r="I38" s="38" t="s">
        <v>195</v>
      </c>
      <c r="J3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distribution electric lines and equipment  _BVAMI-001-1_2022</v>
      </c>
      <c r="K38" s="66">
        <v>61</v>
      </c>
      <c r="L38" s="36" t="s">
        <v>202</v>
      </c>
      <c r="M38" s="98">
        <v>29</v>
      </c>
      <c r="N38" s="98">
        <v>0</v>
      </c>
      <c r="O38" s="98">
        <v>5</v>
      </c>
      <c r="P38" s="98">
        <v>11</v>
      </c>
      <c r="Q38" s="99">
        <v>29</v>
      </c>
      <c r="R38" s="98">
        <v>0</v>
      </c>
      <c r="S38" s="66"/>
      <c r="T38" s="66"/>
      <c r="U38" s="73"/>
      <c r="V38" s="66" t="s">
        <v>126</v>
      </c>
      <c r="W38" s="30" t="s">
        <v>126</v>
      </c>
      <c r="X38" s="30"/>
      <c r="Y38" s="30"/>
      <c r="Z38" s="30"/>
      <c r="AA38" s="36" t="s">
        <v>143</v>
      </c>
      <c r="AB38" s="30" t="s">
        <v>126</v>
      </c>
      <c r="AC38" s="4"/>
      <c r="AD38" s="4"/>
      <c r="AE38" s="32"/>
      <c r="AF38" s="35"/>
      <c r="AG38" s="34"/>
      <c r="AH38" s="34"/>
    </row>
    <row r="39" spans="1:34" s="3" customFormat="1" ht="72" customHeight="1" x14ac:dyDescent="0.3">
      <c r="A39" s="4" t="str">
        <f>'READ ME FIRST'!$D$12</f>
        <v>BVES</v>
      </c>
      <c r="B39" s="44">
        <f>'READ ME FIRST'!$D$15</f>
        <v>44683</v>
      </c>
      <c r="C39" s="50" t="s">
        <v>193</v>
      </c>
      <c r="D39" s="51" t="str">
        <f>IF(Table2[[#This Row],[WMPInitiativeCategory]]="", "",INDEX('Initiative mapping-DO NOT EDIT'!$H$3:$H$12, MATCH(Table2[[#This Row],[WMPInitiativeCategory]],'Initiative mapping-DO NOT EDIT'!$G$3:$G$12,0)))</f>
        <v>7.3.4.</v>
      </c>
      <c r="E39" s="50" t="s">
        <v>196</v>
      </c>
      <c r="F39" s="31"/>
      <c r="G39" s="40">
        <f>IF(Table2[[#This Row],[WMPInitiativeActivity]]="","x",IF(Table2[[#This Row],[WMPInitiativeActivity]]="other", Table2[[#This Row],[ActivityNameifOther]], INDEX('Initiative mapping-DO NOT EDIT'!$C$3:$C$91,MATCH(Table2[[#This Row],[WMPInitiativeActivity]],'Initiative mapping-DO NOT EDIT'!$D$3:$D$91,0))))</f>
        <v>2</v>
      </c>
      <c r="H39" s="61" t="s">
        <v>188</v>
      </c>
      <c r="I39" s="38" t="s">
        <v>197</v>
      </c>
      <c r="J3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transmission electric lines and equipment  _BVAMI-002_2022</v>
      </c>
      <c r="K39" s="66" t="s">
        <v>126</v>
      </c>
      <c r="L39" s="36" t="s">
        <v>126</v>
      </c>
      <c r="M39" s="66" t="s">
        <v>126</v>
      </c>
      <c r="N39" s="66" t="s">
        <v>126</v>
      </c>
      <c r="O39" s="66" t="s">
        <v>126</v>
      </c>
      <c r="P39" s="66" t="s">
        <v>126</v>
      </c>
      <c r="Q39" s="72" t="s">
        <v>126</v>
      </c>
      <c r="R39" s="66" t="s">
        <v>126</v>
      </c>
      <c r="S39" s="66"/>
      <c r="T39" s="66"/>
      <c r="U39" s="73"/>
      <c r="V39" s="66" t="s">
        <v>126</v>
      </c>
      <c r="W39" s="30" t="s">
        <v>126</v>
      </c>
      <c r="X39" s="30"/>
      <c r="Y39" s="30"/>
      <c r="Z39" s="30"/>
      <c r="AA39" s="37" t="s">
        <v>126</v>
      </c>
      <c r="AB39" s="30" t="s">
        <v>126</v>
      </c>
      <c r="AC39" s="4"/>
      <c r="AD39" s="4"/>
      <c r="AE39" s="32"/>
      <c r="AF39" s="35"/>
      <c r="AG39" s="34"/>
      <c r="AH39" s="34"/>
    </row>
    <row r="40" spans="1:34" s="3" customFormat="1" ht="51.6" customHeight="1" x14ac:dyDescent="0.3">
      <c r="A40" s="4" t="str">
        <f>'READ ME FIRST'!$D$12</f>
        <v>BVES</v>
      </c>
      <c r="B40" s="44">
        <f>'READ ME FIRST'!$D$15</f>
        <v>44683</v>
      </c>
      <c r="C40" s="50" t="s">
        <v>193</v>
      </c>
      <c r="D40" s="51" t="str">
        <f>IF(Table2[[#This Row],[WMPInitiativeCategory]]="", "",INDEX('Initiative mapping-DO NOT EDIT'!$H$3:$H$12, MATCH(Table2[[#This Row],[WMPInitiativeCategory]],'Initiative mapping-DO NOT EDIT'!$G$3:$G$12,0)))</f>
        <v>7.3.4.</v>
      </c>
      <c r="E40" s="50" t="s">
        <v>198</v>
      </c>
      <c r="F40" s="31"/>
      <c r="G40" s="40">
        <f>IF(Table2[[#This Row],[WMPInitiativeActivity]]="","x",IF(Table2[[#This Row],[WMPInitiativeActivity]]="other", Table2[[#This Row],[ActivityNameifOther]], INDEX('Initiative mapping-DO NOT EDIT'!$C$3:$C$91,MATCH(Table2[[#This Row],[WMPInitiativeActivity]],'Initiative mapping-DO NOT EDIT'!$D$3:$D$91,0))))</f>
        <v>3</v>
      </c>
      <c r="H40" s="95" t="s">
        <v>429</v>
      </c>
      <c r="I40" s="38" t="s">
        <v>199</v>
      </c>
      <c r="J4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Inspections_Improvement of inspections _BVAMI-003_2022</v>
      </c>
      <c r="K40" s="66" t="s">
        <v>126</v>
      </c>
      <c r="L40" s="36" t="s">
        <v>126</v>
      </c>
      <c r="M40" s="66" t="s">
        <v>126</v>
      </c>
      <c r="N40" s="66" t="s">
        <v>126</v>
      </c>
      <c r="O40" s="66" t="s">
        <v>126</v>
      </c>
      <c r="P40" s="66" t="s">
        <v>126</v>
      </c>
      <c r="Q40" s="72" t="s">
        <v>126</v>
      </c>
      <c r="R40" s="66" t="s">
        <v>126</v>
      </c>
      <c r="S40" s="66"/>
      <c r="T40" s="66"/>
      <c r="U40" s="73"/>
      <c r="V40" s="66" t="s">
        <v>126</v>
      </c>
      <c r="W40" s="30" t="s">
        <v>126</v>
      </c>
      <c r="X40" s="30"/>
      <c r="Y40" s="30"/>
      <c r="Z40" s="30"/>
      <c r="AA40" s="37" t="s">
        <v>126</v>
      </c>
      <c r="AB40" s="30" t="s">
        <v>126</v>
      </c>
      <c r="AC40" s="4"/>
      <c r="AD40" s="4"/>
      <c r="AE40" s="32"/>
      <c r="AF40" s="35"/>
      <c r="AG40" s="34"/>
      <c r="AH40" s="34"/>
    </row>
    <row r="41" spans="1:34" s="3" customFormat="1" ht="50.4" customHeight="1" x14ac:dyDescent="0.3">
      <c r="A41" s="4" t="str">
        <f>'READ ME FIRST'!$D$12</f>
        <v>BVES</v>
      </c>
      <c r="B41" s="44">
        <f>'READ ME FIRST'!$D$15</f>
        <v>44683</v>
      </c>
      <c r="C41" s="50" t="s">
        <v>193</v>
      </c>
      <c r="D41" s="51" t="str">
        <f>IF(Table2[[#This Row],[WMPInitiativeCategory]]="", "",INDEX('Initiative mapping-DO NOT EDIT'!$H$3:$H$12, MATCH(Table2[[#This Row],[WMPInitiativeCategory]],'Initiative mapping-DO NOT EDIT'!$G$3:$G$12,0)))</f>
        <v>7.3.4.</v>
      </c>
      <c r="E41" s="50" t="s">
        <v>200</v>
      </c>
      <c r="F41" s="31"/>
      <c r="G41" s="40">
        <f>IF(Table2[[#This Row],[WMPInitiativeActivity]]="","x",IF(Table2[[#This Row],[WMPInitiativeActivity]]="other", Table2[[#This Row],[ActivityNameifOther]], INDEX('Initiative mapping-DO NOT EDIT'!$C$3:$C$91,MATCH(Table2[[#This Row],[WMPInitiativeActivity]],'Initiative mapping-DO NOT EDIT'!$D$3:$D$91,0))))</f>
        <v>4</v>
      </c>
      <c r="H41" s="56" t="s">
        <v>320</v>
      </c>
      <c r="I41" s="38" t="s">
        <v>201</v>
      </c>
      <c r="J4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distribution electric lines and equipment  _BVAMI-004_2022</v>
      </c>
      <c r="K41" s="66">
        <v>61</v>
      </c>
      <c r="L41" s="36" t="s">
        <v>202</v>
      </c>
      <c r="M41" s="66">
        <v>211</v>
      </c>
      <c r="N41" s="66">
        <v>0</v>
      </c>
      <c r="O41" s="66">
        <v>0</v>
      </c>
      <c r="P41" s="66">
        <v>211</v>
      </c>
      <c r="Q41" s="72">
        <v>211</v>
      </c>
      <c r="R41" s="98">
        <v>0</v>
      </c>
      <c r="S41" s="66"/>
      <c r="T41" s="66"/>
      <c r="U41" s="73"/>
      <c r="V41" s="66" t="s">
        <v>126</v>
      </c>
      <c r="W41" s="30" t="s">
        <v>126</v>
      </c>
      <c r="X41" s="30"/>
      <c r="Y41" s="30"/>
      <c r="Z41" s="30"/>
      <c r="AA41" s="36" t="s">
        <v>143</v>
      </c>
      <c r="AB41" s="30" t="s">
        <v>126</v>
      </c>
      <c r="AC41" s="4"/>
      <c r="AD41" s="4"/>
      <c r="AE41" s="32"/>
      <c r="AF41" s="35"/>
      <c r="AG41" s="34"/>
      <c r="AH41" s="34"/>
    </row>
    <row r="42" spans="1:34" s="3" customFormat="1" ht="69.599999999999994" customHeight="1" x14ac:dyDescent="0.3">
      <c r="A42" s="4" t="str">
        <f>'READ ME FIRST'!$D$12</f>
        <v>BVES</v>
      </c>
      <c r="B42" s="44">
        <f>'READ ME FIRST'!$D$15</f>
        <v>44683</v>
      </c>
      <c r="C42" s="50" t="s">
        <v>193</v>
      </c>
      <c r="D42" s="51" t="str">
        <f>IF(Table2[[#This Row],[WMPInitiativeCategory]]="", "",INDEX('Initiative mapping-DO NOT EDIT'!$H$3:$H$12, MATCH(Table2[[#This Row],[WMPInitiativeCategory]],'Initiative mapping-DO NOT EDIT'!$G$3:$G$12,0)))</f>
        <v>7.3.4.</v>
      </c>
      <c r="E42" s="50" t="s">
        <v>203</v>
      </c>
      <c r="F42" s="31"/>
      <c r="G42" s="40">
        <f>IF(Table2[[#This Row],[WMPInitiativeActivity]]="","x",IF(Table2[[#This Row],[WMPInitiativeActivity]]="other", Table2[[#This Row],[ActivityNameifOther]], INDEX('Initiative mapping-DO NOT EDIT'!$C$3:$C$91,MATCH(Table2[[#This Row],[WMPInitiativeActivity]],'Initiative mapping-DO NOT EDIT'!$D$3:$D$91,0))))</f>
        <v>5</v>
      </c>
      <c r="H42" s="61" t="s">
        <v>188</v>
      </c>
      <c r="I42" s="38" t="s">
        <v>204</v>
      </c>
      <c r="J4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transmission electric lines and equipment  _BVAMI-005_2022</v>
      </c>
      <c r="K42" s="66" t="s">
        <v>126</v>
      </c>
      <c r="L42" s="36" t="s">
        <v>126</v>
      </c>
      <c r="M42" s="66" t="s">
        <v>126</v>
      </c>
      <c r="N42" s="66" t="s">
        <v>126</v>
      </c>
      <c r="O42" s="66" t="s">
        <v>126</v>
      </c>
      <c r="P42" s="66" t="s">
        <v>126</v>
      </c>
      <c r="Q42" s="72" t="s">
        <v>126</v>
      </c>
      <c r="R42" s="66" t="s">
        <v>126</v>
      </c>
      <c r="S42" s="66"/>
      <c r="T42" s="66"/>
      <c r="U42" s="73"/>
      <c r="V42" s="66" t="s">
        <v>126</v>
      </c>
      <c r="W42" s="30" t="s">
        <v>126</v>
      </c>
      <c r="X42" s="30"/>
      <c r="Y42" s="30"/>
      <c r="Z42" s="30"/>
      <c r="AA42" s="37" t="s">
        <v>126</v>
      </c>
      <c r="AB42" s="30" t="s">
        <v>126</v>
      </c>
      <c r="AC42" s="4"/>
      <c r="AD42" s="4"/>
      <c r="AE42" s="32"/>
      <c r="AF42" s="35"/>
      <c r="AG42" s="34"/>
      <c r="AH42" s="34"/>
    </row>
    <row r="43" spans="1:34" s="3" customFormat="1" ht="45.6" customHeight="1" x14ac:dyDescent="0.3">
      <c r="A43" s="4" t="str">
        <f>'READ ME FIRST'!$D$12</f>
        <v>BVES</v>
      </c>
      <c r="B43" s="44">
        <f>'READ ME FIRST'!$D$15</f>
        <v>44683</v>
      </c>
      <c r="C43" s="50" t="s">
        <v>193</v>
      </c>
      <c r="D43" s="51" t="str">
        <f>IF(Table2[[#This Row],[WMPInitiativeCategory]]="", "",INDEX('Initiative mapping-DO NOT EDIT'!$H$3:$H$12, MATCH(Table2[[#This Row],[WMPInitiativeCategory]],'Initiative mapping-DO NOT EDIT'!$G$3:$G$12,0)))</f>
        <v>7.3.4.</v>
      </c>
      <c r="E43" s="50" t="s">
        <v>205</v>
      </c>
      <c r="F43" s="31"/>
      <c r="G43" s="40">
        <f>IF(Table2[[#This Row],[WMPInitiativeActivity]]="","x",IF(Table2[[#This Row],[WMPInitiativeActivity]]="other", Table2[[#This Row],[ActivityNameifOther]], INDEX('Initiative mapping-DO NOT EDIT'!$C$3:$C$91,MATCH(Table2[[#This Row],[WMPInitiativeActivity]],'Initiative mapping-DO NOT EDIT'!$D$3:$D$91,0))))</f>
        <v>6</v>
      </c>
      <c r="H43" s="56" t="s">
        <v>206</v>
      </c>
      <c r="I43" s="38" t="s">
        <v>207</v>
      </c>
      <c r="J4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Inspections_Intrusive pole inspections  _BVAMI-006_2022</v>
      </c>
      <c r="K43" s="66">
        <v>120</v>
      </c>
      <c r="L43" s="36" t="s">
        <v>184</v>
      </c>
      <c r="M43" s="66">
        <v>850</v>
      </c>
      <c r="N43" s="98">
        <v>0</v>
      </c>
      <c r="O43" s="98">
        <v>0</v>
      </c>
      <c r="P43" s="98">
        <v>300</v>
      </c>
      <c r="Q43" s="99">
        <v>850</v>
      </c>
      <c r="R43" s="98">
        <v>0</v>
      </c>
      <c r="S43" s="66"/>
      <c r="T43" s="66"/>
      <c r="U43" s="73"/>
      <c r="V43" s="66" t="s">
        <v>126</v>
      </c>
      <c r="W43" s="30" t="s">
        <v>126</v>
      </c>
      <c r="X43" s="30"/>
      <c r="Y43" s="30"/>
      <c r="Z43" s="30"/>
      <c r="AA43" s="36" t="s">
        <v>143</v>
      </c>
      <c r="AB43" s="30" t="s">
        <v>126</v>
      </c>
      <c r="AC43" s="4"/>
      <c r="AD43" s="4"/>
      <c r="AE43" s="32"/>
      <c r="AF43" s="35"/>
      <c r="AG43" s="34"/>
      <c r="AH43" s="34"/>
    </row>
    <row r="44" spans="1:34" s="3" customFormat="1" ht="60" customHeight="1" x14ac:dyDescent="0.3">
      <c r="A44" s="4" t="str">
        <f>'READ ME FIRST'!$D$12</f>
        <v>BVES</v>
      </c>
      <c r="B44" s="44">
        <f>'READ ME FIRST'!$D$15</f>
        <v>44683</v>
      </c>
      <c r="C44" s="50" t="s">
        <v>193</v>
      </c>
      <c r="D44" s="51" t="str">
        <f>IF(Table2[[#This Row],[WMPInitiativeCategory]]="", "",INDEX('Initiative mapping-DO NOT EDIT'!$H$3:$H$12, MATCH(Table2[[#This Row],[WMPInitiativeCategory]],'Initiative mapping-DO NOT EDIT'!$G$3:$G$12,0)))</f>
        <v>7.3.4.</v>
      </c>
      <c r="E44" s="50" t="s">
        <v>208</v>
      </c>
      <c r="F44" s="31"/>
      <c r="G44" s="40">
        <f>IF(Table2[[#This Row],[WMPInitiativeActivity]]="","x",IF(Table2[[#This Row],[WMPInitiativeActivity]]="other", Table2[[#This Row],[ActivityNameifOther]], INDEX('Initiative mapping-DO NOT EDIT'!$C$3:$C$91,MATCH(Table2[[#This Row],[WMPInitiativeActivity]],'Initiative mapping-DO NOT EDIT'!$D$3:$D$91,0))))</f>
        <v>7</v>
      </c>
      <c r="H44" s="56" t="s">
        <v>235</v>
      </c>
      <c r="I44" s="38" t="s">
        <v>209</v>
      </c>
      <c r="J4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distribution electric lines and equipment _BVAMI-007-1_2022</v>
      </c>
      <c r="K44" s="66">
        <v>120</v>
      </c>
      <c r="L44" s="36" t="s">
        <v>210</v>
      </c>
      <c r="M44" s="66">
        <v>211</v>
      </c>
      <c r="N44" s="98">
        <v>0</v>
      </c>
      <c r="O44" s="98">
        <v>0</v>
      </c>
      <c r="P44" s="98">
        <v>211</v>
      </c>
      <c r="Q44" s="99">
        <v>211</v>
      </c>
      <c r="R44" s="98">
        <v>0</v>
      </c>
      <c r="S44" s="66"/>
      <c r="T44" s="66"/>
      <c r="U44" s="73"/>
      <c r="V44" s="66" t="s">
        <v>126</v>
      </c>
      <c r="W44" s="30" t="s">
        <v>126</v>
      </c>
      <c r="X44" s="30"/>
      <c r="Y44" s="30"/>
      <c r="Z44" s="30"/>
      <c r="AA44" s="36" t="s">
        <v>143</v>
      </c>
      <c r="AB44" s="30" t="s">
        <v>126</v>
      </c>
      <c r="AC44" s="4"/>
      <c r="AD44" s="4"/>
      <c r="AE44" s="32"/>
      <c r="AF44" s="35"/>
      <c r="AG44" s="34"/>
      <c r="AH44" s="34"/>
    </row>
    <row r="45" spans="1:34" s="3" customFormat="1" ht="69.599999999999994" customHeight="1" x14ac:dyDescent="0.3">
      <c r="A45" s="4" t="str">
        <f>'READ ME FIRST'!$D$12</f>
        <v>BVES</v>
      </c>
      <c r="B45" s="44">
        <f>'READ ME FIRST'!$D$15</f>
        <v>44683</v>
      </c>
      <c r="C45" s="50" t="s">
        <v>193</v>
      </c>
      <c r="D45" s="51" t="str">
        <f>IF(Table2[[#This Row],[WMPInitiativeCategory]]="", "",INDEX('Initiative mapping-DO NOT EDIT'!$H$3:$H$12, MATCH(Table2[[#This Row],[WMPInitiativeCategory]],'Initiative mapping-DO NOT EDIT'!$G$3:$G$12,0)))</f>
        <v>7.3.4.</v>
      </c>
      <c r="E45" s="50" t="s">
        <v>211</v>
      </c>
      <c r="F45" s="31"/>
      <c r="G45" s="40">
        <f>IF(Table2[[#This Row],[WMPInitiativeActivity]]="","x",IF(Table2[[#This Row],[WMPInitiativeActivity]]="other", Table2[[#This Row],[ActivityNameifOther]], INDEX('Initiative mapping-DO NOT EDIT'!$C$3:$C$91,MATCH(Table2[[#This Row],[WMPInitiativeActivity]],'Initiative mapping-DO NOT EDIT'!$D$3:$D$91,0))))</f>
        <v>8</v>
      </c>
      <c r="H45" s="61" t="s">
        <v>188</v>
      </c>
      <c r="I45" s="38" t="s">
        <v>212</v>
      </c>
      <c r="J4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transmission electric lines and equipment _BVAMI-008_2022</v>
      </c>
      <c r="K45" s="66" t="s">
        <v>126</v>
      </c>
      <c r="L45" s="36" t="s">
        <v>126</v>
      </c>
      <c r="M45" s="66" t="s">
        <v>126</v>
      </c>
      <c r="N45" s="66" t="s">
        <v>126</v>
      </c>
      <c r="O45" s="66" t="s">
        <v>126</v>
      </c>
      <c r="P45" s="66" t="s">
        <v>126</v>
      </c>
      <c r="Q45" s="72" t="s">
        <v>126</v>
      </c>
      <c r="R45" s="66" t="s">
        <v>126</v>
      </c>
      <c r="S45" s="66"/>
      <c r="T45" s="66"/>
      <c r="U45" s="73"/>
      <c r="V45" s="66" t="s">
        <v>126</v>
      </c>
      <c r="W45" s="30" t="s">
        <v>126</v>
      </c>
      <c r="X45" s="30"/>
      <c r="Y45" s="30"/>
      <c r="Z45" s="30"/>
      <c r="AA45" s="37" t="s">
        <v>126</v>
      </c>
      <c r="AB45" s="30" t="s">
        <v>126</v>
      </c>
      <c r="AC45" s="4"/>
      <c r="AD45" s="4"/>
      <c r="AE45" s="32"/>
      <c r="AF45" s="35"/>
      <c r="AG45" s="34"/>
      <c r="AH45" s="34"/>
    </row>
    <row r="46" spans="1:34" s="3" customFormat="1" ht="63.6" customHeight="1" x14ac:dyDescent="0.3">
      <c r="A46" s="4" t="str">
        <f>'READ ME FIRST'!$D$12</f>
        <v>BVES</v>
      </c>
      <c r="B46" s="44">
        <f>'READ ME FIRST'!$D$15</f>
        <v>44683</v>
      </c>
      <c r="C46" s="50" t="s">
        <v>193</v>
      </c>
      <c r="D46" s="51" t="str">
        <f>IF(Table2[[#This Row],[WMPInitiativeCategory]]="", "",INDEX('Initiative mapping-DO NOT EDIT'!$H$3:$H$12, MATCH(Table2[[#This Row],[WMPInitiativeCategory]],'Initiative mapping-DO NOT EDIT'!$G$3:$G$12,0)))</f>
        <v>7.3.4.</v>
      </c>
      <c r="E46" s="50" t="s">
        <v>213</v>
      </c>
      <c r="F46" s="31"/>
      <c r="G46" s="40">
        <f>IF(Table2[[#This Row],[WMPInitiativeActivity]]="","x",IF(Table2[[#This Row],[WMPInitiativeActivity]]="other", Table2[[#This Row],[ActivityNameifOther]], INDEX('Initiative mapping-DO NOT EDIT'!$C$3:$C$91,MATCH(Table2[[#This Row],[WMPInitiativeActivity]],'Initiative mapping-DO NOT EDIT'!$D$3:$D$91,0))))</f>
        <v>9</v>
      </c>
      <c r="H46" s="56" t="s">
        <v>214</v>
      </c>
      <c r="I46" s="38" t="s">
        <v>215</v>
      </c>
      <c r="J4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_BVAMI-009_2022</v>
      </c>
      <c r="K46" s="66">
        <v>119</v>
      </c>
      <c r="L46" s="36" t="s">
        <v>202</v>
      </c>
      <c r="M46" s="66">
        <v>211</v>
      </c>
      <c r="N46" s="66">
        <v>0</v>
      </c>
      <c r="O46" s="66">
        <v>0</v>
      </c>
      <c r="P46" s="66">
        <v>211</v>
      </c>
      <c r="Q46" s="72">
        <v>211</v>
      </c>
      <c r="R46" s="98">
        <v>0</v>
      </c>
      <c r="S46" s="66"/>
      <c r="T46" s="66"/>
      <c r="U46" s="73"/>
      <c r="V46" s="66" t="s">
        <v>126</v>
      </c>
      <c r="W46" s="30" t="s">
        <v>126</v>
      </c>
      <c r="X46" s="30"/>
      <c r="Y46" s="30"/>
      <c r="Z46" s="30"/>
      <c r="AA46" s="37" t="s">
        <v>143</v>
      </c>
      <c r="AB46" s="30" t="s">
        <v>126</v>
      </c>
      <c r="AC46" s="4"/>
      <c r="AD46" s="4"/>
      <c r="AE46" s="32"/>
      <c r="AF46" s="35"/>
      <c r="AG46" s="34"/>
      <c r="AH46" s="34"/>
    </row>
    <row r="47" spans="1:34" s="3" customFormat="1" ht="70.95" customHeight="1" x14ac:dyDescent="0.3">
      <c r="A47" s="89" t="str">
        <f>'READ ME FIRST'!$D$12</f>
        <v>BVES</v>
      </c>
      <c r="B47" s="93">
        <f>'READ ME FIRST'!$D$15</f>
        <v>44683</v>
      </c>
      <c r="C47" s="50" t="s">
        <v>193</v>
      </c>
      <c r="D47" s="51" t="str">
        <f>IF(Table2[[#This Row],[WMPInitiativeCategory]]="", "",INDEX('Initiative mapping-DO NOT EDIT'!$H$3:$H$12, MATCH(Table2[[#This Row],[WMPInitiativeCategory]],'Initiative mapping-DO NOT EDIT'!$G$3:$G$12,0)))</f>
        <v>7.3.4.</v>
      </c>
      <c r="E47" s="50" t="s">
        <v>213</v>
      </c>
      <c r="F47" s="31"/>
      <c r="G47" s="40">
        <f>IF(Table2[[#This Row],[WMPInitiativeActivity]]="","x",IF(Table2[[#This Row],[WMPInitiativeActivity]]="other", Table2[[#This Row],[ActivityNameifOther]], INDEX('Initiative mapping-DO NOT EDIT'!$C$3:$C$91,MATCH(Table2[[#This Row],[WMPInitiativeActivity]],'Initiative mapping-DO NOT EDIT'!$D$3:$D$91,0))))</f>
        <v>9</v>
      </c>
      <c r="H47" s="95" t="s">
        <v>428</v>
      </c>
      <c r="I47" s="38" t="s">
        <v>387</v>
      </c>
      <c r="J4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_BVAMI-009-1_2022</v>
      </c>
      <c r="K47" s="66"/>
      <c r="L47" s="36" t="s">
        <v>202</v>
      </c>
      <c r="M47" s="66">
        <v>211</v>
      </c>
      <c r="N47" s="66">
        <v>0</v>
      </c>
      <c r="O47" s="66">
        <v>0</v>
      </c>
      <c r="P47" s="66">
        <v>211</v>
      </c>
      <c r="Q47" s="72">
        <v>211</v>
      </c>
      <c r="R47" s="98">
        <v>0</v>
      </c>
      <c r="S47" s="66"/>
      <c r="T47" s="66"/>
      <c r="U47" s="73"/>
      <c r="V47" s="66" t="s">
        <v>126</v>
      </c>
      <c r="W47" s="30" t="s">
        <v>126</v>
      </c>
      <c r="X47" s="30"/>
      <c r="Y47" s="30"/>
      <c r="Z47" s="30"/>
      <c r="AA47" s="36" t="s">
        <v>143</v>
      </c>
      <c r="AB47" s="30" t="s">
        <v>126</v>
      </c>
      <c r="AC47" s="4"/>
      <c r="AD47" s="4"/>
      <c r="AE47" s="32"/>
      <c r="AF47" s="35"/>
      <c r="AG47" s="34"/>
      <c r="AH47" s="34"/>
    </row>
    <row r="48" spans="1:34" s="3" customFormat="1" ht="69.599999999999994" customHeight="1" x14ac:dyDescent="0.3">
      <c r="A48" s="4" t="str">
        <f>'READ ME FIRST'!$D$12</f>
        <v>BVES</v>
      </c>
      <c r="B48" s="44">
        <f>'READ ME FIRST'!$D$15</f>
        <v>44683</v>
      </c>
      <c r="C48" s="50" t="s">
        <v>193</v>
      </c>
      <c r="D48" s="51" t="str">
        <f>IF(Table2[[#This Row],[WMPInitiativeCategory]]="", "",INDEX('Initiative mapping-DO NOT EDIT'!$H$3:$H$12, MATCH(Table2[[#This Row],[WMPInitiativeCategory]],'Initiative mapping-DO NOT EDIT'!$G$3:$G$12,0)))</f>
        <v>7.3.4.</v>
      </c>
      <c r="E48" s="50" t="s">
        <v>216</v>
      </c>
      <c r="F48" s="31"/>
      <c r="G48" s="40">
        <f>IF(Table2[[#This Row],[WMPInitiativeActivity]]="","x",IF(Table2[[#This Row],[WMPInitiativeActivity]]="other", Table2[[#This Row],[ActivityNameifOther]], INDEX('Initiative mapping-DO NOT EDIT'!$C$3:$C$91,MATCH(Table2[[#This Row],[WMPInitiativeActivity]],'Initiative mapping-DO NOT EDIT'!$D$3:$D$91,0))))</f>
        <v>10</v>
      </c>
      <c r="H48" s="61" t="s">
        <v>188</v>
      </c>
      <c r="I48" s="38" t="s">
        <v>217</v>
      </c>
      <c r="J4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transmission electric lines and _BVAMI-010_2022</v>
      </c>
      <c r="K48" s="66" t="s">
        <v>126</v>
      </c>
      <c r="L48" s="36" t="s">
        <v>126</v>
      </c>
      <c r="M48" s="66" t="s">
        <v>126</v>
      </c>
      <c r="N48" s="66" t="s">
        <v>126</v>
      </c>
      <c r="O48" s="66" t="s">
        <v>126</v>
      </c>
      <c r="P48" s="66" t="s">
        <v>126</v>
      </c>
      <c r="Q48" s="72" t="s">
        <v>126</v>
      </c>
      <c r="R48" s="66" t="s">
        <v>126</v>
      </c>
      <c r="S48" s="66"/>
      <c r="T48" s="66"/>
      <c r="U48" s="73"/>
      <c r="V48" s="66" t="s">
        <v>126</v>
      </c>
      <c r="W48" s="30" t="s">
        <v>126</v>
      </c>
      <c r="X48" s="30"/>
      <c r="Y48" s="30"/>
      <c r="Z48" s="30"/>
      <c r="AA48" s="37" t="s">
        <v>126</v>
      </c>
      <c r="AB48" s="30" t="s">
        <v>126</v>
      </c>
      <c r="AC48" s="4"/>
      <c r="AD48" s="4"/>
      <c r="AE48" s="32"/>
      <c r="AF48" s="35"/>
      <c r="AG48" s="34"/>
      <c r="AH48" s="34"/>
    </row>
    <row r="49" spans="1:34" s="3" customFormat="1" ht="58.95" customHeight="1" x14ac:dyDescent="0.3">
      <c r="A49" s="4" t="str">
        <f>'READ ME FIRST'!$D$12</f>
        <v>BVES</v>
      </c>
      <c r="B49" s="44">
        <f>'READ ME FIRST'!$D$15</f>
        <v>44683</v>
      </c>
      <c r="C49" s="50" t="s">
        <v>193</v>
      </c>
      <c r="D49" s="51" t="str">
        <f>IF(Table2[[#This Row],[WMPInitiativeCategory]]="", "",INDEX('Initiative mapping-DO NOT EDIT'!$H$3:$H$12, MATCH(Table2[[#This Row],[WMPInitiativeCategory]],'Initiative mapping-DO NOT EDIT'!$G$3:$G$12,0)))</f>
        <v>7.3.4.</v>
      </c>
      <c r="E49" s="50" t="s">
        <v>218</v>
      </c>
      <c r="F49" s="31"/>
      <c r="G49" s="40">
        <f>IF(Table2[[#This Row],[WMPInitiativeActivity]]="","x",IF(Table2[[#This Row],[WMPInitiativeActivity]]="other", Table2[[#This Row],[ActivityNameifOther]], INDEX('Initiative mapping-DO NOT EDIT'!$C$3:$C$91,MATCH(Table2[[#This Row],[WMPInitiativeActivity]],'Initiative mapping-DO NOT EDIT'!$D$3:$D$91,0))))</f>
        <v>11</v>
      </c>
      <c r="H49" s="56" t="s">
        <v>323</v>
      </c>
      <c r="I49" s="38" t="s">
        <v>334</v>
      </c>
      <c r="J4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distribution electric lines and equipment  _BVAMI-011-1_2022</v>
      </c>
      <c r="K49" s="66">
        <v>118</v>
      </c>
      <c r="L49" s="36" t="s">
        <v>202</v>
      </c>
      <c r="M49" s="98">
        <v>211</v>
      </c>
      <c r="N49" s="98">
        <v>25</v>
      </c>
      <c r="O49" s="98">
        <v>75</v>
      </c>
      <c r="P49" s="98">
        <v>211</v>
      </c>
      <c r="Q49" s="99">
        <v>211</v>
      </c>
      <c r="R49" s="98">
        <v>83.2</v>
      </c>
      <c r="S49" s="66"/>
      <c r="T49" s="66"/>
      <c r="U49" s="73"/>
      <c r="V49" s="66" t="s">
        <v>126</v>
      </c>
      <c r="W49" s="30" t="s">
        <v>126</v>
      </c>
      <c r="X49" s="30"/>
      <c r="Y49" s="30"/>
      <c r="Z49" s="30"/>
      <c r="AA49" s="36" t="s">
        <v>143</v>
      </c>
      <c r="AB49" s="30" t="s">
        <v>126</v>
      </c>
      <c r="AC49" s="4"/>
      <c r="AD49" s="4"/>
      <c r="AE49" s="32"/>
      <c r="AF49" s="35"/>
      <c r="AG49" s="34"/>
      <c r="AH49" s="34"/>
    </row>
    <row r="50" spans="1:34" s="3" customFormat="1" ht="73.2" customHeight="1" x14ac:dyDescent="0.3">
      <c r="A50" s="4" t="str">
        <f>'READ ME FIRST'!$D$12</f>
        <v>BVES</v>
      </c>
      <c r="B50" s="44">
        <f>'READ ME FIRST'!$D$15</f>
        <v>44683</v>
      </c>
      <c r="C50" s="50" t="s">
        <v>193</v>
      </c>
      <c r="D50" s="51" t="str">
        <f>IF(Table2[[#This Row],[WMPInitiativeCategory]]="", "",INDEX('Initiative mapping-DO NOT EDIT'!$H$3:$H$12, MATCH(Table2[[#This Row],[WMPInitiativeCategory]],'Initiative mapping-DO NOT EDIT'!$G$3:$G$12,0)))</f>
        <v>7.3.4.</v>
      </c>
      <c r="E50" s="50" t="s">
        <v>219</v>
      </c>
      <c r="F50" s="31"/>
      <c r="G50" s="40">
        <f>IF(Table2[[#This Row],[WMPInitiativeActivity]]="","x",IF(Table2[[#This Row],[WMPInitiativeActivity]]="other", Table2[[#This Row],[ActivityNameifOther]], INDEX('Initiative mapping-DO NOT EDIT'!$C$3:$C$91,MATCH(Table2[[#This Row],[WMPInitiativeActivity]],'Initiative mapping-DO NOT EDIT'!$D$3:$D$91,0))))</f>
        <v>12</v>
      </c>
      <c r="H50" s="61" t="s">
        <v>188</v>
      </c>
      <c r="I50" s="38" t="s">
        <v>220</v>
      </c>
      <c r="J5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transmission electric lines and equipment  _BVAMI-012_2022</v>
      </c>
      <c r="K50" s="66" t="s">
        <v>126</v>
      </c>
      <c r="L50" s="36" t="s">
        <v>126</v>
      </c>
      <c r="M50" s="66" t="s">
        <v>126</v>
      </c>
      <c r="N50" s="66" t="s">
        <v>126</v>
      </c>
      <c r="O50" s="66" t="s">
        <v>126</v>
      </c>
      <c r="P50" s="66" t="s">
        <v>126</v>
      </c>
      <c r="Q50" s="72" t="s">
        <v>126</v>
      </c>
      <c r="R50" s="66" t="s">
        <v>126</v>
      </c>
      <c r="S50" s="66"/>
      <c r="T50" s="66"/>
      <c r="U50" s="73"/>
      <c r="V50" s="66" t="s">
        <v>126</v>
      </c>
      <c r="W50" s="30" t="s">
        <v>126</v>
      </c>
      <c r="X50" s="30"/>
      <c r="Y50" s="30"/>
      <c r="Z50" s="30"/>
      <c r="AA50" s="37" t="s">
        <v>126</v>
      </c>
      <c r="AB50" s="30" t="s">
        <v>126</v>
      </c>
      <c r="AC50" s="4"/>
      <c r="AD50" s="4"/>
      <c r="AE50" s="32"/>
      <c r="AF50" s="35"/>
      <c r="AG50" s="34"/>
      <c r="AH50" s="34"/>
    </row>
    <row r="51" spans="1:34" s="3" customFormat="1" ht="56.4" customHeight="1" x14ac:dyDescent="0.3">
      <c r="A51" s="4" t="str">
        <f>'READ ME FIRST'!$D$12</f>
        <v>BVES</v>
      </c>
      <c r="B51" s="44">
        <f>'READ ME FIRST'!$D$15</f>
        <v>44683</v>
      </c>
      <c r="C51" s="50" t="s">
        <v>193</v>
      </c>
      <c r="D51" s="51" t="str">
        <f>IF(Table2[[#This Row],[WMPInitiativeCategory]]="", "",INDEX('Initiative mapping-DO NOT EDIT'!$H$3:$H$12, MATCH(Table2[[#This Row],[WMPInitiativeCategory]],'Initiative mapping-DO NOT EDIT'!$G$3:$G$12,0)))</f>
        <v>7.3.4.</v>
      </c>
      <c r="E51" s="50" t="s">
        <v>221</v>
      </c>
      <c r="F51" s="31"/>
      <c r="G51" s="40">
        <f>IF(Table2[[#This Row],[WMPInitiativeActivity]]="","x",IF(Table2[[#This Row],[WMPInitiativeActivity]]="other", Table2[[#This Row],[ActivityNameifOther]], INDEX('Initiative mapping-DO NOT EDIT'!$C$3:$C$91,MATCH(Table2[[#This Row],[WMPInitiativeActivity]],'Initiative mapping-DO NOT EDIT'!$D$3:$D$91,0))))</f>
        <v>13</v>
      </c>
      <c r="H51" s="56" t="s">
        <v>167</v>
      </c>
      <c r="I51" s="62" t="s">
        <v>360</v>
      </c>
      <c r="J5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Inspections_Pole loading assessment program to determine safety factor  _BVGDSH-015-3
BVAMI-013_2022</v>
      </c>
      <c r="K51" s="66">
        <v>113</v>
      </c>
      <c r="L51" s="36" t="s">
        <v>184</v>
      </c>
      <c r="M51" s="98">
        <v>225</v>
      </c>
      <c r="N51" s="98">
        <v>0</v>
      </c>
      <c r="O51" s="98">
        <v>75</v>
      </c>
      <c r="P51" s="98">
        <v>150</v>
      </c>
      <c r="Q51" s="98">
        <v>225</v>
      </c>
      <c r="R51" s="98">
        <v>27</v>
      </c>
      <c r="S51" s="66"/>
      <c r="T51" s="66"/>
      <c r="U51" s="73"/>
      <c r="V51" s="66" t="s">
        <v>126</v>
      </c>
      <c r="W51" s="30" t="s">
        <v>126</v>
      </c>
      <c r="X51" s="30"/>
      <c r="Y51" s="30"/>
      <c r="Z51" s="30"/>
      <c r="AA51" s="36" t="s">
        <v>143</v>
      </c>
      <c r="AB51" s="30" t="s">
        <v>126</v>
      </c>
      <c r="AC51" s="4"/>
      <c r="AD51" s="4"/>
      <c r="AE51" s="32"/>
      <c r="AF51" s="35"/>
      <c r="AG51" s="34"/>
      <c r="AH51" s="34"/>
    </row>
    <row r="52" spans="1:34" s="3" customFormat="1" ht="56.4" customHeight="1" x14ac:dyDescent="0.3">
      <c r="A52" s="4" t="str">
        <f>'READ ME FIRST'!$D$12</f>
        <v>BVES</v>
      </c>
      <c r="B52" s="44">
        <f>'READ ME FIRST'!$D$15</f>
        <v>44683</v>
      </c>
      <c r="C52" s="50" t="s">
        <v>193</v>
      </c>
      <c r="D52" s="51" t="str">
        <f>IF(Table2[[#This Row],[WMPInitiativeCategory]]="", "",INDEX('Initiative mapping-DO NOT EDIT'!$H$3:$H$12, MATCH(Table2[[#This Row],[WMPInitiativeCategory]],'Initiative mapping-DO NOT EDIT'!$G$3:$G$12,0)))</f>
        <v>7.3.4.</v>
      </c>
      <c r="E52" s="50" t="s">
        <v>222</v>
      </c>
      <c r="F52" s="31"/>
      <c r="G52" s="40">
        <f>IF(Table2[[#This Row],[WMPInitiativeActivity]]="","x",IF(Table2[[#This Row],[WMPInitiativeActivity]]="other", Table2[[#This Row],[ActivityNameifOther]], INDEX('Initiative mapping-DO NOT EDIT'!$C$3:$C$91,MATCH(Table2[[#This Row],[WMPInitiativeActivity]],'Initiative mapping-DO NOT EDIT'!$D$3:$D$91,0))))</f>
        <v>14</v>
      </c>
      <c r="H52" s="56" t="s">
        <v>223</v>
      </c>
      <c r="I52" s="38" t="s">
        <v>335</v>
      </c>
      <c r="J5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Inspections_Quality assurance / quality control of inspections  _BVAMI-014-1_2022</v>
      </c>
      <c r="K52" s="66">
        <v>63</v>
      </c>
      <c r="L52" s="36" t="s">
        <v>126</v>
      </c>
      <c r="M52" s="98" t="s">
        <v>126</v>
      </c>
      <c r="N52" s="98" t="s">
        <v>126</v>
      </c>
      <c r="O52" s="98" t="s">
        <v>126</v>
      </c>
      <c r="P52" s="98" t="s">
        <v>126</v>
      </c>
      <c r="Q52" s="99" t="s">
        <v>126</v>
      </c>
      <c r="R52" s="98" t="s">
        <v>126</v>
      </c>
      <c r="S52" s="66"/>
      <c r="T52" s="66"/>
      <c r="U52" s="73"/>
      <c r="V52" s="66" t="s">
        <v>126</v>
      </c>
      <c r="W52" s="30" t="s">
        <v>126</v>
      </c>
      <c r="X52" s="30"/>
      <c r="Y52" s="30"/>
      <c r="Z52" s="30"/>
      <c r="AA52" s="37" t="s">
        <v>127</v>
      </c>
      <c r="AB52" s="30" t="s">
        <v>126</v>
      </c>
      <c r="AC52" s="4"/>
      <c r="AD52" s="4"/>
      <c r="AE52" s="32"/>
      <c r="AF52" s="35"/>
      <c r="AG52" s="34"/>
      <c r="AH52" s="34"/>
    </row>
    <row r="53" spans="1:34" s="3" customFormat="1" ht="54" customHeight="1" x14ac:dyDescent="0.3">
      <c r="A53" s="4" t="str">
        <f>'READ ME FIRST'!$D$12</f>
        <v>BVES</v>
      </c>
      <c r="B53" s="44">
        <f>'READ ME FIRST'!$D$15</f>
        <v>44683</v>
      </c>
      <c r="C53" s="50" t="s">
        <v>193</v>
      </c>
      <c r="D53" s="51" t="str">
        <f>IF(Table2[[#This Row],[WMPInitiativeCategory]]="", "",INDEX('Initiative mapping-DO NOT EDIT'!$H$3:$H$12, MATCH(Table2[[#This Row],[WMPInitiativeCategory]],'Initiative mapping-DO NOT EDIT'!$G$3:$G$12,0)))</f>
        <v>7.3.4.</v>
      </c>
      <c r="E53" s="50" t="s">
        <v>224</v>
      </c>
      <c r="F53" s="31"/>
      <c r="G53" s="40">
        <f>IF(Table2[[#This Row],[WMPInitiativeActivity]]="","x",IF(Table2[[#This Row],[WMPInitiativeActivity]]="other", Table2[[#This Row],[ActivityNameifOther]], INDEX('Initiative mapping-DO NOT EDIT'!$C$3:$C$91,MATCH(Table2[[#This Row],[WMPInitiativeActivity]],'Initiative mapping-DO NOT EDIT'!$D$3:$D$91,0))))</f>
        <v>15</v>
      </c>
      <c r="H53" s="56" t="s">
        <v>321</v>
      </c>
      <c r="I53" s="62" t="s">
        <v>363</v>
      </c>
      <c r="J5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Inspections_Substation inspections  _BVAMI-015-1_2022</v>
      </c>
      <c r="K53" s="66">
        <v>63</v>
      </c>
      <c r="L53" s="36" t="s">
        <v>225</v>
      </c>
      <c r="M53" s="98">
        <v>144</v>
      </c>
      <c r="N53" s="98">
        <v>36</v>
      </c>
      <c r="O53" s="98">
        <v>72</v>
      </c>
      <c r="P53" s="98">
        <v>108</v>
      </c>
      <c r="Q53" s="100">
        <v>144</v>
      </c>
      <c r="R53" s="98">
        <v>39</v>
      </c>
      <c r="S53" s="66"/>
      <c r="T53" s="66"/>
      <c r="U53" s="73"/>
      <c r="V53" s="66" t="s">
        <v>126</v>
      </c>
      <c r="W53" s="30" t="s">
        <v>126</v>
      </c>
      <c r="X53" s="30"/>
      <c r="Y53" s="30"/>
      <c r="Z53" s="30"/>
      <c r="AA53" s="36" t="s">
        <v>143</v>
      </c>
      <c r="AB53" s="30" t="s">
        <v>126</v>
      </c>
      <c r="AC53" s="4"/>
      <c r="AD53" s="4"/>
      <c r="AE53" s="32"/>
      <c r="AF53" s="35"/>
      <c r="AG53" s="34"/>
      <c r="AH53" s="34"/>
    </row>
    <row r="54" spans="1:34" s="3" customFormat="1" ht="80.400000000000006" customHeight="1" x14ac:dyDescent="0.3">
      <c r="A54" s="4" t="str">
        <f>'READ ME FIRST'!$D$12</f>
        <v>BVES</v>
      </c>
      <c r="B54" s="44">
        <f>'READ ME FIRST'!$D$15</f>
        <v>44683</v>
      </c>
      <c r="C54" s="50" t="s">
        <v>226</v>
      </c>
      <c r="D54" s="51" t="str">
        <f>IF(Table2[[#This Row],[WMPInitiativeCategory]]="", "",INDEX('Initiative mapping-DO NOT EDIT'!$H$3:$H$12, MATCH(Table2[[#This Row],[WMPInitiativeCategory]],'Initiative mapping-DO NOT EDIT'!$G$3:$G$12,0)))</f>
        <v>7.3.5.</v>
      </c>
      <c r="E54" s="50" t="s">
        <v>227</v>
      </c>
      <c r="F54" s="31"/>
      <c r="G54" s="40">
        <f>IF(Table2[[#This Row],[WMPInitiativeActivity]]="","x",IF(Table2[[#This Row],[WMPInitiativeActivity]]="other", Table2[[#This Row],[ActivityNameifOther]], INDEX('Initiative mapping-DO NOT EDIT'!$C$3:$C$91,MATCH(Table2[[#This Row],[WMPInitiativeActivity]],'Initiative mapping-DO NOT EDIT'!$D$3:$D$91,0))))</f>
        <v>1</v>
      </c>
      <c r="H54" s="61" t="s">
        <v>228</v>
      </c>
      <c r="I54" s="38" t="s">
        <v>229</v>
      </c>
      <c r="J5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Inspections_Additional efforts to manage community and environmental impacts _BVVMI-001_2022</v>
      </c>
      <c r="K54" s="66" t="s">
        <v>126</v>
      </c>
      <c r="L54" s="36" t="s">
        <v>126</v>
      </c>
      <c r="M54" s="66" t="s">
        <v>126</v>
      </c>
      <c r="N54" s="66" t="s">
        <v>126</v>
      </c>
      <c r="O54" s="66" t="s">
        <v>126</v>
      </c>
      <c r="P54" s="66" t="s">
        <v>126</v>
      </c>
      <c r="Q54" s="72" t="s">
        <v>126</v>
      </c>
      <c r="R54" s="66" t="s">
        <v>126</v>
      </c>
      <c r="S54" s="66"/>
      <c r="T54" s="66"/>
      <c r="U54" s="73"/>
      <c r="V54" s="66" t="s">
        <v>126</v>
      </c>
      <c r="W54" s="30" t="s">
        <v>126</v>
      </c>
      <c r="X54" s="30"/>
      <c r="Y54" s="30"/>
      <c r="Z54" s="30"/>
      <c r="AA54" s="37" t="s">
        <v>126</v>
      </c>
      <c r="AB54" s="30" t="s">
        <v>126</v>
      </c>
      <c r="AC54" s="4"/>
      <c r="AD54" s="4"/>
      <c r="AE54" s="32"/>
      <c r="AF54" s="35"/>
      <c r="AG54" s="34"/>
      <c r="AH54" s="34"/>
    </row>
    <row r="55" spans="1:34" s="3" customFormat="1" ht="70.2" customHeight="1" x14ac:dyDescent="0.3">
      <c r="A55" s="4" t="str">
        <f>'READ ME FIRST'!$D$12</f>
        <v>BVES</v>
      </c>
      <c r="B55" s="44">
        <f>'READ ME FIRST'!$D$15</f>
        <v>44683</v>
      </c>
      <c r="C55" s="50" t="s">
        <v>226</v>
      </c>
      <c r="D55" s="51" t="str">
        <f>IF(Table2[[#This Row],[WMPInitiativeCategory]]="", "",INDEX('Initiative mapping-DO NOT EDIT'!$H$3:$H$12, MATCH(Table2[[#This Row],[WMPInitiativeCategory]],'Initiative mapping-DO NOT EDIT'!$G$3:$G$12,0)))</f>
        <v>7.3.5.</v>
      </c>
      <c r="E55" s="94" t="s">
        <v>406</v>
      </c>
      <c r="F55" s="31"/>
      <c r="G55" s="40">
        <f>IF(Table2[[#This Row],[WMPInitiativeActivity]]="","x",IF(Table2[[#This Row],[WMPInitiativeActivity]]="other", Table2[[#This Row],[ActivityNameifOther]], INDEX('Initiative mapping-DO NOT EDIT'!$C$3:$C$91,MATCH(Table2[[#This Row],[WMPInitiativeActivity]],'Initiative mapping-DO NOT EDIT'!$D$3:$D$91,0))))</f>
        <v>2</v>
      </c>
      <c r="H55" s="56" t="s">
        <v>322</v>
      </c>
      <c r="I55" s="62" t="s">
        <v>348</v>
      </c>
      <c r="J5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distribution electrical lines and equipment_BVAMI-001-2
BVVMI-002_2022</v>
      </c>
      <c r="K55" s="66">
        <v>119</v>
      </c>
      <c r="L55" s="36" t="s">
        <v>202</v>
      </c>
      <c r="M55" s="98">
        <v>29</v>
      </c>
      <c r="N55" s="98">
        <v>0</v>
      </c>
      <c r="O55" s="98">
        <v>5</v>
      </c>
      <c r="P55" s="98">
        <v>11</v>
      </c>
      <c r="Q55" s="100">
        <v>29</v>
      </c>
      <c r="R55" s="98">
        <v>0</v>
      </c>
      <c r="S55" s="66"/>
      <c r="T55" s="66"/>
      <c r="U55" s="73"/>
      <c r="V55" s="66" t="s">
        <v>126</v>
      </c>
      <c r="W55" s="30" t="s">
        <v>126</v>
      </c>
      <c r="X55" s="30"/>
      <c r="Y55" s="30"/>
      <c r="Z55" s="30"/>
      <c r="AA55" s="36" t="s">
        <v>143</v>
      </c>
      <c r="AB55" s="30" t="s">
        <v>126</v>
      </c>
      <c r="AC55" s="4"/>
      <c r="AD55" s="4"/>
      <c r="AE55" s="32"/>
      <c r="AF55" s="35"/>
      <c r="AG55" s="34"/>
      <c r="AH55" s="34"/>
    </row>
    <row r="56" spans="1:34" s="3" customFormat="1" ht="66" customHeight="1" x14ac:dyDescent="0.3">
      <c r="A56" s="4" t="str">
        <f>'READ ME FIRST'!$D$12</f>
        <v>BVES</v>
      </c>
      <c r="B56" s="44">
        <f>'READ ME FIRST'!$D$15</f>
        <v>44683</v>
      </c>
      <c r="C56" s="50" t="s">
        <v>226</v>
      </c>
      <c r="D56" s="51" t="str">
        <f>IF(Table2[[#This Row],[WMPInitiativeCategory]]="", "",INDEX('Initiative mapping-DO NOT EDIT'!$H$3:$H$12, MATCH(Table2[[#This Row],[WMPInitiativeCategory]],'Initiative mapping-DO NOT EDIT'!$G$3:$G$12,0)))</f>
        <v>7.3.5.</v>
      </c>
      <c r="E56" s="94" t="s">
        <v>407</v>
      </c>
      <c r="F56" s="31"/>
      <c r="G56" s="40">
        <f>IF(Table2[[#This Row],[WMPInitiativeActivity]]="","x",IF(Table2[[#This Row],[WMPInitiativeActivity]]="other", Table2[[#This Row],[ActivityNameifOther]], INDEX('Initiative mapping-DO NOT EDIT'!$C$3:$C$91,MATCH(Table2[[#This Row],[WMPInitiativeActivity]],'Initiative mapping-DO NOT EDIT'!$D$3:$D$91,0))))</f>
        <v>3</v>
      </c>
      <c r="H56" s="61" t="s">
        <v>188</v>
      </c>
      <c r="I56" s="38" t="s">
        <v>230</v>
      </c>
      <c r="J5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transmission electrical lines and equipment_BVVMI-003_2022</v>
      </c>
      <c r="K56" s="66" t="s">
        <v>126</v>
      </c>
      <c r="L56" s="36" t="s">
        <v>126</v>
      </c>
      <c r="M56" s="66" t="s">
        <v>126</v>
      </c>
      <c r="N56" s="66" t="s">
        <v>126</v>
      </c>
      <c r="O56" s="66" t="s">
        <v>126</v>
      </c>
      <c r="P56" s="66" t="s">
        <v>126</v>
      </c>
      <c r="Q56" s="72" t="s">
        <v>126</v>
      </c>
      <c r="R56" s="66" t="s">
        <v>126</v>
      </c>
      <c r="S56" s="66"/>
      <c r="T56" s="66"/>
      <c r="U56" s="73"/>
      <c r="V56" s="66" t="s">
        <v>126</v>
      </c>
      <c r="W56" s="30" t="s">
        <v>126</v>
      </c>
      <c r="X56" s="30"/>
      <c r="Y56" s="30"/>
      <c r="Z56" s="30"/>
      <c r="AA56" s="37" t="s">
        <v>126</v>
      </c>
      <c r="AB56" s="30" t="s">
        <v>126</v>
      </c>
      <c r="AC56" s="4"/>
      <c r="AD56" s="4"/>
      <c r="AE56" s="32"/>
      <c r="AF56" s="35"/>
      <c r="AG56" s="34"/>
      <c r="AH56" s="34"/>
    </row>
    <row r="57" spans="1:34" s="3" customFormat="1" ht="53.4" customHeight="1" x14ac:dyDescent="0.3">
      <c r="A57" s="4" t="str">
        <f>'READ ME FIRST'!$D$12</f>
        <v>BVES</v>
      </c>
      <c r="B57" s="44">
        <f>'READ ME FIRST'!$D$15</f>
        <v>44683</v>
      </c>
      <c r="C57" s="50" t="s">
        <v>226</v>
      </c>
      <c r="D57" s="51" t="str">
        <f>IF(Table2[[#This Row],[WMPInitiativeCategory]]="", "",INDEX('Initiative mapping-DO NOT EDIT'!$H$3:$H$12, MATCH(Table2[[#This Row],[WMPInitiativeCategory]],'Initiative mapping-DO NOT EDIT'!$G$3:$G$12,0)))</f>
        <v>7.3.5.</v>
      </c>
      <c r="E57" s="94" t="s">
        <v>408</v>
      </c>
      <c r="F57" s="31"/>
      <c r="G57" s="40">
        <f>IF(Table2[[#This Row],[WMPInitiativeActivity]]="","x",IF(Table2[[#This Row],[WMPInitiativeActivity]]="other", Table2[[#This Row],[ActivityNameifOther]], INDEX('Initiative mapping-DO NOT EDIT'!$C$3:$C$91,MATCH(Table2[[#This Row],[WMPInitiativeActivity]],'Initiative mapping-DO NOT EDIT'!$D$3:$D$91,0))))</f>
        <v>4</v>
      </c>
      <c r="H57" s="56" t="s">
        <v>231</v>
      </c>
      <c r="I57" s="62" t="s">
        <v>232</v>
      </c>
      <c r="J5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Inspections_Emergency response vegetation management due to red flag warning or other urgent weather conditions   _BVEPP-004-7
BVVMI-004_2022</v>
      </c>
      <c r="K57" s="66">
        <v>63</v>
      </c>
      <c r="L57" s="36" t="s">
        <v>126</v>
      </c>
      <c r="M57" s="66" t="s">
        <v>126</v>
      </c>
      <c r="N57" s="66" t="s">
        <v>126</v>
      </c>
      <c r="O57" s="66" t="s">
        <v>126</v>
      </c>
      <c r="P57" s="66" t="s">
        <v>126</v>
      </c>
      <c r="Q57" s="72" t="s">
        <v>126</v>
      </c>
      <c r="R57" s="66" t="s">
        <v>126</v>
      </c>
      <c r="S57" s="66"/>
      <c r="T57" s="66"/>
      <c r="U57" s="73"/>
      <c r="V57" s="66" t="s">
        <v>126</v>
      </c>
      <c r="W57" s="30" t="s">
        <v>126</v>
      </c>
      <c r="X57" s="30"/>
      <c r="Y57" s="30"/>
      <c r="Z57" s="30"/>
      <c r="AA57" s="37" t="s">
        <v>143</v>
      </c>
      <c r="AB57" s="30" t="s">
        <v>126</v>
      </c>
      <c r="AC57" s="4"/>
      <c r="AD57" s="4"/>
      <c r="AE57" s="32"/>
      <c r="AF57" s="35"/>
      <c r="AG57" s="34"/>
      <c r="AH57" s="34"/>
    </row>
    <row r="58" spans="1:34" s="3" customFormat="1" ht="76.95" customHeight="1" x14ac:dyDescent="0.3">
      <c r="A58" s="4" t="str">
        <f>'READ ME FIRST'!$D$12</f>
        <v>BVES</v>
      </c>
      <c r="B58" s="44">
        <f>'READ ME FIRST'!$D$15</f>
        <v>44683</v>
      </c>
      <c r="C58" s="50" t="s">
        <v>226</v>
      </c>
      <c r="D58" s="51" t="str">
        <f>IF(Table2[[#This Row],[WMPInitiativeCategory]]="", "",INDEX('Initiative mapping-DO NOT EDIT'!$H$3:$H$12, MATCH(Table2[[#This Row],[WMPInitiativeCategory]],'Initiative mapping-DO NOT EDIT'!$G$3:$G$12,0)))</f>
        <v>7.3.5.</v>
      </c>
      <c r="E58" s="94" t="s">
        <v>409</v>
      </c>
      <c r="F58" s="31"/>
      <c r="G58" s="40">
        <f>IF(Table2[[#This Row],[WMPInitiativeActivity]]="","x",IF(Table2[[#This Row],[WMPInitiativeActivity]]="other", Table2[[#This Row],[ActivityNameifOther]], INDEX('Initiative mapping-DO NOT EDIT'!$C$3:$C$91,MATCH(Table2[[#This Row],[WMPInitiativeActivity]],'Initiative mapping-DO NOT EDIT'!$D$3:$D$91,0))))</f>
        <v>5</v>
      </c>
      <c r="H58" s="56" t="s">
        <v>233</v>
      </c>
      <c r="I58" s="62" t="s">
        <v>365</v>
      </c>
      <c r="J5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Inspections_Fuel management (including all wood management) and management of “slash” from vegetation management activities _BVVMI-015-2_2022</v>
      </c>
      <c r="K58" s="66">
        <v>63</v>
      </c>
      <c r="L58" s="36" t="s">
        <v>126</v>
      </c>
      <c r="M58" s="66" t="s">
        <v>126</v>
      </c>
      <c r="N58" s="66" t="s">
        <v>126</v>
      </c>
      <c r="O58" s="66" t="s">
        <v>126</v>
      </c>
      <c r="P58" s="66" t="s">
        <v>126</v>
      </c>
      <c r="Q58" s="72" t="s">
        <v>126</v>
      </c>
      <c r="R58" s="66" t="s">
        <v>126</v>
      </c>
      <c r="S58" s="66"/>
      <c r="T58" s="66"/>
      <c r="U58" s="73"/>
      <c r="V58" s="98" t="s">
        <v>234</v>
      </c>
      <c r="W58" s="90" t="s">
        <v>394</v>
      </c>
      <c r="X58" s="30"/>
      <c r="Y58" s="30"/>
      <c r="Z58" s="30"/>
      <c r="AA58" s="36" t="s">
        <v>143</v>
      </c>
      <c r="AB58" s="30" t="s">
        <v>126</v>
      </c>
      <c r="AC58" s="4"/>
      <c r="AD58" s="4"/>
      <c r="AE58" s="32"/>
      <c r="AF58" s="35"/>
      <c r="AG58" s="34"/>
      <c r="AH58" s="34"/>
    </row>
    <row r="59" spans="1:34" s="3" customFormat="1" ht="61.95" customHeight="1" x14ac:dyDescent="0.3">
      <c r="A59" s="4" t="str">
        <f>'READ ME FIRST'!$D$12</f>
        <v>BVES</v>
      </c>
      <c r="B59" s="44">
        <f>'READ ME FIRST'!$D$15</f>
        <v>44683</v>
      </c>
      <c r="C59" s="50" t="s">
        <v>226</v>
      </c>
      <c r="D59" s="51" t="str">
        <f>IF(Table2[[#This Row],[WMPInitiativeCategory]]="", "",INDEX('Initiative mapping-DO NOT EDIT'!$H$3:$H$12, MATCH(Table2[[#This Row],[WMPInitiativeCategory]],'Initiative mapping-DO NOT EDIT'!$G$3:$G$12,0)))</f>
        <v>7.3.5.</v>
      </c>
      <c r="E59" s="50" t="s">
        <v>417</v>
      </c>
      <c r="F59" s="31"/>
      <c r="G59" s="40">
        <f>IF(Table2[[#This Row],[WMPInitiativeActivity]]="","x",IF(Table2[[#This Row],[WMPInitiativeActivity]]="other", Table2[[#This Row],[ActivityNameifOther]], INDEX('Initiative mapping-DO NOT EDIT'!$C$3:$C$91,MATCH(Table2[[#This Row],[WMPInitiativeActivity]],'Initiative mapping-DO NOT EDIT'!$D$3:$D$91,0))))</f>
        <v>6</v>
      </c>
      <c r="H59" s="95" t="s">
        <v>223</v>
      </c>
      <c r="I59" s="92" t="s">
        <v>349</v>
      </c>
      <c r="J59" s="10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Inspections_Improvement of inspections_BVVMI-005_2022</v>
      </c>
      <c r="K59" s="98" t="s">
        <v>126</v>
      </c>
      <c r="L59" s="91" t="s">
        <v>418</v>
      </c>
      <c r="M59" s="98">
        <v>4</v>
      </c>
      <c r="N59" s="98">
        <v>1</v>
      </c>
      <c r="O59" s="98">
        <v>2</v>
      </c>
      <c r="P59" s="98">
        <v>3</v>
      </c>
      <c r="Q59" s="100">
        <v>4</v>
      </c>
      <c r="R59" s="98">
        <v>2</v>
      </c>
      <c r="S59" s="66"/>
      <c r="T59" s="66"/>
      <c r="U59" s="73"/>
      <c r="V59" s="66" t="s">
        <v>126</v>
      </c>
      <c r="W59" s="30" t="s">
        <v>126</v>
      </c>
      <c r="X59" s="30"/>
      <c r="Y59" s="30"/>
      <c r="Z59" s="30"/>
      <c r="AA59" s="36" t="s">
        <v>126</v>
      </c>
      <c r="AB59" s="30" t="s">
        <v>126</v>
      </c>
      <c r="AC59" s="4"/>
      <c r="AD59" s="4"/>
      <c r="AE59" s="32"/>
      <c r="AF59" s="35"/>
      <c r="AG59" s="34"/>
      <c r="AH59" s="34"/>
    </row>
    <row r="60" spans="1:34" s="3" customFormat="1" ht="53.4" customHeight="1" x14ac:dyDescent="0.3">
      <c r="A60" s="4" t="str">
        <f>'READ ME FIRST'!$D$12</f>
        <v>BVES</v>
      </c>
      <c r="B60" s="44">
        <f>'READ ME FIRST'!$D$15</f>
        <v>44683</v>
      </c>
      <c r="C60" s="50" t="s">
        <v>226</v>
      </c>
      <c r="D60" s="51" t="str">
        <f>IF(Table2[[#This Row],[WMPInitiativeCategory]]="", "",INDEX('Initiative mapping-DO NOT EDIT'!$H$3:$H$12, MATCH(Table2[[#This Row],[WMPInitiativeCategory]],'Initiative mapping-DO NOT EDIT'!$G$3:$G$12,0)))</f>
        <v>7.3.5.</v>
      </c>
      <c r="E60" s="94" t="s">
        <v>410</v>
      </c>
      <c r="F60" s="31"/>
      <c r="G60" s="40">
        <f>IF(Table2[[#This Row],[WMPInitiativeActivity]]="","x",IF(Table2[[#This Row],[WMPInitiativeActivity]]="other", Table2[[#This Row],[ActivityNameifOther]], INDEX('Initiative mapping-DO NOT EDIT'!$C$3:$C$91,MATCH(Table2[[#This Row],[WMPInitiativeActivity]],'Initiative mapping-DO NOT EDIT'!$D$3:$D$91,0))))</f>
        <v>7</v>
      </c>
      <c r="H60" s="95" t="s">
        <v>235</v>
      </c>
      <c r="I60" s="97" t="s">
        <v>350</v>
      </c>
      <c r="J60" s="10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distribution electric lines and equipment_BVAMI-007-2
BVVMI-006_2022</v>
      </c>
      <c r="K60" s="98">
        <v>120</v>
      </c>
      <c r="L60" s="91" t="s">
        <v>210</v>
      </c>
      <c r="M60" s="98">
        <v>211</v>
      </c>
      <c r="N60" s="98">
        <v>0</v>
      </c>
      <c r="O60" s="98">
        <v>0</v>
      </c>
      <c r="P60" s="98">
        <v>211</v>
      </c>
      <c r="Q60" s="100">
        <v>211</v>
      </c>
      <c r="R60" s="98">
        <v>0</v>
      </c>
      <c r="S60" s="66"/>
      <c r="T60" s="66"/>
      <c r="U60" s="73"/>
      <c r="V60" s="66" t="s">
        <v>126</v>
      </c>
      <c r="W60" s="30" t="s">
        <v>126</v>
      </c>
      <c r="X60" s="30"/>
      <c r="Y60" s="30"/>
      <c r="Z60" s="30"/>
      <c r="AA60" s="36" t="s">
        <v>143</v>
      </c>
      <c r="AB60" s="30" t="s">
        <v>126</v>
      </c>
      <c r="AC60" s="4"/>
      <c r="AD60" s="4"/>
      <c r="AE60" s="32"/>
      <c r="AF60" s="35"/>
      <c r="AG60" s="34"/>
      <c r="AH60" s="34"/>
    </row>
    <row r="61" spans="1:34" s="3" customFormat="1" ht="71.400000000000006" customHeight="1" x14ac:dyDescent="0.3">
      <c r="A61" s="4" t="str">
        <f>'READ ME FIRST'!$D$12</f>
        <v>BVES</v>
      </c>
      <c r="B61" s="44">
        <f>'READ ME FIRST'!$D$15</f>
        <v>44683</v>
      </c>
      <c r="C61" s="50" t="s">
        <v>226</v>
      </c>
      <c r="D61" s="51" t="str">
        <f>IF(Table2[[#This Row],[WMPInitiativeCategory]]="", "",INDEX('Initiative mapping-DO NOT EDIT'!$H$3:$H$12, MATCH(Table2[[#This Row],[WMPInitiativeCategory]],'Initiative mapping-DO NOT EDIT'!$G$3:$G$12,0)))</f>
        <v>7.3.5.</v>
      </c>
      <c r="E61" s="94" t="s">
        <v>411</v>
      </c>
      <c r="F61" s="31"/>
      <c r="G61" s="40">
        <f>IF(Table2[[#This Row],[WMPInitiativeActivity]]="","x",IF(Table2[[#This Row],[WMPInitiativeActivity]]="other", Table2[[#This Row],[ActivityNameifOther]], INDEX('Initiative mapping-DO NOT EDIT'!$C$3:$C$91,MATCH(Table2[[#This Row],[WMPInitiativeActivity]],'Initiative mapping-DO NOT EDIT'!$D$3:$D$91,0))))</f>
        <v>8</v>
      </c>
      <c r="H61" s="61" t="s">
        <v>188</v>
      </c>
      <c r="I61" s="38" t="s">
        <v>351</v>
      </c>
      <c r="J6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transmission electric lines and equipment_BVVMI-007_2022</v>
      </c>
      <c r="K61" s="66" t="s">
        <v>126</v>
      </c>
      <c r="L61" s="36" t="s">
        <v>126</v>
      </c>
      <c r="M61" s="66" t="s">
        <v>126</v>
      </c>
      <c r="N61" s="66" t="s">
        <v>126</v>
      </c>
      <c r="O61" s="66" t="s">
        <v>126</v>
      </c>
      <c r="P61" s="66" t="s">
        <v>126</v>
      </c>
      <c r="Q61" s="72" t="s">
        <v>126</v>
      </c>
      <c r="R61" s="66" t="s">
        <v>126</v>
      </c>
      <c r="S61" s="66"/>
      <c r="T61" s="66"/>
      <c r="U61" s="73"/>
      <c r="V61" s="66" t="s">
        <v>126</v>
      </c>
      <c r="W61" s="30" t="s">
        <v>126</v>
      </c>
      <c r="X61" s="30"/>
      <c r="Y61" s="30"/>
      <c r="Z61" s="30"/>
      <c r="AA61" s="37" t="s">
        <v>126</v>
      </c>
      <c r="AB61" s="30" t="s">
        <v>126</v>
      </c>
      <c r="AC61" s="4"/>
      <c r="AD61" s="4"/>
      <c r="AE61" s="32"/>
      <c r="AF61" s="35"/>
      <c r="AG61" s="34"/>
      <c r="AH61" s="34"/>
    </row>
    <row r="62" spans="1:34" s="3" customFormat="1" ht="52.95" customHeight="1" x14ac:dyDescent="0.3">
      <c r="A62" s="4" t="str">
        <f>'READ ME FIRST'!$D$12</f>
        <v>BVES</v>
      </c>
      <c r="B62" s="44">
        <f>'READ ME FIRST'!$D$15</f>
        <v>44683</v>
      </c>
      <c r="C62" s="50" t="s">
        <v>226</v>
      </c>
      <c r="D62" s="51" t="str">
        <f>IF(Table2[[#This Row],[WMPInitiativeCategory]]="", "",INDEX('Initiative mapping-DO NOT EDIT'!$H$3:$H$12, MATCH(Table2[[#This Row],[WMPInitiativeCategory]],'Initiative mapping-DO NOT EDIT'!$G$3:$G$12,0)))</f>
        <v>7.3.5.</v>
      </c>
      <c r="E62" s="50" t="s">
        <v>237</v>
      </c>
      <c r="F62" s="31"/>
      <c r="G62" s="40">
        <f>IF(Table2[[#This Row],[WMPInitiativeActivity]]="","x",IF(Table2[[#This Row],[WMPInitiativeActivity]]="other", Table2[[#This Row],[ActivityNameifOther]], INDEX('Initiative mapping-DO NOT EDIT'!$C$3:$C$91,MATCH(Table2[[#This Row],[WMPInitiativeActivity]],'Initiative mapping-DO NOT EDIT'!$D$3:$D$91,0))))</f>
        <v>9</v>
      </c>
      <c r="H62" s="56" t="s">
        <v>214</v>
      </c>
      <c r="I62" s="38" t="s">
        <v>236</v>
      </c>
      <c r="J6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_BVVMI-008_2022</v>
      </c>
      <c r="K62" s="66">
        <v>122</v>
      </c>
      <c r="L62" s="36" t="s">
        <v>202</v>
      </c>
      <c r="M62" s="98">
        <v>211</v>
      </c>
      <c r="N62" s="98">
        <v>0</v>
      </c>
      <c r="O62" s="98">
        <v>0</v>
      </c>
      <c r="P62" s="98">
        <v>211</v>
      </c>
      <c r="Q62" s="99">
        <v>211</v>
      </c>
      <c r="R62" s="98">
        <v>0</v>
      </c>
      <c r="S62" s="98"/>
      <c r="T62" s="98"/>
      <c r="U62" s="100"/>
      <c r="V62" s="98" t="s">
        <v>126</v>
      </c>
      <c r="W62" s="90" t="s">
        <v>126</v>
      </c>
      <c r="X62" s="30"/>
      <c r="Y62" s="30"/>
      <c r="Z62" s="30"/>
      <c r="AA62" s="37" t="s">
        <v>143</v>
      </c>
      <c r="AB62" s="30" t="s">
        <v>126</v>
      </c>
      <c r="AC62" s="4"/>
      <c r="AD62" s="4"/>
      <c r="AE62" s="32"/>
      <c r="AF62" s="35"/>
      <c r="AG62" s="34"/>
      <c r="AH62" s="34"/>
    </row>
    <row r="63" spans="1:34" s="3" customFormat="1" ht="52.95" customHeight="1" x14ac:dyDescent="0.3">
      <c r="A63" s="89" t="str">
        <f>'READ ME FIRST'!$D$12</f>
        <v>BVES</v>
      </c>
      <c r="B63" s="93">
        <f>'READ ME FIRST'!$D$15</f>
        <v>44683</v>
      </c>
      <c r="C63" s="50" t="s">
        <v>226</v>
      </c>
      <c r="D63" s="51" t="str">
        <f>IF(Table2[[#This Row],[WMPInitiativeCategory]]="", "",INDEX('Initiative mapping-DO NOT EDIT'!$H$3:$H$12, MATCH(Table2[[#This Row],[WMPInitiativeCategory]],'Initiative mapping-DO NOT EDIT'!$G$3:$G$12,0)))</f>
        <v>7.3.5.</v>
      </c>
      <c r="E63" s="50" t="s">
        <v>237</v>
      </c>
      <c r="F63" s="31"/>
      <c r="G63" s="40">
        <f>IF(Table2[[#This Row],[WMPInitiativeActivity]]="","x",IF(Table2[[#This Row],[WMPInitiativeActivity]]="other", Table2[[#This Row],[ActivityNameifOther]], INDEX('Initiative mapping-DO NOT EDIT'!$C$3:$C$91,MATCH(Table2[[#This Row],[WMPInitiativeActivity]],'Initiative mapping-DO NOT EDIT'!$D$3:$D$91,0))))</f>
        <v>9</v>
      </c>
      <c r="H63" s="95" t="s">
        <v>428</v>
      </c>
      <c r="I63" s="81"/>
      <c r="J63" s="78"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__2022</v>
      </c>
      <c r="K63" s="82"/>
      <c r="L63" s="91" t="s">
        <v>425</v>
      </c>
      <c r="M63" s="98">
        <v>211</v>
      </c>
      <c r="N63" s="98">
        <v>0</v>
      </c>
      <c r="O63" s="98">
        <v>0</v>
      </c>
      <c r="P63" s="98">
        <v>211</v>
      </c>
      <c r="Q63" s="100">
        <v>211</v>
      </c>
      <c r="R63" s="98">
        <v>0</v>
      </c>
      <c r="S63" s="98"/>
      <c r="T63" s="98"/>
      <c r="U63" s="98"/>
      <c r="V63" s="98" t="s">
        <v>126</v>
      </c>
      <c r="W63" s="90" t="s">
        <v>126</v>
      </c>
      <c r="X63" s="30"/>
      <c r="Y63" s="83"/>
      <c r="Z63" s="83"/>
      <c r="AA63" s="91" t="s">
        <v>143</v>
      </c>
      <c r="AB63" s="90" t="s">
        <v>126</v>
      </c>
      <c r="AC63" s="76"/>
      <c r="AD63" s="76"/>
      <c r="AE63" s="84"/>
      <c r="AF63" s="85"/>
      <c r="AG63" s="86"/>
      <c r="AH63" s="86"/>
    </row>
    <row r="64" spans="1:34" s="3" customFormat="1" ht="69.599999999999994" customHeight="1" x14ac:dyDescent="0.3">
      <c r="A64" s="4" t="str">
        <f>'READ ME FIRST'!$D$12</f>
        <v>BVES</v>
      </c>
      <c r="B64" s="44">
        <f>'READ ME FIRST'!$D$15</f>
        <v>44683</v>
      </c>
      <c r="C64" s="50" t="s">
        <v>226</v>
      </c>
      <c r="D64" s="51" t="str">
        <f>IF(Table2[[#This Row],[WMPInitiativeCategory]]="", "",INDEX('Initiative mapping-DO NOT EDIT'!$H$3:$H$12, MATCH(Table2[[#This Row],[WMPInitiativeCategory]],'Initiative mapping-DO NOT EDIT'!$G$3:$G$12,0)))</f>
        <v>7.3.5.</v>
      </c>
      <c r="E64" s="50" t="s">
        <v>216</v>
      </c>
      <c r="F64" s="31"/>
      <c r="G64" s="40">
        <f>IF(Table2[[#This Row],[WMPInitiativeActivity]]="","x",IF(Table2[[#This Row],[WMPInitiativeActivity]]="other", Table2[[#This Row],[ActivityNameifOther]], INDEX('Initiative mapping-DO NOT EDIT'!$C$3:$C$91,MATCH(Table2[[#This Row],[WMPInitiativeActivity]],'Initiative mapping-DO NOT EDIT'!$D$3:$D$91,0))))</f>
        <v>10</v>
      </c>
      <c r="H64" s="61" t="s">
        <v>188</v>
      </c>
      <c r="I64" s="38" t="s">
        <v>238</v>
      </c>
      <c r="J6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 of transmission electric lines and _BVVMI-009_2022</v>
      </c>
      <c r="K64" s="66" t="s">
        <v>126</v>
      </c>
      <c r="L64" s="36" t="s">
        <v>126</v>
      </c>
      <c r="M64" s="66" t="s">
        <v>126</v>
      </c>
      <c r="N64" s="66" t="s">
        <v>126</v>
      </c>
      <c r="O64" s="66" t="s">
        <v>126</v>
      </c>
      <c r="P64" s="66" t="s">
        <v>126</v>
      </c>
      <c r="Q64" s="72" t="s">
        <v>126</v>
      </c>
      <c r="R64" s="66" t="s">
        <v>126</v>
      </c>
      <c r="S64" s="66"/>
      <c r="T64" s="66"/>
      <c r="U64" s="73"/>
      <c r="V64" s="66" t="s">
        <v>126</v>
      </c>
      <c r="W64" s="30" t="s">
        <v>126</v>
      </c>
      <c r="X64" s="30"/>
      <c r="Y64" s="30"/>
      <c r="Z64" s="30"/>
      <c r="AA64" s="37" t="s">
        <v>126</v>
      </c>
      <c r="AB64" s="30" t="s">
        <v>126</v>
      </c>
      <c r="AC64" s="4"/>
      <c r="AD64" s="4"/>
      <c r="AE64" s="32"/>
      <c r="AF64" s="35"/>
      <c r="AG64" s="34"/>
      <c r="AH64" s="34"/>
    </row>
    <row r="65" spans="1:34" s="3" customFormat="1" ht="51.6" customHeight="1" x14ac:dyDescent="0.3">
      <c r="A65" s="4" t="str">
        <f>'READ ME FIRST'!$D$12</f>
        <v>BVES</v>
      </c>
      <c r="B65" s="44">
        <f>'READ ME FIRST'!$D$15</f>
        <v>44683</v>
      </c>
      <c r="C65" s="50" t="s">
        <v>226</v>
      </c>
      <c r="D65" s="51" t="str">
        <f>IF(Table2[[#This Row],[WMPInitiativeCategory]]="", "",INDEX('Initiative mapping-DO NOT EDIT'!$H$3:$H$12, MATCH(Table2[[#This Row],[WMPInitiativeCategory]],'Initiative mapping-DO NOT EDIT'!$G$3:$G$12,0)))</f>
        <v>7.3.5.</v>
      </c>
      <c r="E65" s="50" t="s">
        <v>239</v>
      </c>
      <c r="F65" s="31"/>
      <c r="G65" s="40">
        <f>IF(Table2[[#This Row],[WMPInitiativeActivity]]="","x",IF(Table2[[#This Row],[WMPInitiativeActivity]]="other", Table2[[#This Row],[ActivityNameifOther]], INDEX('Initiative mapping-DO NOT EDIT'!$C$3:$C$91,MATCH(Table2[[#This Row],[WMPInitiativeActivity]],'Initiative mapping-DO NOT EDIT'!$D$3:$D$91,0))))</f>
        <v>11</v>
      </c>
      <c r="H65" s="56" t="s">
        <v>323</v>
      </c>
      <c r="I65" s="62" t="s">
        <v>352</v>
      </c>
      <c r="J6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distribution electric lines and equipment _BVAMI-011-2
BVVMI-010_2022</v>
      </c>
      <c r="K65" s="66">
        <v>91</v>
      </c>
      <c r="L65" s="36" t="s">
        <v>202</v>
      </c>
      <c r="M65" s="98">
        <v>211</v>
      </c>
      <c r="N65" s="98">
        <v>25</v>
      </c>
      <c r="O65" s="98">
        <v>75</v>
      </c>
      <c r="P65" s="98">
        <v>211</v>
      </c>
      <c r="Q65" s="100">
        <v>211</v>
      </c>
      <c r="R65" s="98">
        <v>83.2</v>
      </c>
      <c r="S65" s="66"/>
      <c r="T65" s="66"/>
      <c r="U65" s="73"/>
      <c r="V65" s="66" t="s">
        <v>126</v>
      </c>
      <c r="W65" s="30" t="s">
        <v>126</v>
      </c>
      <c r="X65" s="30"/>
      <c r="Y65" s="30"/>
      <c r="Z65" s="30"/>
      <c r="AA65" s="36" t="s">
        <v>143</v>
      </c>
      <c r="AB65" s="30" t="s">
        <v>126</v>
      </c>
      <c r="AC65" s="4"/>
      <c r="AD65" s="4"/>
      <c r="AE65" s="32"/>
      <c r="AF65" s="35"/>
      <c r="AG65" s="34"/>
      <c r="AH65" s="34"/>
    </row>
    <row r="66" spans="1:34" s="3" customFormat="1" ht="68.400000000000006" customHeight="1" x14ac:dyDescent="0.3">
      <c r="A66" s="4" t="str">
        <f>'READ ME FIRST'!$D$12</f>
        <v>BVES</v>
      </c>
      <c r="B66" s="44">
        <f>'READ ME FIRST'!$D$15</f>
        <v>44683</v>
      </c>
      <c r="C66" s="50" t="s">
        <v>226</v>
      </c>
      <c r="D66" s="51" t="str">
        <f>IF(Table2[[#This Row],[WMPInitiativeCategory]]="", "",INDEX('Initiative mapping-DO NOT EDIT'!$H$3:$H$12, MATCH(Table2[[#This Row],[WMPInitiativeCategory]],'Initiative mapping-DO NOT EDIT'!$G$3:$G$12,0)))</f>
        <v>7.3.5.</v>
      </c>
      <c r="E66" s="50" t="s">
        <v>240</v>
      </c>
      <c r="F66" s="31"/>
      <c r="G66" s="40">
        <f>IF(Table2[[#This Row],[WMPInitiativeActivity]]="","x",IF(Table2[[#This Row],[WMPInitiativeActivity]]="other", Table2[[#This Row],[ActivityNameifOther]], INDEX('Initiative mapping-DO NOT EDIT'!$C$3:$C$91,MATCH(Table2[[#This Row],[WMPInitiativeActivity]],'Initiative mapping-DO NOT EDIT'!$D$3:$D$91,0))))</f>
        <v>12</v>
      </c>
      <c r="H66" s="61" t="s">
        <v>188</v>
      </c>
      <c r="I66" s="38" t="s">
        <v>353</v>
      </c>
      <c r="J6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transmission electric lines and equipment _BVVMI-011_2022</v>
      </c>
      <c r="K66" s="66" t="s">
        <v>126</v>
      </c>
      <c r="L66" s="36" t="s">
        <v>126</v>
      </c>
      <c r="M66" s="66" t="s">
        <v>126</v>
      </c>
      <c r="N66" s="66" t="s">
        <v>126</v>
      </c>
      <c r="O66" s="66" t="s">
        <v>126</v>
      </c>
      <c r="P66" s="66" t="s">
        <v>126</v>
      </c>
      <c r="Q66" s="72" t="s">
        <v>126</v>
      </c>
      <c r="R66" s="66" t="s">
        <v>126</v>
      </c>
      <c r="S66" s="66"/>
      <c r="T66" s="66"/>
      <c r="U66" s="73"/>
      <c r="V66" s="66" t="s">
        <v>126</v>
      </c>
      <c r="W66" s="30" t="s">
        <v>126</v>
      </c>
      <c r="X66" s="30"/>
      <c r="Y66" s="30"/>
      <c r="Z66" s="30"/>
      <c r="AA66" s="37" t="s">
        <v>126</v>
      </c>
      <c r="AB66" s="30" t="s">
        <v>126</v>
      </c>
      <c r="AC66" s="4"/>
      <c r="AD66" s="4"/>
      <c r="AE66" s="32"/>
      <c r="AF66" s="35"/>
      <c r="AG66" s="34"/>
      <c r="AH66" s="34"/>
    </row>
    <row r="67" spans="1:34" s="3" customFormat="1" ht="52.2" customHeight="1" x14ac:dyDescent="0.3">
      <c r="A67" s="4" t="str">
        <f>'READ ME FIRST'!$D$12</f>
        <v>BVES</v>
      </c>
      <c r="B67" s="44">
        <f>'READ ME FIRST'!$D$15</f>
        <v>44683</v>
      </c>
      <c r="C67" s="50" t="s">
        <v>226</v>
      </c>
      <c r="D67" s="51" t="str">
        <f>IF(Table2[[#This Row],[WMPInitiativeCategory]]="", "",INDEX('Initiative mapping-DO NOT EDIT'!$H$3:$H$12, MATCH(Table2[[#This Row],[WMPInitiativeCategory]],'Initiative mapping-DO NOT EDIT'!$G$3:$G$12,0)))</f>
        <v>7.3.5.</v>
      </c>
      <c r="E67" s="94" t="s">
        <v>412</v>
      </c>
      <c r="F67" s="31"/>
      <c r="G67" s="40">
        <f>IF(Table2[[#This Row],[WMPInitiativeActivity]]="","x",IF(Table2[[#This Row],[WMPInitiativeActivity]]="other", Table2[[#This Row],[ActivityNameifOther]], INDEX('Initiative mapping-DO NOT EDIT'!$C$3:$C$91,MATCH(Table2[[#This Row],[WMPInitiativeActivity]],'Initiative mapping-DO NOT EDIT'!$D$3:$D$91,0))))</f>
        <v>13</v>
      </c>
      <c r="H67" s="56" t="s">
        <v>223</v>
      </c>
      <c r="I67" s="62" t="s">
        <v>354</v>
      </c>
      <c r="J6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Inspections_Quality assurance / quality control of vegetation management_BVAMI-014-2
BVVMI-012_2022</v>
      </c>
      <c r="K67" s="66">
        <v>95</v>
      </c>
      <c r="L67" s="36" t="s">
        <v>374</v>
      </c>
      <c r="M67" s="66">
        <v>72</v>
      </c>
      <c r="N67" s="66">
        <v>18</v>
      </c>
      <c r="O67" s="66">
        <v>36</v>
      </c>
      <c r="P67" s="66">
        <v>54</v>
      </c>
      <c r="Q67" s="72">
        <v>72</v>
      </c>
      <c r="R67" s="98">
        <v>16</v>
      </c>
      <c r="S67" s="66"/>
      <c r="T67" s="66"/>
      <c r="U67" s="73"/>
      <c r="V67" s="66" t="s">
        <v>126</v>
      </c>
      <c r="W67" s="30" t="s">
        <v>126</v>
      </c>
      <c r="X67" s="30"/>
      <c r="Y67" s="30"/>
      <c r="Z67" s="30"/>
      <c r="AA67" s="36" t="s">
        <v>143</v>
      </c>
      <c r="AB67" s="30" t="s">
        <v>126</v>
      </c>
      <c r="AC67" s="4"/>
      <c r="AD67" s="4"/>
      <c r="AE67" s="32"/>
      <c r="AF67" s="35"/>
      <c r="AG67" s="34"/>
      <c r="AH67" s="34"/>
    </row>
    <row r="68" spans="1:34" s="3" customFormat="1" ht="51" customHeight="1" x14ac:dyDescent="0.3">
      <c r="A68" s="4" t="str">
        <f>'READ ME FIRST'!$D$12</f>
        <v>BVES</v>
      </c>
      <c r="B68" s="44">
        <f>'READ ME FIRST'!$D$15</f>
        <v>44683</v>
      </c>
      <c r="C68" s="50" t="s">
        <v>226</v>
      </c>
      <c r="D68" s="51" t="str">
        <f>IF(Table2[[#This Row],[WMPInitiativeCategory]]="", "",INDEX('Initiative mapping-DO NOT EDIT'!$H$3:$H$12, MATCH(Table2[[#This Row],[WMPInitiativeCategory]],'Initiative mapping-DO NOT EDIT'!$G$3:$G$12,0)))</f>
        <v>7.3.5.</v>
      </c>
      <c r="E68" s="50" t="s">
        <v>242</v>
      </c>
      <c r="F68" s="31"/>
      <c r="G68" s="40">
        <f>IF(Table2[[#This Row],[WMPInitiativeActivity]]="","x",IF(Table2[[#This Row],[WMPInitiativeActivity]]="other", Table2[[#This Row],[ActivityNameifOther]], INDEX('Initiative mapping-DO NOT EDIT'!$C$3:$C$91,MATCH(Table2[[#This Row],[WMPInitiativeActivity]],'Initiative mapping-DO NOT EDIT'!$D$3:$D$91,0))))</f>
        <v>14</v>
      </c>
      <c r="H68" s="56" t="s">
        <v>243</v>
      </c>
      <c r="I68" s="38" t="s">
        <v>241</v>
      </c>
      <c r="J6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Inspections_Recruiting and training of vegetation management personnel  _BVVMI-013_2022</v>
      </c>
      <c r="K68" s="66">
        <v>72</v>
      </c>
      <c r="L68" s="36" t="s">
        <v>126</v>
      </c>
      <c r="M68" s="66" t="s">
        <v>126</v>
      </c>
      <c r="N68" s="66" t="s">
        <v>126</v>
      </c>
      <c r="O68" s="66" t="s">
        <v>126</v>
      </c>
      <c r="P68" s="66" t="s">
        <v>126</v>
      </c>
      <c r="Q68" s="73" t="s">
        <v>126</v>
      </c>
      <c r="R68" s="66" t="s">
        <v>126</v>
      </c>
      <c r="S68" s="66"/>
      <c r="T68" s="66"/>
      <c r="U68" s="73"/>
      <c r="V68" s="66" t="s">
        <v>245</v>
      </c>
      <c r="W68" s="30" t="s">
        <v>246</v>
      </c>
      <c r="X68" s="30"/>
      <c r="Y68" s="30"/>
      <c r="Z68" s="30"/>
      <c r="AA68" s="36" t="s">
        <v>143</v>
      </c>
      <c r="AB68" s="30" t="s">
        <v>126</v>
      </c>
      <c r="AC68" s="4"/>
      <c r="AD68" s="4"/>
      <c r="AE68" s="32"/>
      <c r="AF68" s="35"/>
      <c r="AG68" s="34"/>
      <c r="AH68" s="34"/>
    </row>
    <row r="69" spans="1:34" s="3" customFormat="1" ht="94.95" customHeight="1" x14ac:dyDescent="0.3">
      <c r="A69" s="4" t="str">
        <f>'READ ME FIRST'!$D$12</f>
        <v>BVES</v>
      </c>
      <c r="B69" s="44">
        <f>'READ ME FIRST'!$D$15</f>
        <v>44683</v>
      </c>
      <c r="C69" s="50" t="s">
        <v>226</v>
      </c>
      <c r="D69" s="51" t="str">
        <f>IF(Table2[[#This Row],[WMPInitiativeCategory]]="", "",INDEX('Initiative mapping-DO NOT EDIT'!$H$3:$H$12, MATCH(Table2[[#This Row],[WMPInitiativeCategory]],'Initiative mapping-DO NOT EDIT'!$G$3:$G$12,0)))</f>
        <v>7.3.5.</v>
      </c>
      <c r="E69" s="94" t="s">
        <v>413</v>
      </c>
      <c r="F69" s="31"/>
      <c r="G69" s="40">
        <f>IF(Table2[[#This Row],[WMPInitiativeActivity]]="","x",IF(Table2[[#This Row],[WMPInitiativeActivity]]="other", Table2[[#This Row],[ActivityNameifOther]], INDEX('Initiative mapping-DO NOT EDIT'!$C$3:$C$91,MATCH(Table2[[#This Row],[WMPInitiativeActivity]],'Initiative mapping-DO NOT EDIT'!$D$3:$D$91,0))))</f>
        <v>15</v>
      </c>
      <c r="H69" s="95" t="s">
        <v>413</v>
      </c>
      <c r="I69" s="38" t="s">
        <v>244</v>
      </c>
      <c r="J6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Inspections_Identification and remediation of “at-risk species” _BVVMI-014_2022</v>
      </c>
      <c r="K69" s="66" t="s">
        <v>126</v>
      </c>
      <c r="L69" s="36" t="s">
        <v>126</v>
      </c>
      <c r="M69" s="66" t="s">
        <v>126</v>
      </c>
      <c r="N69" s="66" t="s">
        <v>126</v>
      </c>
      <c r="O69" s="66" t="s">
        <v>126</v>
      </c>
      <c r="P69" s="66" t="s">
        <v>126</v>
      </c>
      <c r="Q69" s="72" t="s">
        <v>126</v>
      </c>
      <c r="R69" s="66" t="s">
        <v>126</v>
      </c>
      <c r="S69" s="66"/>
      <c r="T69" s="66"/>
      <c r="U69" s="73"/>
      <c r="V69" s="66" t="s">
        <v>126</v>
      </c>
      <c r="W69" s="30" t="s">
        <v>126</v>
      </c>
      <c r="X69" s="30"/>
      <c r="Y69" s="30"/>
      <c r="Z69" s="30"/>
      <c r="AA69" s="36" t="s">
        <v>126</v>
      </c>
      <c r="AB69" s="30" t="s">
        <v>126</v>
      </c>
      <c r="AC69" s="4"/>
      <c r="AD69" s="4"/>
      <c r="AE69" s="32"/>
      <c r="AF69" s="35"/>
      <c r="AG69" s="34"/>
      <c r="AH69" s="34"/>
    </row>
    <row r="70" spans="1:34" s="3" customFormat="1" ht="98.4" customHeight="1" x14ac:dyDescent="0.3">
      <c r="A70" s="4" t="str">
        <f>'READ ME FIRST'!$D$12</f>
        <v>BVES</v>
      </c>
      <c r="B70" s="44">
        <f>'READ ME FIRST'!$D$15</f>
        <v>44683</v>
      </c>
      <c r="C70" s="50" t="s">
        <v>226</v>
      </c>
      <c r="D70" s="51" t="str">
        <f>IF(Table2[[#This Row],[WMPInitiativeCategory]]="", "",INDEX('Initiative mapping-DO NOT EDIT'!$H$3:$H$12, MATCH(Table2[[#This Row],[WMPInitiativeCategory]],'Initiative mapping-DO NOT EDIT'!$G$3:$G$12,0)))</f>
        <v>7.3.5.</v>
      </c>
      <c r="E70" s="50" t="s">
        <v>247</v>
      </c>
      <c r="F70" s="31"/>
      <c r="G70" s="40">
        <f>IF(Table2[[#This Row],[WMPInitiativeActivity]]="","x",IF(Table2[[#This Row],[WMPInitiativeActivity]]="other", Table2[[#This Row],[ActivityNameifOther]], INDEX('Initiative mapping-DO NOT EDIT'!$C$3:$C$91,MATCH(Table2[[#This Row],[WMPInitiativeActivity]],'Initiative mapping-DO NOT EDIT'!$D$3:$D$91,0))))</f>
        <v>16</v>
      </c>
      <c r="H70" s="56" t="s">
        <v>233</v>
      </c>
      <c r="I70" s="62" t="s">
        <v>364</v>
      </c>
      <c r="J7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Inspections_Removal and remediation of trees with strike potential to electric lines and equipment  _BVVMI-015-1_2022</v>
      </c>
      <c r="K70" s="66">
        <v>64</v>
      </c>
      <c r="L70" s="91" t="s">
        <v>420</v>
      </c>
      <c r="M70" s="98">
        <v>88</v>
      </c>
      <c r="N70" s="98">
        <v>18</v>
      </c>
      <c r="O70" s="98">
        <v>36</v>
      </c>
      <c r="P70" s="98">
        <v>66</v>
      </c>
      <c r="Q70" s="99">
        <v>88</v>
      </c>
      <c r="R70" s="98">
        <v>20</v>
      </c>
      <c r="S70" s="66"/>
      <c r="T70" s="66"/>
      <c r="U70" s="73"/>
      <c r="V70" s="98" t="s">
        <v>126</v>
      </c>
      <c r="W70" s="90" t="s">
        <v>126</v>
      </c>
      <c r="X70" s="30"/>
      <c r="Y70" s="30"/>
      <c r="Z70" s="30"/>
      <c r="AA70" s="36" t="s">
        <v>143</v>
      </c>
      <c r="AB70" s="30" t="s">
        <v>126</v>
      </c>
      <c r="AC70" s="4"/>
      <c r="AD70" s="4"/>
      <c r="AE70" s="32"/>
      <c r="AF70" s="35"/>
      <c r="AG70" s="34"/>
      <c r="AH70" s="34"/>
    </row>
    <row r="71" spans="1:34" s="3" customFormat="1" ht="53.4" customHeight="1" x14ac:dyDescent="0.3">
      <c r="A71" s="4" t="str">
        <f>'READ ME FIRST'!$D$12</f>
        <v>BVES</v>
      </c>
      <c r="B71" s="44">
        <f>'READ ME FIRST'!$D$15</f>
        <v>44683</v>
      </c>
      <c r="C71" s="50" t="s">
        <v>226</v>
      </c>
      <c r="D71" s="51" t="str">
        <f>IF(Table2[[#This Row],[WMPInitiativeCategory]]="", "",INDEX('Initiative mapping-DO NOT EDIT'!$H$3:$H$12, MATCH(Table2[[#This Row],[WMPInitiativeCategory]],'Initiative mapping-DO NOT EDIT'!$G$3:$G$12,0)))</f>
        <v>7.3.5.</v>
      </c>
      <c r="E71" s="50" t="s">
        <v>248</v>
      </c>
      <c r="F71" s="31"/>
      <c r="G71" s="40">
        <f>IF(Table2[[#This Row],[WMPInitiativeActivity]]="","x",IF(Table2[[#This Row],[WMPInitiativeActivity]]="other", Table2[[#This Row],[ActivityNameifOther]], INDEX('Initiative mapping-DO NOT EDIT'!$C$3:$C$91,MATCH(Table2[[#This Row],[WMPInitiativeActivity]],'Initiative mapping-DO NOT EDIT'!$D$3:$D$91,0))))</f>
        <v>17</v>
      </c>
      <c r="H71" s="56" t="s">
        <v>321</v>
      </c>
      <c r="I71" s="62" t="s">
        <v>366</v>
      </c>
      <c r="J7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inspection _BVAMI-015-2
BVVMI-016_2022</v>
      </c>
      <c r="K71" s="66">
        <v>91</v>
      </c>
      <c r="L71" s="91" t="s">
        <v>249</v>
      </c>
      <c r="M71" s="98">
        <v>144</v>
      </c>
      <c r="N71" s="98">
        <v>36</v>
      </c>
      <c r="O71" s="98">
        <v>72</v>
      </c>
      <c r="P71" s="98">
        <v>108</v>
      </c>
      <c r="Q71" s="100">
        <v>144</v>
      </c>
      <c r="R71" s="98">
        <v>39</v>
      </c>
      <c r="S71" s="66"/>
      <c r="T71" s="66"/>
      <c r="U71" s="73"/>
      <c r="V71" s="66" t="s">
        <v>126</v>
      </c>
      <c r="W71" s="30" t="s">
        <v>126</v>
      </c>
      <c r="X71" s="30"/>
      <c r="Y71" s="30"/>
      <c r="Z71" s="30"/>
      <c r="AA71" s="36" t="s">
        <v>143</v>
      </c>
      <c r="AB71" s="30" t="s">
        <v>126</v>
      </c>
      <c r="AC71" s="4"/>
      <c r="AD71" s="4"/>
      <c r="AE71" s="32"/>
      <c r="AF71" s="35"/>
      <c r="AG71" s="34"/>
      <c r="AH71" s="34"/>
    </row>
    <row r="72" spans="1:34" s="3" customFormat="1" ht="128.4" customHeight="1" x14ac:dyDescent="0.3">
      <c r="A72" s="4" t="str">
        <f>'READ ME FIRST'!$D$12</f>
        <v>BVES</v>
      </c>
      <c r="B72" s="44">
        <f>'READ ME FIRST'!$D$15</f>
        <v>44683</v>
      </c>
      <c r="C72" s="50" t="s">
        <v>226</v>
      </c>
      <c r="D72" s="51" t="str">
        <f>IF(Table2[[#This Row],[WMPInitiativeCategory]]="", "",INDEX('Initiative mapping-DO NOT EDIT'!$H$3:$H$12, MATCH(Table2[[#This Row],[WMPInitiativeCategory]],'Initiative mapping-DO NOT EDIT'!$G$3:$G$12,0)))</f>
        <v>7.3.5.</v>
      </c>
      <c r="E72" s="50" t="s">
        <v>250</v>
      </c>
      <c r="F72" s="31"/>
      <c r="G72" s="40">
        <f>IF(Table2[[#This Row],[WMPInitiativeActivity]]="","x",IF(Table2[[#This Row],[WMPInitiativeActivity]]="other", Table2[[#This Row],[ActivityNameifOther]], INDEX('Initiative mapping-DO NOT EDIT'!$C$3:$C$91,MATCH(Table2[[#This Row],[WMPInitiativeActivity]],'Initiative mapping-DO NOT EDIT'!$D$3:$D$91,0))))</f>
        <v>18</v>
      </c>
      <c r="H72" s="56" t="s">
        <v>251</v>
      </c>
      <c r="I72" s="38" t="s">
        <v>367</v>
      </c>
      <c r="J7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vegetation management  _BVVMI-017_2022</v>
      </c>
      <c r="K72" s="66">
        <v>64</v>
      </c>
      <c r="L72" s="36" t="s">
        <v>126</v>
      </c>
      <c r="M72" s="66" t="s">
        <v>126</v>
      </c>
      <c r="N72" s="66" t="s">
        <v>126</v>
      </c>
      <c r="O72" s="66" t="s">
        <v>126</v>
      </c>
      <c r="P72" s="66" t="s">
        <v>126</v>
      </c>
      <c r="Q72" s="72" t="s">
        <v>126</v>
      </c>
      <c r="R72" s="66" t="s">
        <v>126</v>
      </c>
      <c r="S72" s="66"/>
      <c r="T72" s="66"/>
      <c r="U72" s="73"/>
      <c r="V72" s="66" t="s">
        <v>252</v>
      </c>
      <c r="W72" s="30" t="s">
        <v>253</v>
      </c>
      <c r="X72" s="30"/>
      <c r="Y72" s="30"/>
      <c r="Z72" s="30"/>
      <c r="AA72" s="36" t="s">
        <v>143</v>
      </c>
      <c r="AB72" s="30" t="s">
        <v>126</v>
      </c>
      <c r="AC72" s="4"/>
      <c r="AD72" s="4"/>
      <c r="AE72" s="32"/>
      <c r="AF72" s="35"/>
      <c r="AG72" s="34"/>
      <c r="AH72" s="34"/>
    </row>
    <row r="73" spans="1:34" s="3" customFormat="1" ht="61.2" customHeight="1" x14ac:dyDescent="0.3">
      <c r="A73" s="4" t="str">
        <f>'READ ME FIRST'!$D$12</f>
        <v>BVES</v>
      </c>
      <c r="B73" s="44">
        <f>'READ ME FIRST'!$D$15</f>
        <v>44683</v>
      </c>
      <c r="C73" s="50" t="s">
        <v>226</v>
      </c>
      <c r="D73" s="51" t="str">
        <f>IF(Table2[[#This Row],[WMPInitiativeCategory]]="", "",INDEX('Initiative mapping-DO NOT EDIT'!$H$3:$H$12, MATCH(Table2[[#This Row],[WMPInitiativeCategory]],'Initiative mapping-DO NOT EDIT'!$G$3:$G$12,0)))</f>
        <v>7.3.5.</v>
      </c>
      <c r="E73" s="94" t="s">
        <v>414</v>
      </c>
      <c r="F73" s="31"/>
      <c r="G73" s="40">
        <f>IF(Table2[[#This Row],[WMPInitiativeActivity]]="","x",IF(Table2[[#This Row],[WMPInitiativeActivity]]="other", Table2[[#This Row],[ActivityNameifOther]], INDEX('Initiative mapping-DO NOT EDIT'!$C$3:$C$91,MATCH(Table2[[#This Row],[WMPInitiativeActivity]],'Initiative mapping-DO NOT EDIT'!$D$3:$D$91,0))))</f>
        <v>19</v>
      </c>
      <c r="H73" s="56" t="s">
        <v>324</v>
      </c>
      <c r="I73" s="62" t="s">
        <v>368</v>
      </c>
      <c r="J7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enterprise system_BVDG-001-2
BVVMI-018_2022</v>
      </c>
      <c r="K73" s="66">
        <v>64</v>
      </c>
      <c r="L73" s="36" t="s">
        <v>126</v>
      </c>
      <c r="M73" s="66" t="s">
        <v>126</v>
      </c>
      <c r="N73" s="66" t="s">
        <v>126</v>
      </c>
      <c r="O73" s="66" t="s">
        <v>126</v>
      </c>
      <c r="P73" s="66" t="s">
        <v>126</v>
      </c>
      <c r="Q73" s="72" t="s">
        <v>126</v>
      </c>
      <c r="R73" s="66" t="s">
        <v>126</v>
      </c>
      <c r="S73" s="66"/>
      <c r="T73" s="66"/>
      <c r="U73" s="73"/>
      <c r="V73" s="66" t="s">
        <v>325</v>
      </c>
      <c r="W73" s="30" t="s">
        <v>375</v>
      </c>
      <c r="X73" s="30"/>
      <c r="Y73" s="30"/>
      <c r="Z73" s="30"/>
      <c r="AA73" s="37" t="s">
        <v>143</v>
      </c>
      <c r="AB73" s="30" t="s">
        <v>126</v>
      </c>
      <c r="AC73" s="4"/>
      <c r="AD73" s="4"/>
      <c r="AE73" s="32"/>
      <c r="AF73" s="35"/>
      <c r="AG73" s="34"/>
      <c r="AH73" s="34"/>
    </row>
    <row r="74" spans="1:34" s="3" customFormat="1" ht="61.95" customHeight="1" x14ac:dyDescent="0.3">
      <c r="A74" s="4" t="str">
        <f>'READ ME FIRST'!$D$12</f>
        <v>BVES</v>
      </c>
      <c r="B74" s="44">
        <f>'READ ME FIRST'!$D$15</f>
        <v>44683</v>
      </c>
      <c r="C74" s="50" t="s">
        <v>226</v>
      </c>
      <c r="D74" s="51" t="str">
        <f>IF(Table2[[#This Row],[WMPInitiativeCategory]]="", "",INDEX('Initiative mapping-DO NOT EDIT'!$H$3:$H$12, MATCH(Table2[[#This Row],[WMPInitiativeCategory]],'Initiative mapping-DO NOT EDIT'!$G$3:$G$12,0)))</f>
        <v>7.3.5.</v>
      </c>
      <c r="E74" s="50" t="s">
        <v>254</v>
      </c>
      <c r="F74" s="31"/>
      <c r="G74" s="40">
        <f>IF(Table2[[#This Row],[WMPInitiativeActivity]]="","x",IF(Table2[[#This Row],[WMPInitiativeActivity]]="other", Table2[[#This Row],[ActivityNameifOther]], INDEX('Initiative mapping-DO NOT EDIT'!$C$3:$C$91,MATCH(Table2[[#This Row],[WMPInitiativeActivity]],'Initiative mapping-DO NOT EDIT'!$D$3:$D$91,0))))</f>
        <v>20</v>
      </c>
      <c r="H74" s="56" t="s">
        <v>233</v>
      </c>
      <c r="I74" s="62" t="s">
        <v>373</v>
      </c>
      <c r="J7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to achieve clearances around electric lines and equipment  _BVVMI-015-3
BVVMI-019_2022</v>
      </c>
      <c r="K74" s="66">
        <v>65</v>
      </c>
      <c r="L74" s="91" t="s">
        <v>421</v>
      </c>
      <c r="M74" s="98">
        <v>72</v>
      </c>
      <c r="N74" s="98">
        <v>18</v>
      </c>
      <c r="O74" s="98">
        <v>36</v>
      </c>
      <c r="P74" s="98">
        <v>54</v>
      </c>
      <c r="Q74" s="99">
        <v>72</v>
      </c>
      <c r="R74" s="98">
        <v>36.6</v>
      </c>
      <c r="S74" s="66"/>
      <c r="T74" s="66"/>
      <c r="U74" s="73"/>
      <c r="V74" s="66" t="s">
        <v>126</v>
      </c>
      <c r="W74" s="30" t="s">
        <v>126</v>
      </c>
      <c r="X74" s="30"/>
      <c r="Y74" s="30"/>
      <c r="Z74" s="30"/>
      <c r="AA74" s="37" t="s">
        <v>143</v>
      </c>
      <c r="AB74" s="30" t="s">
        <v>126</v>
      </c>
      <c r="AC74" s="4"/>
      <c r="AD74" s="4"/>
      <c r="AE74" s="32"/>
      <c r="AF74" s="35"/>
      <c r="AG74" s="34"/>
      <c r="AH74" s="34"/>
    </row>
    <row r="75" spans="1:34" s="3" customFormat="1" ht="61.95" customHeight="1" x14ac:dyDescent="0.3">
      <c r="A75" s="76" t="str">
        <f>'READ ME FIRST'!$D$12</f>
        <v>BVES</v>
      </c>
      <c r="B75" s="77">
        <f>'READ ME FIRST'!$D$15</f>
        <v>44683</v>
      </c>
      <c r="C75" s="50" t="s">
        <v>226</v>
      </c>
      <c r="D75" s="51" t="str">
        <f>IF(Table2[[#This Row],[WMPInitiativeCategory]]="", "",INDEX('Initiative mapping-DO NOT EDIT'!$H$3:$H$12, MATCH(Table2[[#This Row],[WMPInitiativeCategory]],'Initiative mapping-DO NOT EDIT'!$G$3:$G$12,0)))</f>
        <v>7.3.5.</v>
      </c>
      <c r="E75" s="94" t="s">
        <v>415</v>
      </c>
      <c r="F75" s="79"/>
      <c r="G75" s="80">
        <f>IF(Table2[[#This Row],[WMPInitiativeActivity]]="","x",IF(Table2[[#This Row],[WMPInitiativeActivity]]="other", Table2[[#This Row],[ActivityNameifOther]], INDEX('Initiative mapping-DO NOT EDIT'!$C$3:$C$91,MATCH(Table2[[#This Row],[WMPInitiativeActivity]],'Initiative mapping-DO NOT EDIT'!$D$3:$D$91,0))))</f>
        <v>21</v>
      </c>
      <c r="H75" s="96" t="s">
        <v>274</v>
      </c>
      <c r="I75" s="97"/>
      <c r="J75" s="9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activities post-fire __2022</v>
      </c>
      <c r="K75" s="98"/>
      <c r="L75" s="91" t="s">
        <v>126</v>
      </c>
      <c r="M75" s="98" t="s">
        <v>126</v>
      </c>
      <c r="N75" s="98" t="s">
        <v>126</v>
      </c>
      <c r="O75" s="98" t="s">
        <v>126</v>
      </c>
      <c r="P75" s="98" t="s">
        <v>126</v>
      </c>
      <c r="Q75" s="99" t="s">
        <v>126</v>
      </c>
      <c r="R75" s="98" t="s">
        <v>126</v>
      </c>
      <c r="S75" s="98"/>
      <c r="T75" s="98"/>
      <c r="U75" s="98"/>
      <c r="V75" s="98" t="s">
        <v>126</v>
      </c>
      <c r="W75" s="90" t="s">
        <v>126</v>
      </c>
      <c r="X75" s="30"/>
      <c r="Y75" s="83"/>
      <c r="Z75" s="83"/>
      <c r="AA75" s="91" t="s">
        <v>126</v>
      </c>
      <c r="AB75" s="90" t="s">
        <v>126</v>
      </c>
      <c r="AC75" s="76"/>
      <c r="AD75" s="76"/>
      <c r="AE75" s="84"/>
      <c r="AF75" s="85"/>
      <c r="AG75" s="86"/>
      <c r="AH75" s="86"/>
    </row>
    <row r="76" spans="1:34" s="3" customFormat="1" ht="58.95" customHeight="1" x14ac:dyDescent="0.3">
      <c r="A76" s="4" t="str">
        <f>'READ ME FIRST'!$D$12</f>
        <v>BVES</v>
      </c>
      <c r="B76" s="44">
        <f>'READ ME FIRST'!$D$15</f>
        <v>44683</v>
      </c>
      <c r="C76" s="50" t="s">
        <v>255</v>
      </c>
      <c r="D76" s="51" t="str">
        <f>IF(Table2[[#This Row],[WMPInitiativeCategory]]="", "",INDEX('Initiative mapping-DO NOT EDIT'!$H$3:$H$12, MATCH(Table2[[#This Row],[WMPInitiativeCategory]],'Initiative mapping-DO NOT EDIT'!$G$3:$G$12,0)))</f>
        <v>7.3.6.</v>
      </c>
      <c r="E76" s="50" t="s">
        <v>256</v>
      </c>
      <c r="F76" s="31"/>
      <c r="G76" s="40">
        <f>IF(Table2[[#This Row],[WMPInitiativeActivity]]="","x",IF(Table2[[#This Row],[WMPInitiativeActivity]]="other", Table2[[#This Row],[ActivityNameifOther]], INDEX('Initiative mapping-DO NOT EDIT'!$C$3:$C$91,MATCH(Table2[[#This Row],[WMPInitiativeActivity]],'Initiative mapping-DO NOT EDIT'!$D$3:$D$91,0))))</f>
        <v>1</v>
      </c>
      <c r="H76" s="56" t="s">
        <v>176</v>
      </c>
      <c r="I76" s="62" t="s">
        <v>362</v>
      </c>
      <c r="J7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Protocols_Automatic recloser operations  _BVGDSH-008-2
BVGOOP-001_2022</v>
      </c>
      <c r="K76" s="66">
        <v>65</v>
      </c>
      <c r="L76" s="36" t="s">
        <v>126</v>
      </c>
      <c r="M76" s="66" t="s">
        <v>126</v>
      </c>
      <c r="N76" s="66" t="s">
        <v>126</v>
      </c>
      <c r="O76" s="66" t="s">
        <v>126</v>
      </c>
      <c r="P76" s="66" t="s">
        <v>126</v>
      </c>
      <c r="Q76" s="72" t="s">
        <v>126</v>
      </c>
      <c r="R76" s="66" t="s">
        <v>126</v>
      </c>
      <c r="S76" s="66"/>
      <c r="T76" s="66"/>
      <c r="U76" s="73"/>
      <c r="V76" s="66" t="s">
        <v>126</v>
      </c>
      <c r="W76" s="30" t="s">
        <v>126</v>
      </c>
      <c r="X76" s="30"/>
      <c r="Y76" s="30"/>
      <c r="Z76" s="30"/>
      <c r="AA76" s="36" t="s">
        <v>174</v>
      </c>
      <c r="AB76" s="30" t="s">
        <v>126</v>
      </c>
      <c r="AC76" s="4"/>
      <c r="AD76" s="4"/>
      <c r="AE76" s="32"/>
      <c r="AF76" s="35"/>
      <c r="AG76" s="34"/>
      <c r="AH76" s="34"/>
    </row>
    <row r="77" spans="1:34" s="3" customFormat="1" ht="58.95" customHeight="1" x14ac:dyDescent="0.3">
      <c r="A77" s="76" t="str">
        <f>'READ ME FIRST'!$D$12</f>
        <v>BVES</v>
      </c>
      <c r="B77" s="77">
        <f>'READ ME FIRST'!$D$15</f>
        <v>44683</v>
      </c>
      <c r="C77" s="50" t="s">
        <v>255</v>
      </c>
      <c r="D77" s="78" t="str">
        <f>IF(Table2[[#This Row],[WMPInitiativeCategory]]="", "",INDEX('Initiative mapping-DO NOT EDIT'!$H$3:$H$12, MATCH(Table2[[#This Row],[WMPInitiativeCategory]],'Initiative mapping-DO NOT EDIT'!$G$3:$G$12,0)))</f>
        <v>7.3.6.</v>
      </c>
      <c r="E77" s="102" t="s">
        <v>416</v>
      </c>
      <c r="F77" s="79"/>
      <c r="G77" s="80">
        <f>IF(Table2[[#This Row],[WMPInitiativeActivity]]="","x",IF(Table2[[#This Row],[WMPInitiativeActivity]]="other", Table2[[#This Row],[ActivityNameifOther]], INDEX('Initiative mapping-DO NOT EDIT'!$C$3:$C$91,MATCH(Table2[[#This Row],[WMPInitiativeActivity]],'Initiative mapping-DO NOT EDIT'!$D$3:$D$91,0))))</f>
        <v>2</v>
      </c>
      <c r="H77" s="95" t="s">
        <v>426</v>
      </c>
      <c r="I77" s="87"/>
      <c r="J77" s="10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Protocols_Protective equipment and device settings__2022</v>
      </c>
      <c r="K77" s="82"/>
      <c r="L77" s="91" t="s">
        <v>126</v>
      </c>
      <c r="M77" s="98" t="s">
        <v>126</v>
      </c>
      <c r="N77" s="98" t="s">
        <v>126</v>
      </c>
      <c r="O77" s="98" t="s">
        <v>126</v>
      </c>
      <c r="P77" s="98" t="s">
        <v>126</v>
      </c>
      <c r="Q77" s="100" t="s">
        <v>126</v>
      </c>
      <c r="R77" s="98" t="s">
        <v>126</v>
      </c>
      <c r="S77" s="98"/>
      <c r="T77" s="82"/>
      <c r="U77" s="82"/>
      <c r="V77" s="98" t="s">
        <v>126</v>
      </c>
      <c r="W77" s="90" t="s">
        <v>126</v>
      </c>
      <c r="X77" s="30"/>
      <c r="Y77" s="83"/>
      <c r="Z77" s="83"/>
      <c r="AA77" s="91" t="s">
        <v>126</v>
      </c>
      <c r="AB77" s="90" t="s">
        <v>126</v>
      </c>
      <c r="AC77" s="76"/>
      <c r="AD77" s="76"/>
      <c r="AE77" s="84"/>
      <c r="AF77" s="85"/>
      <c r="AG77" s="86"/>
      <c r="AH77" s="86"/>
    </row>
    <row r="78" spans="1:34" s="3" customFormat="1" ht="61.2" customHeight="1" x14ac:dyDescent="0.3">
      <c r="A78" s="4" t="str">
        <f>'READ ME FIRST'!$D$12</f>
        <v>BVES</v>
      </c>
      <c r="B78" s="44">
        <f>'READ ME FIRST'!$D$15</f>
        <v>44683</v>
      </c>
      <c r="C78" s="50" t="s">
        <v>255</v>
      </c>
      <c r="D78" s="51" t="str">
        <f>IF(Table2[[#This Row],[WMPInitiativeCategory]]="", "",INDEX('Initiative mapping-DO NOT EDIT'!$H$3:$H$12, MATCH(Table2[[#This Row],[WMPInitiativeCategory]],'Initiative mapping-DO NOT EDIT'!$G$3:$G$12,0)))</f>
        <v>7.3.6.</v>
      </c>
      <c r="E78" s="50" t="s">
        <v>257</v>
      </c>
      <c r="F78" s="31"/>
      <c r="G78" s="40">
        <f>IF(Table2[[#This Row],[WMPInitiativeActivity]]="","x",IF(Table2[[#This Row],[WMPInitiativeActivity]]="other", Table2[[#This Row],[ActivityNameifOther]], INDEX('Initiative mapping-DO NOT EDIT'!$C$3:$C$91,MATCH(Table2[[#This Row],[WMPInitiativeActivity]],'Initiative mapping-DO NOT EDIT'!$D$3:$D$91,0))))</f>
        <v>3</v>
      </c>
      <c r="H78" s="95" t="s">
        <v>231</v>
      </c>
      <c r="I78" s="62" t="s">
        <v>369</v>
      </c>
      <c r="J7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Protocols_Crew-accompanying ignition prevention and suppression resources and services _BVEPP-004-5
BVGOOP-002-1_2022</v>
      </c>
      <c r="K78" s="66">
        <v>65</v>
      </c>
      <c r="L78" s="36" t="s">
        <v>126</v>
      </c>
      <c r="M78" s="66" t="s">
        <v>126</v>
      </c>
      <c r="N78" s="66" t="s">
        <v>126</v>
      </c>
      <c r="O78" s="66" t="s">
        <v>126</v>
      </c>
      <c r="P78" s="66" t="s">
        <v>126</v>
      </c>
      <c r="Q78" s="72" t="s">
        <v>126</v>
      </c>
      <c r="R78" s="66" t="s">
        <v>126</v>
      </c>
      <c r="S78" s="66"/>
      <c r="T78" s="66"/>
      <c r="U78" s="73"/>
      <c r="V78" s="66" t="s">
        <v>258</v>
      </c>
      <c r="W78" s="30" t="s">
        <v>126</v>
      </c>
      <c r="X78" s="30"/>
      <c r="Y78" s="30"/>
      <c r="Z78" s="66"/>
      <c r="AA78" s="37" t="s">
        <v>143</v>
      </c>
      <c r="AB78" s="30" t="s">
        <v>126</v>
      </c>
      <c r="AC78" s="4"/>
      <c r="AD78" s="4"/>
      <c r="AE78" s="32"/>
      <c r="AF78" s="35"/>
      <c r="AG78" s="34"/>
      <c r="AH78" s="34"/>
    </row>
    <row r="79" spans="1:34" s="3" customFormat="1" ht="80.400000000000006" customHeight="1" x14ac:dyDescent="0.3">
      <c r="A79" s="4" t="str">
        <f>'READ ME FIRST'!$D$12</f>
        <v>BVES</v>
      </c>
      <c r="B79" s="44">
        <f>'READ ME FIRST'!$D$15</f>
        <v>44683</v>
      </c>
      <c r="C79" s="50" t="s">
        <v>255</v>
      </c>
      <c r="D79" s="51" t="str">
        <f>IF(Table2[[#This Row],[WMPInitiativeCategory]]="", "",INDEX('Initiative mapping-DO NOT EDIT'!$H$3:$H$12, MATCH(Table2[[#This Row],[WMPInitiativeCategory]],'Initiative mapping-DO NOT EDIT'!$G$3:$G$12,0)))</f>
        <v>7.3.6.</v>
      </c>
      <c r="E79" s="50" t="s">
        <v>259</v>
      </c>
      <c r="F79" s="31"/>
      <c r="G79" s="40">
        <f>IF(Table2[[#This Row],[WMPInitiativeActivity]]="","x",IF(Table2[[#This Row],[WMPInitiativeActivity]]="other", Table2[[#This Row],[ActivityNameifOther]], INDEX('Initiative mapping-DO NOT EDIT'!$C$3:$C$91,MATCH(Table2[[#This Row],[WMPInitiativeActivity]],'Initiative mapping-DO NOT EDIT'!$D$3:$D$91,0))))</f>
        <v>4</v>
      </c>
      <c r="H79" s="56" t="s">
        <v>260</v>
      </c>
      <c r="I79" s="38" t="s">
        <v>342</v>
      </c>
      <c r="J7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Protocols_Personnel work procedures and training in conditions of elevated fire risk  _BVGOOP-003-2_2022</v>
      </c>
      <c r="K79" s="66">
        <v>65</v>
      </c>
      <c r="L79" s="36" t="s">
        <v>126</v>
      </c>
      <c r="M79" s="66" t="s">
        <v>126</v>
      </c>
      <c r="N79" s="66" t="s">
        <v>126</v>
      </c>
      <c r="O79" s="66" t="s">
        <v>126</v>
      </c>
      <c r="P79" s="66" t="s">
        <v>126</v>
      </c>
      <c r="Q79" s="72" t="s">
        <v>126</v>
      </c>
      <c r="R79" s="66" t="s">
        <v>126</v>
      </c>
      <c r="S79" s="66"/>
      <c r="T79" s="66"/>
      <c r="U79" s="73"/>
      <c r="V79" s="66" t="s">
        <v>261</v>
      </c>
      <c r="W79" s="30" t="s">
        <v>126</v>
      </c>
      <c r="X79" s="30"/>
      <c r="Y79" s="30"/>
      <c r="Z79" s="66"/>
      <c r="AA79" s="36" t="s">
        <v>143</v>
      </c>
      <c r="AB79" s="30" t="s">
        <v>126</v>
      </c>
      <c r="AC79" s="4"/>
      <c r="AD79" s="4"/>
      <c r="AE79" s="32"/>
      <c r="AF79" s="35"/>
      <c r="AG79" s="34"/>
      <c r="AH79" s="34"/>
    </row>
    <row r="80" spans="1:34" s="3" customFormat="1" ht="79.2" customHeight="1" x14ac:dyDescent="0.3">
      <c r="A80" s="4" t="str">
        <f>'READ ME FIRST'!$D$12</f>
        <v>BVES</v>
      </c>
      <c r="B80" s="44">
        <f>'READ ME FIRST'!$D$15</f>
        <v>44683</v>
      </c>
      <c r="C80" s="50" t="s">
        <v>255</v>
      </c>
      <c r="D80" s="51" t="str">
        <f>IF(Table2[[#This Row],[WMPInitiativeCategory]]="", "",INDEX('Initiative mapping-DO NOT EDIT'!$H$3:$H$12, MATCH(Table2[[#This Row],[WMPInitiativeCategory]],'Initiative mapping-DO NOT EDIT'!$G$3:$G$12,0)))</f>
        <v>7.3.6.</v>
      </c>
      <c r="E80" s="50" t="s">
        <v>262</v>
      </c>
      <c r="F80" s="31"/>
      <c r="G80" s="40">
        <f>IF(Table2[[#This Row],[WMPInitiativeActivity]]="","x",IF(Table2[[#This Row],[WMPInitiativeActivity]]="other", Table2[[#This Row],[ActivityNameifOther]], INDEX('Initiative mapping-DO NOT EDIT'!$C$3:$C$91,MATCH(Table2[[#This Row],[WMPInitiativeActivity]],'Initiative mapping-DO NOT EDIT'!$D$3:$D$91,0))))</f>
        <v>5</v>
      </c>
      <c r="H80" s="56" t="s">
        <v>260</v>
      </c>
      <c r="I80" s="38" t="s">
        <v>343</v>
      </c>
      <c r="J8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Protocols_Protocols for PSPS re-energization _BVGOOP-003-3_2022</v>
      </c>
      <c r="K80" s="66">
        <v>66</v>
      </c>
      <c r="L80" s="36" t="s">
        <v>126</v>
      </c>
      <c r="M80" s="66" t="s">
        <v>126</v>
      </c>
      <c r="N80" s="66" t="s">
        <v>126</v>
      </c>
      <c r="O80" s="66" t="s">
        <v>126</v>
      </c>
      <c r="P80" s="66" t="s">
        <v>126</v>
      </c>
      <c r="Q80" s="72" t="s">
        <v>126</v>
      </c>
      <c r="R80" s="66" t="s">
        <v>126</v>
      </c>
      <c r="S80" s="66"/>
      <c r="T80" s="66"/>
      <c r="U80" s="73"/>
      <c r="V80" s="66" t="s">
        <v>261</v>
      </c>
      <c r="W80" s="30" t="s">
        <v>126</v>
      </c>
      <c r="X80" s="30"/>
      <c r="Y80" s="30"/>
      <c r="Z80" s="66"/>
      <c r="AA80" s="36" t="s">
        <v>143</v>
      </c>
      <c r="AB80" s="30" t="s">
        <v>126</v>
      </c>
      <c r="AC80" s="4"/>
      <c r="AD80" s="4"/>
      <c r="AE80" s="32"/>
      <c r="AF80" s="35"/>
      <c r="AG80" s="34"/>
      <c r="AH80" s="34"/>
    </row>
    <row r="81" spans="1:34" s="3" customFormat="1" ht="72" customHeight="1" x14ac:dyDescent="0.3">
      <c r="A81" s="4" t="str">
        <f>'READ ME FIRST'!$D$12</f>
        <v>BVES</v>
      </c>
      <c r="B81" s="44">
        <f>'READ ME FIRST'!$D$15</f>
        <v>44683</v>
      </c>
      <c r="C81" s="50" t="s">
        <v>255</v>
      </c>
      <c r="D81" s="51" t="str">
        <f>IF(Table2[[#This Row],[WMPInitiativeCategory]]="", "",INDEX('Initiative mapping-DO NOT EDIT'!$H$3:$H$12, MATCH(Table2[[#This Row],[WMPInitiativeCategory]],'Initiative mapping-DO NOT EDIT'!$G$3:$G$12,0)))</f>
        <v>7.3.6.</v>
      </c>
      <c r="E81" s="50" t="s">
        <v>263</v>
      </c>
      <c r="F81" s="31"/>
      <c r="G81" s="40">
        <f>IF(Table2[[#This Row],[WMPInitiativeActivity]]="","x",IF(Table2[[#This Row],[WMPInitiativeActivity]]="other", Table2[[#This Row],[ActivityNameifOther]], INDEX('Initiative mapping-DO NOT EDIT'!$C$3:$C$91,MATCH(Table2[[#This Row],[WMPInitiativeActivity]],'Initiative mapping-DO NOT EDIT'!$D$3:$D$91,0))))</f>
        <v>6</v>
      </c>
      <c r="H81" s="56" t="s">
        <v>260</v>
      </c>
      <c r="I81" s="38" t="s">
        <v>341</v>
      </c>
      <c r="J8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Protocols_PSPS events and mitigation of PSPS impacts  _BVGOOP-003-1_2022</v>
      </c>
      <c r="K81" s="66">
        <v>66</v>
      </c>
      <c r="L81" s="36" t="s">
        <v>126</v>
      </c>
      <c r="M81" s="66" t="s">
        <v>126</v>
      </c>
      <c r="N81" s="66" t="s">
        <v>126</v>
      </c>
      <c r="O81" s="66" t="s">
        <v>126</v>
      </c>
      <c r="P81" s="66" t="s">
        <v>126</v>
      </c>
      <c r="Q81" s="72" t="s">
        <v>126</v>
      </c>
      <c r="R81" s="66" t="s">
        <v>126</v>
      </c>
      <c r="S81" s="66"/>
      <c r="T81" s="66"/>
      <c r="U81" s="73"/>
      <c r="V81" s="66" t="s">
        <v>261</v>
      </c>
      <c r="W81" s="30" t="s">
        <v>126</v>
      </c>
      <c r="X81" s="30"/>
      <c r="Y81" s="30"/>
      <c r="Z81" s="66"/>
      <c r="AA81" s="36" t="s">
        <v>143</v>
      </c>
      <c r="AB81" s="30" t="s">
        <v>126</v>
      </c>
      <c r="AC81" s="4"/>
      <c r="AD81" s="4"/>
      <c r="AE81" s="32"/>
      <c r="AF81" s="35"/>
      <c r="AG81" s="34"/>
      <c r="AH81" s="34"/>
    </row>
    <row r="82" spans="1:34" s="3" customFormat="1" ht="74.400000000000006" customHeight="1" x14ac:dyDescent="0.3">
      <c r="A82" s="4" t="str">
        <f>'READ ME FIRST'!$D$12</f>
        <v>BVES</v>
      </c>
      <c r="B82" s="44">
        <f>'READ ME FIRST'!$D$15</f>
        <v>44683</v>
      </c>
      <c r="C82" s="50" t="s">
        <v>255</v>
      </c>
      <c r="D82" s="51" t="str">
        <f>IF(Table2[[#This Row],[WMPInitiativeCategory]]="", "",INDEX('Initiative mapping-DO NOT EDIT'!$H$3:$H$12, MATCH(Table2[[#This Row],[WMPInitiativeCategory]],'Initiative mapping-DO NOT EDIT'!$G$3:$G$12,0)))</f>
        <v>7.3.6.</v>
      </c>
      <c r="E82" s="50" t="s">
        <v>264</v>
      </c>
      <c r="F82" s="31"/>
      <c r="G82" s="40">
        <f>IF(Table2[[#This Row],[WMPInitiativeActivity]]="","x",IF(Table2[[#This Row],[WMPInitiativeActivity]]="other", Table2[[#This Row],[ActivityNameifOther]], INDEX('Initiative mapping-DO NOT EDIT'!$C$3:$C$91,MATCH(Table2[[#This Row],[WMPInitiativeActivity]],'Initiative mapping-DO NOT EDIT'!$D$3:$D$91,0))))</f>
        <v>7</v>
      </c>
      <c r="H82" s="56" t="s">
        <v>231</v>
      </c>
      <c r="I82" s="62" t="s">
        <v>370</v>
      </c>
      <c r="J8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Protocols_Stationed and on-call ignition prevention and suppression resources and services _BVEPP-004-6
BVGOOP-002-2_2022</v>
      </c>
      <c r="K82" s="66">
        <v>65</v>
      </c>
      <c r="L82" s="36" t="s">
        <v>126</v>
      </c>
      <c r="M82" s="66" t="s">
        <v>126</v>
      </c>
      <c r="N82" s="66" t="s">
        <v>126</v>
      </c>
      <c r="O82" s="66" t="s">
        <v>126</v>
      </c>
      <c r="P82" s="66" t="s">
        <v>126</v>
      </c>
      <c r="Q82" s="72" t="s">
        <v>126</v>
      </c>
      <c r="R82" s="66" t="s">
        <v>126</v>
      </c>
      <c r="S82" s="66"/>
      <c r="T82" s="66"/>
      <c r="U82" s="73"/>
      <c r="V82" s="66" t="s">
        <v>265</v>
      </c>
      <c r="W82" s="30" t="s">
        <v>266</v>
      </c>
      <c r="X82" s="30"/>
      <c r="Y82" s="30"/>
      <c r="Z82" s="30"/>
      <c r="AA82" s="37" t="s">
        <v>143</v>
      </c>
      <c r="AB82" s="30" t="s">
        <v>126</v>
      </c>
      <c r="AC82" s="4"/>
      <c r="AD82" s="4"/>
      <c r="AE82" s="32"/>
      <c r="AF82" s="35"/>
      <c r="AG82" s="34"/>
      <c r="AH82" s="34"/>
    </row>
    <row r="83" spans="1:34" s="3" customFormat="1" ht="43.2" x14ac:dyDescent="0.3">
      <c r="A83" s="4" t="str">
        <f>'READ ME FIRST'!$D$12</f>
        <v>BVES</v>
      </c>
      <c r="B83" s="44">
        <f>'READ ME FIRST'!$D$15</f>
        <v>44683</v>
      </c>
      <c r="C83" s="50" t="s">
        <v>267</v>
      </c>
      <c r="D83" s="51" t="str">
        <f>IF(Table2[[#This Row],[WMPInitiativeCategory]]="", "",INDEX('Initiative mapping-DO NOT EDIT'!$H$3:$H$12, MATCH(Table2[[#This Row],[WMPInitiativeCategory]],'Initiative mapping-DO NOT EDIT'!$G$3:$G$12,0)))</f>
        <v>7.3.7.</v>
      </c>
      <c r="E83" s="50" t="s">
        <v>268</v>
      </c>
      <c r="F83" s="31"/>
      <c r="G83" s="40">
        <f>IF(Table2[[#This Row],[WMPInitiativeActivity]]="","x",IF(Table2[[#This Row],[WMPInitiativeActivity]]="other", Table2[[#This Row],[ActivityNameifOther]], INDEX('Initiative mapping-DO NOT EDIT'!$C$3:$C$91,MATCH(Table2[[#This Row],[WMPInitiativeActivity]],'Initiative mapping-DO NOT EDIT'!$D$3:$D$91,0))))</f>
        <v>1</v>
      </c>
      <c r="H83" s="56" t="s">
        <v>324</v>
      </c>
      <c r="I83" s="38" t="s">
        <v>333</v>
      </c>
      <c r="J8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Governance_Centralized repository for data _BVDG-001-1_2022</v>
      </c>
      <c r="K83" s="66">
        <v>66</v>
      </c>
      <c r="L83" s="36" t="s">
        <v>126</v>
      </c>
      <c r="M83" s="66" t="s">
        <v>126</v>
      </c>
      <c r="N83" s="66" t="s">
        <v>126</v>
      </c>
      <c r="O83" s="66" t="s">
        <v>126</v>
      </c>
      <c r="P83" s="66" t="s">
        <v>126</v>
      </c>
      <c r="Q83" s="72" t="s">
        <v>126</v>
      </c>
      <c r="R83" s="66" t="s">
        <v>126</v>
      </c>
      <c r="S83" s="66"/>
      <c r="T83" s="66"/>
      <c r="U83" s="73"/>
      <c r="V83" s="66" t="s">
        <v>269</v>
      </c>
      <c r="W83" s="30" t="s">
        <v>380</v>
      </c>
      <c r="X83" s="30"/>
      <c r="Y83" s="30"/>
      <c r="Z83" s="30"/>
      <c r="AA83" s="36" t="s">
        <v>143</v>
      </c>
      <c r="AB83" s="30" t="s">
        <v>126</v>
      </c>
      <c r="AC83" s="4"/>
      <c r="AD83" s="4"/>
      <c r="AE83" s="32"/>
      <c r="AF83" s="35"/>
      <c r="AG83" s="34"/>
      <c r="AH83" s="34"/>
    </row>
    <row r="84" spans="1:34" s="3" customFormat="1" ht="43.2" x14ac:dyDescent="0.3">
      <c r="A84" s="4" t="str">
        <f>'READ ME FIRST'!$D$12</f>
        <v>BVES</v>
      </c>
      <c r="B84" s="44">
        <f>'READ ME FIRST'!$D$15</f>
        <v>44683</v>
      </c>
      <c r="C84" s="50" t="s">
        <v>267</v>
      </c>
      <c r="D84" s="51" t="str">
        <f>IF(Table2[[#This Row],[WMPInitiativeCategory]]="", "",INDEX('Initiative mapping-DO NOT EDIT'!$H$3:$H$12, MATCH(Table2[[#This Row],[WMPInitiativeCategory]],'Initiative mapping-DO NOT EDIT'!$G$3:$G$12,0)))</f>
        <v>7.3.7.</v>
      </c>
      <c r="E84" s="50" t="s">
        <v>270</v>
      </c>
      <c r="F84" s="31"/>
      <c r="G84" s="40">
        <f>IF(Table2[[#This Row],[WMPInitiativeActivity]]="","x",IF(Table2[[#This Row],[WMPInitiativeActivity]]="other", Table2[[#This Row],[ActivityNameifOther]], INDEX('Initiative mapping-DO NOT EDIT'!$C$3:$C$91,MATCH(Table2[[#This Row],[WMPInitiativeActivity]],'Initiative mapping-DO NOT EDIT'!$D$3:$D$91,0))))</f>
        <v>2</v>
      </c>
      <c r="H84" s="61" t="s">
        <v>271</v>
      </c>
      <c r="I84" s="38" t="s">
        <v>272</v>
      </c>
      <c r="J8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Governance_Collaborative research on utility ignition and/or wildfire _BVDG-002_2022</v>
      </c>
      <c r="K84" s="66" t="s">
        <v>126</v>
      </c>
      <c r="L84" s="36" t="s">
        <v>126</v>
      </c>
      <c r="M84" s="66" t="s">
        <v>126</v>
      </c>
      <c r="N84" s="66" t="s">
        <v>126</v>
      </c>
      <c r="O84" s="66" t="s">
        <v>126</v>
      </c>
      <c r="P84" s="66" t="s">
        <v>126</v>
      </c>
      <c r="Q84" s="72" t="s">
        <v>126</v>
      </c>
      <c r="R84" s="66" t="s">
        <v>126</v>
      </c>
      <c r="S84" s="66"/>
      <c r="T84" s="66"/>
      <c r="U84" s="73"/>
      <c r="V84" s="66" t="s">
        <v>126</v>
      </c>
      <c r="W84" s="30" t="s">
        <v>126</v>
      </c>
      <c r="X84" s="30"/>
      <c r="Y84" s="30"/>
      <c r="Z84" s="30"/>
      <c r="AA84" s="37" t="s">
        <v>126</v>
      </c>
      <c r="AB84" s="30" t="s">
        <v>126</v>
      </c>
      <c r="AC84" s="4"/>
      <c r="AD84" s="4"/>
      <c r="AE84" s="32"/>
      <c r="AF84" s="35"/>
      <c r="AG84" s="34"/>
      <c r="AH84" s="34"/>
    </row>
    <row r="85" spans="1:34" s="3" customFormat="1" ht="43.2" x14ac:dyDescent="0.3">
      <c r="A85" s="4" t="str">
        <f>'READ ME FIRST'!$D$12</f>
        <v>BVES</v>
      </c>
      <c r="B85" s="44">
        <f>'READ ME FIRST'!$D$15</f>
        <v>44683</v>
      </c>
      <c r="C85" s="50" t="s">
        <v>267</v>
      </c>
      <c r="D85" s="51" t="str">
        <f>IF(Table2[[#This Row],[WMPInitiativeCategory]]="", "",INDEX('Initiative mapping-DO NOT EDIT'!$H$3:$H$12, MATCH(Table2[[#This Row],[WMPInitiativeCategory]],'Initiative mapping-DO NOT EDIT'!$G$3:$G$12,0)))</f>
        <v>7.3.7.</v>
      </c>
      <c r="E85" s="50" t="s">
        <v>273</v>
      </c>
      <c r="F85" s="31"/>
      <c r="G85" s="40">
        <f>IF(Table2[[#This Row],[WMPInitiativeActivity]]="","x",IF(Table2[[#This Row],[WMPInitiativeActivity]]="other", Table2[[#This Row],[ActivityNameifOther]], INDEX('Initiative mapping-DO NOT EDIT'!$C$3:$C$91,MATCH(Table2[[#This Row],[WMPInitiativeActivity]],'Initiative mapping-DO NOT EDIT'!$D$3:$D$91,0))))</f>
        <v>3</v>
      </c>
      <c r="H85" s="61" t="s">
        <v>274</v>
      </c>
      <c r="I85" s="38" t="s">
        <v>275</v>
      </c>
      <c r="J8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Governance_Documentation and disclosure of wildfire-related data and algorithms _BVDG-003_2022</v>
      </c>
      <c r="K85" s="66" t="s">
        <v>126</v>
      </c>
      <c r="L85" s="36" t="s">
        <v>126</v>
      </c>
      <c r="M85" s="66" t="s">
        <v>126</v>
      </c>
      <c r="N85" s="66" t="s">
        <v>126</v>
      </c>
      <c r="O85" s="66" t="s">
        <v>126</v>
      </c>
      <c r="P85" s="66" t="s">
        <v>126</v>
      </c>
      <c r="Q85" s="72" t="s">
        <v>126</v>
      </c>
      <c r="R85" s="66" t="s">
        <v>126</v>
      </c>
      <c r="S85" s="66"/>
      <c r="T85" s="66"/>
      <c r="U85" s="73"/>
      <c r="V85" s="66" t="s">
        <v>126</v>
      </c>
      <c r="W85" s="30" t="s">
        <v>126</v>
      </c>
      <c r="X85" s="30"/>
      <c r="Y85" s="30"/>
      <c r="Z85" s="30"/>
      <c r="AA85" s="37" t="s">
        <v>126</v>
      </c>
      <c r="AB85" s="30" t="s">
        <v>126</v>
      </c>
      <c r="AC85" s="4"/>
      <c r="AD85" s="4"/>
      <c r="AE85" s="32"/>
      <c r="AF85" s="35"/>
      <c r="AG85" s="34"/>
      <c r="AH85" s="34"/>
    </row>
    <row r="86" spans="1:34" s="3" customFormat="1" ht="57.6" x14ac:dyDescent="0.3">
      <c r="A86" s="4" t="str">
        <f>'READ ME FIRST'!$D$12</f>
        <v>BVES</v>
      </c>
      <c r="B86" s="44">
        <f>'READ ME FIRST'!$D$15</f>
        <v>44683</v>
      </c>
      <c r="C86" s="50" t="s">
        <v>267</v>
      </c>
      <c r="D86" s="51" t="str">
        <f>IF(Table2[[#This Row],[WMPInitiativeCategory]]="", "",INDEX('Initiative mapping-DO NOT EDIT'!$H$3:$H$12, MATCH(Table2[[#This Row],[WMPInitiativeCategory]],'Initiative mapping-DO NOT EDIT'!$G$3:$G$12,0)))</f>
        <v>7.3.7.</v>
      </c>
      <c r="E86" s="50" t="s">
        <v>276</v>
      </c>
      <c r="F86" s="31"/>
      <c r="G86" s="40">
        <f>IF(Table2[[#This Row],[WMPInitiativeActivity]]="","x",IF(Table2[[#This Row],[WMPInitiativeActivity]]="other", Table2[[#This Row],[ActivityNameifOther]], INDEX('Initiative mapping-DO NOT EDIT'!$C$3:$C$91,MATCH(Table2[[#This Row],[WMPInitiativeActivity]],'Initiative mapping-DO NOT EDIT'!$D$3:$D$91,0))))</f>
        <v>4</v>
      </c>
      <c r="H86" s="56" t="s">
        <v>277</v>
      </c>
      <c r="I86" s="38" t="s">
        <v>278</v>
      </c>
      <c r="J8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Governance_Tracking and analysis of near miss data _BVDG-004_2022</v>
      </c>
      <c r="K86" s="66">
        <v>66</v>
      </c>
      <c r="L86" s="36" t="s">
        <v>126</v>
      </c>
      <c r="M86" s="66" t="s">
        <v>126</v>
      </c>
      <c r="N86" s="66" t="s">
        <v>126</v>
      </c>
      <c r="O86" s="66" t="s">
        <v>126</v>
      </c>
      <c r="P86" s="66" t="s">
        <v>126</v>
      </c>
      <c r="Q86" s="72" t="s">
        <v>126</v>
      </c>
      <c r="R86" s="66" t="s">
        <v>126</v>
      </c>
      <c r="S86" s="66"/>
      <c r="T86" s="66"/>
      <c r="U86" s="73"/>
      <c r="V86" s="66" t="s">
        <v>279</v>
      </c>
      <c r="W86" s="30" t="s">
        <v>393</v>
      </c>
      <c r="X86" s="30"/>
      <c r="Y86" s="30"/>
      <c r="Z86" s="30"/>
      <c r="AA86" s="37" t="s">
        <v>143</v>
      </c>
      <c r="AB86" s="30" t="s">
        <v>126</v>
      </c>
      <c r="AC86" s="4"/>
      <c r="AD86" s="4"/>
      <c r="AE86" s="32"/>
      <c r="AF86" s="35"/>
      <c r="AG86" s="34"/>
      <c r="AH86" s="34"/>
    </row>
    <row r="87" spans="1:34" s="3" customFormat="1" ht="81.599999999999994" customHeight="1" x14ac:dyDescent="0.3">
      <c r="A87" s="4" t="str">
        <f>'READ ME FIRST'!$D$12</f>
        <v>BVES</v>
      </c>
      <c r="B87" s="44">
        <f>'READ ME FIRST'!$D$15</f>
        <v>44683</v>
      </c>
      <c r="C87" s="50" t="s">
        <v>280</v>
      </c>
      <c r="D87" s="51" t="str">
        <f>IF(Table2[[#This Row],[WMPInitiativeCategory]]="", "",INDEX('Initiative mapping-DO NOT EDIT'!$H$3:$H$12, MATCH(Table2[[#This Row],[WMPInitiativeCategory]],'Initiative mapping-DO NOT EDIT'!$G$3:$G$12,0)))</f>
        <v>7.3.8.</v>
      </c>
      <c r="E87" s="50" t="s">
        <v>281</v>
      </c>
      <c r="F87" s="31"/>
      <c r="G87" s="40">
        <f>IF(Table2[[#This Row],[WMPInitiativeActivity]]="","x",IF(Table2[[#This Row],[WMPInitiativeActivity]]="other", Table2[[#This Row],[ActivityNameifOther]], INDEX('Initiative mapping-DO NOT EDIT'!$C$3:$C$91,MATCH(Table2[[#This Row],[WMPInitiativeActivity]],'Initiative mapping-DO NOT EDIT'!$D$3:$D$91,0))))</f>
        <v>1</v>
      </c>
      <c r="H87" s="56" t="s">
        <v>280</v>
      </c>
      <c r="I87" s="38" t="s">
        <v>282</v>
      </c>
      <c r="J87"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Methodology_Allocation methodology development and application _BVRES-001-1_2022</v>
      </c>
      <c r="K87" s="66">
        <v>134</v>
      </c>
      <c r="L87" s="36" t="s">
        <v>126</v>
      </c>
      <c r="M87" s="66" t="s">
        <v>126</v>
      </c>
      <c r="N87" s="66" t="s">
        <v>126</v>
      </c>
      <c r="O87" s="66" t="s">
        <v>126</v>
      </c>
      <c r="P87" s="66" t="s">
        <v>126</v>
      </c>
      <c r="Q87" s="72" t="s">
        <v>126</v>
      </c>
      <c r="R87" s="66" t="s">
        <v>126</v>
      </c>
      <c r="S87" s="66"/>
      <c r="T87" s="66"/>
      <c r="U87" s="73"/>
      <c r="V87" s="66" t="s">
        <v>279</v>
      </c>
      <c r="W87" s="98" t="s">
        <v>126</v>
      </c>
      <c r="X87" s="30"/>
      <c r="Y87" s="30"/>
      <c r="Z87" s="66"/>
      <c r="AA87" s="37" t="s">
        <v>143</v>
      </c>
      <c r="AB87" s="30" t="s">
        <v>126</v>
      </c>
      <c r="AC87" s="4"/>
      <c r="AD87" s="4"/>
      <c r="AE87" s="32"/>
      <c r="AF87" s="35"/>
      <c r="AG87" s="34"/>
      <c r="AH87" s="34"/>
    </row>
    <row r="88" spans="1:34" s="3" customFormat="1" ht="63" customHeight="1" x14ac:dyDescent="0.3">
      <c r="A88" s="4" t="str">
        <f>'READ ME FIRST'!$D$12</f>
        <v>BVES</v>
      </c>
      <c r="B88" s="44">
        <f>'READ ME FIRST'!$D$15</f>
        <v>44683</v>
      </c>
      <c r="C88" s="50" t="s">
        <v>280</v>
      </c>
      <c r="D88" s="51" t="str">
        <f>IF(Table2[[#This Row],[WMPInitiativeCategory]]="", "",INDEX('Initiative mapping-DO NOT EDIT'!$H$3:$H$12, MATCH(Table2[[#This Row],[WMPInitiativeCategory]],'Initiative mapping-DO NOT EDIT'!$G$3:$G$12,0)))</f>
        <v>7.3.8.</v>
      </c>
      <c r="E88" s="50" t="s">
        <v>283</v>
      </c>
      <c r="F88" s="31"/>
      <c r="G88" s="40">
        <f>IF(Table2[[#This Row],[WMPInitiativeActivity]]="","x",IF(Table2[[#This Row],[WMPInitiativeActivity]]="other", Table2[[#This Row],[ActivityNameifOther]], INDEX('Initiative mapping-DO NOT EDIT'!$C$3:$C$91,MATCH(Table2[[#This Row],[WMPInitiativeActivity]],'Initiative mapping-DO NOT EDIT'!$D$3:$D$91,0))))</f>
        <v>2</v>
      </c>
      <c r="H88" s="56" t="s">
        <v>129</v>
      </c>
      <c r="I88" s="62" t="s">
        <v>378</v>
      </c>
      <c r="J88"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reduction scenario development and analysis _BVRAM-001-6
BVRES-002_2022</v>
      </c>
      <c r="K88" s="66">
        <v>19</v>
      </c>
      <c r="L88" s="36" t="s">
        <v>126</v>
      </c>
      <c r="M88" s="66" t="s">
        <v>126</v>
      </c>
      <c r="N88" s="66" t="s">
        <v>126</v>
      </c>
      <c r="O88" s="66" t="s">
        <v>126</v>
      </c>
      <c r="P88" s="66" t="s">
        <v>126</v>
      </c>
      <c r="Q88" s="72" t="s">
        <v>126</v>
      </c>
      <c r="R88" s="66" t="s">
        <v>126</v>
      </c>
      <c r="S88" s="66"/>
      <c r="T88" s="66"/>
      <c r="U88" s="73"/>
      <c r="V88" s="98" t="s">
        <v>126</v>
      </c>
      <c r="W88" s="90" t="s">
        <v>126</v>
      </c>
      <c r="X88" s="30"/>
      <c r="Y88" s="30"/>
      <c r="Z88" s="30"/>
      <c r="AA88" s="37" t="s">
        <v>174</v>
      </c>
      <c r="AB88" s="30" t="s">
        <v>126</v>
      </c>
      <c r="AC88" s="4"/>
      <c r="AD88" s="4"/>
      <c r="AE88" s="32"/>
      <c r="AF88" s="35"/>
      <c r="AG88" s="34"/>
      <c r="AH88" s="34"/>
    </row>
    <row r="89" spans="1:34" s="3" customFormat="1" ht="56.4" customHeight="1" x14ac:dyDescent="0.3">
      <c r="A89" s="4" t="str">
        <f>'READ ME FIRST'!$D$12</f>
        <v>BVES</v>
      </c>
      <c r="B89" s="44">
        <f>'READ ME FIRST'!$D$15</f>
        <v>44683</v>
      </c>
      <c r="C89" s="50" t="s">
        <v>280</v>
      </c>
      <c r="D89" s="51" t="str">
        <f>IF(Table2[[#This Row],[WMPInitiativeCategory]]="", "",INDEX('Initiative mapping-DO NOT EDIT'!$H$3:$H$12, MATCH(Table2[[#This Row],[WMPInitiativeCategory]],'Initiative mapping-DO NOT EDIT'!$G$3:$G$12,0)))</f>
        <v>7.3.8.</v>
      </c>
      <c r="E89" s="50" t="s">
        <v>284</v>
      </c>
      <c r="F89" s="31"/>
      <c r="G89" s="40">
        <f>IF(Table2[[#This Row],[WMPInitiativeActivity]]="","x",IF(Table2[[#This Row],[WMPInitiativeActivity]]="other", Table2[[#This Row],[ActivityNameifOther]], INDEX('Initiative mapping-DO NOT EDIT'!$C$3:$C$91,MATCH(Table2[[#This Row],[WMPInitiativeActivity]],'Initiative mapping-DO NOT EDIT'!$D$3:$D$91,0))))</f>
        <v>3</v>
      </c>
      <c r="H89" s="56" t="s">
        <v>129</v>
      </c>
      <c r="I89" s="62" t="s">
        <v>379</v>
      </c>
      <c r="J89"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spend efficiency analysis_BVRAM-001-7
BVRES-003_2022</v>
      </c>
      <c r="K89" s="66">
        <v>19</v>
      </c>
      <c r="L89" s="36" t="s">
        <v>126</v>
      </c>
      <c r="M89" s="66" t="s">
        <v>126</v>
      </c>
      <c r="N89" s="66" t="s">
        <v>126</v>
      </c>
      <c r="O89" s="66" t="s">
        <v>126</v>
      </c>
      <c r="P89" s="66" t="s">
        <v>126</v>
      </c>
      <c r="Q89" s="73" t="s">
        <v>126</v>
      </c>
      <c r="R89" s="66" t="s">
        <v>126</v>
      </c>
      <c r="S89" s="66"/>
      <c r="T89" s="66"/>
      <c r="U89" s="73"/>
      <c r="V89" s="98" t="s">
        <v>126</v>
      </c>
      <c r="W89" s="90" t="s">
        <v>126</v>
      </c>
      <c r="X89" s="30"/>
      <c r="Y89" s="30"/>
      <c r="Z89" s="30"/>
      <c r="AA89" s="36" t="s">
        <v>143</v>
      </c>
      <c r="AB89" s="30" t="s">
        <v>126</v>
      </c>
      <c r="AC89" s="4"/>
      <c r="AD89" s="4"/>
      <c r="AE89" s="32"/>
      <c r="AF89" s="35"/>
      <c r="AG89" s="34"/>
      <c r="AH89" s="34"/>
    </row>
    <row r="90" spans="1:34" s="3" customFormat="1" ht="102.6" customHeight="1" x14ac:dyDescent="0.3">
      <c r="A90" s="4" t="str">
        <f>'READ ME FIRST'!$D$12</f>
        <v>BVES</v>
      </c>
      <c r="B90" s="44">
        <f>'READ ME FIRST'!$D$15</f>
        <v>44683</v>
      </c>
      <c r="C90" s="50" t="s">
        <v>285</v>
      </c>
      <c r="D90" s="51" t="str">
        <f>IF(Table2[[#This Row],[WMPInitiativeCategory]]="", "",INDEX('Initiative mapping-DO NOT EDIT'!$H$3:$H$12, MATCH(Table2[[#This Row],[WMPInitiativeCategory]],'Initiative mapping-DO NOT EDIT'!$G$3:$G$12,0)))</f>
        <v>7.3.9.</v>
      </c>
      <c r="E90" s="50" t="s">
        <v>286</v>
      </c>
      <c r="F90" s="31"/>
      <c r="G90" s="40">
        <f>IF(Table2[[#This Row],[WMPInitiativeActivity]]="","x",IF(Table2[[#This Row],[WMPInitiativeActivity]]="other", Table2[[#This Row],[ActivityNameifOther]], INDEX('Initiative mapping-DO NOT EDIT'!$C$3:$C$91,MATCH(Table2[[#This Row],[WMPInitiativeActivity]],'Initiative mapping-DO NOT EDIT'!$D$3:$D$91,0))))</f>
        <v>1</v>
      </c>
      <c r="H90" s="56" t="s">
        <v>280</v>
      </c>
      <c r="I90" s="62" t="s">
        <v>287</v>
      </c>
      <c r="J90"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Preparedness_Adequate and trained workforce for service restoration _BVRES-001-2
BVEPP-001_2022</v>
      </c>
      <c r="K90" s="66">
        <v>138</v>
      </c>
      <c r="L90" s="36" t="s">
        <v>126</v>
      </c>
      <c r="M90" s="66" t="s">
        <v>126</v>
      </c>
      <c r="N90" s="66" t="s">
        <v>126</v>
      </c>
      <c r="O90" s="66" t="s">
        <v>126</v>
      </c>
      <c r="P90" s="66" t="s">
        <v>126</v>
      </c>
      <c r="Q90" s="73" t="s">
        <v>126</v>
      </c>
      <c r="R90" s="66" t="s">
        <v>126</v>
      </c>
      <c r="S90" s="66"/>
      <c r="T90" s="66"/>
      <c r="U90" s="73"/>
      <c r="V90" s="66" t="s">
        <v>327</v>
      </c>
      <c r="W90" s="30" t="s">
        <v>326</v>
      </c>
      <c r="X90" s="30"/>
      <c r="Y90" s="30"/>
      <c r="Z90" s="30"/>
      <c r="AA90" s="37" t="s">
        <v>143</v>
      </c>
      <c r="AB90" s="30" t="s">
        <v>126</v>
      </c>
      <c r="AC90" s="4"/>
      <c r="AD90" s="4"/>
      <c r="AE90" s="32"/>
      <c r="AF90" s="35"/>
      <c r="AG90" s="34"/>
      <c r="AH90" s="34"/>
    </row>
    <row r="91" spans="1:34" s="3" customFormat="1" ht="58.95" customHeight="1" x14ac:dyDescent="0.3">
      <c r="A91" s="4" t="str">
        <f>'READ ME FIRST'!$D$12</f>
        <v>BVES</v>
      </c>
      <c r="B91" s="44">
        <f>'READ ME FIRST'!$D$15</f>
        <v>44683</v>
      </c>
      <c r="C91" s="50" t="s">
        <v>285</v>
      </c>
      <c r="D91" s="51" t="str">
        <f>IF(Table2[[#This Row],[WMPInitiativeCategory]]="", "",INDEX('Initiative mapping-DO NOT EDIT'!$H$3:$H$12, MATCH(Table2[[#This Row],[WMPInitiativeCategory]],'Initiative mapping-DO NOT EDIT'!$G$3:$G$12,0)))</f>
        <v>7.3.9.</v>
      </c>
      <c r="E91" s="50" t="s">
        <v>288</v>
      </c>
      <c r="F91" s="31"/>
      <c r="G91" s="40">
        <f>IF(Table2[[#This Row],[WMPInitiativeActivity]]="","x",IF(Table2[[#This Row],[WMPInitiativeActivity]]="other", Table2[[#This Row],[ActivityNameifOther]], INDEX('Initiative mapping-DO NOT EDIT'!$C$3:$C$91,MATCH(Table2[[#This Row],[WMPInitiativeActivity]],'Initiative mapping-DO NOT EDIT'!$D$3:$D$91,0))))</f>
        <v>2</v>
      </c>
      <c r="H91" s="56" t="s">
        <v>298</v>
      </c>
      <c r="I91" s="38" t="s">
        <v>289</v>
      </c>
      <c r="J91"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Preparedness_Community outreach, public awareness, and communications efforts _BVEPP-002-1_2022</v>
      </c>
      <c r="K91" s="66">
        <v>139</v>
      </c>
      <c r="L91" s="36" t="s">
        <v>290</v>
      </c>
      <c r="M91" s="66">
        <f>90*4</f>
        <v>360</v>
      </c>
      <c r="N91" s="66">
        <v>90</v>
      </c>
      <c r="O91" s="66">
        <v>180</v>
      </c>
      <c r="P91" s="66">
        <v>270</v>
      </c>
      <c r="Q91" s="73">
        <f>270+90</f>
        <v>360</v>
      </c>
      <c r="R91" s="98">
        <v>141</v>
      </c>
      <c r="S91" s="66"/>
      <c r="T91" s="66"/>
      <c r="U91" s="73"/>
      <c r="V91" s="66" t="s">
        <v>126</v>
      </c>
      <c r="W91" s="30" t="s">
        <v>126</v>
      </c>
      <c r="X91" s="30"/>
      <c r="Y91" s="30"/>
      <c r="Z91" s="30"/>
      <c r="AA91" s="36" t="s">
        <v>143</v>
      </c>
      <c r="AB91" s="30" t="s">
        <v>126</v>
      </c>
      <c r="AC91" s="4"/>
      <c r="AD91" s="4"/>
      <c r="AE91" s="32"/>
      <c r="AF91" s="35"/>
      <c r="AG91" s="34"/>
      <c r="AH91" s="34"/>
    </row>
    <row r="92" spans="1:34" s="3" customFormat="1" ht="56.4" customHeight="1" x14ac:dyDescent="0.3">
      <c r="A92" s="4" t="str">
        <f>'READ ME FIRST'!$D$12</f>
        <v>BVES</v>
      </c>
      <c r="B92" s="44">
        <f>'READ ME FIRST'!$D$15</f>
        <v>44683</v>
      </c>
      <c r="C92" s="50" t="s">
        <v>285</v>
      </c>
      <c r="D92" s="51" t="str">
        <f>IF(Table2[[#This Row],[WMPInitiativeCategory]]="", "",INDEX('Initiative mapping-DO NOT EDIT'!$H$3:$H$12, MATCH(Table2[[#This Row],[WMPInitiativeCategory]],'Initiative mapping-DO NOT EDIT'!$G$3:$G$12,0)))</f>
        <v>7.3.9.</v>
      </c>
      <c r="E92" s="50" t="s">
        <v>291</v>
      </c>
      <c r="F92" s="31"/>
      <c r="G92" s="40">
        <f>IF(Table2[[#This Row],[WMPInitiativeActivity]]="","x",IF(Table2[[#This Row],[WMPInitiativeActivity]]="other", Table2[[#This Row],[ActivityNameifOther]], INDEX('Initiative mapping-DO NOT EDIT'!$C$3:$C$91,MATCH(Table2[[#This Row],[WMPInitiativeActivity]],'Initiative mapping-DO NOT EDIT'!$D$3:$D$91,0))))</f>
        <v>3</v>
      </c>
      <c r="H92" s="56" t="s">
        <v>231</v>
      </c>
      <c r="I92" s="38" t="s">
        <v>344</v>
      </c>
      <c r="J92"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Preparedness_Customer support in emergencies _BVEPP-003-2_2022</v>
      </c>
      <c r="K92" s="66">
        <v>141</v>
      </c>
      <c r="L92" s="36" t="s">
        <v>292</v>
      </c>
      <c r="M92" s="66">
        <v>0</v>
      </c>
      <c r="N92" s="66">
        <v>0</v>
      </c>
      <c r="O92" s="66">
        <v>0</v>
      </c>
      <c r="P92" s="66">
        <v>0</v>
      </c>
      <c r="Q92" s="73">
        <v>0</v>
      </c>
      <c r="R92" s="66">
        <v>0</v>
      </c>
      <c r="S92" s="66"/>
      <c r="T92" s="66"/>
      <c r="U92" s="73"/>
      <c r="V92" s="66" t="s">
        <v>126</v>
      </c>
      <c r="W92" s="30" t="s">
        <v>126</v>
      </c>
      <c r="X92" s="30"/>
      <c r="Y92" s="30"/>
      <c r="Z92" s="30"/>
      <c r="AA92" s="36" t="s">
        <v>143</v>
      </c>
      <c r="AB92" s="30" t="s">
        <v>126</v>
      </c>
      <c r="AC92" s="4"/>
      <c r="AD92" s="4"/>
      <c r="AE92" s="32"/>
      <c r="AF92" s="35"/>
      <c r="AG92" s="34"/>
      <c r="AH92" s="34"/>
    </row>
    <row r="93" spans="1:34" s="3" customFormat="1" ht="60" customHeight="1" x14ac:dyDescent="0.3">
      <c r="A93" s="4" t="str">
        <f>'READ ME FIRST'!$D$12</f>
        <v>BVES</v>
      </c>
      <c r="B93" s="44">
        <f>'READ ME FIRST'!$D$15</f>
        <v>44683</v>
      </c>
      <c r="C93" s="50" t="s">
        <v>285</v>
      </c>
      <c r="D93" s="51" t="str">
        <f>IF(Table2[[#This Row],[WMPInitiativeCategory]]="", "",INDEX('Initiative mapping-DO NOT EDIT'!$H$3:$H$12, MATCH(Table2[[#This Row],[WMPInitiativeCategory]],'Initiative mapping-DO NOT EDIT'!$G$3:$G$12,0)))</f>
        <v>7.3.9.</v>
      </c>
      <c r="E93" s="50" t="s">
        <v>293</v>
      </c>
      <c r="F93" s="31"/>
      <c r="G93" s="40">
        <f>IF(Table2[[#This Row],[WMPInitiativeActivity]]="","x",IF(Table2[[#This Row],[WMPInitiativeActivity]]="other", Table2[[#This Row],[ActivityNameifOther]], INDEX('Initiative mapping-DO NOT EDIT'!$C$3:$C$91,MATCH(Table2[[#This Row],[WMPInitiativeActivity]],'Initiative mapping-DO NOT EDIT'!$D$3:$D$91,0))))</f>
        <v>4</v>
      </c>
      <c r="H93" s="56" t="s">
        <v>231</v>
      </c>
      <c r="I93" s="38" t="s">
        <v>345</v>
      </c>
      <c r="J93"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Preparedness_Disaster and emergency preparedness plan _BVEPP-003-1_2022</v>
      </c>
      <c r="K93" s="66">
        <v>135</v>
      </c>
      <c r="L93" s="36" t="s">
        <v>292</v>
      </c>
      <c r="M93" s="66">
        <v>0</v>
      </c>
      <c r="N93" s="66">
        <v>0</v>
      </c>
      <c r="O93" s="66">
        <v>0</v>
      </c>
      <c r="P93" s="66">
        <v>0</v>
      </c>
      <c r="Q93" s="73">
        <v>0</v>
      </c>
      <c r="R93" s="66">
        <v>0</v>
      </c>
      <c r="S93" s="66"/>
      <c r="T93" s="66"/>
      <c r="U93" s="73"/>
      <c r="V93" s="66" t="s">
        <v>126</v>
      </c>
      <c r="W93" s="30" t="s">
        <v>126</v>
      </c>
      <c r="X93" s="30"/>
      <c r="Y93" s="30"/>
      <c r="Z93" s="30"/>
      <c r="AA93" s="36" t="s">
        <v>143</v>
      </c>
      <c r="AB93" s="30" t="s">
        <v>126</v>
      </c>
      <c r="AC93" s="4"/>
      <c r="AD93" s="4"/>
      <c r="AE93" s="32"/>
      <c r="AF93" s="35"/>
      <c r="AG93" s="34"/>
      <c r="AH93" s="34"/>
    </row>
    <row r="94" spans="1:34" s="3" customFormat="1" ht="52.2" customHeight="1" x14ac:dyDescent="0.3">
      <c r="A94" s="4" t="str">
        <f>'READ ME FIRST'!$D$12</f>
        <v>BVES</v>
      </c>
      <c r="B94" s="44">
        <f>'READ ME FIRST'!$D$15</f>
        <v>44683</v>
      </c>
      <c r="C94" s="50" t="s">
        <v>285</v>
      </c>
      <c r="D94" s="51" t="str">
        <f>IF(Table2[[#This Row],[WMPInitiativeCategory]]="", "",INDEX('Initiative mapping-DO NOT EDIT'!$H$3:$H$12, MATCH(Table2[[#This Row],[WMPInitiativeCategory]],'Initiative mapping-DO NOT EDIT'!$G$3:$G$12,0)))</f>
        <v>7.3.9.</v>
      </c>
      <c r="E94" s="50" t="s">
        <v>294</v>
      </c>
      <c r="F94" s="31"/>
      <c r="G94" s="40">
        <f>IF(Table2[[#This Row],[WMPInitiativeActivity]]="","x",IF(Table2[[#This Row],[WMPInitiativeActivity]]="other", Table2[[#This Row],[ActivityNameifOther]], INDEX('Initiative mapping-DO NOT EDIT'!$C$3:$C$91,MATCH(Table2[[#This Row],[WMPInitiativeActivity]],'Initiative mapping-DO NOT EDIT'!$D$3:$D$91,0))))</f>
        <v>5</v>
      </c>
      <c r="H94" s="56" t="s">
        <v>231</v>
      </c>
      <c r="I94" s="38" t="s">
        <v>346</v>
      </c>
      <c r="J94"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Preparedness_Preparedness and planning for service restoration _BVEPP-003-3_2022</v>
      </c>
      <c r="K94" s="66">
        <v>138</v>
      </c>
      <c r="L94" s="36" t="s">
        <v>292</v>
      </c>
      <c r="M94" s="66">
        <v>0</v>
      </c>
      <c r="N94" s="66">
        <v>0</v>
      </c>
      <c r="O94" s="66">
        <v>0</v>
      </c>
      <c r="P94" s="66">
        <v>0</v>
      </c>
      <c r="Q94" s="73">
        <v>0</v>
      </c>
      <c r="R94" s="66">
        <v>0</v>
      </c>
      <c r="S94" s="66"/>
      <c r="T94" s="66"/>
      <c r="U94" s="73"/>
      <c r="V94" s="66" t="s">
        <v>126</v>
      </c>
      <c r="W94" s="30" t="s">
        <v>126</v>
      </c>
      <c r="X94" s="30"/>
      <c r="Y94" s="30"/>
      <c r="Z94" s="30"/>
      <c r="AA94" s="36" t="s">
        <v>143</v>
      </c>
      <c r="AB94" s="30" t="s">
        <v>126</v>
      </c>
      <c r="AC94" s="4"/>
      <c r="AD94" s="4"/>
      <c r="AE94" s="32"/>
      <c r="AF94" s="35"/>
      <c r="AG94" s="34"/>
      <c r="AH94" s="34"/>
    </row>
    <row r="95" spans="1:34" s="3" customFormat="1" ht="56.4" customHeight="1" x14ac:dyDescent="0.3">
      <c r="A95" s="4" t="str">
        <f>'READ ME FIRST'!$D$12</f>
        <v>BVES</v>
      </c>
      <c r="B95" s="44">
        <f>'READ ME FIRST'!$D$15</f>
        <v>44683</v>
      </c>
      <c r="C95" s="50" t="s">
        <v>285</v>
      </c>
      <c r="D95" s="51" t="str">
        <f>IF(Table2[[#This Row],[WMPInitiativeCategory]]="", "",INDEX('Initiative mapping-DO NOT EDIT'!$H$3:$H$12, MATCH(Table2[[#This Row],[WMPInitiativeCategory]],'Initiative mapping-DO NOT EDIT'!$G$3:$G$12,0)))</f>
        <v>7.3.9.</v>
      </c>
      <c r="E95" s="50" t="s">
        <v>295</v>
      </c>
      <c r="F95" s="31"/>
      <c r="G95" s="40">
        <f>IF(Table2[[#This Row],[WMPInitiativeActivity]]="","x",IF(Table2[[#This Row],[WMPInitiativeActivity]]="other", Table2[[#This Row],[ActivityNameifOther]], INDEX('Initiative mapping-DO NOT EDIT'!$C$3:$C$91,MATCH(Table2[[#This Row],[WMPInitiativeActivity]],'Initiative mapping-DO NOT EDIT'!$D$3:$D$91,0))))</f>
        <v>6</v>
      </c>
      <c r="H95" s="56" t="s">
        <v>231</v>
      </c>
      <c r="I95" s="38" t="s">
        <v>347</v>
      </c>
      <c r="J95"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Preparedness_Protocols in place to learn from wildfire events _BVEPP-003-4_2022</v>
      </c>
      <c r="K95" s="66">
        <v>143</v>
      </c>
      <c r="L95" s="36" t="s">
        <v>292</v>
      </c>
      <c r="M95" s="66">
        <v>0</v>
      </c>
      <c r="N95" s="66">
        <v>0</v>
      </c>
      <c r="O95" s="66">
        <v>0</v>
      </c>
      <c r="P95" s="66">
        <v>0</v>
      </c>
      <c r="Q95" s="73">
        <v>0</v>
      </c>
      <c r="R95" s="66">
        <v>0</v>
      </c>
      <c r="S95" s="66"/>
      <c r="T95" s="66"/>
      <c r="U95" s="73"/>
      <c r="V95" s="66" t="s">
        <v>126</v>
      </c>
      <c r="W95" s="30" t="s">
        <v>126</v>
      </c>
      <c r="X95" s="30"/>
      <c r="Y95" s="30"/>
      <c r="Z95" s="30"/>
      <c r="AA95" s="36" t="s">
        <v>143</v>
      </c>
      <c r="AB95" s="30" t="s">
        <v>126</v>
      </c>
      <c r="AC95" s="4"/>
      <c r="AD95" s="4"/>
      <c r="AE95" s="32"/>
      <c r="AF95" s="35"/>
      <c r="AG95" s="34"/>
      <c r="AH95" s="34"/>
    </row>
    <row r="96" spans="1:34" s="3" customFormat="1" ht="63" customHeight="1" x14ac:dyDescent="0.3">
      <c r="A96" s="4" t="str">
        <f>'READ ME FIRST'!$D$12</f>
        <v>BVES</v>
      </c>
      <c r="B96" s="44">
        <f>'READ ME FIRST'!$D$15</f>
        <v>44683</v>
      </c>
      <c r="C96" s="50" t="s">
        <v>296</v>
      </c>
      <c r="D96" s="51" t="str">
        <f>IF(Table2[[#This Row],[WMPInitiativeCategory]]="", "",INDEX('Initiative mapping-DO NOT EDIT'!$H$3:$H$12, MATCH(Table2[[#This Row],[WMPInitiativeCategory]],'Initiative mapping-DO NOT EDIT'!$G$3:$G$12,0)))</f>
        <v>7.3.10.</v>
      </c>
      <c r="E96" s="50" t="s">
        <v>297</v>
      </c>
      <c r="F96" s="31"/>
      <c r="G96" s="40">
        <f>IF(Table2[[#This Row],[WMPInitiativeActivity]]="","x",IF(Table2[[#This Row],[WMPInitiativeActivity]]="other", Table2[[#This Row],[ActivityNameifOther]], INDEX('Initiative mapping-DO NOT EDIT'!$C$3:$C$91,MATCH(Table2[[#This Row],[WMPInitiativeActivity]],'Initiative mapping-DO NOT EDIT'!$D$3:$D$91,0))))</f>
        <v>1</v>
      </c>
      <c r="H96" s="56" t="s">
        <v>298</v>
      </c>
      <c r="I96" s="62" t="s">
        <v>299</v>
      </c>
      <c r="J96" s="51"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Engagement_Community engagement _BVEPP-002-2
BVSCCE-001_2022</v>
      </c>
      <c r="K96" s="66">
        <v>139</v>
      </c>
      <c r="L96" s="36" t="s">
        <v>290</v>
      </c>
      <c r="M96" s="66">
        <f>90*4</f>
        <v>360</v>
      </c>
      <c r="N96" s="66">
        <v>90</v>
      </c>
      <c r="O96" s="66">
        <v>180</v>
      </c>
      <c r="P96" s="66">
        <v>270</v>
      </c>
      <c r="Q96" s="73">
        <f>270+90</f>
        <v>360</v>
      </c>
      <c r="R96" s="98">
        <v>141</v>
      </c>
      <c r="S96" s="66"/>
      <c r="T96" s="66"/>
      <c r="U96" s="73"/>
      <c r="V96" s="66" t="s">
        <v>126</v>
      </c>
      <c r="W96" s="30" t="s">
        <v>126</v>
      </c>
      <c r="X96" s="30"/>
      <c r="Y96" s="30"/>
      <c r="Z96" s="30"/>
      <c r="AA96" s="36" t="s">
        <v>143</v>
      </c>
      <c r="AB96" s="30" t="s">
        <v>126</v>
      </c>
      <c r="AC96" s="4"/>
      <c r="AD96" s="4"/>
      <c r="AE96" s="32"/>
      <c r="AF96" s="35"/>
      <c r="AG96" s="34"/>
      <c r="AH96" s="34"/>
    </row>
    <row r="97" spans="1:34" s="3" customFormat="1" ht="79.2" customHeight="1" x14ac:dyDescent="0.3">
      <c r="A97" s="58" t="str">
        <f>'READ ME FIRST'!$D$12</f>
        <v>BVES</v>
      </c>
      <c r="B97" s="59">
        <f>'READ ME FIRST'!$D$15</f>
        <v>44683</v>
      </c>
      <c r="C97" s="50" t="s">
        <v>296</v>
      </c>
      <c r="D97" s="60" t="str">
        <f>IF(Table2[[#This Row],[WMPInitiativeCategory]]="", "",INDEX('Initiative mapping-DO NOT EDIT'!$H$3:$H$12, MATCH(Table2[[#This Row],[WMPInitiativeCategory]],'Initiative mapping-DO NOT EDIT'!$G$3:$G$12,0)))</f>
        <v>7.3.10.</v>
      </c>
      <c r="E97" s="50" t="s">
        <v>300</v>
      </c>
      <c r="F97" s="31"/>
      <c r="G97" s="58">
        <f>IF(Table2[[#This Row],[WMPInitiativeActivity]]="","x",IF(Table2[[#This Row],[WMPInitiativeActivity]]="other", Table2[[#This Row],[ActivityNameifOther]], INDEX('Initiative mapping-DO NOT EDIT'!$C$3:$C$91,MATCH(Table2[[#This Row],[WMPInitiativeActivity]],'Initiative mapping-DO NOT EDIT'!$D$3:$D$91,0))))</f>
        <v>2</v>
      </c>
      <c r="H97" s="95" t="s">
        <v>300</v>
      </c>
      <c r="I97" s="62" t="s">
        <v>371</v>
      </c>
      <c r="J97" s="60"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and best practice sharing with agencies outside CA _BVSCCE-002_2022</v>
      </c>
      <c r="K97" s="66" t="s">
        <v>126</v>
      </c>
      <c r="L97" s="36" t="s">
        <v>126</v>
      </c>
      <c r="M97" s="66" t="s">
        <v>126</v>
      </c>
      <c r="N97" s="66" t="s">
        <v>126</v>
      </c>
      <c r="O97" s="66" t="s">
        <v>126</v>
      </c>
      <c r="P97" s="66" t="s">
        <v>126</v>
      </c>
      <c r="Q97" s="73" t="s">
        <v>126</v>
      </c>
      <c r="R97" s="66" t="s">
        <v>126</v>
      </c>
      <c r="S97" s="66"/>
      <c r="T97" s="66"/>
      <c r="U97" s="73"/>
      <c r="V97" s="98" t="s">
        <v>126</v>
      </c>
      <c r="W97" s="90" t="s">
        <v>126</v>
      </c>
      <c r="X97" s="30"/>
      <c r="Y97" s="30"/>
      <c r="Z97" s="30"/>
      <c r="AA97" s="36" t="s">
        <v>127</v>
      </c>
      <c r="AB97" s="30" t="s">
        <v>126</v>
      </c>
      <c r="AC97" s="58"/>
      <c r="AD97" s="58"/>
      <c r="AE97" s="29"/>
      <c r="AF97" s="35"/>
      <c r="AG97" s="34"/>
      <c r="AH97" s="34"/>
    </row>
    <row r="98" spans="1:34" s="3" customFormat="1" ht="67.95" customHeight="1" x14ac:dyDescent="0.3">
      <c r="A98" s="58" t="str">
        <f>'READ ME FIRST'!$D$12</f>
        <v>BVES</v>
      </c>
      <c r="B98" s="59">
        <f>'READ ME FIRST'!$D$15</f>
        <v>44683</v>
      </c>
      <c r="C98" s="50" t="s">
        <v>296</v>
      </c>
      <c r="D98" s="60" t="str">
        <f>IF(Table2[[#This Row],[WMPInitiativeCategory]]="", "",INDEX('Initiative mapping-DO NOT EDIT'!$H$3:$H$12, MATCH(Table2[[#This Row],[WMPInitiativeCategory]],'Initiative mapping-DO NOT EDIT'!$G$3:$G$12,0)))</f>
        <v>7.3.10.</v>
      </c>
      <c r="E98" s="50" t="s">
        <v>301</v>
      </c>
      <c r="F98" s="31"/>
      <c r="G98" s="58">
        <f>IF(Table2[[#This Row],[WMPInitiativeActivity]]="","x",IF(Table2[[#This Row],[WMPInitiativeActivity]]="other", Table2[[#This Row],[ActivityNameifOther]], INDEX('Initiative mapping-DO NOT EDIT'!$C$3:$C$91,MATCH(Table2[[#This Row],[WMPInitiativeActivity]],'Initiative mapping-DO NOT EDIT'!$D$3:$D$91,0))))</f>
        <v>3</v>
      </c>
      <c r="H98" s="95" t="s">
        <v>301</v>
      </c>
      <c r="I98" s="62" t="s">
        <v>372</v>
      </c>
      <c r="J98" s="60"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with suppression agencies _BVSCCE-003_2022</v>
      </c>
      <c r="K98" s="66" t="s">
        <v>126</v>
      </c>
      <c r="L98" s="36" t="s">
        <v>126</v>
      </c>
      <c r="M98" s="66" t="s">
        <v>126</v>
      </c>
      <c r="N98" s="66" t="s">
        <v>126</v>
      </c>
      <c r="O98" s="66" t="s">
        <v>126</v>
      </c>
      <c r="P98" s="66" t="s">
        <v>126</v>
      </c>
      <c r="Q98" s="73" t="s">
        <v>126</v>
      </c>
      <c r="R98" s="66" t="s">
        <v>126</v>
      </c>
      <c r="S98" s="66"/>
      <c r="T98" s="66"/>
      <c r="U98" s="73"/>
      <c r="V98" s="66" t="s">
        <v>126</v>
      </c>
      <c r="W98" s="30" t="s">
        <v>126</v>
      </c>
      <c r="X98" s="30"/>
      <c r="Y98" s="30"/>
      <c r="Z98" s="30"/>
      <c r="AA98" s="36" t="s">
        <v>126</v>
      </c>
      <c r="AB98" s="30" t="s">
        <v>126</v>
      </c>
      <c r="AC98" s="58"/>
      <c r="AD98" s="58"/>
      <c r="AE98" s="29"/>
      <c r="AF98" s="35"/>
      <c r="AG98" s="34"/>
      <c r="AH98" s="34"/>
    </row>
    <row r="99" spans="1:34" s="3" customFormat="1" ht="66.599999999999994" customHeight="1" x14ac:dyDescent="0.3">
      <c r="A99" s="58" t="str">
        <f>'READ ME FIRST'!$D$12</f>
        <v>BVES</v>
      </c>
      <c r="B99" s="59">
        <f>'READ ME FIRST'!$D$15</f>
        <v>44683</v>
      </c>
      <c r="C99" s="50" t="s">
        <v>296</v>
      </c>
      <c r="D99" s="60" t="str">
        <f>IF(Table2[[#This Row],[WMPInitiativeCategory]]="", "",INDEX('Initiative mapping-DO NOT EDIT'!$H$3:$H$12, MATCH(Table2[[#This Row],[WMPInitiativeCategory]],'Initiative mapping-DO NOT EDIT'!$G$3:$G$12,0)))</f>
        <v>7.3.10.</v>
      </c>
      <c r="E99" s="50" t="s">
        <v>302</v>
      </c>
      <c r="F99" s="31"/>
      <c r="G99" s="58">
        <f>IF(Table2[[#This Row],[WMPInitiativeActivity]]="","x",IF(Table2[[#This Row],[WMPInitiativeActivity]]="other", Table2[[#This Row],[ActivityNameifOther]], INDEX('Initiative mapping-DO NOT EDIT'!$C$3:$C$91,MATCH(Table2[[#This Row],[WMPInitiativeActivity]],'Initiative mapping-DO NOT EDIT'!$D$3:$D$91,0))))</f>
        <v>4</v>
      </c>
      <c r="H99" s="95" t="s">
        <v>302</v>
      </c>
      <c r="I99" s="38" t="s">
        <v>303</v>
      </c>
      <c r="J99" s="60"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Engagement_Forest service and fuel reduction cooperation and joint roadmap _BVSCCE-004_2022</v>
      </c>
      <c r="K99" s="66" t="s">
        <v>126</v>
      </c>
      <c r="L99" s="36" t="s">
        <v>126</v>
      </c>
      <c r="M99" s="66" t="s">
        <v>126</v>
      </c>
      <c r="N99" s="66" t="s">
        <v>126</v>
      </c>
      <c r="O99" s="66" t="s">
        <v>126</v>
      </c>
      <c r="P99" s="66" t="s">
        <v>126</v>
      </c>
      <c r="Q99" s="73" t="s">
        <v>126</v>
      </c>
      <c r="R99" s="66" t="s">
        <v>126</v>
      </c>
      <c r="S99" s="66"/>
      <c r="T99" s="66"/>
      <c r="U99" s="73"/>
      <c r="V99" s="66" t="s">
        <v>126</v>
      </c>
      <c r="W99" s="30" t="s">
        <v>126</v>
      </c>
      <c r="X99" s="30"/>
      <c r="Y99" s="30"/>
      <c r="Z99" s="30"/>
      <c r="AA99" s="36" t="s">
        <v>126</v>
      </c>
      <c r="AB99" s="30" t="s">
        <v>126</v>
      </c>
      <c r="AC99" s="58"/>
      <c r="AD99" s="58"/>
      <c r="AE99" s="29"/>
      <c r="AF99" s="35"/>
      <c r="AG99" s="34"/>
      <c r="AH99" s="34"/>
    </row>
    <row r="100" spans="1:34" customFormat="1" x14ac:dyDescent="0.3">
      <c r="A100" s="3"/>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c r="AA100" s="3"/>
      <c r="AB100" s="3"/>
      <c r="AC100" s="3"/>
      <c r="AD100" s="3"/>
      <c r="AE100" s="3"/>
      <c r="AF100" s="3"/>
      <c r="AG100" s="3"/>
      <c r="AH100" s="3"/>
    </row>
    <row r="101" spans="1:34" customFormat="1" x14ac:dyDescent="0.3">
      <c r="A101" s="3"/>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c r="AA101" s="3"/>
      <c r="AB101" s="3"/>
      <c r="AC101" s="3"/>
      <c r="AD101" s="3"/>
      <c r="AE101" s="3"/>
      <c r="AF101" s="3"/>
      <c r="AG101" s="3"/>
      <c r="AH101" s="3"/>
    </row>
    <row r="102" spans="1:34" customFormat="1" x14ac:dyDescent="0.3">
      <c r="A102" s="3"/>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c r="AA102" s="3"/>
      <c r="AB102" s="3"/>
      <c r="AC102" s="3"/>
      <c r="AD102" s="3"/>
      <c r="AE102" s="3"/>
      <c r="AF102" s="3"/>
      <c r="AG102" s="3"/>
      <c r="AH102" s="3"/>
    </row>
    <row r="103" spans="1:34" customFormat="1" x14ac:dyDescent="0.3">
      <c r="A103" s="3"/>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c r="AA103" s="3"/>
      <c r="AB103" s="3"/>
      <c r="AC103" s="3"/>
      <c r="AD103" s="3"/>
      <c r="AE103" s="3"/>
      <c r="AF103" s="3"/>
      <c r="AG103" s="3"/>
      <c r="AH103" s="3"/>
    </row>
    <row r="104" spans="1:34" customFormat="1" x14ac:dyDescent="0.3">
      <c r="A104" s="3"/>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c r="AA104" s="3"/>
      <c r="AB104" s="3"/>
      <c r="AC104" s="3"/>
      <c r="AD104" s="3"/>
      <c r="AE104" s="3"/>
      <c r="AF104" s="3"/>
      <c r="AG104" s="3"/>
      <c r="AH104" s="3"/>
    </row>
    <row r="105" spans="1:34" customFormat="1" x14ac:dyDescent="0.3">
      <c r="A105" s="3"/>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c r="AA105" s="3"/>
      <c r="AB105" s="3"/>
      <c r="AC105" s="3"/>
      <c r="AD105" s="3"/>
      <c r="AE105" s="3"/>
      <c r="AF105" s="3"/>
      <c r="AG105" s="3"/>
      <c r="AH105" s="3"/>
    </row>
    <row r="106" spans="1:34" customFormat="1" x14ac:dyDescent="0.3">
      <c r="A106" s="3"/>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c r="AA106" s="3"/>
      <c r="AB106" s="3"/>
      <c r="AC106" s="3"/>
      <c r="AD106" s="3"/>
      <c r="AE106" s="3"/>
      <c r="AF106" s="3"/>
      <c r="AG106" s="3"/>
      <c r="AH106" s="3"/>
    </row>
    <row r="107" spans="1:34" customFormat="1" x14ac:dyDescent="0.3">
      <c r="A107" s="3"/>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c r="AA107" s="3"/>
      <c r="AB107" s="3"/>
      <c r="AC107" s="3"/>
      <c r="AD107" s="3"/>
      <c r="AE107" s="3"/>
      <c r="AF107" s="3"/>
      <c r="AG107" s="3"/>
      <c r="AH107" s="3"/>
    </row>
    <row r="108" spans="1:34" customFormat="1" x14ac:dyDescent="0.3">
      <c r="A108" s="3"/>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c r="AA108" s="3"/>
      <c r="AB108" s="3"/>
      <c r="AC108" s="3"/>
      <c r="AD108" s="3"/>
      <c r="AE108" s="3"/>
      <c r="AF108" s="3"/>
      <c r="AG108" s="3"/>
      <c r="AH108" s="3"/>
    </row>
    <row r="109" spans="1:34" customFormat="1" x14ac:dyDescent="0.3">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1:34" customFormat="1" x14ac:dyDescent="0.3">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1:34" customFormat="1" x14ac:dyDescent="0.3">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1:34" customFormat="1" x14ac:dyDescent="0.3">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x14ac:dyDescent="0.3">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x14ac:dyDescent="0.3">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x14ac:dyDescent="0.3">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x14ac:dyDescent="0.3">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x14ac:dyDescent="0.3">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x14ac:dyDescent="0.3">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x14ac:dyDescent="0.3">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x14ac:dyDescent="0.3">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x14ac:dyDescent="0.3">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x14ac:dyDescent="0.3">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x14ac:dyDescent="0.3">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x14ac:dyDescent="0.3">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x14ac:dyDescent="0.3">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x14ac:dyDescent="0.3">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x14ac:dyDescent="0.3">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x14ac:dyDescent="0.3">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x14ac:dyDescent="0.3">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x14ac:dyDescent="0.3">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x14ac:dyDescent="0.3">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x14ac:dyDescent="0.3">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x14ac:dyDescent="0.3">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x14ac:dyDescent="0.3">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x14ac:dyDescent="0.3">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x14ac:dyDescent="0.3">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x14ac:dyDescent="0.3">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x14ac:dyDescent="0.3">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x14ac:dyDescent="0.3">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x14ac:dyDescent="0.3">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x14ac:dyDescent="0.3">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x14ac:dyDescent="0.3">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x14ac:dyDescent="0.3">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x14ac:dyDescent="0.3">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x14ac:dyDescent="0.3">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x14ac:dyDescent="0.3">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x14ac:dyDescent="0.3">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x14ac:dyDescent="0.3">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x14ac:dyDescent="0.3">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x14ac:dyDescent="0.3">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x14ac:dyDescent="0.3">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x14ac:dyDescent="0.3">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x14ac:dyDescent="0.3">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x14ac:dyDescent="0.3">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x14ac:dyDescent="0.3">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x14ac:dyDescent="0.3">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x14ac:dyDescent="0.3">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x14ac:dyDescent="0.3">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x14ac:dyDescent="0.3">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x14ac:dyDescent="0.3">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x14ac:dyDescent="0.3">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x14ac:dyDescent="0.3">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x14ac:dyDescent="0.3">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x14ac:dyDescent="0.3">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x14ac:dyDescent="0.3">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x14ac:dyDescent="0.3">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x14ac:dyDescent="0.3">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x14ac:dyDescent="0.3">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x14ac:dyDescent="0.3">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x14ac:dyDescent="0.3">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x14ac:dyDescent="0.3">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x14ac:dyDescent="0.3">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x14ac:dyDescent="0.3">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x14ac:dyDescent="0.3">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x14ac:dyDescent="0.3">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x14ac:dyDescent="0.3">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x14ac:dyDescent="0.3">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x14ac:dyDescent="0.3">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x14ac:dyDescent="0.3">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x14ac:dyDescent="0.3">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x14ac:dyDescent="0.3">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x14ac:dyDescent="0.3">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x14ac:dyDescent="0.3">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x14ac:dyDescent="0.3">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x14ac:dyDescent="0.3">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x14ac:dyDescent="0.3">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x14ac:dyDescent="0.3">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x14ac:dyDescent="0.3">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x14ac:dyDescent="0.3">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x14ac:dyDescent="0.3">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row r="191" spans="2:26" customFormat="1" x14ac:dyDescent="0.3">
      <c r="B191" s="3"/>
      <c r="C191" s="3"/>
      <c r="D191" s="3"/>
      <c r="E191" s="49"/>
      <c r="F191" s="3"/>
      <c r="G191" s="3"/>
      <c r="H191" s="49"/>
      <c r="I191" s="3"/>
      <c r="J191" s="3"/>
      <c r="K191" s="67"/>
      <c r="L191" s="3"/>
      <c r="M191" s="67"/>
      <c r="N191" s="67"/>
      <c r="O191" s="67"/>
      <c r="P191" s="67"/>
      <c r="Q191" s="67"/>
      <c r="R191" s="67"/>
      <c r="S191" s="67"/>
      <c r="T191" s="67"/>
      <c r="U191" s="67"/>
      <c r="V191" s="67"/>
      <c r="W191" s="3"/>
      <c r="X191" s="3"/>
      <c r="Y191" s="3"/>
      <c r="Z191" s="26"/>
    </row>
    <row r="192" spans="2:26" customFormat="1" x14ac:dyDescent="0.3">
      <c r="B192" s="3"/>
      <c r="C192" s="3"/>
      <c r="D192" s="3"/>
      <c r="E192" s="49"/>
      <c r="F192" s="3"/>
      <c r="G192" s="3"/>
      <c r="H192" s="49"/>
      <c r="I192" s="3"/>
      <c r="J192" s="3"/>
      <c r="K192" s="67"/>
      <c r="L192" s="3"/>
      <c r="M192" s="67"/>
      <c r="N192" s="67"/>
      <c r="O192" s="67"/>
      <c r="P192" s="67"/>
      <c r="Q192" s="67"/>
      <c r="R192" s="67"/>
      <c r="S192" s="67"/>
      <c r="T192" s="67"/>
      <c r="U192" s="67"/>
      <c r="V192" s="67"/>
      <c r="W192" s="3"/>
      <c r="X192" s="3"/>
      <c r="Y192" s="3"/>
      <c r="Z192" s="26"/>
    </row>
    <row r="193" spans="2:26" customFormat="1" x14ac:dyDescent="0.3">
      <c r="B193" s="3"/>
      <c r="C193" s="3"/>
      <c r="D193" s="3"/>
      <c r="E193" s="49"/>
      <c r="F193" s="3"/>
      <c r="G193" s="3"/>
      <c r="H193" s="49"/>
      <c r="I193" s="3"/>
      <c r="J193" s="3"/>
      <c r="K193" s="67"/>
      <c r="L193" s="3"/>
      <c r="M193" s="67"/>
      <c r="N193" s="67"/>
      <c r="O193" s="67"/>
      <c r="P193" s="67"/>
      <c r="Q193" s="67"/>
      <c r="R193" s="67"/>
      <c r="S193" s="67"/>
      <c r="T193" s="67"/>
      <c r="U193" s="67"/>
      <c r="V193" s="67"/>
      <c r="W193" s="3"/>
      <c r="X193" s="3"/>
      <c r="Y193" s="3"/>
      <c r="Z193" s="26"/>
    </row>
    <row r="194" spans="2:26" customFormat="1" x14ac:dyDescent="0.3">
      <c r="B194" s="3"/>
      <c r="C194" s="3"/>
      <c r="D194" s="3"/>
      <c r="E194" s="49"/>
      <c r="F194" s="3"/>
      <c r="G194" s="3"/>
      <c r="H194" s="49"/>
      <c r="I194" s="3"/>
      <c r="J194" s="3"/>
      <c r="K194" s="67"/>
      <c r="L194" s="3"/>
      <c r="M194" s="67"/>
      <c r="N194" s="67"/>
      <c r="O194" s="67"/>
      <c r="P194" s="67"/>
      <c r="Q194" s="67"/>
      <c r="R194" s="67"/>
      <c r="S194" s="67"/>
      <c r="T194" s="67"/>
      <c r="U194" s="67"/>
      <c r="V194" s="67"/>
      <c r="W194" s="3"/>
      <c r="X194" s="3"/>
      <c r="Y194" s="3"/>
      <c r="Z194" s="26"/>
    </row>
    <row r="195" spans="2:26" customFormat="1" x14ac:dyDescent="0.3">
      <c r="B195" s="3"/>
      <c r="C195" s="3"/>
      <c r="D195" s="3"/>
      <c r="E195" s="49"/>
      <c r="F195" s="3"/>
      <c r="G195" s="3"/>
      <c r="H195" s="49"/>
      <c r="I195" s="3"/>
      <c r="J195" s="3"/>
      <c r="K195" s="67"/>
      <c r="L195" s="3"/>
      <c r="M195" s="67"/>
      <c r="N195" s="67"/>
      <c r="O195" s="67"/>
      <c r="P195" s="67"/>
      <c r="Q195" s="67"/>
      <c r="R195" s="67"/>
      <c r="S195" s="67"/>
      <c r="T195" s="67"/>
      <c r="U195" s="67"/>
      <c r="V195" s="67"/>
      <c r="W195" s="3"/>
      <c r="X195" s="3"/>
      <c r="Y195" s="3"/>
      <c r="Z195" s="26"/>
    </row>
    <row r="196" spans="2:26" customFormat="1" x14ac:dyDescent="0.3">
      <c r="B196" s="3"/>
      <c r="C196" s="3"/>
      <c r="D196" s="3"/>
      <c r="E196" s="49"/>
      <c r="F196" s="3"/>
      <c r="G196" s="3"/>
      <c r="H196" s="49"/>
      <c r="I196" s="3"/>
      <c r="J196" s="3"/>
      <c r="K196" s="67"/>
      <c r="L196" s="3"/>
      <c r="M196" s="67"/>
      <c r="N196" s="67"/>
      <c r="O196" s="67"/>
      <c r="P196" s="67"/>
      <c r="Q196" s="67"/>
      <c r="R196" s="67"/>
      <c r="S196" s="67"/>
      <c r="T196" s="67"/>
      <c r="U196" s="67"/>
      <c r="V196" s="67"/>
      <c r="W196" s="3"/>
      <c r="X196" s="3"/>
      <c r="Y196" s="3"/>
      <c r="Z196" s="26"/>
    </row>
    <row r="197" spans="2:26" customFormat="1" x14ac:dyDescent="0.3">
      <c r="B197" s="3"/>
      <c r="C197" s="3"/>
      <c r="D197" s="3"/>
      <c r="E197" s="49"/>
      <c r="F197" s="3"/>
      <c r="G197" s="3"/>
      <c r="H197" s="49"/>
      <c r="I197" s="3"/>
      <c r="J197" s="3"/>
      <c r="K197" s="67"/>
      <c r="L197" s="3"/>
      <c r="M197" s="67"/>
      <c r="N197" s="67"/>
      <c r="O197" s="67"/>
      <c r="P197" s="67"/>
      <c r="Q197" s="67"/>
      <c r="R197" s="67"/>
      <c r="S197" s="67"/>
      <c r="T197" s="67"/>
      <c r="U197" s="67"/>
      <c r="V197" s="67"/>
      <c r="W197" s="3"/>
      <c r="X197" s="3"/>
      <c r="Y197" s="3"/>
      <c r="Z197" s="26"/>
    </row>
    <row r="198" spans="2:26" customFormat="1" x14ac:dyDescent="0.3">
      <c r="B198" s="3"/>
      <c r="C198" s="3"/>
      <c r="D198" s="3"/>
      <c r="E198" s="49"/>
      <c r="F198" s="3"/>
      <c r="G198" s="3"/>
      <c r="H198" s="49"/>
      <c r="I198" s="3"/>
      <c r="J198" s="3"/>
      <c r="K198" s="67"/>
      <c r="L198" s="3"/>
      <c r="M198" s="67"/>
      <c r="N198" s="67"/>
      <c r="O198" s="67"/>
      <c r="P198" s="67"/>
      <c r="Q198" s="67"/>
      <c r="R198" s="67"/>
      <c r="S198" s="67"/>
      <c r="T198" s="67"/>
      <c r="U198" s="67"/>
      <c r="V198" s="67"/>
      <c r="W198" s="3"/>
      <c r="X198" s="3"/>
      <c r="Y198" s="3"/>
      <c r="Z198" s="26"/>
    </row>
    <row r="199" spans="2:26" customFormat="1" x14ac:dyDescent="0.3">
      <c r="B199" s="3"/>
      <c r="C199" s="3"/>
      <c r="D199" s="3"/>
      <c r="E199" s="49"/>
      <c r="F199" s="3"/>
      <c r="G199" s="3"/>
      <c r="H199" s="49"/>
      <c r="I199" s="3"/>
      <c r="J199" s="3"/>
      <c r="K199" s="67"/>
      <c r="L199" s="3"/>
      <c r="M199" s="67"/>
      <c r="N199" s="67"/>
      <c r="O199" s="67"/>
      <c r="P199" s="67"/>
      <c r="Q199" s="67"/>
      <c r="R199" s="67"/>
      <c r="S199" s="67"/>
      <c r="T199" s="67"/>
      <c r="U199" s="67"/>
      <c r="V199" s="67"/>
      <c r="W199" s="3"/>
      <c r="X199" s="3"/>
      <c r="Y199" s="3"/>
      <c r="Z199" s="26"/>
    </row>
    <row r="200" spans="2:26" customFormat="1" x14ac:dyDescent="0.3">
      <c r="B200" s="3"/>
      <c r="C200" s="3"/>
      <c r="D200" s="3"/>
      <c r="E200" s="49"/>
      <c r="F200" s="3"/>
      <c r="G200" s="3"/>
      <c r="H200" s="49"/>
      <c r="I200" s="3"/>
      <c r="J200" s="3"/>
      <c r="K200" s="67"/>
      <c r="L200" s="3"/>
      <c r="M200" s="67"/>
      <c r="N200" s="67"/>
      <c r="O200" s="67"/>
      <c r="P200" s="67"/>
      <c r="Q200" s="67"/>
      <c r="R200" s="67"/>
      <c r="S200" s="67"/>
      <c r="T200" s="67"/>
      <c r="U200" s="67"/>
      <c r="V200" s="67"/>
      <c r="W200" s="3"/>
      <c r="X200" s="3"/>
      <c r="Y200" s="3"/>
      <c r="Z200" s="26"/>
    </row>
    <row r="201" spans="2:26" customFormat="1" x14ac:dyDescent="0.3">
      <c r="B201" s="3"/>
      <c r="C201" s="3"/>
      <c r="D201" s="3"/>
      <c r="E201" s="49"/>
      <c r="F201" s="3"/>
      <c r="G201" s="3"/>
      <c r="H201" s="49"/>
      <c r="I201" s="3"/>
      <c r="J201" s="3"/>
      <c r="K201" s="67"/>
      <c r="L201" s="3"/>
      <c r="M201" s="67"/>
      <c r="N201" s="67"/>
      <c r="O201" s="67"/>
      <c r="P201" s="67"/>
      <c r="Q201" s="67"/>
      <c r="R201" s="67"/>
      <c r="S201" s="67"/>
      <c r="T201" s="67"/>
      <c r="U201" s="67"/>
      <c r="V201" s="67"/>
      <c r="W201" s="3"/>
      <c r="X201" s="3"/>
      <c r="Y201" s="3"/>
      <c r="Z201" s="26"/>
    </row>
    <row r="202" spans="2:26" customFormat="1" x14ac:dyDescent="0.3">
      <c r="B202" s="3"/>
      <c r="C202" s="3"/>
      <c r="D202" s="3"/>
      <c r="E202" s="49"/>
      <c r="F202" s="3"/>
      <c r="G202" s="3"/>
      <c r="H202" s="49"/>
      <c r="I202" s="3"/>
      <c r="J202" s="3"/>
      <c r="K202" s="67"/>
      <c r="L202" s="3"/>
      <c r="M202" s="67"/>
      <c r="N202" s="67"/>
      <c r="O202" s="67"/>
      <c r="P202" s="67"/>
      <c r="Q202" s="67"/>
      <c r="R202" s="67"/>
      <c r="S202" s="67"/>
      <c r="T202" s="67"/>
      <c r="U202" s="67"/>
      <c r="V202" s="67"/>
      <c r="W202" s="3"/>
      <c r="X202" s="3"/>
      <c r="Y202" s="3"/>
      <c r="Z202" s="26"/>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C2:C99</xm:sqref>
        </x14:dataValidation>
        <x14:dataValidation type="list" allowBlank="1" showInputMessage="1" showErrorMessage="1" xr:uid="{00000000-0002-0000-0100-000001000000}">
          <x14:formula1>
            <xm:f>'Initiative mapping-DO NOT EDIT'!$J$3:$J$10</xm:f>
          </x14:formula1>
          <xm:sqref>A2:A99</xm:sqref>
        </x14:dataValidation>
        <x14:dataValidation type="list" allowBlank="1" showInputMessage="1" showErrorMessage="1" xr:uid="{00000000-0002-0000-0100-000002000000}">
          <x14:formula1>
            <xm:f>'Initiative mapping-DO NOT EDIT'!$D$3:$D$91</xm:f>
          </x14:formula1>
          <xm:sqref>E2:E99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91"/>
  <sheetViews>
    <sheetView topLeftCell="A25" workbookViewId="0">
      <selection activeCell="D52" sqref="D52"/>
    </sheetView>
  </sheetViews>
  <sheetFormatPr defaultRowHeight="14.4" x14ac:dyDescent="0.3"/>
  <cols>
    <col min="3" max="3" width="15.33203125" bestFit="1" customWidth="1"/>
    <col min="4" max="4" width="127.33203125" bestFit="1" customWidth="1"/>
    <col min="7" max="7" width="47.109375" bestFit="1" customWidth="1"/>
    <col min="8" max="8" width="10.109375" bestFit="1" customWidth="1"/>
  </cols>
  <sheetData>
    <row r="2" spans="2:12" x14ac:dyDescent="0.3">
      <c r="B2" s="3" t="s">
        <v>304</v>
      </c>
      <c r="C2" s="3" t="s">
        <v>305</v>
      </c>
      <c r="D2" s="3" t="s">
        <v>306</v>
      </c>
      <c r="E2" s="3"/>
      <c r="F2" s="3"/>
      <c r="G2" s="3" t="s">
        <v>307</v>
      </c>
      <c r="H2" s="3" t="s">
        <v>308</v>
      </c>
      <c r="I2" s="3"/>
      <c r="J2" s="3" t="s">
        <v>7</v>
      </c>
      <c r="K2" s="3"/>
      <c r="L2" s="3"/>
    </row>
    <row r="3" spans="2:12" x14ac:dyDescent="0.3">
      <c r="B3" s="3" t="s">
        <v>123</v>
      </c>
      <c r="C3" s="3">
        <v>1</v>
      </c>
      <c r="D3" s="3" t="s">
        <v>124</v>
      </c>
      <c r="E3" s="3"/>
      <c r="F3" s="3"/>
      <c r="G3" s="3" t="s">
        <v>123</v>
      </c>
      <c r="H3" s="3" t="s">
        <v>395</v>
      </c>
      <c r="I3" s="3"/>
      <c r="J3" s="3" t="s">
        <v>309</v>
      </c>
      <c r="K3" s="3"/>
      <c r="L3" s="3"/>
    </row>
    <row r="4" spans="2:12" x14ac:dyDescent="0.3">
      <c r="B4" s="3" t="s">
        <v>123</v>
      </c>
      <c r="C4" s="3">
        <v>2</v>
      </c>
      <c r="D4" s="3" t="s">
        <v>128</v>
      </c>
      <c r="E4" s="3"/>
      <c r="F4" s="3"/>
      <c r="G4" s="3" t="s">
        <v>137</v>
      </c>
      <c r="H4" s="3" t="s">
        <v>396</v>
      </c>
      <c r="I4" s="3"/>
      <c r="J4" s="3" t="s">
        <v>310</v>
      </c>
      <c r="K4" s="3"/>
      <c r="L4" s="3"/>
    </row>
    <row r="5" spans="2:12" x14ac:dyDescent="0.3">
      <c r="B5" s="3" t="s">
        <v>123</v>
      </c>
      <c r="C5" s="3">
        <v>3</v>
      </c>
      <c r="D5" s="3" t="s">
        <v>131</v>
      </c>
      <c r="E5" s="3"/>
      <c r="F5" s="3"/>
      <c r="G5" s="3" t="s">
        <v>154</v>
      </c>
      <c r="H5" s="3" t="s">
        <v>397</v>
      </c>
      <c r="I5" s="3"/>
      <c r="J5" s="3" t="s">
        <v>311</v>
      </c>
      <c r="K5" s="3"/>
      <c r="L5" s="3"/>
    </row>
    <row r="6" spans="2:12" x14ac:dyDescent="0.3">
      <c r="B6" s="3" t="s">
        <v>123</v>
      </c>
      <c r="C6" s="3">
        <v>4</v>
      </c>
      <c r="D6" s="3" t="s">
        <v>133</v>
      </c>
      <c r="E6" s="3"/>
      <c r="F6" s="3"/>
      <c r="G6" s="3" t="s">
        <v>193</v>
      </c>
      <c r="H6" s="3" t="s">
        <v>398</v>
      </c>
      <c r="I6" s="3"/>
      <c r="J6" s="3" t="s">
        <v>8</v>
      </c>
      <c r="K6" s="3"/>
      <c r="L6" s="3"/>
    </row>
    <row r="7" spans="2:12" x14ac:dyDescent="0.3">
      <c r="B7" s="3" t="s">
        <v>123</v>
      </c>
      <c r="C7" s="3">
        <v>5</v>
      </c>
      <c r="D7" s="3" t="s">
        <v>135</v>
      </c>
      <c r="E7" s="3"/>
      <c r="F7" s="3"/>
      <c r="G7" s="3" t="s">
        <v>226</v>
      </c>
      <c r="H7" s="3" t="s">
        <v>399</v>
      </c>
      <c r="I7" s="3"/>
      <c r="J7" s="3" t="s">
        <v>312</v>
      </c>
      <c r="K7" s="3"/>
      <c r="L7" s="3"/>
    </row>
    <row r="8" spans="2:12" x14ac:dyDescent="0.3">
      <c r="B8" s="3" t="s">
        <v>137</v>
      </c>
      <c r="C8" s="3">
        <v>1</v>
      </c>
      <c r="D8" s="3" t="s">
        <v>138</v>
      </c>
      <c r="E8" s="3"/>
      <c r="F8" s="3"/>
      <c r="G8" s="3" t="s">
        <v>255</v>
      </c>
      <c r="H8" s="3" t="s">
        <v>400</v>
      </c>
      <c r="I8" s="3"/>
      <c r="J8" s="3" t="s">
        <v>313</v>
      </c>
      <c r="K8" s="3"/>
      <c r="L8" s="3"/>
    </row>
    <row r="9" spans="2:12" x14ac:dyDescent="0.3">
      <c r="B9" s="3" t="s">
        <v>137</v>
      </c>
      <c r="C9" s="3">
        <v>2</v>
      </c>
      <c r="D9" s="3" t="s">
        <v>140</v>
      </c>
      <c r="E9" s="3"/>
      <c r="F9" s="3"/>
      <c r="G9" s="3" t="s">
        <v>267</v>
      </c>
      <c r="H9" s="3" t="s">
        <v>401</v>
      </c>
      <c r="I9" s="3"/>
      <c r="J9" s="3" t="s">
        <v>314</v>
      </c>
      <c r="K9" s="3"/>
      <c r="L9" s="3"/>
    </row>
    <row r="10" spans="2:12" x14ac:dyDescent="0.3">
      <c r="B10" s="3" t="s">
        <v>137</v>
      </c>
      <c r="C10" s="3">
        <v>3</v>
      </c>
      <c r="D10" s="3" t="s">
        <v>144</v>
      </c>
      <c r="E10" s="3"/>
      <c r="F10" s="3"/>
      <c r="G10" s="3" t="s">
        <v>280</v>
      </c>
      <c r="H10" s="3" t="s">
        <v>402</v>
      </c>
      <c r="I10" s="3"/>
      <c r="J10" s="3" t="s">
        <v>315</v>
      </c>
      <c r="K10" s="3"/>
      <c r="L10" s="3"/>
    </row>
    <row r="11" spans="2:12" x14ac:dyDescent="0.3">
      <c r="B11" s="3" t="s">
        <v>137</v>
      </c>
      <c r="C11" s="3">
        <v>4</v>
      </c>
      <c r="D11" s="3" t="s">
        <v>145</v>
      </c>
      <c r="E11" s="3"/>
      <c r="F11" s="3"/>
      <c r="G11" s="3" t="s">
        <v>285</v>
      </c>
      <c r="H11" s="3" t="s">
        <v>403</v>
      </c>
      <c r="I11" s="3"/>
      <c r="J11" s="3"/>
      <c r="K11" s="3"/>
      <c r="L11" s="3"/>
    </row>
    <row r="12" spans="2:12" x14ac:dyDescent="0.3">
      <c r="B12" s="3" t="s">
        <v>137</v>
      </c>
      <c r="C12" s="3">
        <v>5</v>
      </c>
      <c r="D12" s="3" t="s">
        <v>146</v>
      </c>
      <c r="E12" s="3"/>
      <c r="F12" s="3"/>
      <c r="G12" s="3" t="s">
        <v>296</v>
      </c>
      <c r="H12" s="3" t="s">
        <v>404</v>
      </c>
      <c r="I12" s="3"/>
      <c r="J12" s="3"/>
      <c r="K12" s="3"/>
      <c r="L12" s="3"/>
    </row>
    <row r="13" spans="2:12" x14ac:dyDescent="0.3">
      <c r="B13" s="3" t="s">
        <v>137</v>
      </c>
      <c r="C13" s="3">
        <v>6</v>
      </c>
      <c r="D13" s="3" t="s">
        <v>150</v>
      </c>
      <c r="E13" s="3"/>
      <c r="F13" s="3"/>
      <c r="G13" s="3"/>
      <c r="H13" s="3"/>
      <c r="I13" s="3"/>
      <c r="J13" s="3"/>
      <c r="K13" s="3"/>
      <c r="L13" s="3"/>
    </row>
    <row r="14" spans="2:12" x14ac:dyDescent="0.3">
      <c r="B14" s="3" t="s">
        <v>154</v>
      </c>
      <c r="C14" s="3">
        <v>1</v>
      </c>
      <c r="D14" s="3" t="s">
        <v>155</v>
      </c>
      <c r="E14" s="3"/>
      <c r="F14" s="3"/>
      <c r="G14" s="3"/>
      <c r="H14" s="3"/>
      <c r="I14" s="3"/>
      <c r="J14" s="3"/>
      <c r="K14" s="3"/>
      <c r="L14" s="3"/>
    </row>
    <row r="15" spans="2:12" x14ac:dyDescent="0.3">
      <c r="B15" s="3" t="s">
        <v>154</v>
      </c>
      <c r="C15" s="3">
        <v>2</v>
      </c>
      <c r="D15" s="3" t="s">
        <v>158</v>
      </c>
      <c r="E15" s="3"/>
      <c r="F15" s="3"/>
      <c r="G15" s="3"/>
      <c r="H15" s="3"/>
      <c r="I15" s="3"/>
      <c r="J15" s="3"/>
      <c r="K15" s="3"/>
      <c r="L15" s="3"/>
    </row>
    <row r="16" spans="2:12" x14ac:dyDescent="0.3">
      <c r="B16" s="3" t="s">
        <v>154</v>
      </c>
      <c r="C16" s="3">
        <v>3</v>
      </c>
      <c r="D16" s="3" t="s">
        <v>160</v>
      </c>
      <c r="E16" s="3"/>
      <c r="F16" s="3"/>
      <c r="G16" s="3"/>
      <c r="H16" s="3"/>
      <c r="I16" s="3"/>
      <c r="J16" s="3"/>
      <c r="K16" s="3"/>
      <c r="L16" s="3"/>
    </row>
    <row r="17" spans="2:12" x14ac:dyDescent="0.3">
      <c r="B17" s="3" t="s">
        <v>154</v>
      </c>
      <c r="C17" s="3">
        <v>4</v>
      </c>
      <c r="D17" s="3" t="s">
        <v>162</v>
      </c>
      <c r="E17" s="3"/>
      <c r="F17" s="3"/>
      <c r="G17" s="3"/>
      <c r="H17" s="3"/>
      <c r="I17" s="3"/>
      <c r="J17" s="3"/>
      <c r="K17" s="3"/>
      <c r="L17" s="3"/>
    </row>
    <row r="18" spans="2:12" x14ac:dyDescent="0.3">
      <c r="B18" s="3" t="s">
        <v>154</v>
      </c>
      <c r="C18" s="3">
        <v>5</v>
      </c>
      <c r="D18" s="3" t="s">
        <v>164</v>
      </c>
      <c r="E18" s="3"/>
      <c r="F18" s="3"/>
      <c r="G18" s="3"/>
      <c r="H18" s="3"/>
      <c r="I18" s="3"/>
      <c r="J18" s="3"/>
      <c r="K18" s="3"/>
      <c r="L18" s="3"/>
    </row>
    <row r="19" spans="2:12" x14ac:dyDescent="0.3">
      <c r="B19" s="3" t="s">
        <v>154</v>
      </c>
      <c r="C19" s="3">
        <v>6</v>
      </c>
      <c r="D19" s="3" t="s">
        <v>166</v>
      </c>
      <c r="E19" s="3"/>
      <c r="F19" s="3"/>
      <c r="G19" s="3"/>
      <c r="H19" s="3"/>
      <c r="I19" s="3"/>
      <c r="J19" s="3"/>
      <c r="K19" s="3"/>
      <c r="L19" s="3"/>
    </row>
    <row r="20" spans="2:12" x14ac:dyDescent="0.3">
      <c r="B20" s="3" t="s">
        <v>154</v>
      </c>
      <c r="C20" s="3">
        <v>7</v>
      </c>
      <c r="D20" s="3" t="s">
        <v>168</v>
      </c>
      <c r="E20" s="3"/>
      <c r="F20" s="3"/>
      <c r="G20" s="3"/>
      <c r="H20" s="3"/>
      <c r="I20" s="3"/>
      <c r="J20" s="3"/>
      <c r="K20" s="3"/>
      <c r="L20" s="3"/>
    </row>
    <row r="21" spans="2:12" x14ac:dyDescent="0.3">
      <c r="B21" s="3" t="s">
        <v>154</v>
      </c>
      <c r="C21" s="3">
        <v>8</v>
      </c>
      <c r="D21" s="3" t="s">
        <v>171</v>
      </c>
      <c r="E21" s="3"/>
      <c r="F21" s="3"/>
      <c r="G21" s="3"/>
      <c r="H21" s="3"/>
      <c r="I21" s="3"/>
      <c r="J21" s="3"/>
      <c r="K21" s="3"/>
      <c r="L21" s="3"/>
    </row>
    <row r="22" spans="2:12" x14ac:dyDescent="0.3">
      <c r="B22" s="3" t="s">
        <v>154</v>
      </c>
      <c r="C22" s="3">
        <v>9</v>
      </c>
      <c r="D22" s="3" t="s">
        <v>175</v>
      </c>
      <c r="E22" s="3"/>
      <c r="F22" s="3"/>
      <c r="G22" s="3"/>
      <c r="H22" s="3"/>
      <c r="I22" s="3"/>
      <c r="J22" s="3"/>
      <c r="K22" s="3"/>
      <c r="L22" s="3"/>
    </row>
    <row r="23" spans="2:12" x14ac:dyDescent="0.3">
      <c r="B23" s="3" t="s">
        <v>154</v>
      </c>
      <c r="C23" s="3">
        <v>10</v>
      </c>
      <c r="D23" s="3" t="s">
        <v>178</v>
      </c>
      <c r="E23" s="3"/>
      <c r="F23" s="3"/>
      <c r="G23" s="3"/>
      <c r="H23" s="3"/>
      <c r="I23" s="3"/>
      <c r="J23" s="3"/>
      <c r="K23" s="3"/>
      <c r="L23" s="3"/>
    </row>
    <row r="24" spans="2:12" x14ac:dyDescent="0.3">
      <c r="B24" s="3" t="s">
        <v>154</v>
      </c>
      <c r="C24" s="3">
        <v>11</v>
      </c>
      <c r="D24" s="3" t="s">
        <v>180</v>
      </c>
      <c r="E24" s="3"/>
      <c r="F24" s="3"/>
      <c r="G24" s="3"/>
      <c r="H24" s="3"/>
      <c r="I24" s="3"/>
      <c r="J24" s="3"/>
      <c r="K24" s="3"/>
      <c r="L24" s="3"/>
    </row>
    <row r="25" spans="2:12" x14ac:dyDescent="0.3">
      <c r="B25" s="3" t="s">
        <v>154</v>
      </c>
      <c r="C25" s="3">
        <v>12</v>
      </c>
      <c r="D25" s="3" t="s">
        <v>182</v>
      </c>
      <c r="E25" s="3"/>
      <c r="F25" s="3"/>
      <c r="G25" s="3"/>
      <c r="H25" s="3"/>
      <c r="I25" s="3"/>
      <c r="J25" s="3"/>
      <c r="K25" s="3"/>
      <c r="L25" s="3"/>
    </row>
    <row r="26" spans="2:12" x14ac:dyDescent="0.3">
      <c r="B26" s="3" t="s">
        <v>154</v>
      </c>
      <c r="C26" s="3">
        <v>13</v>
      </c>
      <c r="D26" s="3" t="s">
        <v>183</v>
      </c>
      <c r="E26" s="3"/>
      <c r="F26" s="3"/>
      <c r="G26" s="3"/>
      <c r="H26" s="3"/>
      <c r="I26" s="3"/>
      <c r="J26" s="3"/>
      <c r="K26" s="3"/>
      <c r="L26" s="3"/>
    </row>
    <row r="27" spans="2:12" x14ac:dyDescent="0.3">
      <c r="B27" s="3" t="s">
        <v>154</v>
      </c>
      <c r="C27" s="3">
        <v>14</v>
      </c>
      <c r="D27" s="3" t="s">
        <v>185</v>
      </c>
      <c r="E27" s="3"/>
      <c r="F27" s="3"/>
      <c r="G27" s="3"/>
      <c r="H27" s="3"/>
      <c r="I27" s="3"/>
      <c r="J27" s="3"/>
      <c r="K27" s="3"/>
      <c r="L27" s="3"/>
    </row>
    <row r="28" spans="2:12" x14ac:dyDescent="0.3">
      <c r="B28" s="3" t="s">
        <v>154</v>
      </c>
      <c r="C28" s="3">
        <v>15</v>
      </c>
      <c r="D28" s="3" t="s">
        <v>187</v>
      </c>
      <c r="E28" s="3"/>
      <c r="F28" s="3"/>
      <c r="G28" s="3"/>
      <c r="H28" s="3"/>
      <c r="I28" s="3"/>
      <c r="J28" s="3"/>
      <c r="K28" s="3"/>
      <c r="L28" s="3"/>
    </row>
    <row r="29" spans="2:12" x14ac:dyDescent="0.3">
      <c r="B29" s="3" t="s">
        <v>154</v>
      </c>
      <c r="C29" s="3">
        <v>16</v>
      </c>
      <c r="D29" s="3" t="s">
        <v>189</v>
      </c>
      <c r="E29" s="3"/>
      <c r="F29" s="3"/>
      <c r="G29" s="3"/>
      <c r="H29" s="3"/>
      <c r="I29" s="3"/>
      <c r="J29" s="3"/>
      <c r="K29" s="3"/>
      <c r="L29" s="3"/>
    </row>
    <row r="30" spans="2:12" x14ac:dyDescent="0.3">
      <c r="B30" s="3" t="s">
        <v>154</v>
      </c>
      <c r="C30" s="3">
        <v>17</v>
      </c>
      <c r="D30" s="3" t="s">
        <v>191</v>
      </c>
      <c r="E30" s="3"/>
      <c r="F30" s="3"/>
      <c r="G30" s="3"/>
      <c r="H30" s="3"/>
      <c r="I30" s="3"/>
      <c r="J30" s="3"/>
      <c r="K30" s="3"/>
      <c r="L30" s="3"/>
    </row>
    <row r="31" spans="2:12" x14ac:dyDescent="0.3">
      <c r="B31" s="3" t="s">
        <v>193</v>
      </c>
      <c r="C31" s="3">
        <v>1</v>
      </c>
      <c r="D31" s="3" t="s">
        <v>194</v>
      </c>
      <c r="E31" s="3"/>
      <c r="F31" s="3"/>
      <c r="G31" s="3"/>
      <c r="H31" s="3"/>
      <c r="I31" s="3"/>
      <c r="J31" s="3"/>
      <c r="K31" s="3"/>
      <c r="L31" s="3"/>
    </row>
    <row r="32" spans="2:12" x14ac:dyDescent="0.3">
      <c r="B32" s="3" t="s">
        <v>193</v>
      </c>
      <c r="C32" s="3">
        <v>2</v>
      </c>
      <c r="D32" s="3" t="s">
        <v>196</v>
      </c>
      <c r="E32" s="3"/>
      <c r="F32" s="3"/>
      <c r="G32" s="3"/>
      <c r="H32" s="3"/>
      <c r="I32" s="3"/>
      <c r="J32" s="3"/>
      <c r="K32" s="3"/>
      <c r="L32" s="3"/>
    </row>
    <row r="33" spans="2:12" x14ac:dyDescent="0.3">
      <c r="B33" s="3" t="s">
        <v>193</v>
      </c>
      <c r="C33" s="3">
        <v>3</v>
      </c>
      <c r="D33" s="3" t="s">
        <v>198</v>
      </c>
      <c r="E33" s="3"/>
      <c r="F33" s="3"/>
      <c r="G33" s="3"/>
      <c r="H33" s="3"/>
      <c r="I33" s="3"/>
      <c r="J33" s="3"/>
      <c r="K33" s="3"/>
      <c r="L33" s="3"/>
    </row>
    <row r="34" spans="2:12" x14ac:dyDescent="0.3">
      <c r="B34" s="3" t="s">
        <v>193</v>
      </c>
      <c r="C34" s="3">
        <v>4</v>
      </c>
      <c r="D34" s="3" t="s">
        <v>200</v>
      </c>
      <c r="E34" s="3"/>
      <c r="F34" s="3"/>
      <c r="G34" s="3"/>
      <c r="H34" s="3"/>
      <c r="I34" s="3"/>
      <c r="J34" s="3"/>
      <c r="K34" s="3"/>
      <c r="L34" s="3"/>
    </row>
    <row r="35" spans="2:12" x14ac:dyDescent="0.3">
      <c r="B35" s="3" t="s">
        <v>193</v>
      </c>
      <c r="C35" s="3">
        <v>5</v>
      </c>
      <c r="D35" s="3" t="s">
        <v>203</v>
      </c>
      <c r="E35" s="3"/>
      <c r="F35" s="3"/>
      <c r="G35" s="3"/>
      <c r="H35" s="3"/>
      <c r="I35" s="3"/>
      <c r="J35" s="3"/>
      <c r="K35" s="3"/>
      <c r="L35" s="3"/>
    </row>
    <row r="36" spans="2:12" x14ac:dyDescent="0.3">
      <c r="B36" s="3" t="s">
        <v>193</v>
      </c>
      <c r="C36" s="3">
        <v>6</v>
      </c>
      <c r="D36" s="3" t="s">
        <v>205</v>
      </c>
      <c r="E36" s="3"/>
      <c r="F36" s="3"/>
      <c r="G36" s="3"/>
      <c r="H36" s="3"/>
      <c r="I36" s="3"/>
      <c r="J36" s="3"/>
      <c r="K36" s="3"/>
      <c r="L36" s="3"/>
    </row>
    <row r="37" spans="2:12" x14ac:dyDescent="0.3">
      <c r="B37" s="3" t="s">
        <v>193</v>
      </c>
      <c r="C37" s="3">
        <v>7</v>
      </c>
      <c r="D37" s="3" t="s">
        <v>208</v>
      </c>
      <c r="E37" s="3"/>
      <c r="F37" s="3"/>
      <c r="G37" s="3"/>
      <c r="H37" s="3"/>
      <c r="I37" s="3"/>
      <c r="J37" s="3"/>
      <c r="K37" s="3"/>
      <c r="L37" s="3"/>
    </row>
    <row r="38" spans="2:12" x14ac:dyDescent="0.3">
      <c r="B38" s="3" t="s">
        <v>193</v>
      </c>
      <c r="C38" s="3">
        <v>8</v>
      </c>
      <c r="D38" s="3" t="s">
        <v>211</v>
      </c>
      <c r="E38" s="3"/>
      <c r="F38" s="3"/>
      <c r="G38" s="3"/>
      <c r="H38" s="3"/>
      <c r="I38" s="3"/>
      <c r="J38" s="3"/>
      <c r="K38" s="3"/>
      <c r="L38" s="3"/>
    </row>
    <row r="39" spans="2:12" x14ac:dyDescent="0.3">
      <c r="B39" s="3" t="s">
        <v>193</v>
      </c>
      <c r="C39" s="3">
        <v>9</v>
      </c>
      <c r="D39" s="3" t="s">
        <v>213</v>
      </c>
      <c r="E39" s="3"/>
      <c r="F39" s="3"/>
      <c r="G39" s="3"/>
      <c r="H39" s="3"/>
      <c r="I39" s="3"/>
      <c r="J39" s="3"/>
      <c r="K39" s="3"/>
      <c r="L39" s="3"/>
    </row>
    <row r="40" spans="2:12" x14ac:dyDescent="0.3">
      <c r="B40" s="3" t="s">
        <v>193</v>
      </c>
      <c r="C40" s="3">
        <v>10</v>
      </c>
      <c r="D40" s="3" t="s">
        <v>216</v>
      </c>
      <c r="E40" s="3"/>
      <c r="F40" s="3"/>
      <c r="G40" s="3"/>
      <c r="H40" s="3"/>
      <c r="I40" s="3"/>
      <c r="J40" s="3"/>
      <c r="K40" s="3"/>
      <c r="L40" s="3"/>
    </row>
    <row r="41" spans="2:12" x14ac:dyDescent="0.3">
      <c r="B41" s="3" t="s">
        <v>193</v>
      </c>
      <c r="C41" s="3">
        <v>11</v>
      </c>
      <c r="D41" s="3" t="s">
        <v>218</v>
      </c>
      <c r="E41" s="3"/>
      <c r="F41" s="3"/>
      <c r="G41" s="3"/>
      <c r="H41" s="3"/>
      <c r="I41" s="3"/>
      <c r="J41" s="3"/>
      <c r="K41" s="3"/>
      <c r="L41" s="3"/>
    </row>
    <row r="42" spans="2:12" x14ac:dyDescent="0.3">
      <c r="B42" s="3" t="s">
        <v>193</v>
      </c>
      <c r="C42" s="3">
        <v>12</v>
      </c>
      <c r="D42" s="3" t="s">
        <v>219</v>
      </c>
      <c r="E42" s="3"/>
      <c r="F42" s="3"/>
      <c r="G42" s="3"/>
      <c r="H42" s="3"/>
      <c r="I42" s="3"/>
      <c r="J42" s="3"/>
      <c r="K42" s="3"/>
      <c r="L42" s="3"/>
    </row>
    <row r="43" spans="2:12" x14ac:dyDescent="0.3">
      <c r="B43" s="3" t="s">
        <v>193</v>
      </c>
      <c r="C43" s="3">
        <v>13</v>
      </c>
      <c r="D43" s="3" t="s">
        <v>221</v>
      </c>
      <c r="E43" s="3"/>
      <c r="F43" s="3"/>
      <c r="G43" s="3"/>
      <c r="H43" s="3"/>
      <c r="I43" s="3"/>
      <c r="J43" s="3"/>
      <c r="K43" s="3"/>
      <c r="L43" s="3"/>
    </row>
    <row r="44" spans="2:12" x14ac:dyDescent="0.3">
      <c r="B44" s="3" t="s">
        <v>193</v>
      </c>
      <c r="C44" s="3">
        <v>14</v>
      </c>
      <c r="D44" s="3" t="s">
        <v>222</v>
      </c>
      <c r="E44" s="3"/>
      <c r="F44" s="3"/>
      <c r="G44" s="3"/>
      <c r="H44" s="3"/>
      <c r="I44" s="3"/>
      <c r="J44" s="3"/>
      <c r="K44" s="3"/>
      <c r="L44" s="3"/>
    </row>
    <row r="45" spans="2:12" x14ac:dyDescent="0.3">
      <c r="B45" s="3" t="s">
        <v>193</v>
      </c>
      <c r="C45" s="3">
        <v>15</v>
      </c>
      <c r="D45" s="3" t="s">
        <v>224</v>
      </c>
      <c r="E45" s="3"/>
      <c r="F45" s="3"/>
      <c r="G45" s="3"/>
      <c r="H45" s="3"/>
      <c r="I45" s="3"/>
      <c r="J45" s="3"/>
      <c r="K45" s="3"/>
      <c r="L45" s="3"/>
    </row>
    <row r="46" spans="2:12" x14ac:dyDescent="0.3">
      <c r="B46" s="3" t="s">
        <v>226</v>
      </c>
      <c r="C46" s="3">
        <v>1</v>
      </c>
      <c r="D46" s="3" t="s">
        <v>227</v>
      </c>
      <c r="E46" s="3"/>
      <c r="F46" s="3"/>
      <c r="G46" s="3"/>
      <c r="H46" s="3"/>
      <c r="I46" s="3"/>
      <c r="J46" s="3"/>
      <c r="K46" s="3"/>
      <c r="L46" s="3"/>
    </row>
    <row r="47" spans="2:12" x14ac:dyDescent="0.3">
      <c r="B47" s="3" t="s">
        <v>226</v>
      </c>
      <c r="C47" s="3">
        <v>2</v>
      </c>
      <c r="D47" s="49" t="s">
        <v>406</v>
      </c>
      <c r="E47" s="3"/>
      <c r="F47" s="3"/>
      <c r="G47" s="3"/>
      <c r="H47" s="3"/>
      <c r="I47" s="3"/>
      <c r="J47" s="3"/>
      <c r="K47" s="3"/>
      <c r="L47" s="3"/>
    </row>
    <row r="48" spans="2:12" x14ac:dyDescent="0.3">
      <c r="B48" s="3" t="s">
        <v>226</v>
      </c>
      <c r="C48" s="3">
        <v>3</v>
      </c>
      <c r="D48" s="3" t="s">
        <v>407</v>
      </c>
      <c r="E48" s="3"/>
      <c r="F48" s="3"/>
      <c r="G48" s="3"/>
      <c r="H48" s="3"/>
      <c r="I48" s="3"/>
      <c r="J48" s="3"/>
      <c r="K48" s="3"/>
      <c r="L48" s="3"/>
    </row>
    <row r="49" spans="2:12" x14ac:dyDescent="0.3">
      <c r="B49" s="3" t="s">
        <v>226</v>
      </c>
      <c r="C49" s="3">
        <v>4</v>
      </c>
      <c r="D49" s="3" t="s">
        <v>408</v>
      </c>
      <c r="E49" s="3"/>
      <c r="F49" s="3"/>
      <c r="G49" s="3"/>
      <c r="H49" s="3"/>
      <c r="I49" s="3"/>
      <c r="J49" s="3"/>
      <c r="K49" s="3"/>
      <c r="L49" s="3"/>
    </row>
    <row r="50" spans="2:12" x14ac:dyDescent="0.3">
      <c r="B50" s="3" t="s">
        <v>226</v>
      </c>
      <c r="C50" s="3">
        <v>5</v>
      </c>
      <c r="D50" s="3" t="s">
        <v>409</v>
      </c>
      <c r="E50" s="3"/>
      <c r="F50" s="3"/>
      <c r="G50" s="3"/>
      <c r="H50" s="3"/>
      <c r="I50" s="3"/>
      <c r="J50" s="3"/>
      <c r="K50" s="3"/>
      <c r="L50" s="3"/>
    </row>
    <row r="51" spans="2:12" x14ac:dyDescent="0.3">
      <c r="B51" s="3" t="s">
        <v>226</v>
      </c>
      <c r="C51" s="3">
        <v>6</v>
      </c>
      <c r="D51" s="3" t="s">
        <v>417</v>
      </c>
      <c r="E51" s="3"/>
      <c r="F51" s="3"/>
      <c r="G51" s="3"/>
      <c r="H51" s="3"/>
      <c r="I51" s="3"/>
      <c r="J51" s="3"/>
      <c r="K51" s="3"/>
      <c r="L51" s="3"/>
    </row>
    <row r="52" spans="2:12" x14ac:dyDescent="0.3">
      <c r="B52" s="3" t="s">
        <v>226</v>
      </c>
      <c r="C52" s="3">
        <v>7</v>
      </c>
      <c r="D52" s="3" t="s">
        <v>410</v>
      </c>
      <c r="E52" s="3"/>
      <c r="F52" s="3"/>
      <c r="G52" s="3"/>
      <c r="H52" s="3"/>
      <c r="I52" s="3"/>
      <c r="J52" s="3"/>
      <c r="K52" s="3"/>
      <c r="L52" s="3"/>
    </row>
    <row r="53" spans="2:12" x14ac:dyDescent="0.3">
      <c r="B53" s="3" t="s">
        <v>226</v>
      </c>
      <c r="C53" s="3">
        <v>8</v>
      </c>
      <c r="D53" s="3" t="s">
        <v>411</v>
      </c>
      <c r="E53" s="3"/>
      <c r="F53" s="3"/>
      <c r="G53" s="3"/>
      <c r="H53" s="3"/>
      <c r="I53" s="3"/>
      <c r="J53" s="3"/>
      <c r="K53" s="3"/>
      <c r="L53" s="3"/>
    </row>
    <row r="54" spans="2:12" x14ac:dyDescent="0.3">
      <c r="B54" s="3" t="s">
        <v>226</v>
      </c>
      <c r="C54" s="3">
        <v>9</v>
      </c>
      <c r="D54" s="3" t="s">
        <v>237</v>
      </c>
      <c r="E54" s="3"/>
      <c r="F54" s="3"/>
      <c r="G54" s="3"/>
      <c r="H54" s="3"/>
      <c r="I54" s="3"/>
      <c r="J54" s="3"/>
      <c r="K54" s="3"/>
      <c r="L54" s="3"/>
    </row>
    <row r="55" spans="2:12" x14ac:dyDescent="0.3">
      <c r="B55" s="3" t="s">
        <v>226</v>
      </c>
      <c r="C55" s="3">
        <v>10</v>
      </c>
      <c r="D55" s="3" t="s">
        <v>316</v>
      </c>
      <c r="E55" s="3"/>
      <c r="F55" s="3"/>
      <c r="G55" s="3"/>
      <c r="H55" s="3"/>
      <c r="I55" s="3"/>
      <c r="J55" s="3"/>
      <c r="K55" s="3"/>
      <c r="L55" s="3"/>
    </row>
    <row r="56" spans="2:12" x14ac:dyDescent="0.3">
      <c r="B56" s="3" t="s">
        <v>226</v>
      </c>
      <c r="C56" s="3">
        <v>11</v>
      </c>
      <c r="D56" s="3" t="s">
        <v>239</v>
      </c>
      <c r="E56" s="3"/>
      <c r="F56" s="3"/>
      <c r="G56" s="3"/>
      <c r="H56" s="3"/>
      <c r="I56" s="3"/>
      <c r="J56" s="3"/>
      <c r="K56" s="3"/>
      <c r="L56" s="3"/>
    </row>
    <row r="57" spans="2:12" x14ac:dyDescent="0.3">
      <c r="B57" s="3" t="s">
        <v>226</v>
      </c>
      <c r="C57" s="3">
        <v>12</v>
      </c>
      <c r="D57" s="3" t="s">
        <v>240</v>
      </c>
      <c r="E57" s="3"/>
      <c r="F57" s="3"/>
      <c r="G57" s="3"/>
      <c r="H57" s="3"/>
      <c r="I57" s="3"/>
      <c r="J57" s="3"/>
      <c r="K57" s="3"/>
      <c r="L57" s="3"/>
    </row>
    <row r="58" spans="2:12" x14ac:dyDescent="0.3">
      <c r="B58" s="3" t="s">
        <v>226</v>
      </c>
      <c r="C58" s="3">
        <v>13</v>
      </c>
      <c r="D58" s="3" t="s">
        <v>412</v>
      </c>
      <c r="E58" s="3"/>
      <c r="F58" s="3"/>
      <c r="G58" s="3"/>
      <c r="H58" s="3"/>
      <c r="I58" s="3"/>
      <c r="J58" s="3"/>
      <c r="K58" s="3"/>
      <c r="L58" s="3"/>
    </row>
    <row r="59" spans="2:12" x14ac:dyDescent="0.3">
      <c r="B59" s="3" t="s">
        <v>226</v>
      </c>
      <c r="C59" s="3">
        <v>14</v>
      </c>
      <c r="D59" s="3" t="s">
        <v>242</v>
      </c>
      <c r="E59" s="3"/>
      <c r="F59" s="3"/>
      <c r="G59" s="3"/>
      <c r="H59" s="3"/>
      <c r="I59" s="3"/>
      <c r="J59" s="3"/>
      <c r="K59" s="3"/>
      <c r="L59" s="3"/>
    </row>
    <row r="60" spans="2:12" x14ac:dyDescent="0.3">
      <c r="B60" s="3" t="s">
        <v>226</v>
      </c>
      <c r="C60" s="3">
        <v>15</v>
      </c>
      <c r="D60" s="3" t="s">
        <v>413</v>
      </c>
      <c r="E60" s="3"/>
      <c r="F60" s="3"/>
      <c r="G60" s="3"/>
      <c r="H60" s="3"/>
      <c r="I60" s="3"/>
      <c r="J60" s="3"/>
      <c r="K60" s="3"/>
      <c r="L60" s="3"/>
    </row>
    <row r="61" spans="2:12" x14ac:dyDescent="0.3">
      <c r="B61" s="3" t="s">
        <v>226</v>
      </c>
      <c r="C61" s="3">
        <v>16</v>
      </c>
      <c r="D61" s="3" t="s">
        <v>247</v>
      </c>
      <c r="E61" s="3"/>
      <c r="F61" s="3"/>
      <c r="G61" s="3"/>
      <c r="H61" s="3"/>
      <c r="I61" s="3"/>
      <c r="J61" s="3"/>
      <c r="K61" s="3"/>
      <c r="L61" s="3"/>
    </row>
    <row r="62" spans="2:12" x14ac:dyDescent="0.3">
      <c r="B62" s="3" t="s">
        <v>226</v>
      </c>
      <c r="C62" s="3">
        <v>17</v>
      </c>
      <c r="D62" s="3" t="s">
        <v>248</v>
      </c>
      <c r="E62" s="3"/>
      <c r="F62" s="3"/>
      <c r="G62" s="3"/>
      <c r="H62" s="3"/>
      <c r="I62" s="3"/>
      <c r="J62" s="3"/>
      <c r="K62" s="3"/>
      <c r="L62" s="3"/>
    </row>
    <row r="63" spans="2:12" x14ac:dyDescent="0.3">
      <c r="B63" s="3" t="s">
        <v>226</v>
      </c>
      <c r="C63" s="3">
        <v>18</v>
      </c>
      <c r="D63" s="3" t="s">
        <v>250</v>
      </c>
      <c r="E63" s="3"/>
      <c r="F63" s="3"/>
      <c r="G63" s="3"/>
      <c r="H63" s="3"/>
      <c r="I63" s="3"/>
      <c r="J63" s="3"/>
      <c r="K63" s="3"/>
      <c r="L63" s="3"/>
    </row>
    <row r="64" spans="2:12" x14ac:dyDescent="0.3">
      <c r="B64" s="3" t="s">
        <v>226</v>
      </c>
      <c r="C64" s="3">
        <v>19</v>
      </c>
      <c r="D64" s="3" t="s">
        <v>414</v>
      </c>
      <c r="E64" s="3"/>
      <c r="F64" s="3"/>
      <c r="G64" s="3"/>
      <c r="H64" s="3"/>
      <c r="I64" s="3"/>
      <c r="J64" s="3"/>
      <c r="K64" s="3"/>
      <c r="L64" s="3"/>
    </row>
    <row r="65" spans="2:12" x14ac:dyDescent="0.3">
      <c r="B65" s="3" t="s">
        <v>226</v>
      </c>
      <c r="C65" s="3">
        <v>20</v>
      </c>
      <c r="D65" s="3" t="s">
        <v>254</v>
      </c>
      <c r="E65" s="3"/>
      <c r="F65" s="3"/>
      <c r="G65" s="3"/>
      <c r="H65" s="3"/>
      <c r="I65" s="3"/>
      <c r="J65" s="3"/>
      <c r="K65" s="3"/>
      <c r="L65" s="3"/>
    </row>
    <row r="66" spans="2:12" s="3" customFormat="1" x14ac:dyDescent="0.3">
      <c r="B66" s="3" t="s">
        <v>226</v>
      </c>
      <c r="C66" s="3">
        <v>21</v>
      </c>
      <c r="D66" s="3" t="s">
        <v>415</v>
      </c>
    </row>
    <row r="67" spans="2:12" x14ac:dyDescent="0.3">
      <c r="B67" s="3" t="s">
        <v>255</v>
      </c>
      <c r="C67" s="3">
        <v>1</v>
      </c>
      <c r="D67" s="3" t="s">
        <v>256</v>
      </c>
      <c r="E67" s="3"/>
      <c r="F67" s="3"/>
      <c r="G67" s="3"/>
      <c r="H67" s="3"/>
      <c r="I67" s="3"/>
      <c r="J67" s="3"/>
      <c r="K67" s="3"/>
      <c r="L67" s="3"/>
    </row>
    <row r="68" spans="2:12" x14ac:dyDescent="0.3">
      <c r="B68" s="3" t="s">
        <v>255</v>
      </c>
      <c r="C68" s="3">
        <v>2</v>
      </c>
      <c r="D68" t="s">
        <v>416</v>
      </c>
      <c r="E68" s="3"/>
      <c r="F68" s="3"/>
      <c r="G68" s="3"/>
      <c r="H68" s="3"/>
      <c r="I68" s="3"/>
      <c r="J68" s="3"/>
      <c r="K68" s="3"/>
      <c r="L68" s="3"/>
    </row>
    <row r="69" spans="2:12" x14ac:dyDescent="0.3">
      <c r="B69" s="3" t="s">
        <v>255</v>
      </c>
      <c r="C69" s="3">
        <v>3</v>
      </c>
      <c r="D69" s="3" t="s">
        <v>257</v>
      </c>
      <c r="E69" s="3"/>
      <c r="F69" s="3"/>
      <c r="G69" s="3"/>
      <c r="H69" s="3"/>
      <c r="I69" s="3"/>
      <c r="J69" s="3"/>
      <c r="K69" s="3"/>
      <c r="L69" s="3"/>
    </row>
    <row r="70" spans="2:12" x14ac:dyDescent="0.3">
      <c r="B70" s="3" t="s">
        <v>255</v>
      </c>
      <c r="C70" s="3">
        <v>4</v>
      </c>
      <c r="D70" s="3" t="s">
        <v>259</v>
      </c>
      <c r="E70" s="3"/>
      <c r="F70" s="3"/>
      <c r="G70" s="3"/>
      <c r="H70" s="3"/>
      <c r="I70" s="3"/>
      <c r="J70" s="3"/>
      <c r="K70" s="3"/>
      <c r="L70" s="3"/>
    </row>
    <row r="71" spans="2:12" x14ac:dyDescent="0.3">
      <c r="B71" s="3" t="s">
        <v>255</v>
      </c>
      <c r="C71" s="3">
        <v>5</v>
      </c>
      <c r="D71" s="3" t="s">
        <v>262</v>
      </c>
      <c r="E71" s="3"/>
      <c r="F71" s="3"/>
      <c r="G71" s="3"/>
      <c r="H71" s="3"/>
      <c r="I71" s="3"/>
      <c r="J71" s="3"/>
      <c r="K71" s="3"/>
      <c r="L71" s="3"/>
    </row>
    <row r="72" spans="2:12" x14ac:dyDescent="0.3">
      <c r="B72" s="3" t="s">
        <v>255</v>
      </c>
      <c r="C72" s="3">
        <v>6</v>
      </c>
      <c r="D72" s="3" t="s">
        <v>263</v>
      </c>
      <c r="E72" s="3"/>
      <c r="F72" s="3"/>
      <c r="G72" s="3"/>
      <c r="H72" s="3"/>
      <c r="I72" s="3"/>
      <c r="J72" s="3"/>
      <c r="K72" s="3"/>
      <c r="L72" s="3"/>
    </row>
    <row r="73" spans="2:12" s="3" customFormat="1" x14ac:dyDescent="0.3">
      <c r="B73" s="3" t="s">
        <v>255</v>
      </c>
      <c r="C73" s="3">
        <v>7</v>
      </c>
      <c r="D73" s="3" t="s">
        <v>264</v>
      </c>
    </row>
    <row r="74" spans="2:12" x14ac:dyDescent="0.3">
      <c r="B74" s="3" t="s">
        <v>267</v>
      </c>
      <c r="C74" s="3">
        <v>1</v>
      </c>
      <c r="D74" s="3" t="s">
        <v>268</v>
      </c>
      <c r="E74" s="3"/>
      <c r="F74" s="3"/>
      <c r="G74" s="3"/>
      <c r="H74" s="3"/>
      <c r="I74" s="3"/>
      <c r="J74" s="3"/>
      <c r="K74" s="3"/>
      <c r="L74" s="3"/>
    </row>
    <row r="75" spans="2:12" x14ac:dyDescent="0.3">
      <c r="B75" s="3" t="s">
        <v>267</v>
      </c>
      <c r="C75" s="3">
        <v>2</v>
      </c>
      <c r="D75" s="3" t="s">
        <v>270</v>
      </c>
      <c r="E75" s="3"/>
      <c r="F75" s="3"/>
      <c r="G75" s="3"/>
      <c r="H75" s="3"/>
      <c r="I75" s="3"/>
      <c r="J75" s="3"/>
      <c r="K75" s="3"/>
      <c r="L75" s="3"/>
    </row>
    <row r="76" spans="2:12" x14ac:dyDescent="0.3">
      <c r="B76" s="3" t="s">
        <v>267</v>
      </c>
      <c r="C76" s="3">
        <v>3</v>
      </c>
      <c r="D76" s="3" t="s">
        <v>273</v>
      </c>
      <c r="E76" s="3"/>
      <c r="F76" s="3"/>
      <c r="G76" s="3"/>
      <c r="H76" s="3"/>
      <c r="I76" s="3"/>
      <c r="J76" s="3"/>
      <c r="K76" s="3"/>
      <c r="L76" s="3"/>
    </row>
    <row r="77" spans="2:12" x14ac:dyDescent="0.3">
      <c r="B77" s="3" t="s">
        <v>267</v>
      </c>
      <c r="C77" s="3">
        <v>4</v>
      </c>
      <c r="D77" s="3" t="s">
        <v>276</v>
      </c>
      <c r="E77" s="3"/>
      <c r="F77" s="3"/>
      <c r="G77" s="3"/>
      <c r="H77" s="3"/>
      <c r="I77" s="3"/>
      <c r="J77" s="3"/>
      <c r="K77" s="3"/>
      <c r="L77" s="3"/>
    </row>
    <row r="78" spans="2:12" x14ac:dyDescent="0.3">
      <c r="B78" s="3" t="s">
        <v>280</v>
      </c>
      <c r="C78" s="3">
        <v>1</v>
      </c>
      <c r="D78" s="3" t="s">
        <v>281</v>
      </c>
      <c r="E78" s="3"/>
      <c r="F78" s="3"/>
      <c r="G78" s="3"/>
      <c r="H78" s="3"/>
      <c r="I78" s="3"/>
      <c r="J78" s="3"/>
      <c r="K78" s="3"/>
      <c r="L78" s="3"/>
    </row>
    <row r="79" spans="2:12" x14ac:dyDescent="0.3">
      <c r="B79" s="3" t="s">
        <v>280</v>
      </c>
      <c r="C79" s="3">
        <v>2</v>
      </c>
      <c r="D79" s="3" t="s">
        <v>283</v>
      </c>
      <c r="E79" s="3"/>
      <c r="F79" s="3"/>
      <c r="G79" s="3"/>
      <c r="H79" s="3"/>
      <c r="I79" s="3"/>
      <c r="J79" s="3"/>
      <c r="K79" s="3"/>
      <c r="L79" s="3"/>
    </row>
    <row r="80" spans="2:12" x14ac:dyDescent="0.3">
      <c r="B80" s="3" t="s">
        <v>280</v>
      </c>
      <c r="C80" s="3">
        <v>3</v>
      </c>
      <c r="D80" s="3" t="s">
        <v>284</v>
      </c>
      <c r="E80" s="3"/>
      <c r="F80" s="3"/>
      <c r="G80" s="3"/>
      <c r="H80" s="3"/>
      <c r="I80" s="3"/>
      <c r="J80" s="3"/>
      <c r="K80" s="3"/>
      <c r="L80" s="3"/>
    </row>
    <row r="81" spans="2:12" x14ac:dyDescent="0.3">
      <c r="B81" s="3" t="s">
        <v>285</v>
      </c>
      <c r="C81" s="3">
        <v>1</v>
      </c>
      <c r="D81" s="3" t="s">
        <v>286</v>
      </c>
      <c r="E81" s="3"/>
      <c r="F81" s="3"/>
      <c r="G81" s="3"/>
      <c r="H81" s="3"/>
      <c r="I81" s="3"/>
      <c r="J81" s="3"/>
      <c r="K81" s="3"/>
      <c r="L81" s="3"/>
    </row>
    <row r="82" spans="2:12" x14ac:dyDescent="0.3">
      <c r="B82" s="3" t="s">
        <v>285</v>
      </c>
      <c r="C82" s="3">
        <v>2</v>
      </c>
      <c r="D82" s="3" t="s">
        <v>288</v>
      </c>
      <c r="E82" s="3"/>
      <c r="F82" s="3"/>
      <c r="G82" s="3"/>
      <c r="H82" s="3"/>
      <c r="I82" s="3"/>
      <c r="J82" s="3"/>
      <c r="K82" s="3"/>
      <c r="L82" s="3"/>
    </row>
    <row r="83" spans="2:12" x14ac:dyDescent="0.3">
      <c r="B83" s="3" t="s">
        <v>285</v>
      </c>
      <c r="C83" s="3">
        <v>3</v>
      </c>
      <c r="D83" s="3" t="s">
        <v>291</v>
      </c>
      <c r="E83" s="3"/>
      <c r="F83" s="3"/>
      <c r="G83" s="3"/>
      <c r="H83" s="3"/>
      <c r="I83" s="3"/>
      <c r="J83" s="3"/>
      <c r="K83" s="3"/>
      <c r="L83" s="3"/>
    </row>
    <row r="84" spans="2:12" x14ac:dyDescent="0.3">
      <c r="B84" s="3" t="s">
        <v>285</v>
      </c>
      <c r="C84" s="3">
        <v>4</v>
      </c>
      <c r="D84" s="3" t="s">
        <v>293</v>
      </c>
      <c r="E84" s="3"/>
      <c r="F84" s="3"/>
      <c r="G84" s="3"/>
      <c r="H84" s="3"/>
      <c r="I84" s="3"/>
      <c r="J84" s="3"/>
      <c r="K84" s="3"/>
      <c r="L84" s="3"/>
    </row>
    <row r="85" spans="2:12" x14ac:dyDescent="0.3">
      <c r="B85" s="3" t="s">
        <v>285</v>
      </c>
      <c r="C85" s="3">
        <v>5</v>
      </c>
      <c r="D85" s="3" t="s">
        <v>294</v>
      </c>
      <c r="E85" s="3"/>
      <c r="F85" s="3"/>
      <c r="G85" s="3"/>
      <c r="H85" s="3"/>
      <c r="I85" s="3"/>
      <c r="J85" s="3"/>
      <c r="K85" s="3"/>
      <c r="L85" s="3"/>
    </row>
    <row r="86" spans="2:12" x14ac:dyDescent="0.3">
      <c r="B86" s="3" t="s">
        <v>285</v>
      </c>
      <c r="C86" s="3">
        <v>6</v>
      </c>
      <c r="D86" s="3" t="s">
        <v>295</v>
      </c>
      <c r="E86" s="3"/>
      <c r="F86" s="3"/>
      <c r="G86" s="3"/>
      <c r="H86" s="3"/>
      <c r="I86" s="3"/>
      <c r="J86" s="3"/>
      <c r="K86" s="3"/>
      <c r="L86" s="3"/>
    </row>
    <row r="87" spans="2:12" x14ac:dyDescent="0.3">
      <c r="B87" s="3" t="s">
        <v>296</v>
      </c>
      <c r="C87" s="3">
        <v>1</v>
      </c>
      <c r="D87" s="3" t="s">
        <v>297</v>
      </c>
      <c r="E87" s="3"/>
      <c r="F87" s="3"/>
      <c r="G87" s="3"/>
      <c r="H87" s="3"/>
      <c r="I87" s="3"/>
      <c r="J87" s="3"/>
      <c r="K87" s="3"/>
      <c r="L87" s="3"/>
    </row>
    <row r="88" spans="2:12" x14ac:dyDescent="0.3">
      <c r="B88" s="3" t="s">
        <v>296</v>
      </c>
      <c r="C88" s="3">
        <v>2</v>
      </c>
      <c r="D88" s="3" t="s">
        <v>300</v>
      </c>
      <c r="E88" s="3"/>
      <c r="F88" s="3"/>
      <c r="G88" s="3"/>
      <c r="H88" s="3"/>
      <c r="I88" s="3"/>
      <c r="J88" s="3"/>
      <c r="K88" s="3"/>
      <c r="L88" s="3"/>
    </row>
    <row r="89" spans="2:12" x14ac:dyDescent="0.3">
      <c r="B89" s="3" t="s">
        <v>296</v>
      </c>
      <c r="C89" s="3">
        <v>3</v>
      </c>
      <c r="D89" s="3" t="s">
        <v>301</v>
      </c>
      <c r="E89" s="3"/>
      <c r="F89" s="3"/>
      <c r="G89" s="3"/>
      <c r="H89" s="3"/>
      <c r="I89" s="3"/>
      <c r="J89" s="3"/>
      <c r="K89" s="3"/>
      <c r="L89" s="3"/>
    </row>
    <row r="90" spans="2:12" x14ac:dyDescent="0.3">
      <c r="B90" s="3" t="s">
        <v>296</v>
      </c>
      <c r="C90" s="3">
        <v>4</v>
      </c>
      <c r="D90" s="3" t="s">
        <v>302</v>
      </c>
      <c r="E90" s="3"/>
      <c r="F90" s="3"/>
      <c r="G90" s="3"/>
      <c r="H90" s="3"/>
      <c r="I90" s="3"/>
      <c r="J90" s="3"/>
      <c r="K90" s="3"/>
      <c r="L90" s="3"/>
    </row>
    <row r="91" spans="2:12" x14ac:dyDescent="0.3">
      <c r="B91" s="3"/>
      <c r="C91" s="3" t="s">
        <v>317</v>
      </c>
      <c r="D91" s="3" t="s">
        <v>318</v>
      </c>
      <c r="E91" s="3"/>
      <c r="F91" s="3"/>
      <c r="G91" s="3"/>
      <c r="H91" s="3"/>
      <c r="I91" s="3"/>
      <c r="J91" s="3"/>
      <c r="K91" s="3"/>
      <c r="L91"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AD8B355E-6168-4CDD-8BD1-B78B80FF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4F85E-3015-4A23-8D03-B82EA280DAEE}">
  <ds:schemaRefs>
    <ds:schemaRef ds:uri="http://purl.org/dc/dcmitype/"/>
    <ds:schemaRef ds:uri="http://purl.org/dc/elements/1.1/"/>
    <ds:schemaRef ds:uri="http://purl.org/dc/terms/"/>
    <ds:schemaRef ds:uri="1a9f970e-ad8e-4d00-b50f-9d9f307cea3c"/>
    <ds:schemaRef ds:uri="http://www.w3.org/XML/1998/namespace"/>
    <ds:schemaRef ds:uri="35fdd28b-742f-4f64-9190-c736dbae8f9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2022-04-28T18:46:28Z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