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hidePivotFieldList="1" defaultThemeVersion="166925"/>
  <mc:AlternateContent xmlns:mc="http://schemas.openxmlformats.org/markup-compatibility/2006">
    <mc:Choice Requires="x15">
      <x15ac:absPath xmlns:x15ac="http://schemas.microsoft.com/office/spreadsheetml/2010/11/ac" url="https://pge.sharepoint.com/sites/eoRC/EIR SharePoint/Wildfire Safety Compliance/2020 Substantial Vegetation Management (SVM) Audit/DRU-5133_Public Version/6-Supporting Documentation/"/>
    </mc:Choice>
  </mc:AlternateContent>
  <xr:revisionPtr revIDLastSave="379" documentId="13_ncr:1_{8D0DD8D6-673B-4D17-AD11-E8DA73DD0192}" xr6:coauthVersionLast="47" xr6:coauthVersionMax="47" xr10:uidLastSave="{96BD567C-D677-4F44-9044-411DFDB678EB}"/>
  <bookViews>
    <workbookView xWindow="28680" yWindow="-4860" windowWidth="29040" windowHeight="15840" tabRatio="690" activeTab="6" xr2:uid="{00000000-000D-0000-FFFF-FFFF00000000}"/>
  </bookViews>
  <sheets>
    <sheet name="Explanation" sheetId="28" r:id="rId1"/>
    <sheet name="Evaluation" sheetId="33" r:id="rId2"/>
    <sheet name="Scoring" sheetId="14" r:id="rId3"/>
    <sheet name="ESRI" sheetId="40" r:id="rId4"/>
    <sheet name="Unearth" sheetId="3" r:id="rId5"/>
    <sheet name="Salesforce" sheetId="41" r:id="rId6"/>
    <sheet name="SAP" sheetId="42" r:id="rId7"/>
    <sheet name="Summary Critical Sucess Factors" sheetId="31" r:id="rId8"/>
  </sheets>
  <definedNames>
    <definedName name="_xlnm._FilterDatabase" localSheetId="3" hidden="1">ESRI!$A$13:$G$147</definedName>
    <definedName name="_xlnm._FilterDatabase" localSheetId="1" hidden="1">Evaluation!$A$2:$K$140</definedName>
    <definedName name="_xlnm._FilterDatabase" localSheetId="5" hidden="1">Salesforce!$A$13:$G$147</definedName>
    <definedName name="_xlnm._FilterDatabase" localSheetId="6" hidden="1">SAP!$A$13:$G$147</definedName>
    <definedName name="_xlnm._FilterDatabase" localSheetId="4" hidden="1">Unearth!$A$13:$G$147</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7" i="14" l="1"/>
  <c r="M106" i="14"/>
  <c r="K107" i="14"/>
  <c r="K106" i="14"/>
  <c r="I107" i="14"/>
  <c r="I106" i="14"/>
  <c r="G107" i="14"/>
  <c r="G106" i="14"/>
  <c r="F156" i="42" l="1"/>
  <c r="F155" i="42"/>
  <c r="F154" i="42"/>
  <c r="F152" i="42"/>
  <c r="F151" i="42"/>
  <c r="F150" i="42"/>
  <c r="F149" i="42"/>
  <c r="F147" i="42"/>
  <c r="F146" i="42"/>
  <c r="F145" i="42"/>
  <c r="F144" i="42"/>
  <c r="F143" i="42"/>
  <c r="F142" i="42"/>
  <c r="F141" i="42"/>
  <c r="F140" i="42"/>
  <c r="F139" i="42"/>
  <c r="F138" i="42"/>
  <c r="F137" i="42"/>
  <c r="F136" i="42"/>
  <c r="F135" i="42"/>
  <c r="F134" i="42"/>
  <c r="F133" i="42"/>
  <c r="F132" i="42"/>
  <c r="F131" i="42"/>
  <c r="F130" i="42"/>
  <c r="F128" i="42"/>
  <c r="F127" i="42"/>
  <c r="F126" i="42"/>
  <c r="F125" i="42"/>
  <c r="F124" i="42"/>
  <c r="F122" i="42"/>
  <c r="F121" i="42"/>
  <c r="F120" i="42"/>
  <c r="F119" i="42"/>
  <c r="F118" i="42"/>
  <c r="F117" i="42"/>
  <c r="F116" i="42"/>
  <c r="F114" i="42"/>
  <c r="F113" i="42"/>
  <c r="F112" i="42"/>
  <c r="F111" i="42"/>
  <c r="F108" i="42"/>
  <c r="N107" i="14" s="1"/>
  <c r="F107" i="42"/>
  <c r="N106" i="14" s="1"/>
  <c r="F105" i="42"/>
  <c r="F104" i="42"/>
  <c r="F103" i="42"/>
  <c r="F102" i="42"/>
  <c r="F101" i="42"/>
  <c r="F100" i="42"/>
  <c r="F98" i="42"/>
  <c r="F97" i="42"/>
  <c r="F96" i="42"/>
  <c r="F95" i="42"/>
  <c r="F94" i="42"/>
  <c r="F93" i="42"/>
  <c r="F92" i="42"/>
  <c r="F90" i="42"/>
  <c r="F89" i="42"/>
  <c r="F88" i="42"/>
  <c r="F87" i="42"/>
  <c r="F85" i="42"/>
  <c r="F84" i="42"/>
  <c r="F83" i="42"/>
  <c r="F82" i="42"/>
  <c r="F81" i="42"/>
  <c r="F80" i="42"/>
  <c r="F79" i="42"/>
  <c r="F78" i="42"/>
  <c r="F76" i="42"/>
  <c r="F75" i="42"/>
  <c r="F74" i="42"/>
  <c r="F73" i="42"/>
  <c r="F72" i="42"/>
  <c r="F71" i="42"/>
  <c r="F70" i="42"/>
  <c r="F69" i="42"/>
  <c r="F68" i="42"/>
  <c r="F67" i="42"/>
  <c r="F66" i="42"/>
  <c r="F65" i="42"/>
  <c r="F64" i="42"/>
  <c r="F63" i="42"/>
  <c r="F62" i="42"/>
  <c r="F61" i="42"/>
  <c r="F60" i="42"/>
  <c r="F59" i="42"/>
  <c r="F58" i="42"/>
  <c r="F56" i="42"/>
  <c r="F55" i="42"/>
  <c r="F54" i="42"/>
  <c r="F53" i="42"/>
  <c r="F52" i="42"/>
  <c r="F50" i="42"/>
  <c r="F49" i="42"/>
  <c r="F48" i="42"/>
  <c r="F47" i="42"/>
  <c r="F44" i="42"/>
  <c r="F43" i="42"/>
  <c r="F42" i="42"/>
  <c r="F41" i="42"/>
  <c r="F40" i="42"/>
  <c r="F39" i="42"/>
  <c r="F38" i="42"/>
  <c r="F37" i="42"/>
  <c r="F35" i="42"/>
  <c r="F34" i="42"/>
  <c r="F33" i="42"/>
  <c r="F32" i="42"/>
  <c r="F31" i="42"/>
  <c r="F29" i="42"/>
  <c r="F28" i="42"/>
  <c r="F27" i="42"/>
  <c r="F26" i="42"/>
  <c r="F25" i="42"/>
  <c r="F24" i="42"/>
  <c r="F23" i="42"/>
  <c r="F156" i="41"/>
  <c r="F155" i="41"/>
  <c r="F154" i="41"/>
  <c r="F152" i="41"/>
  <c r="F151" i="41"/>
  <c r="F150" i="41"/>
  <c r="F149" i="41"/>
  <c r="F147" i="41"/>
  <c r="F146" i="41"/>
  <c r="F145" i="41"/>
  <c r="F144" i="41"/>
  <c r="F143" i="41"/>
  <c r="F142" i="41"/>
  <c r="F141" i="41"/>
  <c r="F140" i="41"/>
  <c r="F139" i="41"/>
  <c r="F138" i="41"/>
  <c r="F137" i="41"/>
  <c r="F136" i="41"/>
  <c r="F135" i="41"/>
  <c r="F134" i="41"/>
  <c r="F133" i="41"/>
  <c r="F132" i="41"/>
  <c r="F131" i="41"/>
  <c r="F130" i="41"/>
  <c r="F128" i="41"/>
  <c r="F127" i="41"/>
  <c r="F126" i="41"/>
  <c r="F125" i="41"/>
  <c r="F124" i="41"/>
  <c r="F122" i="41"/>
  <c r="F121" i="41"/>
  <c r="F120" i="41"/>
  <c r="F119" i="41"/>
  <c r="F118" i="41"/>
  <c r="F117" i="41"/>
  <c r="F116" i="41"/>
  <c r="F114" i="41"/>
  <c r="F113" i="41"/>
  <c r="F112" i="41"/>
  <c r="F111" i="41"/>
  <c r="F108" i="41"/>
  <c r="L107" i="14" s="1"/>
  <c r="F107" i="41"/>
  <c r="L106" i="14" s="1"/>
  <c r="F105" i="41"/>
  <c r="F104" i="41"/>
  <c r="F103" i="41"/>
  <c r="F102" i="41"/>
  <c r="F101" i="41"/>
  <c r="F100" i="41"/>
  <c r="F98" i="41"/>
  <c r="F97" i="41"/>
  <c r="F96" i="41"/>
  <c r="F95" i="41"/>
  <c r="F94" i="41"/>
  <c r="F93" i="41"/>
  <c r="F92" i="41"/>
  <c r="F90" i="41"/>
  <c r="F89" i="41"/>
  <c r="F88" i="41"/>
  <c r="F87" i="41"/>
  <c r="F85" i="41"/>
  <c r="F84" i="41"/>
  <c r="F83" i="41"/>
  <c r="F82" i="41"/>
  <c r="F81" i="41"/>
  <c r="F80" i="41"/>
  <c r="F79" i="41"/>
  <c r="F78" i="41"/>
  <c r="F76" i="41"/>
  <c r="F75" i="41"/>
  <c r="F74" i="41"/>
  <c r="F73" i="41"/>
  <c r="F72" i="41"/>
  <c r="F71" i="41"/>
  <c r="F70" i="41"/>
  <c r="F69" i="41"/>
  <c r="F68" i="41"/>
  <c r="F67" i="41"/>
  <c r="F66" i="41"/>
  <c r="F65" i="41"/>
  <c r="F64" i="41"/>
  <c r="F63" i="41"/>
  <c r="F62" i="41"/>
  <c r="F61" i="41"/>
  <c r="F60" i="41"/>
  <c r="F59" i="41"/>
  <c r="F58" i="41"/>
  <c r="F56" i="41"/>
  <c r="F55" i="41"/>
  <c r="F54" i="41"/>
  <c r="F53" i="41"/>
  <c r="F52" i="41"/>
  <c r="F50" i="41"/>
  <c r="F49" i="41"/>
  <c r="F48" i="41"/>
  <c r="F47" i="41"/>
  <c r="F44" i="41"/>
  <c r="F43" i="41"/>
  <c r="F42" i="41"/>
  <c r="F41" i="41"/>
  <c r="F40" i="41"/>
  <c r="F39" i="41"/>
  <c r="F38" i="41"/>
  <c r="F37" i="41"/>
  <c r="F35" i="41"/>
  <c r="F34" i="41"/>
  <c r="F33" i="41"/>
  <c r="F32" i="41"/>
  <c r="F31" i="41"/>
  <c r="F29" i="41"/>
  <c r="F28" i="41"/>
  <c r="F27" i="41"/>
  <c r="F26" i="41"/>
  <c r="F25" i="41"/>
  <c r="F24" i="41"/>
  <c r="F23" i="41"/>
  <c r="F156" i="40"/>
  <c r="F155" i="40"/>
  <c r="F154" i="40"/>
  <c r="F152" i="40"/>
  <c r="F151" i="40"/>
  <c r="F150" i="40"/>
  <c r="F149" i="40"/>
  <c r="F147" i="40"/>
  <c r="F146" i="40"/>
  <c r="F145" i="40"/>
  <c r="F144" i="40"/>
  <c r="F143" i="40"/>
  <c r="F142" i="40"/>
  <c r="F141" i="40"/>
  <c r="F140" i="40"/>
  <c r="F139" i="40"/>
  <c r="F138" i="40"/>
  <c r="F137" i="40"/>
  <c r="F136" i="40"/>
  <c r="F135" i="40"/>
  <c r="F134" i="40"/>
  <c r="F133" i="40"/>
  <c r="F132" i="40"/>
  <c r="F131" i="40"/>
  <c r="F130" i="40"/>
  <c r="F128" i="40"/>
  <c r="F127" i="40"/>
  <c r="F126" i="40"/>
  <c r="F125" i="40"/>
  <c r="F124" i="40"/>
  <c r="F122" i="40"/>
  <c r="F121" i="40"/>
  <c r="F120" i="40"/>
  <c r="F119" i="40"/>
  <c r="F118" i="40"/>
  <c r="F117" i="40"/>
  <c r="F116" i="40"/>
  <c r="F114" i="40"/>
  <c r="F113" i="40"/>
  <c r="F112" i="40"/>
  <c r="F111" i="40"/>
  <c r="F108" i="40"/>
  <c r="J107" i="14" s="1"/>
  <c r="F107" i="40"/>
  <c r="J106" i="14" s="1"/>
  <c r="F105" i="40"/>
  <c r="F104" i="40"/>
  <c r="F103" i="40"/>
  <c r="F102" i="40"/>
  <c r="F101" i="40"/>
  <c r="F100" i="40"/>
  <c r="F98" i="40"/>
  <c r="F97" i="40"/>
  <c r="F96" i="40"/>
  <c r="F95" i="40"/>
  <c r="F94" i="40"/>
  <c r="F93" i="40"/>
  <c r="F92" i="40"/>
  <c r="F90" i="40"/>
  <c r="F89" i="40"/>
  <c r="F88" i="40"/>
  <c r="F87" i="40"/>
  <c r="F85" i="40"/>
  <c r="F84" i="40"/>
  <c r="F83" i="40"/>
  <c r="F82" i="40"/>
  <c r="F81" i="40"/>
  <c r="F80" i="40"/>
  <c r="F79" i="40"/>
  <c r="F78" i="40"/>
  <c r="F76" i="40"/>
  <c r="F75" i="40"/>
  <c r="F74" i="40"/>
  <c r="F73" i="40"/>
  <c r="F72" i="40"/>
  <c r="F71" i="40"/>
  <c r="F70" i="40"/>
  <c r="F69" i="40"/>
  <c r="F68" i="40"/>
  <c r="F67" i="40"/>
  <c r="F66" i="40"/>
  <c r="F65" i="40"/>
  <c r="F64" i="40"/>
  <c r="F63" i="40"/>
  <c r="F62" i="40"/>
  <c r="F61" i="40"/>
  <c r="F60" i="40"/>
  <c r="F59" i="40"/>
  <c r="F58" i="40"/>
  <c r="F56" i="40"/>
  <c r="F55" i="40"/>
  <c r="F54" i="40"/>
  <c r="F53" i="40"/>
  <c r="F52" i="40"/>
  <c r="F50" i="40"/>
  <c r="F49" i="40"/>
  <c r="F48" i="40"/>
  <c r="F47" i="40"/>
  <c r="F44" i="40"/>
  <c r="F43" i="40"/>
  <c r="F42" i="40"/>
  <c r="F41" i="40"/>
  <c r="F40" i="40"/>
  <c r="F39" i="40"/>
  <c r="F38" i="40"/>
  <c r="F37" i="40"/>
  <c r="F35" i="40"/>
  <c r="F34" i="40"/>
  <c r="F33" i="40"/>
  <c r="F32" i="40"/>
  <c r="F31" i="40"/>
  <c r="F29" i="40"/>
  <c r="F28" i="40"/>
  <c r="F27" i="40"/>
  <c r="F26" i="40"/>
  <c r="F25" i="40"/>
  <c r="F24" i="40"/>
  <c r="F23" i="40"/>
  <c r="F24" i="3"/>
  <c r="F25" i="3"/>
  <c r="F26" i="3"/>
  <c r="F27" i="3"/>
  <c r="F28" i="3"/>
  <c r="F29" i="3"/>
  <c r="F31" i="3"/>
  <c r="F32" i="3"/>
  <c r="F33" i="3"/>
  <c r="F34" i="3"/>
  <c r="F35" i="3"/>
  <c r="F37" i="3"/>
  <c r="F38" i="3"/>
  <c r="F39" i="3"/>
  <c r="F40" i="3"/>
  <c r="F41" i="3"/>
  <c r="F42" i="3"/>
  <c r="F43" i="3"/>
  <c r="F44" i="3"/>
  <c r="F47" i="3"/>
  <c r="F48" i="3"/>
  <c r="F49" i="3"/>
  <c r="F50" i="3"/>
  <c r="F52" i="3"/>
  <c r="F53" i="3"/>
  <c r="F54" i="3"/>
  <c r="F55" i="3"/>
  <c r="F56" i="3"/>
  <c r="F58" i="3"/>
  <c r="F59" i="3"/>
  <c r="F60" i="3"/>
  <c r="F61" i="3"/>
  <c r="F62" i="3"/>
  <c r="F63" i="3"/>
  <c r="F64" i="3"/>
  <c r="F65" i="3"/>
  <c r="F66" i="3"/>
  <c r="F67" i="3"/>
  <c r="F68" i="3"/>
  <c r="F69" i="3"/>
  <c r="F70" i="3"/>
  <c r="F71" i="3"/>
  <c r="F72" i="3"/>
  <c r="F73" i="3"/>
  <c r="F74" i="3"/>
  <c r="F75" i="3"/>
  <c r="F76" i="3"/>
  <c r="F78" i="3"/>
  <c r="F79" i="3"/>
  <c r="F80" i="3"/>
  <c r="F81" i="3"/>
  <c r="F82" i="3"/>
  <c r="F83" i="3"/>
  <c r="F84" i="3"/>
  <c r="F85" i="3"/>
  <c r="F87" i="3"/>
  <c r="F88" i="3"/>
  <c r="F89" i="3"/>
  <c r="F90" i="3"/>
  <c r="F92" i="3"/>
  <c r="F93" i="3"/>
  <c r="F94" i="3"/>
  <c r="F95" i="3"/>
  <c r="F96" i="3"/>
  <c r="F97" i="3"/>
  <c r="F98" i="3"/>
  <c r="F100" i="3"/>
  <c r="F101" i="3"/>
  <c r="F102" i="3"/>
  <c r="F103" i="3"/>
  <c r="F104" i="3"/>
  <c r="F105" i="3"/>
  <c r="F107" i="3"/>
  <c r="H106" i="14" s="1"/>
  <c r="F108" i="3"/>
  <c r="H107" i="14" s="1"/>
  <c r="F111" i="3"/>
  <c r="F112" i="3"/>
  <c r="F113" i="3"/>
  <c r="F114" i="3"/>
  <c r="F116" i="3"/>
  <c r="F117" i="3"/>
  <c r="F118" i="3"/>
  <c r="F119" i="3"/>
  <c r="F120" i="3"/>
  <c r="F121" i="3"/>
  <c r="F122" i="3"/>
  <c r="F124" i="3"/>
  <c r="F125" i="3"/>
  <c r="F126" i="3"/>
  <c r="F127" i="3"/>
  <c r="F128" i="3"/>
  <c r="F130" i="3"/>
  <c r="F131" i="3"/>
  <c r="F132" i="3"/>
  <c r="F133" i="3"/>
  <c r="F134" i="3"/>
  <c r="F135" i="3"/>
  <c r="F136" i="3"/>
  <c r="F137" i="3"/>
  <c r="F138" i="3"/>
  <c r="F139" i="3"/>
  <c r="F140" i="3"/>
  <c r="F141" i="3"/>
  <c r="F142" i="3"/>
  <c r="F143" i="3"/>
  <c r="F144" i="3"/>
  <c r="F145" i="3"/>
  <c r="F146" i="3"/>
  <c r="F147" i="3"/>
  <c r="F149" i="3"/>
  <c r="F150" i="3"/>
  <c r="F151" i="3"/>
  <c r="F152" i="3"/>
  <c r="F154" i="3"/>
  <c r="F155" i="3"/>
  <c r="F156" i="3"/>
  <c r="F23" i="3" l="1"/>
  <c r="N15" i="14" l="1"/>
  <c r="N16" i="14"/>
  <c r="N18" i="14"/>
  <c r="N19" i="14"/>
  <c r="N22" i="14"/>
  <c r="N23" i="14"/>
  <c r="N24" i="14"/>
  <c r="N25" i="14"/>
  <c r="N26" i="14"/>
  <c r="N27" i="14"/>
  <c r="N28" i="14"/>
  <c r="N30" i="14"/>
  <c r="N31" i="14"/>
  <c r="N32" i="14"/>
  <c r="N33" i="14"/>
  <c r="N34" i="14"/>
  <c r="N36" i="14"/>
  <c r="N37" i="14"/>
  <c r="N38" i="14"/>
  <c r="N39" i="14"/>
  <c r="N40" i="14"/>
  <c r="N41" i="14"/>
  <c r="N42" i="14"/>
  <c r="N43" i="14"/>
  <c r="N46" i="14"/>
  <c r="N47" i="14"/>
  <c r="N48" i="14"/>
  <c r="N49" i="14"/>
  <c r="N51" i="14"/>
  <c r="N52" i="14"/>
  <c r="N53" i="14"/>
  <c r="N54" i="14"/>
  <c r="N55" i="14"/>
  <c r="N57" i="14"/>
  <c r="N58" i="14"/>
  <c r="N59" i="14"/>
  <c r="N60" i="14"/>
  <c r="N61" i="14"/>
  <c r="N62" i="14"/>
  <c r="N63" i="14"/>
  <c r="N64" i="14"/>
  <c r="N65" i="14"/>
  <c r="N66" i="14"/>
  <c r="N67" i="14"/>
  <c r="N68" i="14"/>
  <c r="N69" i="14"/>
  <c r="N70" i="14"/>
  <c r="N71" i="14"/>
  <c r="N72" i="14"/>
  <c r="N73" i="14"/>
  <c r="N74" i="14"/>
  <c r="N75" i="14"/>
  <c r="N77" i="14"/>
  <c r="N78" i="14"/>
  <c r="N79" i="14"/>
  <c r="N80" i="14"/>
  <c r="N81" i="14"/>
  <c r="N82" i="14"/>
  <c r="N83" i="14"/>
  <c r="N84" i="14"/>
  <c r="N86" i="14"/>
  <c r="N87" i="14"/>
  <c r="N88" i="14"/>
  <c r="N89" i="14"/>
  <c r="N91" i="14"/>
  <c r="N92" i="14"/>
  <c r="N93" i="14"/>
  <c r="N94" i="14"/>
  <c r="N95" i="14"/>
  <c r="N96" i="14"/>
  <c r="N97" i="14"/>
  <c r="N99" i="14"/>
  <c r="N100" i="14"/>
  <c r="N101" i="14"/>
  <c r="N102" i="14"/>
  <c r="N103" i="14"/>
  <c r="N104" i="14"/>
  <c r="N110" i="14"/>
  <c r="N111" i="14"/>
  <c r="N112" i="14"/>
  <c r="N113" i="14"/>
  <c r="N115" i="14"/>
  <c r="N116" i="14"/>
  <c r="N117" i="14"/>
  <c r="N118" i="14"/>
  <c r="N119" i="14"/>
  <c r="N120" i="14"/>
  <c r="N121" i="14"/>
  <c r="N123" i="14"/>
  <c r="N124" i="14"/>
  <c r="N125" i="14"/>
  <c r="N126" i="14"/>
  <c r="N127" i="14"/>
  <c r="N129" i="14"/>
  <c r="N130" i="14"/>
  <c r="N131" i="14"/>
  <c r="N132" i="14"/>
  <c r="N133" i="14"/>
  <c r="N134" i="14"/>
  <c r="N135" i="14"/>
  <c r="N136" i="14"/>
  <c r="N137" i="14"/>
  <c r="N138" i="14"/>
  <c r="N139" i="14"/>
  <c r="N140" i="14"/>
  <c r="N141" i="14"/>
  <c r="N142" i="14"/>
  <c r="N143" i="14"/>
  <c r="N144" i="14"/>
  <c r="N145" i="14"/>
  <c r="N146" i="14"/>
  <c r="N148" i="14"/>
  <c r="N149" i="14"/>
  <c r="N150" i="14"/>
  <c r="N151" i="14"/>
  <c r="N153" i="14"/>
  <c r="N154" i="14"/>
  <c r="N155" i="14"/>
  <c r="M154" i="14"/>
  <c r="M155" i="14"/>
  <c r="M153" i="14"/>
  <c r="M149" i="14"/>
  <c r="M150" i="14"/>
  <c r="M151" i="14"/>
  <c r="M148" i="14"/>
  <c r="M130" i="14"/>
  <c r="M131" i="14"/>
  <c r="M132" i="14"/>
  <c r="M133" i="14"/>
  <c r="M134" i="14"/>
  <c r="M135" i="14"/>
  <c r="M136" i="14"/>
  <c r="M137" i="14"/>
  <c r="M138" i="14"/>
  <c r="M139" i="14"/>
  <c r="M140" i="14"/>
  <c r="M141" i="14"/>
  <c r="M142" i="14"/>
  <c r="M143" i="14"/>
  <c r="M144" i="14"/>
  <c r="M145" i="14"/>
  <c r="M146" i="14"/>
  <c r="M129" i="14"/>
  <c r="M124" i="14"/>
  <c r="M125" i="14"/>
  <c r="M126" i="14"/>
  <c r="M127" i="14"/>
  <c r="M123" i="14"/>
  <c r="M116" i="14"/>
  <c r="M117" i="14"/>
  <c r="M118" i="14"/>
  <c r="M119" i="14"/>
  <c r="M120" i="14"/>
  <c r="M121" i="14"/>
  <c r="M115" i="14"/>
  <c r="M111" i="14"/>
  <c r="M112" i="14"/>
  <c r="M113" i="14"/>
  <c r="M110" i="14"/>
  <c r="M100" i="14"/>
  <c r="M101" i="14"/>
  <c r="M102" i="14"/>
  <c r="M103" i="14"/>
  <c r="M104" i="14"/>
  <c r="M99" i="14"/>
  <c r="M92" i="14"/>
  <c r="M93" i="14"/>
  <c r="M94" i="14"/>
  <c r="M95" i="14"/>
  <c r="M96" i="14"/>
  <c r="M97" i="14"/>
  <c r="M91" i="14"/>
  <c r="M87" i="14"/>
  <c r="M88" i="14"/>
  <c r="M89" i="14"/>
  <c r="M86" i="14"/>
  <c r="M78" i="14"/>
  <c r="M79" i="14"/>
  <c r="M80" i="14"/>
  <c r="M81" i="14"/>
  <c r="M82" i="14"/>
  <c r="M83" i="14"/>
  <c r="M84" i="14"/>
  <c r="M77" i="14"/>
  <c r="M58" i="14"/>
  <c r="M59" i="14"/>
  <c r="M60" i="14"/>
  <c r="M61" i="14"/>
  <c r="M62" i="14"/>
  <c r="M63" i="14"/>
  <c r="M64" i="14"/>
  <c r="M65" i="14"/>
  <c r="M66" i="14"/>
  <c r="M67" i="14"/>
  <c r="M68" i="14"/>
  <c r="M69" i="14"/>
  <c r="M70" i="14"/>
  <c r="M71" i="14"/>
  <c r="M72" i="14"/>
  <c r="M73" i="14"/>
  <c r="M74" i="14"/>
  <c r="M75" i="14"/>
  <c r="M57" i="14"/>
  <c r="M52" i="14"/>
  <c r="M53" i="14"/>
  <c r="M54" i="14"/>
  <c r="M55" i="14"/>
  <c r="M51" i="14"/>
  <c r="M47" i="14"/>
  <c r="M48" i="14"/>
  <c r="M49" i="14"/>
  <c r="M46" i="14"/>
  <c r="M37" i="14"/>
  <c r="M38" i="14"/>
  <c r="M39" i="14"/>
  <c r="M40" i="14"/>
  <c r="M41" i="14"/>
  <c r="M42" i="14"/>
  <c r="M43" i="14"/>
  <c r="M36" i="14"/>
  <c r="M31" i="14"/>
  <c r="M32" i="14"/>
  <c r="M33" i="14"/>
  <c r="M34" i="14"/>
  <c r="M30" i="14"/>
  <c r="M23" i="14"/>
  <c r="M24" i="14"/>
  <c r="M25" i="14"/>
  <c r="M26" i="14"/>
  <c r="M27" i="14"/>
  <c r="M28" i="14"/>
  <c r="M22" i="14"/>
  <c r="M19" i="14"/>
  <c r="M18" i="14"/>
  <c r="M16" i="14"/>
  <c r="M15" i="14"/>
  <c r="L15" i="14"/>
  <c r="L16" i="14"/>
  <c r="L18" i="14"/>
  <c r="L19" i="14"/>
  <c r="L22" i="14"/>
  <c r="L23" i="14"/>
  <c r="L24" i="14"/>
  <c r="L25" i="14"/>
  <c r="L26" i="14"/>
  <c r="L27" i="14"/>
  <c r="L28" i="14"/>
  <c r="L30" i="14"/>
  <c r="L31" i="14"/>
  <c r="L32" i="14"/>
  <c r="L33" i="14"/>
  <c r="L34" i="14"/>
  <c r="L36" i="14"/>
  <c r="L37" i="14"/>
  <c r="L38" i="14"/>
  <c r="L39" i="14"/>
  <c r="L40" i="14"/>
  <c r="L41" i="14"/>
  <c r="L42" i="14"/>
  <c r="L43" i="14"/>
  <c r="L46" i="14"/>
  <c r="L47" i="14"/>
  <c r="L48" i="14"/>
  <c r="L49" i="14"/>
  <c r="L51" i="14"/>
  <c r="L52" i="14"/>
  <c r="L53" i="14"/>
  <c r="L54" i="14"/>
  <c r="L55" i="14"/>
  <c r="L57" i="14"/>
  <c r="L58" i="14"/>
  <c r="L59" i="14"/>
  <c r="L60" i="14"/>
  <c r="L61" i="14"/>
  <c r="L62" i="14"/>
  <c r="L63" i="14"/>
  <c r="L64" i="14"/>
  <c r="L65" i="14"/>
  <c r="L66" i="14"/>
  <c r="L67" i="14"/>
  <c r="L68" i="14"/>
  <c r="L69" i="14"/>
  <c r="L70" i="14"/>
  <c r="L71" i="14"/>
  <c r="L72" i="14"/>
  <c r="L73" i="14"/>
  <c r="L74" i="14"/>
  <c r="L75" i="14"/>
  <c r="L77" i="14"/>
  <c r="L78" i="14"/>
  <c r="L79" i="14"/>
  <c r="L80" i="14"/>
  <c r="L81" i="14"/>
  <c r="L82" i="14"/>
  <c r="L83" i="14"/>
  <c r="L84" i="14"/>
  <c r="L86" i="14"/>
  <c r="L87" i="14"/>
  <c r="L88" i="14"/>
  <c r="L89" i="14"/>
  <c r="L91" i="14"/>
  <c r="L92" i="14"/>
  <c r="L93" i="14"/>
  <c r="L94" i="14"/>
  <c r="L95" i="14"/>
  <c r="L96" i="14"/>
  <c r="L97" i="14"/>
  <c r="L99" i="14"/>
  <c r="L100" i="14"/>
  <c r="L101" i="14"/>
  <c r="L102" i="14"/>
  <c r="L103" i="14"/>
  <c r="L104" i="14"/>
  <c r="L110" i="14"/>
  <c r="L111" i="14"/>
  <c r="L112" i="14"/>
  <c r="L113" i="14"/>
  <c r="L115" i="14"/>
  <c r="L116" i="14"/>
  <c r="L117" i="14"/>
  <c r="L118" i="14"/>
  <c r="L119" i="14"/>
  <c r="L120" i="14"/>
  <c r="L121" i="14"/>
  <c r="L123" i="14"/>
  <c r="L124" i="14"/>
  <c r="L125" i="14"/>
  <c r="L126" i="14"/>
  <c r="L127" i="14"/>
  <c r="L129" i="14"/>
  <c r="L130" i="14"/>
  <c r="L131" i="14"/>
  <c r="L132" i="14"/>
  <c r="L133" i="14"/>
  <c r="L134" i="14"/>
  <c r="L135" i="14"/>
  <c r="L136" i="14"/>
  <c r="L137" i="14"/>
  <c r="L138" i="14"/>
  <c r="L139" i="14"/>
  <c r="L140" i="14"/>
  <c r="L141" i="14"/>
  <c r="L142" i="14"/>
  <c r="L143" i="14"/>
  <c r="L144" i="14"/>
  <c r="L145" i="14"/>
  <c r="L146" i="14"/>
  <c r="L148" i="14"/>
  <c r="L149" i="14"/>
  <c r="L150" i="14"/>
  <c r="L151" i="14"/>
  <c r="L153" i="14"/>
  <c r="L154" i="14"/>
  <c r="L155" i="14"/>
  <c r="K154" i="14"/>
  <c r="K155" i="14"/>
  <c r="K153" i="14"/>
  <c r="K149" i="14"/>
  <c r="K150" i="14"/>
  <c r="K151" i="14"/>
  <c r="K148" i="14"/>
  <c r="K130" i="14"/>
  <c r="K131" i="14"/>
  <c r="K132" i="14"/>
  <c r="K133" i="14"/>
  <c r="K134" i="14"/>
  <c r="K135" i="14"/>
  <c r="K136" i="14"/>
  <c r="K137" i="14"/>
  <c r="K138" i="14"/>
  <c r="K139" i="14"/>
  <c r="K140" i="14"/>
  <c r="K141" i="14"/>
  <c r="K142" i="14"/>
  <c r="K143" i="14"/>
  <c r="K144" i="14"/>
  <c r="K145" i="14"/>
  <c r="K146" i="14"/>
  <c r="K129" i="14"/>
  <c r="K124" i="14"/>
  <c r="K125" i="14"/>
  <c r="K126" i="14"/>
  <c r="K127" i="14"/>
  <c r="K123" i="14"/>
  <c r="K116" i="14"/>
  <c r="K117" i="14"/>
  <c r="K118" i="14"/>
  <c r="K119" i="14"/>
  <c r="K120" i="14"/>
  <c r="K121" i="14"/>
  <c r="K115" i="14"/>
  <c r="K111" i="14"/>
  <c r="K112" i="14"/>
  <c r="K113" i="14"/>
  <c r="K110" i="14"/>
  <c r="K100" i="14"/>
  <c r="K101" i="14"/>
  <c r="K102" i="14"/>
  <c r="K103" i="14"/>
  <c r="K104" i="14"/>
  <c r="K99" i="14"/>
  <c r="K92" i="14"/>
  <c r="K93" i="14"/>
  <c r="K94" i="14"/>
  <c r="K95" i="14"/>
  <c r="K96" i="14"/>
  <c r="K97" i="14"/>
  <c r="K91" i="14"/>
  <c r="K87" i="14"/>
  <c r="K88" i="14"/>
  <c r="K89" i="14"/>
  <c r="K86" i="14"/>
  <c r="K78" i="14"/>
  <c r="K79" i="14"/>
  <c r="K80" i="14"/>
  <c r="K81" i="14"/>
  <c r="K82" i="14"/>
  <c r="K83" i="14"/>
  <c r="K84" i="14"/>
  <c r="K77" i="14"/>
  <c r="K58" i="14"/>
  <c r="K59" i="14"/>
  <c r="K60" i="14"/>
  <c r="K61" i="14"/>
  <c r="K62" i="14"/>
  <c r="K63" i="14"/>
  <c r="K64" i="14"/>
  <c r="K65" i="14"/>
  <c r="K66" i="14"/>
  <c r="K67" i="14"/>
  <c r="K68" i="14"/>
  <c r="K69" i="14"/>
  <c r="K70" i="14"/>
  <c r="K71" i="14"/>
  <c r="K72" i="14"/>
  <c r="K73" i="14"/>
  <c r="K74" i="14"/>
  <c r="K75" i="14"/>
  <c r="K57" i="14"/>
  <c r="K52" i="14"/>
  <c r="K53" i="14"/>
  <c r="K54" i="14"/>
  <c r="K55" i="14"/>
  <c r="K51" i="14"/>
  <c r="K47" i="14"/>
  <c r="K48" i="14"/>
  <c r="K49" i="14"/>
  <c r="K46" i="14"/>
  <c r="K37" i="14"/>
  <c r="K38" i="14"/>
  <c r="K39" i="14"/>
  <c r="K40" i="14"/>
  <c r="K41" i="14"/>
  <c r="K42" i="14"/>
  <c r="K43" i="14"/>
  <c r="K36" i="14"/>
  <c r="K31" i="14"/>
  <c r="K32" i="14"/>
  <c r="K33" i="14"/>
  <c r="K34" i="14"/>
  <c r="K30" i="14"/>
  <c r="K23" i="14"/>
  <c r="K24" i="14"/>
  <c r="K25" i="14"/>
  <c r="K26" i="14"/>
  <c r="K27" i="14"/>
  <c r="K28" i="14"/>
  <c r="K22" i="14"/>
  <c r="K16" i="14"/>
  <c r="N14" i="14" l="1"/>
  <c r="L105" i="14"/>
  <c r="L147" i="14"/>
  <c r="L35" i="14"/>
  <c r="L17" i="14"/>
  <c r="N152" i="14"/>
  <c r="N109" i="14"/>
  <c r="N98" i="14"/>
  <c r="N29" i="14"/>
  <c r="N147" i="14"/>
  <c r="N114" i="14"/>
  <c r="L85" i="14"/>
  <c r="L45" i="14"/>
  <c r="N122" i="14"/>
  <c r="N56" i="14"/>
  <c r="N17" i="14"/>
  <c r="N13" i="14" s="1"/>
  <c r="L114" i="14"/>
  <c r="L109" i="14"/>
  <c r="L98" i="14"/>
  <c r="L56" i="14"/>
  <c r="L21" i="14"/>
  <c r="L14" i="14"/>
  <c r="N105" i="14"/>
  <c r="N76" i="14"/>
  <c r="N35" i="14"/>
  <c r="L128" i="14"/>
  <c r="L90" i="14"/>
  <c r="L50" i="14"/>
  <c r="L152" i="14"/>
  <c r="L122" i="14"/>
  <c r="L76" i="14"/>
  <c r="L29" i="14"/>
  <c r="N128" i="14"/>
  <c r="N90" i="14"/>
  <c r="N85" i="14"/>
  <c r="N50" i="14"/>
  <c r="N45" i="14"/>
  <c r="N21" i="14"/>
  <c r="K19" i="14"/>
  <c r="K18" i="14"/>
  <c r="K15" i="14"/>
  <c r="K14" i="14" s="1"/>
  <c r="M152" i="14"/>
  <c r="M147" i="14"/>
  <c r="M128" i="14"/>
  <c r="M122" i="14"/>
  <c r="M114" i="14"/>
  <c r="M109" i="14"/>
  <c r="M105" i="14"/>
  <c r="M98" i="14"/>
  <c r="M90" i="14"/>
  <c r="M85" i="14"/>
  <c r="M76" i="14"/>
  <c r="M56" i="14"/>
  <c r="M50" i="14"/>
  <c r="M45" i="14"/>
  <c r="M35" i="14"/>
  <c r="M29" i="14"/>
  <c r="M21" i="14"/>
  <c r="M17" i="14"/>
  <c r="M14" i="14"/>
  <c r="K152" i="14"/>
  <c r="K147" i="14"/>
  <c r="K128" i="14"/>
  <c r="K122" i="14"/>
  <c r="K114" i="14"/>
  <c r="K109" i="14"/>
  <c r="K105" i="14"/>
  <c r="K98" i="14"/>
  <c r="K90" i="14"/>
  <c r="K85" i="14"/>
  <c r="K76" i="14"/>
  <c r="K56" i="14"/>
  <c r="K50" i="14"/>
  <c r="K45" i="14"/>
  <c r="K35" i="14"/>
  <c r="K29" i="14"/>
  <c r="K21" i="14"/>
  <c r="J15" i="14"/>
  <c r="J16" i="14"/>
  <c r="J18" i="14"/>
  <c r="J19" i="14"/>
  <c r="J22" i="14"/>
  <c r="J23" i="14"/>
  <c r="J24" i="14"/>
  <c r="J25" i="14"/>
  <c r="J26" i="14"/>
  <c r="J27" i="14"/>
  <c r="J28" i="14"/>
  <c r="J30" i="14"/>
  <c r="J31" i="14"/>
  <c r="J32" i="14"/>
  <c r="J33" i="14"/>
  <c r="J34" i="14"/>
  <c r="J36" i="14"/>
  <c r="J37" i="14"/>
  <c r="J38" i="14"/>
  <c r="J39" i="14"/>
  <c r="J40" i="14"/>
  <c r="J41" i="14"/>
  <c r="J42" i="14"/>
  <c r="J43" i="14"/>
  <c r="J46" i="14"/>
  <c r="J47" i="14"/>
  <c r="J48" i="14"/>
  <c r="J49" i="14"/>
  <c r="J51" i="14"/>
  <c r="J52" i="14"/>
  <c r="J53" i="14"/>
  <c r="J54" i="14"/>
  <c r="J55" i="14"/>
  <c r="J57" i="14"/>
  <c r="J58" i="14"/>
  <c r="J59" i="14"/>
  <c r="J60" i="14"/>
  <c r="J61" i="14"/>
  <c r="J62" i="14"/>
  <c r="J63" i="14"/>
  <c r="J64" i="14"/>
  <c r="J65" i="14"/>
  <c r="J66" i="14"/>
  <c r="J67" i="14"/>
  <c r="J68" i="14"/>
  <c r="J69" i="14"/>
  <c r="J70" i="14"/>
  <c r="J71" i="14"/>
  <c r="J72" i="14"/>
  <c r="J73" i="14"/>
  <c r="J74" i="14"/>
  <c r="J75" i="14"/>
  <c r="J77" i="14"/>
  <c r="J78" i="14"/>
  <c r="J79" i="14"/>
  <c r="J80" i="14"/>
  <c r="J81" i="14"/>
  <c r="J82" i="14"/>
  <c r="J83" i="14"/>
  <c r="J84" i="14"/>
  <c r="J86" i="14"/>
  <c r="J87" i="14"/>
  <c r="J88" i="14"/>
  <c r="J89" i="14"/>
  <c r="J91" i="14"/>
  <c r="J92" i="14"/>
  <c r="J93" i="14"/>
  <c r="J94" i="14"/>
  <c r="J95" i="14"/>
  <c r="J96" i="14"/>
  <c r="J97" i="14"/>
  <c r="J99" i="14"/>
  <c r="J100" i="14"/>
  <c r="J101" i="14"/>
  <c r="J102" i="14"/>
  <c r="J103" i="14"/>
  <c r="J104" i="14"/>
  <c r="J110" i="14"/>
  <c r="J111" i="14"/>
  <c r="J112" i="14"/>
  <c r="J113" i="14"/>
  <c r="J115" i="14"/>
  <c r="J116" i="14"/>
  <c r="J117" i="14"/>
  <c r="J118" i="14"/>
  <c r="J119" i="14"/>
  <c r="J120" i="14"/>
  <c r="J121" i="14"/>
  <c r="J123" i="14"/>
  <c r="J124" i="14"/>
  <c r="J125" i="14"/>
  <c r="J126" i="14"/>
  <c r="J127" i="14"/>
  <c r="J129" i="14"/>
  <c r="J130" i="14"/>
  <c r="J131" i="14"/>
  <c r="J132" i="14"/>
  <c r="J133" i="14"/>
  <c r="J134" i="14"/>
  <c r="J135" i="14"/>
  <c r="J136" i="14"/>
  <c r="J137" i="14"/>
  <c r="J138" i="14"/>
  <c r="J139" i="14"/>
  <c r="J140" i="14"/>
  <c r="J141" i="14"/>
  <c r="J142" i="14"/>
  <c r="J143" i="14"/>
  <c r="J144" i="14"/>
  <c r="J145" i="14"/>
  <c r="J146" i="14"/>
  <c r="J148" i="14"/>
  <c r="J149" i="14"/>
  <c r="J150" i="14"/>
  <c r="J151" i="14"/>
  <c r="J153" i="14"/>
  <c r="J154" i="14"/>
  <c r="J155" i="14"/>
  <c r="I154" i="14"/>
  <c r="I155" i="14"/>
  <c r="I153" i="14"/>
  <c r="I149" i="14"/>
  <c r="I150" i="14"/>
  <c r="I151" i="14"/>
  <c r="I148" i="14"/>
  <c r="I130" i="14"/>
  <c r="I131" i="14"/>
  <c r="I132" i="14"/>
  <c r="I133" i="14"/>
  <c r="I134" i="14"/>
  <c r="I135" i="14"/>
  <c r="I136" i="14"/>
  <c r="I137" i="14"/>
  <c r="I138" i="14"/>
  <c r="I139" i="14"/>
  <c r="I140" i="14"/>
  <c r="I141" i="14"/>
  <c r="I142" i="14"/>
  <c r="I143" i="14"/>
  <c r="I144" i="14"/>
  <c r="I145" i="14"/>
  <c r="I146" i="14"/>
  <c r="I129" i="14"/>
  <c r="I124" i="14"/>
  <c r="I125" i="14"/>
  <c r="I126" i="14"/>
  <c r="I127" i="14"/>
  <c r="I123" i="14"/>
  <c r="I116" i="14"/>
  <c r="I117" i="14"/>
  <c r="I118" i="14"/>
  <c r="I119" i="14"/>
  <c r="I120" i="14"/>
  <c r="I121" i="14"/>
  <c r="I115" i="14"/>
  <c r="I111" i="14"/>
  <c r="I112" i="14"/>
  <c r="I113" i="14"/>
  <c r="I110" i="14"/>
  <c r="I105" i="14"/>
  <c r="I100" i="14"/>
  <c r="I101" i="14"/>
  <c r="I102" i="14"/>
  <c r="I103" i="14"/>
  <c r="I104" i="14"/>
  <c r="I99" i="14"/>
  <c r="I92" i="14"/>
  <c r="I93" i="14"/>
  <c r="I94" i="14"/>
  <c r="I95" i="14"/>
  <c r="I96" i="14"/>
  <c r="I97" i="14"/>
  <c r="I91" i="14"/>
  <c r="I87" i="14"/>
  <c r="I88" i="14"/>
  <c r="I89" i="14"/>
  <c r="I86" i="14"/>
  <c r="I78" i="14"/>
  <c r="I79" i="14"/>
  <c r="I80" i="14"/>
  <c r="I81" i="14"/>
  <c r="I82" i="14"/>
  <c r="I83" i="14"/>
  <c r="I84" i="14"/>
  <c r="I77" i="14"/>
  <c r="I58" i="14"/>
  <c r="I59" i="14"/>
  <c r="I60" i="14"/>
  <c r="I61" i="14"/>
  <c r="I62" i="14"/>
  <c r="I63" i="14"/>
  <c r="I64" i="14"/>
  <c r="I65" i="14"/>
  <c r="I66" i="14"/>
  <c r="I67" i="14"/>
  <c r="I68" i="14"/>
  <c r="I69" i="14"/>
  <c r="I70" i="14"/>
  <c r="I71" i="14"/>
  <c r="I72" i="14"/>
  <c r="I73" i="14"/>
  <c r="I74" i="14"/>
  <c r="I75" i="14"/>
  <c r="I57" i="14"/>
  <c r="I52" i="14"/>
  <c r="I53" i="14"/>
  <c r="I54" i="14"/>
  <c r="I55" i="14"/>
  <c r="I51" i="14"/>
  <c r="I47" i="14"/>
  <c r="I48" i="14"/>
  <c r="I49" i="14"/>
  <c r="I46" i="14"/>
  <c r="I37" i="14"/>
  <c r="I38" i="14"/>
  <c r="I39" i="14"/>
  <c r="I40" i="14"/>
  <c r="I41" i="14"/>
  <c r="I42" i="14"/>
  <c r="I43" i="14"/>
  <c r="I36" i="14"/>
  <c r="I31" i="14"/>
  <c r="I32" i="14"/>
  <c r="I33" i="14"/>
  <c r="I34" i="14"/>
  <c r="I30" i="14"/>
  <c r="I23" i="14"/>
  <c r="I24" i="14"/>
  <c r="I25" i="14"/>
  <c r="I26" i="14"/>
  <c r="I27" i="14"/>
  <c r="I28" i="14"/>
  <c r="I22" i="14"/>
  <c r="I19" i="14"/>
  <c r="I18" i="14"/>
  <c r="I16" i="14"/>
  <c r="I15" i="14"/>
  <c r="H15" i="14"/>
  <c r="H16" i="14"/>
  <c r="H18" i="14"/>
  <c r="H19" i="14"/>
  <c r="H22" i="14"/>
  <c r="H23" i="14"/>
  <c r="H24" i="14"/>
  <c r="H25" i="14"/>
  <c r="H26" i="14"/>
  <c r="H27" i="14"/>
  <c r="H28" i="14"/>
  <c r="H30" i="14"/>
  <c r="H31" i="14"/>
  <c r="H32" i="14"/>
  <c r="H33" i="14"/>
  <c r="H34" i="14"/>
  <c r="H36" i="14"/>
  <c r="H37" i="14"/>
  <c r="H38" i="14"/>
  <c r="H39" i="14"/>
  <c r="H40" i="14"/>
  <c r="H41" i="14"/>
  <c r="H42" i="14"/>
  <c r="H43" i="14"/>
  <c r="H46" i="14"/>
  <c r="H47" i="14"/>
  <c r="H48" i="14"/>
  <c r="H49" i="14"/>
  <c r="H51" i="14"/>
  <c r="H52" i="14"/>
  <c r="H53" i="14"/>
  <c r="H54" i="14"/>
  <c r="H55" i="14"/>
  <c r="H57" i="14"/>
  <c r="H58" i="14"/>
  <c r="H59" i="14"/>
  <c r="H60" i="14"/>
  <c r="H61" i="14"/>
  <c r="H62" i="14"/>
  <c r="H63" i="14"/>
  <c r="H64" i="14"/>
  <c r="H65" i="14"/>
  <c r="H66" i="14"/>
  <c r="H67" i="14"/>
  <c r="H68" i="14"/>
  <c r="H69" i="14"/>
  <c r="H70" i="14"/>
  <c r="H71" i="14"/>
  <c r="H72" i="14"/>
  <c r="H73" i="14"/>
  <c r="H74" i="14"/>
  <c r="H75" i="14"/>
  <c r="H77" i="14"/>
  <c r="H78" i="14"/>
  <c r="H79" i="14"/>
  <c r="H80" i="14"/>
  <c r="H81" i="14"/>
  <c r="H82" i="14"/>
  <c r="H83" i="14"/>
  <c r="H84" i="14"/>
  <c r="H86" i="14"/>
  <c r="H87" i="14"/>
  <c r="H88" i="14"/>
  <c r="H89" i="14"/>
  <c r="H91" i="14"/>
  <c r="H92" i="14"/>
  <c r="H93" i="14"/>
  <c r="H94" i="14"/>
  <c r="H95" i="14"/>
  <c r="H96" i="14"/>
  <c r="H97" i="14"/>
  <c r="H99" i="14"/>
  <c r="H100" i="14"/>
  <c r="H101" i="14"/>
  <c r="H102" i="14"/>
  <c r="H103" i="14"/>
  <c r="H104" i="14"/>
  <c r="H110" i="14"/>
  <c r="H111" i="14"/>
  <c r="H112" i="14"/>
  <c r="H113" i="14"/>
  <c r="H115" i="14"/>
  <c r="H116" i="14"/>
  <c r="H117" i="14"/>
  <c r="H118" i="14"/>
  <c r="H119" i="14"/>
  <c r="H120" i="14"/>
  <c r="H121" i="14"/>
  <c r="H123" i="14"/>
  <c r="H124" i="14"/>
  <c r="H125" i="14"/>
  <c r="H126" i="14"/>
  <c r="H127" i="14"/>
  <c r="H129" i="14"/>
  <c r="H130" i="14"/>
  <c r="H131" i="14"/>
  <c r="H132" i="14"/>
  <c r="H133" i="14"/>
  <c r="H134" i="14"/>
  <c r="H135" i="14"/>
  <c r="H136" i="14"/>
  <c r="H137" i="14"/>
  <c r="H138" i="14"/>
  <c r="H139" i="14"/>
  <c r="H140" i="14"/>
  <c r="H141" i="14"/>
  <c r="H142" i="14"/>
  <c r="H143" i="14"/>
  <c r="H144" i="14"/>
  <c r="H145" i="14"/>
  <c r="H146" i="14"/>
  <c r="H148" i="14"/>
  <c r="H149" i="14"/>
  <c r="H150" i="14"/>
  <c r="H151" i="14"/>
  <c r="H153" i="14"/>
  <c r="H154" i="14"/>
  <c r="H155" i="14"/>
  <c r="G154" i="14"/>
  <c r="G155" i="14"/>
  <c r="G149" i="14"/>
  <c r="G150" i="14"/>
  <c r="G151" i="14"/>
  <c r="G130" i="14"/>
  <c r="G131" i="14"/>
  <c r="G132" i="14"/>
  <c r="G133" i="14"/>
  <c r="G134" i="14"/>
  <c r="G135" i="14"/>
  <c r="G136" i="14"/>
  <c r="G137" i="14"/>
  <c r="G138" i="14"/>
  <c r="G139" i="14"/>
  <c r="G140" i="14"/>
  <c r="G141" i="14"/>
  <c r="G142" i="14"/>
  <c r="G143" i="14"/>
  <c r="G144" i="14"/>
  <c r="G145" i="14"/>
  <c r="G146" i="14"/>
  <c r="G124" i="14"/>
  <c r="G125" i="14"/>
  <c r="G126" i="14"/>
  <c r="G127" i="14"/>
  <c r="G116" i="14"/>
  <c r="G117" i="14"/>
  <c r="G118" i="14"/>
  <c r="G119" i="14"/>
  <c r="G120" i="14"/>
  <c r="G121" i="14"/>
  <c r="G111" i="14"/>
  <c r="G112" i="14"/>
  <c r="G113" i="14"/>
  <c r="G100" i="14"/>
  <c r="G101" i="14"/>
  <c r="G102" i="14"/>
  <c r="G103" i="14"/>
  <c r="G104" i="14"/>
  <c r="G92" i="14"/>
  <c r="G93" i="14"/>
  <c r="G94" i="14"/>
  <c r="G95" i="14"/>
  <c r="G96" i="14"/>
  <c r="G97" i="14"/>
  <c r="G87" i="14"/>
  <c r="G88" i="14"/>
  <c r="G89" i="14"/>
  <c r="G78" i="14"/>
  <c r="G79" i="14"/>
  <c r="G80" i="14"/>
  <c r="G81" i="14"/>
  <c r="G82" i="14"/>
  <c r="G83" i="14"/>
  <c r="G84" i="14"/>
  <c r="G58" i="14"/>
  <c r="G59" i="14"/>
  <c r="G60" i="14"/>
  <c r="G61" i="14"/>
  <c r="G62" i="14"/>
  <c r="G63" i="14"/>
  <c r="G64" i="14"/>
  <c r="G65" i="14"/>
  <c r="G66" i="14"/>
  <c r="G67" i="14"/>
  <c r="G68" i="14"/>
  <c r="G69" i="14"/>
  <c r="G70" i="14"/>
  <c r="G71" i="14"/>
  <c r="G72" i="14"/>
  <c r="G73" i="14"/>
  <c r="G74" i="14"/>
  <c r="G75" i="14"/>
  <c r="G52" i="14"/>
  <c r="G53" i="14"/>
  <c r="G54" i="14"/>
  <c r="G55" i="14"/>
  <c r="G37" i="14"/>
  <c r="G38" i="14"/>
  <c r="G39" i="14"/>
  <c r="G40" i="14"/>
  <c r="G41" i="14"/>
  <c r="G42" i="14"/>
  <c r="G43" i="14"/>
  <c r="G31" i="14"/>
  <c r="G32" i="14"/>
  <c r="G33" i="14"/>
  <c r="G34" i="14"/>
  <c r="G23" i="14"/>
  <c r="G24" i="14"/>
  <c r="G25" i="14"/>
  <c r="G26" i="14"/>
  <c r="G27" i="14"/>
  <c r="G28" i="14"/>
  <c r="G19" i="14"/>
  <c r="G18" i="14"/>
  <c r="G16" i="14"/>
  <c r="G15" i="14"/>
  <c r="D20" i="42"/>
  <c r="A20" i="42"/>
  <c r="D19" i="42"/>
  <c r="A19" i="42"/>
  <c r="D18" i="42"/>
  <c r="A18" i="42"/>
  <c r="D17" i="42"/>
  <c r="A17" i="42"/>
  <c r="D16" i="42"/>
  <c r="A16" i="42"/>
  <c r="D15" i="42"/>
  <c r="A15" i="42"/>
  <c r="D14" i="42"/>
  <c r="A14" i="42"/>
  <c r="D20" i="41"/>
  <c r="A20" i="41"/>
  <c r="D19" i="41"/>
  <c r="A19" i="41"/>
  <c r="D18" i="41"/>
  <c r="A18" i="41"/>
  <c r="D17" i="41"/>
  <c r="A17" i="41"/>
  <c r="D16" i="41"/>
  <c r="A16" i="41"/>
  <c r="D15" i="41"/>
  <c r="A15" i="41"/>
  <c r="D14" i="41"/>
  <c r="A14" i="41"/>
  <c r="D20" i="40"/>
  <c r="A20" i="40"/>
  <c r="D19" i="40"/>
  <c r="A19" i="40"/>
  <c r="D18" i="40"/>
  <c r="A18" i="40"/>
  <c r="D17" i="40"/>
  <c r="A17" i="40"/>
  <c r="D16" i="40"/>
  <c r="A16" i="40"/>
  <c r="D15" i="40"/>
  <c r="A15" i="40"/>
  <c r="D14" i="40"/>
  <c r="A14" i="40"/>
  <c r="A21" i="40"/>
  <c r="D21" i="40"/>
  <c r="A22" i="40"/>
  <c r="D22" i="40"/>
  <c r="A23" i="40"/>
  <c r="B23" i="40"/>
  <c r="C23" i="40"/>
  <c r="D23" i="40"/>
  <c r="A24" i="40"/>
  <c r="B24" i="40"/>
  <c r="C24" i="40"/>
  <c r="D24" i="40"/>
  <c r="A25" i="40"/>
  <c r="B25" i="40"/>
  <c r="C25" i="40"/>
  <c r="D25" i="40"/>
  <c r="A26" i="40"/>
  <c r="B26" i="40"/>
  <c r="C26" i="40"/>
  <c r="D26" i="40"/>
  <c r="A27" i="40"/>
  <c r="B27" i="40"/>
  <c r="C27" i="40"/>
  <c r="D27" i="40"/>
  <c r="D20" i="3"/>
  <c r="D19" i="3"/>
  <c r="D17" i="3"/>
  <c r="D16" i="3"/>
  <c r="D18" i="3"/>
  <c r="D15" i="3"/>
  <c r="D14" i="3"/>
  <c r="A20" i="3"/>
  <c r="A19" i="3"/>
  <c r="A18" i="3"/>
  <c r="A17" i="3"/>
  <c r="A16" i="3"/>
  <c r="A15" i="3"/>
  <c r="A14" i="3"/>
  <c r="D156" i="42"/>
  <c r="C156" i="42"/>
  <c r="B156" i="42"/>
  <c r="A156" i="42"/>
  <c r="D155" i="42"/>
  <c r="C155" i="42"/>
  <c r="B155" i="42"/>
  <c r="A155" i="42"/>
  <c r="D154" i="42"/>
  <c r="C154" i="42"/>
  <c r="B154" i="42"/>
  <c r="A154" i="42"/>
  <c r="D153" i="42"/>
  <c r="A153" i="42"/>
  <c r="D152" i="42"/>
  <c r="C152" i="42"/>
  <c r="B152" i="42"/>
  <c r="A152" i="42"/>
  <c r="D151" i="42"/>
  <c r="C151" i="42"/>
  <c r="B151" i="42"/>
  <c r="A151" i="42"/>
  <c r="D150" i="42"/>
  <c r="C150" i="42"/>
  <c r="B150" i="42"/>
  <c r="A150" i="42"/>
  <c r="D149" i="42"/>
  <c r="C149" i="42"/>
  <c r="B149" i="42"/>
  <c r="A149" i="42"/>
  <c r="D148" i="42"/>
  <c r="A148" i="42"/>
  <c r="D147" i="42"/>
  <c r="C147" i="42"/>
  <c r="B147" i="42"/>
  <c r="A147" i="42"/>
  <c r="D146" i="42"/>
  <c r="C146" i="42"/>
  <c r="B146" i="42"/>
  <c r="A146" i="42"/>
  <c r="D145" i="42"/>
  <c r="C145" i="42"/>
  <c r="B145" i="42"/>
  <c r="A145" i="42"/>
  <c r="D144" i="42"/>
  <c r="C144" i="42"/>
  <c r="B144" i="42"/>
  <c r="A144" i="42"/>
  <c r="D143" i="42"/>
  <c r="C143" i="42"/>
  <c r="B143" i="42"/>
  <c r="A143" i="42"/>
  <c r="D142" i="42"/>
  <c r="C142" i="42"/>
  <c r="B142" i="42"/>
  <c r="A142" i="42"/>
  <c r="D141" i="42"/>
  <c r="C141" i="42"/>
  <c r="B141" i="42"/>
  <c r="A141" i="42"/>
  <c r="D140" i="42"/>
  <c r="C140" i="42"/>
  <c r="B140" i="42"/>
  <c r="A140" i="42"/>
  <c r="D139" i="42"/>
  <c r="C139" i="42"/>
  <c r="B139" i="42"/>
  <c r="A139" i="42"/>
  <c r="D138" i="42"/>
  <c r="C138" i="42"/>
  <c r="B138" i="42"/>
  <c r="A138" i="42"/>
  <c r="D137" i="42"/>
  <c r="C137" i="42"/>
  <c r="B137" i="42"/>
  <c r="A137" i="42"/>
  <c r="D136" i="42"/>
  <c r="C136" i="42"/>
  <c r="B136" i="42"/>
  <c r="A136" i="42"/>
  <c r="D135" i="42"/>
  <c r="C135" i="42"/>
  <c r="B135" i="42"/>
  <c r="A135" i="42"/>
  <c r="D134" i="42"/>
  <c r="C134" i="42"/>
  <c r="B134" i="42"/>
  <c r="A134" i="42"/>
  <c r="D133" i="42"/>
  <c r="C133" i="42"/>
  <c r="B133" i="42"/>
  <c r="A133" i="42"/>
  <c r="D132" i="42"/>
  <c r="C132" i="42"/>
  <c r="B132" i="42"/>
  <c r="A132" i="42"/>
  <c r="D131" i="42"/>
  <c r="C131" i="42"/>
  <c r="B131" i="42"/>
  <c r="A131" i="42"/>
  <c r="D130" i="42"/>
  <c r="C130" i="42"/>
  <c r="B130" i="42"/>
  <c r="A130" i="42"/>
  <c r="D129" i="42"/>
  <c r="A129" i="42"/>
  <c r="D128" i="42"/>
  <c r="C128" i="42"/>
  <c r="B128" i="42"/>
  <c r="A128" i="42"/>
  <c r="D127" i="42"/>
  <c r="C127" i="42"/>
  <c r="B127" i="42"/>
  <c r="A127" i="42"/>
  <c r="D126" i="42"/>
  <c r="C126" i="42"/>
  <c r="B126" i="42"/>
  <c r="A126" i="42"/>
  <c r="D125" i="42"/>
  <c r="C125" i="42"/>
  <c r="B125" i="42"/>
  <c r="A125" i="42"/>
  <c r="D124" i="42"/>
  <c r="C124" i="42"/>
  <c r="B124" i="42"/>
  <c r="A124" i="42"/>
  <c r="D123" i="42"/>
  <c r="A123" i="42"/>
  <c r="D122" i="42"/>
  <c r="C122" i="42"/>
  <c r="B122" i="42"/>
  <c r="A122" i="42"/>
  <c r="D121" i="42"/>
  <c r="C121" i="42"/>
  <c r="B121" i="42"/>
  <c r="A121" i="42"/>
  <c r="D120" i="42"/>
  <c r="C120" i="42"/>
  <c r="B120" i="42"/>
  <c r="A120" i="42"/>
  <c r="D119" i="42"/>
  <c r="C119" i="42"/>
  <c r="B119" i="42"/>
  <c r="A119" i="42"/>
  <c r="D118" i="42"/>
  <c r="C118" i="42"/>
  <c r="B118" i="42"/>
  <c r="A118" i="42"/>
  <c r="D117" i="42"/>
  <c r="C117" i="42"/>
  <c r="B117" i="42"/>
  <c r="A117" i="42"/>
  <c r="D116" i="42"/>
  <c r="C116" i="42"/>
  <c r="B116" i="42"/>
  <c r="A116" i="42"/>
  <c r="D115" i="42"/>
  <c r="A115" i="42"/>
  <c r="D114" i="42"/>
  <c r="C114" i="42"/>
  <c r="B114" i="42"/>
  <c r="A114" i="42"/>
  <c r="D113" i="42"/>
  <c r="C113" i="42"/>
  <c r="B113" i="42"/>
  <c r="A113" i="42"/>
  <c r="D112" i="42"/>
  <c r="C112" i="42"/>
  <c r="B112" i="42"/>
  <c r="A112" i="42"/>
  <c r="D111" i="42"/>
  <c r="C111" i="42"/>
  <c r="B111" i="42"/>
  <c r="A111" i="42"/>
  <c r="D110" i="42"/>
  <c r="A110" i="42"/>
  <c r="D109" i="42"/>
  <c r="A109" i="42"/>
  <c r="D108" i="42"/>
  <c r="C108" i="42"/>
  <c r="B108" i="42"/>
  <c r="A108" i="42"/>
  <c r="D107" i="42"/>
  <c r="C107" i="42"/>
  <c r="B107" i="42"/>
  <c r="A107" i="42"/>
  <c r="D106" i="42"/>
  <c r="A106" i="42"/>
  <c r="D105" i="42"/>
  <c r="C105" i="42"/>
  <c r="B105" i="42"/>
  <c r="A105" i="42"/>
  <c r="D104" i="42"/>
  <c r="C104" i="42"/>
  <c r="B104" i="42"/>
  <c r="A104" i="42"/>
  <c r="D103" i="42"/>
  <c r="C103" i="42"/>
  <c r="B103" i="42"/>
  <c r="A103" i="42"/>
  <c r="D102" i="42"/>
  <c r="C102" i="42"/>
  <c r="B102" i="42"/>
  <c r="A102" i="42"/>
  <c r="D101" i="42"/>
  <c r="C101" i="42"/>
  <c r="B101" i="42"/>
  <c r="A101" i="42"/>
  <c r="D100" i="42"/>
  <c r="C100" i="42"/>
  <c r="B100" i="42"/>
  <c r="A100" i="42"/>
  <c r="D99" i="42"/>
  <c r="A99" i="42"/>
  <c r="D98" i="42"/>
  <c r="C98" i="42"/>
  <c r="B98" i="42"/>
  <c r="A98" i="42"/>
  <c r="D97" i="42"/>
  <c r="C97" i="42"/>
  <c r="B97" i="42"/>
  <c r="A97" i="42"/>
  <c r="D96" i="42"/>
  <c r="C96" i="42"/>
  <c r="B96" i="42"/>
  <c r="A96" i="42"/>
  <c r="D95" i="42"/>
  <c r="C95" i="42"/>
  <c r="B95" i="42"/>
  <c r="A95" i="42"/>
  <c r="D94" i="42"/>
  <c r="C94" i="42"/>
  <c r="B94" i="42"/>
  <c r="A94" i="42"/>
  <c r="D93" i="42"/>
  <c r="C93" i="42"/>
  <c r="B93" i="42"/>
  <c r="A93" i="42"/>
  <c r="D92" i="42"/>
  <c r="C92" i="42"/>
  <c r="B92" i="42"/>
  <c r="A92" i="42"/>
  <c r="D91" i="42"/>
  <c r="A91" i="42"/>
  <c r="D90" i="42"/>
  <c r="C90" i="42"/>
  <c r="B90" i="42"/>
  <c r="A90" i="42"/>
  <c r="D89" i="42"/>
  <c r="C89" i="42"/>
  <c r="B89" i="42"/>
  <c r="A89" i="42"/>
  <c r="D88" i="42"/>
  <c r="C88" i="42"/>
  <c r="B88" i="42"/>
  <c r="A88" i="42"/>
  <c r="D87" i="42"/>
  <c r="C87" i="42"/>
  <c r="B87" i="42"/>
  <c r="A87" i="42"/>
  <c r="D86" i="42"/>
  <c r="A86" i="42"/>
  <c r="D85" i="42"/>
  <c r="C85" i="42"/>
  <c r="B85" i="42"/>
  <c r="A85" i="42"/>
  <c r="D84" i="42"/>
  <c r="C84" i="42"/>
  <c r="B84" i="42"/>
  <c r="A84" i="42"/>
  <c r="D83" i="42"/>
  <c r="C83" i="42"/>
  <c r="B83" i="42"/>
  <c r="A83" i="42"/>
  <c r="D82" i="42"/>
  <c r="C82" i="42"/>
  <c r="B82" i="42"/>
  <c r="A82" i="42"/>
  <c r="D81" i="42"/>
  <c r="C81" i="42"/>
  <c r="B81" i="42"/>
  <c r="A81" i="42"/>
  <c r="D80" i="42"/>
  <c r="C80" i="42"/>
  <c r="B80" i="42"/>
  <c r="A80" i="42"/>
  <c r="D79" i="42"/>
  <c r="C79" i="42"/>
  <c r="B79" i="42"/>
  <c r="A79" i="42"/>
  <c r="D78" i="42"/>
  <c r="C78" i="42"/>
  <c r="B78" i="42"/>
  <c r="A78" i="42"/>
  <c r="D77" i="42"/>
  <c r="A77" i="42"/>
  <c r="D76" i="42"/>
  <c r="C76" i="42"/>
  <c r="B76" i="42"/>
  <c r="A76" i="42"/>
  <c r="D75" i="42"/>
  <c r="C75" i="42"/>
  <c r="B75" i="42"/>
  <c r="A75" i="42"/>
  <c r="D74" i="42"/>
  <c r="C74" i="42"/>
  <c r="B74" i="42"/>
  <c r="A74" i="42"/>
  <c r="D73" i="42"/>
  <c r="C73" i="42"/>
  <c r="B73" i="42"/>
  <c r="A73" i="42"/>
  <c r="D72" i="42"/>
  <c r="C72" i="42"/>
  <c r="B72" i="42"/>
  <c r="A72" i="42"/>
  <c r="D71" i="42"/>
  <c r="C71" i="42"/>
  <c r="B71" i="42"/>
  <c r="A71" i="42"/>
  <c r="D70" i="42"/>
  <c r="C70" i="42"/>
  <c r="B70" i="42"/>
  <c r="A70" i="42"/>
  <c r="D69" i="42"/>
  <c r="C69" i="42"/>
  <c r="B69" i="42"/>
  <c r="A69" i="42"/>
  <c r="D68" i="42"/>
  <c r="C68" i="42"/>
  <c r="B68" i="42"/>
  <c r="A68" i="42"/>
  <c r="D67" i="42"/>
  <c r="C67" i="42"/>
  <c r="B67" i="42"/>
  <c r="A67" i="42"/>
  <c r="D66" i="42"/>
  <c r="C66" i="42"/>
  <c r="B66" i="42"/>
  <c r="A66" i="42"/>
  <c r="D65" i="42"/>
  <c r="C65" i="42"/>
  <c r="B65" i="42"/>
  <c r="A65" i="42"/>
  <c r="D64" i="42"/>
  <c r="C64" i="42"/>
  <c r="B64" i="42"/>
  <c r="A64" i="42"/>
  <c r="D63" i="42"/>
  <c r="C63" i="42"/>
  <c r="B63" i="42"/>
  <c r="A63" i="42"/>
  <c r="D62" i="42"/>
  <c r="C62" i="42"/>
  <c r="B62" i="42"/>
  <c r="A62" i="42"/>
  <c r="D61" i="42"/>
  <c r="C61" i="42"/>
  <c r="B61" i="42"/>
  <c r="A61" i="42"/>
  <c r="D60" i="42"/>
  <c r="C60" i="42"/>
  <c r="B60" i="42"/>
  <c r="A60" i="42"/>
  <c r="D59" i="42"/>
  <c r="C59" i="42"/>
  <c r="B59" i="42"/>
  <c r="A59" i="42"/>
  <c r="D58" i="42"/>
  <c r="C58" i="42"/>
  <c r="B58" i="42"/>
  <c r="A58" i="42"/>
  <c r="D57" i="42"/>
  <c r="A57" i="42"/>
  <c r="D56" i="42"/>
  <c r="C56" i="42"/>
  <c r="B56" i="42"/>
  <c r="A56" i="42"/>
  <c r="D55" i="42"/>
  <c r="C55" i="42"/>
  <c r="B55" i="42"/>
  <c r="A55" i="42"/>
  <c r="D54" i="42"/>
  <c r="C54" i="42"/>
  <c r="B54" i="42"/>
  <c r="A54" i="42"/>
  <c r="D53" i="42"/>
  <c r="C53" i="42"/>
  <c r="B53" i="42"/>
  <c r="A53" i="42"/>
  <c r="D52" i="42"/>
  <c r="C52" i="42"/>
  <c r="B52" i="42"/>
  <c r="A52" i="42"/>
  <c r="D51" i="42"/>
  <c r="A51" i="42"/>
  <c r="D50" i="42"/>
  <c r="C50" i="42"/>
  <c r="B50" i="42"/>
  <c r="A50" i="42"/>
  <c r="D49" i="42"/>
  <c r="C49" i="42"/>
  <c r="B49" i="42"/>
  <c r="A49" i="42"/>
  <c r="D48" i="42"/>
  <c r="C48" i="42"/>
  <c r="B48" i="42"/>
  <c r="A48" i="42"/>
  <c r="D47" i="42"/>
  <c r="C47" i="42"/>
  <c r="B47" i="42"/>
  <c r="A47" i="42"/>
  <c r="D46" i="42"/>
  <c r="A46" i="42"/>
  <c r="D45" i="42"/>
  <c r="A45" i="42"/>
  <c r="D44" i="42"/>
  <c r="C44" i="42"/>
  <c r="B44" i="42"/>
  <c r="A44" i="42"/>
  <c r="D43" i="42"/>
  <c r="C43" i="42"/>
  <c r="B43" i="42"/>
  <c r="A43" i="42"/>
  <c r="D42" i="42"/>
  <c r="C42" i="42"/>
  <c r="B42" i="42"/>
  <c r="A42" i="42"/>
  <c r="D41" i="42"/>
  <c r="C41" i="42"/>
  <c r="B41" i="42"/>
  <c r="A41" i="42"/>
  <c r="D40" i="42"/>
  <c r="C40" i="42"/>
  <c r="B40" i="42"/>
  <c r="A40" i="42"/>
  <c r="D39" i="42"/>
  <c r="C39" i="42"/>
  <c r="B39" i="42"/>
  <c r="A39" i="42"/>
  <c r="D38" i="42"/>
  <c r="C38" i="42"/>
  <c r="B38" i="42"/>
  <c r="A38" i="42"/>
  <c r="D37" i="42"/>
  <c r="C37" i="42"/>
  <c r="B37" i="42"/>
  <c r="A37" i="42"/>
  <c r="D36" i="42"/>
  <c r="A36" i="42"/>
  <c r="D35" i="42"/>
  <c r="C35" i="42"/>
  <c r="B35" i="42"/>
  <c r="A35" i="42"/>
  <c r="D34" i="42"/>
  <c r="C34" i="42"/>
  <c r="B34" i="42"/>
  <c r="A34" i="42"/>
  <c r="D33" i="42"/>
  <c r="C33" i="42"/>
  <c r="B33" i="42"/>
  <c r="A33" i="42"/>
  <c r="D32" i="42"/>
  <c r="C32" i="42"/>
  <c r="B32" i="42"/>
  <c r="A32" i="42"/>
  <c r="D31" i="42"/>
  <c r="C31" i="42"/>
  <c r="B31" i="42"/>
  <c r="A31" i="42"/>
  <c r="D30" i="42"/>
  <c r="A30" i="42"/>
  <c r="D29" i="42"/>
  <c r="C29" i="42"/>
  <c r="B29" i="42"/>
  <c r="A29" i="42"/>
  <c r="D28" i="42"/>
  <c r="C28" i="42"/>
  <c r="B28" i="42"/>
  <c r="A28" i="42"/>
  <c r="D27" i="42"/>
  <c r="C27" i="42"/>
  <c r="B27" i="42"/>
  <c r="A27" i="42"/>
  <c r="D26" i="42"/>
  <c r="C26" i="42"/>
  <c r="B26" i="42"/>
  <c r="A26" i="42"/>
  <c r="D25" i="42"/>
  <c r="C25" i="42"/>
  <c r="B25" i="42"/>
  <c r="A25" i="42"/>
  <c r="D24" i="42"/>
  <c r="C24" i="42"/>
  <c r="B24" i="42"/>
  <c r="A24" i="42"/>
  <c r="D23" i="42"/>
  <c r="C23" i="42"/>
  <c r="B23" i="42"/>
  <c r="A23" i="42"/>
  <c r="D22" i="42"/>
  <c r="A22" i="42"/>
  <c r="D21" i="42"/>
  <c r="A21" i="42"/>
  <c r="B3" i="42"/>
  <c r="D156" i="41"/>
  <c r="C156" i="41"/>
  <c r="B156" i="41"/>
  <c r="A156" i="41"/>
  <c r="D155" i="41"/>
  <c r="C155" i="41"/>
  <c r="B155" i="41"/>
  <c r="A155" i="41"/>
  <c r="D154" i="41"/>
  <c r="C154" i="41"/>
  <c r="B154" i="41"/>
  <c r="A154" i="41"/>
  <c r="D153" i="41"/>
  <c r="A153" i="41"/>
  <c r="D152" i="41"/>
  <c r="C152" i="41"/>
  <c r="B152" i="41"/>
  <c r="A152" i="41"/>
  <c r="D151" i="41"/>
  <c r="C151" i="41"/>
  <c r="B151" i="41"/>
  <c r="A151" i="41"/>
  <c r="D150" i="41"/>
  <c r="C150" i="41"/>
  <c r="B150" i="41"/>
  <c r="A150" i="41"/>
  <c r="D149" i="41"/>
  <c r="C149" i="41"/>
  <c r="B149" i="41"/>
  <c r="A149" i="41"/>
  <c r="D148" i="41"/>
  <c r="A148" i="41"/>
  <c r="D147" i="41"/>
  <c r="C147" i="41"/>
  <c r="B147" i="41"/>
  <c r="A147" i="41"/>
  <c r="D146" i="41"/>
  <c r="C146" i="41"/>
  <c r="B146" i="41"/>
  <c r="A146" i="41"/>
  <c r="D145" i="41"/>
  <c r="C145" i="41"/>
  <c r="B145" i="41"/>
  <c r="A145" i="41"/>
  <c r="D144" i="41"/>
  <c r="C144" i="41"/>
  <c r="B144" i="41"/>
  <c r="A144" i="41"/>
  <c r="D143" i="41"/>
  <c r="C143" i="41"/>
  <c r="B143" i="41"/>
  <c r="A143" i="41"/>
  <c r="D142" i="41"/>
  <c r="C142" i="41"/>
  <c r="B142" i="41"/>
  <c r="A142" i="41"/>
  <c r="D141" i="41"/>
  <c r="C141" i="41"/>
  <c r="B141" i="41"/>
  <c r="A141" i="41"/>
  <c r="D140" i="41"/>
  <c r="C140" i="41"/>
  <c r="B140" i="41"/>
  <c r="A140" i="41"/>
  <c r="D139" i="41"/>
  <c r="C139" i="41"/>
  <c r="B139" i="41"/>
  <c r="A139" i="41"/>
  <c r="D138" i="41"/>
  <c r="C138" i="41"/>
  <c r="B138" i="41"/>
  <c r="A138" i="41"/>
  <c r="D137" i="41"/>
  <c r="C137" i="41"/>
  <c r="B137" i="41"/>
  <c r="A137" i="41"/>
  <c r="D136" i="41"/>
  <c r="C136" i="41"/>
  <c r="B136" i="41"/>
  <c r="A136" i="41"/>
  <c r="D135" i="41"/>
  <c r="C135" i="41"/>
  <c r="B135" i="41"/>
  <c r="A135" i="41"/>
  <c r="D134" i="41"/>
  <c r="C134" i="41"/>
  <c r="B134" i="41"/>
  <c r="A134" i="41"/>
  <c r="D133" i="41"/>
  <c r="C133" i="41"/>
  <c r="B133" i="41"/>
  <c r="A133" i="41"/>
  <c r="D132" i="41"/>
  <c r="C132" i="41"/>
  <c r="B132" i="41"/>
  <c r="A132" i="41"/>
  <c r="D131" i="41"/>
  <c r="C131" i="41"/>
  <c r="B131" i="41"/>
  <c r="A131" i="41"/>
  <c r="D130" i="41"/>
  <c r="C130" i="41"/>
  <c r="B130" i="41"/>
  <c r="A130" i="41"/>
  <c r="D129" i="41"/>
  <c r="A129" i="41"/>
  <c r="D128" i="41"/>
  <c r="C128" i="41"/>
  <c r="B128" i="41"/>
  <c r="A128" i="41"/>
  <c r="D127" i="41"/>
  <c r="C127" i="41"/>
  <c r="B127" i="41"/>
  <c r="A127" i="41"/>
  <c r="D126" i="41"/>
  <c r="C126" i="41"/>
  <c r="B126" i="41"/>
  <c r="A126" i="41"/>
  <c r="D125" i="41"/>
  <c r="C125" i="41"/>
  <c r="B125" i="41"/>
  <c r="A125" i="41"/>
  <c r="D124" i="41"/>
  <c r="C124" i="41"/>
  <c r="B124" i="41"/>
  <c r="A124" i="41"/>
  <c r="D123" i="41"/>
  <c r="A123" i="41"/>
  <c r="D122" i="41"/>
  <c r="C122" i="41"/>
  <c r="B122" i="41"/>
  <c r="A122" i="41"/>
  <c r="D121" i="41"/>
  <c r="C121" i="41"/>
  <c r="B121" i="41"/>
  <c r="A121" i="41"/>
  <c r="D120" i="41"/>
  <c r="C120" i="41"/>
  <c r="B120" i="41"/>
  <c r="A120" i="41"/>
  <c r="D119" i="41"/>
  <c r="C119" i="41"/>
  <c r="B119" i="41"/>
  <c r="A119" i="41"/>
  <c r="D118" i="41"/>
  <c r="C118" i="41"/>
  <c r="B118" i="41"/>
  <c r="A118" i="41"/>
  <c r="D117" i="41"/>
  <c r="C117" i="41"/>
  <c r="B117" i="41"/>
  <c r="A117" i="41"/>
  <c r="D116" i="41"/>
  <c r="C116" i="41"/>
  <c r="B116" i="41"/>
  <c r="A116" i="41"/>
  <c r="D115" i="41"/>
  <c r="A115" i="41"/>
  <c r="D114" i="41"/>
  <c r="C114" i="41"/>
  <c r="B114" i="41"/>
  <c r="A114" i="41"/>
  <c r="D113" i="41"/>
  <c r="C113" i="41"/>
  <c r="B113" i="41"/>
  <c r="A113" i="41"/>
  <c r="D112" i="41"/>
  <c r="C112" i="41"/>
  <c r="B112" i="41"/>
  <c r="A112" i="41"/>
  <c r="D111" i="41"/>
  <c r="C111" i="41"/>
  <c r="B111" i="41"/>
  <c r="A111" i="41"/>
  <c r="D110" i="41"/>
  <c r="A110" i="41"/>
  <c r="D109" i="41"/>
  <c r="A109" i="41"/>
  <c r="D108" i="41"/>
  <c r="C108" i="41"/>
  <c r="B108" i="41"/>
  <c r="A108" i="41"/>
  <c r="D107" i="41"/>
  <c r="C107" i="41"/>
  <c r="B107" i="41"/>
  <c r="A107" i="41"/>
  <c r="D106" i="41"/>
  <c r="A106" i="41"/>
  <c r="D105" i="41"/>
  <c r="C105" i="41"/>
  <c r="B105" i="41"/>
  <c r="A105" i="41"/>
  <c r="D104" i="41"/>
  <c r="C104" i="41"/>
  <c r="B104" i="41"/>
  <c r="A104" i="41"/>
  <c r="D103" i="41"/>
  <c r="C103" i="41"/>
  <c r="B103" i="41"/>
  <c r="A103" i="41"/>
  <c r="D102" i="41"/>
  <c r="C102" i="41"/>
  <c r="B102" i="41"/>
  <c r="A102" i="41"/>
  <c r="D101" i="41"/>
  <c r="C101" i="41"/>
  <c r="B101" i="41"/>
  <c r="A101" i="41"/>
  <c r="D100" i="41"/>
  <c r="C100" i="41"/>
  <c r="B100" i="41"/>
  <c r="A100" i="41"/>
  <c r="D99" i="41"/>
  <c r="A99" i="41"/>
  <c r="D98" i="41"/>
  <c r="C98" i="41"/>
  <c r="B98" i="41"/>
  <c r="A98" i="41"/>
  <c r="D97" i="41"/>
  <c r="C97" i="41"/>
  <c r="B97" i="41"/>
  <c r="A97" i="41"/>
  <c r="D96" i="41"/>
  <c r="C96" i="41"/>
  <c r="B96" i="41"/>
  <c r="A96" i="41"/>
  <c r="D95" i="41"/>
  <c r="C95" i="41"/>
  <c r="B95" i="41"/>
  <c r="A95" i="41"/>
  <c r="D94" i="41"/>
  <c r="C94" i="41"/>
  <c r="B94" i="41"/>
  <c r="A94" i="41"/>
  <c r="D93" i="41"/>
  <c r="C93" i="41"/>
  <c r="B93" i="41"/>
  <c r="A93" i="41"/>
  <c r="D92" i="41"/>
  <c r="C92" i="41"/>
  <c r="B92" i="41"/>
  <c r="A92" i="41"/>
  <c r="D91" i="41"/>
  <c r="A91" i="41"/>
  <c r="D90" i="41"/>
  <c r="C90" i="41"/>
  <c r="B90" i="41"/>
  <c r="A90" i="41"/>
  <c r="D89" i="41"/>
  <c r="C89" i="41"/>
  <c r="B89" i="41"/>
  <c r="A89" i="41"/>
  <c r="D88" i="41"/>
  <c r="C88" i="41"/>
  <c r="B88" i="41"/>
  <c r="A88" i="41"/>
  <c r="D87" i="41"/>
  <c r="C87" i="41"/>
  <c r="B87" i="41"/>
  <c r="A87" i="41"/>
  <c r="D86" i="41"/>
  <c r="A86" i="41"/>
  <c r="D85" i="41"/>
  <c r="C85" i="41"/>
  <c r="B85" i="41"/>
  <c r="A85" i="41"/>
  <c r="D84" i="41"/>
  <c r="C84" i="41"/>
  <c r="B84" i="41"/>
  <c r="A84" i="41"/>
  <c r="D83" i="41"/>
  <c r="C83" i="41"/>
  <c r="B83" i="41"/>
  <c r="A83" i="41"/>
  <c r="D82" i="41"/>
  <c r="C82" i="41"/>
  <c r="B82" i="41"/>
  <c r="A82" i="41"/>
  <c r="D81" i="41"/>
  <c r="C81" i="41"/>
  <c r="B81" i="41"/>
  <c r="A81" i="41"/>
  <c r="D80" i="41"/>
  <c r="C80" i="41"/>
  <c r="B80" i="41"/>
  <c r="A80" i="41"/>
  <c r="D79" i="41"/>
  <c r="C79" i="41"/>
  <c r="B79" i="41"/>
  <c r="A79" i="41"/>
  <c r="D78" i="41"/>
  <c r="C78" i="41"/>
  <c r="B78" i="41"/>
  <c r="A78" i="41"/>
  <c r="D77" i="41"/>
  <c r="A77" i="41"/>
  <c r="D76" i="41"/>
  <c r="C76" i="41"/>
  <c r="B76" i="41"/>
  <c r="A76" i="41"/>
  <c r="D75" i="41"/>
  <c r="C75" i="41"/>
  <c r="B75" i="41"/>
  <c r="A75" i="41"/>
  <c r="D74" i="41"/>
  <c r="C74" i="41"/>
  <c r="B74" i="41"/>
  <c r="A74" i="41"/>
  <c r="D73" i="41"/>
  <c r="C73" i="41"/>
  <c r="B73" i="41"/>
  <c r="A73" i="41"/>
  <c r="D72" i="41"/>
  <c r="C72" i="41"/>
  <c r="B72" i="41"/>
  <c r="A72" i="41"/>
  <c r="D71" i="41"/>
  <c r="C71" i="41"/>
  <c r="B71" i="41"/>
  <c r="A71" i="41"/>
  <c r="D70" i="41"/>
  <c r="C70" i="41"/>
  <c r="B70" i="41"/>
  <c r="A70" i="41"/>
  <c r="D69" i="41"/>
  <c r="C69" i="41"/>
  <c r="B69" i="41"/>
  <c r="A69" i="41"/>
  <c r="D68" i="41"/>
  <c r="C68" i="41"/>
  <c r="B68" i="41"/>
  <c r="A68" i="41"/>
  <c r="D67" i="41"/>
  <c r="C67" i="41"/>
  <c r="B67" i="41"/>
  <c r="A67" i="41"/>
  <c r="D66" i="41"/>
  <c r="C66" i="41"/>
  <c r="B66" i="41"/>
  <c r="A66" i="41"/>
  <c r="D65" i="41"/>
  <c r="C65" i="41"/>
  <c r="B65" i="41"/>
  <c r="A65" i="41"/>
  <c r="D64" i="41"/>
  <c r="C64" i="41"/>
  <c r="B64" i="41"/>
  <c r="A64" i="41"/>
  <c r="D63" i="41"/>
  <c r="C63" i="41"/>
  <c r="B63" i="41"/>
  <c r="A63" i="41"/>
  <c r="D62" i="41"/>
  <c r="C62" i="41"/>
  <c r="B62" i="41"/>
  <c r="A62" i="41"/>
  <c r="D61" i="41"/>
  <c r="C61" i="41"/>
  <c r="B61" i="41"/>
  <c r="A61" i="41"/>
  <c r="D60" i="41"/>
  <c r="C60" i="41"/>
  <c r="B60" i="41"/>
  <c r="A60" i="41"/>
  <c r="D59" i="41"/>
  <c r="C59" i="41"/>
  <c r="B59" i="41"/>
  <c r="A59" i="41"/>
  <c r="D58" i="41"/>
  <c r="C58" i="41"/>
  <c r="B58" i="41"/>
  <c r="A58" i="41"/>
  <c r="D57" i="41"/>
  <c r="A57" i="41"/>
  <c r="D56" i="41"/>
  <c r="C56" i="41"/>
  <c r="B56" i="41"/>
  <c r="A56" i="41"/>
  <c r="D55" i="41"/>
  <c r="C55" i="41"/>
  <c r="B55" i="41"/>
  <c r="A55" i="41"/>
  <c r="D54" i="41"/>
  <c r="C54" i="41"/>
  <c r="B54" i="41"/>
  <c r="A54" i="41"/>
  <c r="D53" i="41"/>
  <c r="C53" i="41"/>
  <c r="B53" i="41"/>
  <c r="A53" i="41"/>
  <c r="D52" i="41"/>
  <c r="C52" i="41"/>
  <c r="B52" i="41"/>
  <c r="A52" i="41"/>
  <c r="D51" i="41"/>
  <c r="A51" i="41"/>
  <c r="D50" i="41"/>
  <c r="C50" i="41"/>
  <c r="B50" i="41"/>
  <c r="A50" i="41"/>
  <c r="D49" i="41"/>
  <c r="C49" i="41"/>
  <c r="B49" i="41"/>
  <c r="A49" i="41"/>
  <c r="D48" i="41"/>
  <c r="C48" i="41"/>
  <c r="B48" i="41"/>
  <c r="A48" i="41"/>
  <c r="D47" i="41"/>
  <c r="C47" i="41"/>
  <c r="B47" i="41"/>
  <c r="A47" i="41"/>
  <c r="D46" i="41"/>
  <c r="A46" i="41"/>
  <c r="D45" i="41"/>
  <c r="A45" i="41"/>
  <c r="D44" i="41"/>
  <c r="C44" i="41"/>
  <c r="B44" i="41"/>
  <c r="A44" i="41"/>
  <c r="D43" i="41"/>
  <c r="C43" i="41"/>
  <c r="B43" i="41"/>
  <c r="A43" i="41"/>
  <c r="D42" i="41"/>
  <c r="C42" i="41"/>
  <c r="B42" i="41"/>
  <c r="A42" i="41"/>
  <c r="D41" i="41"/>
  <c r="C41" i="41"/>
  <c r="B41" i="41"/>
  <c r="A41" i="41"/>
  <c r="D40" i="41"/>
  <c r="C40" i="41"/>
  <c r="B40" i="41"/>
  <c r="A40" i="41"/>
  <c r="D39" i="41"/>
  <c r="C39" i="41"/>
  <c r="B39" i="41"/>
  <c r="A39" i="41"/>
  <c r="D38" i="41"/>
  <c r="C38" i="41"/>
  <c r="B38" i="41"/>
  <c r="A38" i="41"/>
  <c r="D37" i="41"/>
  <c r="C37" i="41"/>
  <c r="B37" i="41"/>
  <c r="A37" i="41"/>
  <c r="D36" i="41"/>
  <c r="A36" i="41"/>
  <c r="D35" i="41"/>
  <c r="C35" i="41"/>
  <c r="B35" i="41"/>
  <c r="A35" i="41"/>
  <c r="D34" i="41"/>
  <c r="C34" i="41"/>
  <c r="B34" i="41"/>
  <c r="A34" i="41"/>
  <c r="D33" i="41"/>
  <c r="C33" i="41"/>
  <c r="B33" i="41"/>
  <c r="A33" i="41"/>
  <c r="D32" i="41"/>
  <c r="C32" i="41"/>
  <c r="B32" i="41"/>
  <c r="A32" i="41"/>
  <c r="D31" i="41"/>
  <c r="C31" i="41"/>
  <c r="B31" i="41"/>
  <c r="A31" i="41"/>
  <c r="D30" i="41"/>
  <c r="A30" i="41"/>
  <c r="D29" i="41"/>
  <c r="C29" i="41"/>
  <c r="B29" i="41"/>
  <c r="A29" i="41"/>
  <c r="D28" i="41"/>
  <c r="C28" i="41"/>
  <c r="B28" i="41"/>
  <c r="A28" i="41"/>
  <c r="D27" i="41"/>
  <c r="C27" i="41"/>
  <c r="B27" i="41"/>
  <c r="A27" i="41"/>
  <c r="D26" i="41"/>
  <c r="C26" i="41"/>
  <c r="B26" i="41"/>
  <c r="A26" i="41"/>
  <c r="D25" i="41"/>
  <c r="C25" i="41"/>
  <c r="B25" i="41"/>
  <c r="A25" i="41"/>
  <c r="D24" i="41"/>
  <c r="C24" i="41"/>
  <c r="B24" i="41"/>
  <c r="A24" i="41"/>
  <c r="D23" i="41"/>
  <c r="C23" i="41"/>
  <c r="B23" i="41"/>
  <c r="A23" i="41"/>
  <c r="D22" i="41"/>
  <c r="A22" i="41"/>
  <c r="D21" i="41"/>
  <c r="A21" i="41"/>
  <c r="B3" i="41"/>
  <c r="D156" i="40"/>
  <c r="C156" i="40"/>
  <c r="B156" i="40"/>
  <c r="A156" i="40"/>
  <c r="D155" i="40"/>
  <c r="C155" i="40"/>
  <c r="B155" i="40"/>
  <c r="A155" i="40"/>
  <c r="D154" i="40"/>
  <c r="C154" i="40"/>
  <c r="B154" i="40"/>
  <c r="A154" i="40"/>
  <c r="D153" i="40"/>
  <c r="A153" i="40"/>
  <c r="D152" i="40"/>
  <c r="C152" i="40"/>
  <c r="B152" i="40"/>
  <c r="A152" i="40"/>
  <c r="D151" i="40"/>
  <c r="C151" i="40"/>
  <c r="B151" i="40"/>
  <c r="A151" i="40"/>
  <c r="D150" i="40"/>
  <c r="C150" i="40"/>
  <c r="B150" i="40"/>
  <c r="A150" i="40"/>
  <c r="D149" i="40"/>
  <c r="C149" i="40"/>
  <c r="B149" i="40"/>
  <c r="A149" i="40"/>
  <c r="D148" i="40"/>
  <c r="A148" i="40"/>
  <c r="D147" i="40"/>
  <c r="C147" i="40"/>
  <c r="B147" i="40"/>
  <c r="A147" i="40"/>
  <c r="D146" i="40"/>
  <c r="C146" i="40"/>
  <c r="B146" i="40"/>
  <c r="A146" i="40"/>
  <c r="D145" i="40"/>
  <c r="C145" i="40"/>
  <c r="B145" i="40"/>
  <c r="A145" i="40"/>
  <c r="D144" i="40"/>
  <c r="C144" i="40"/>
  <c r="B144" i="40"/>
  <c r="A144" i="40"/>
  <c r="D143" i="40"/>
  <c r="C143" i="40"/>
  <c r="B143" i="40"/>
  <c r="A143" i="40"/>
  <c r="D142" i="40"/>
  <c r="C142" i="40"/>
  <c r="B142" i="40"/>
  <c r="A142" i="40"/>
  <c r="D141" i="40"/>
  <c r="C141" i="40"/>
  <c r="B141" i="40"/>
  <c r="A141" i="40"/>
  <c r="D140" i="40"/>
  <c r="C140" i="40"/>
  <c r="B140" i="40"/>
  <c r="A140" i="40"/>
  <c r="D139" i="40"/>
  <c r="C139" i="40"/>
  <c r="B139" i="40"/>
  <c r="A139" i="40"/>
  <c r="D138" i="40"/>
  <c r="C138" i="40"/>
  <c r="B138" i="40"/>
  <c r="A138" i="40"/>
  <c r="D137" i="40"/>
  <c r="C137" i="40"/>
  <c r="B137" i="40"/>
  <c r="A137" i="40"/>
  <c r="D136" i="40"/>
  <c r="C136" i="40"/>
  <c r="B136" i="40"/>
  <c r="A136" i="40"/>
  <c r="D135" i="40"/>
  <c r="C135" i="40"/>
  <c r="B135" i="40"/>
  <c r="A135" i="40"/>
  <c r="D134" i="40"/>
  <c r="C134" i="40"/>
  <c r="B134" i="40"/>
  <c r="A134" i="40"/>
  <c r="D133" i="40"/>
  <c r="C133" i="40"/>
  <c r="B133" i="40"/>
  <c r="A133" i="40"/>
  <c r="D132" i="40"/>
  <c r="C132" i="40"/>
  <c r="B132" i="40"/>
  <c r="A132" i="40"/>
  <c r="D131" i="40"/>
  <c r="C131" i="40"/>
  <c r="B131" i="40"/>
  <c r="A131" i="40"/>
  <c r="D130" i="40"/>
  <c r="C130" i="40"/>
  <c r="B130" i="40"/>
  <c r="A130" i="40"/>
  <c r="D129" i="40"/>
  <c r="A129" i="40"/>
  <c r="D128" i="40"/>
  <c r="C128" i="40"/>
  <c r="B128" i="40"/>
  <c r="A128" i="40"/>
  <c r="D127" i="40"/>
  <c r="C127" i="40"/>
  <c r="B127" i="40"/>
  <c r="A127" i="40"/>
  <c r="D126" i="40"/>
  <c r="C126" i="40"/>
  <c r="B126" i="40"/>
  <c r="A126" i="40"/>
  <c r="D125" i="40"/>
  <c r="C125" i="40"/>
  <c r="B125" i="40"/>
  <c r="A125" i="40"/>
  <c r="D124" i="40"/>
  <c r="C124" i="40"/>
  <c r="B124" i="40"/>
  <c r="A124" i="40"/>
  <c r="D123" i="40"/>
  <c r="A123" i="40"/>
  <c r="D122" i="40"/>
  <c r="C122" i="40"/>
  <c r="B122" i="40"/>
  <c r="A122" i="40"/>
  <c r="D121" i="40"/>
  <c r="C121" i="40"/>
  <c r="B121" i="40"/>
  <c r="A121" i="40"/>
  <c r="D120" i="40"/>
  <c r="C120" i="40"/>
  <c r="B120" i="40"/>
  <c r="A120" i="40"/>
  <c r="D119" i="40"/>
  <c r="C119" i="40"/>
  <c r="B119" i="40"/>
  <c r="A119" i="40"/>
  <c r="D118" i="40"/>
  <c r="C118" i="40"/>
  <c r="B118" i="40"/>
  <c r="A118" i="40"/>
  <c r="D117" i="40"/>
  <c r="C117" i="40"/>
  <c r="B117" i="40"/>
  <c r="A117" i="40"/>
  <c r="D116" i="40"/>
  <c r="C116" i="40"/>
  <c r="B116" i="40"/>
  <c r="A116" i="40"/>
  <c r="D115" i="40"/>
  <c r="A115" i="40"/>
  <c r="D114" i="40"/>
  <c r="C114" i="40"/>
  <c r="B114" i="40"/>
  <c r="A114" i="40"/>
  <c r="D113" i="40"/>
  <c r="C113" i="40"/>
  <c r="B113" i="40"/>
  <c r="A113" i="40"/>
  <c r="D112" i="40"/>
  <c r="C112" i="40"/>
  <c r="B112" i="40"/>
  <c r="A112" i="40"/>
  <c r="D111" i="40"/>
  <c r="C111" i="40"/>
  <c r="B111" i="40"/>
  <c r="A111" i="40"/>
  <c r="D110" i="40"/>
  <c r="A110" i="40"/>
  <c r="D109" i="40"/>
  <c r="A109" i="40"/>
  <c r="D108" i="40"/>
  <c r="C108" i="40"/>
  <c r="B108" i="40"/>
  <c r="A108" i="40"/>
  <c r="D107" i="40"/>
  <c r="C107" i="40"/>
  <c r="B107" i="40"/>
  <c r="A107" i="40"/>
  <c r="D106" i="40"/>
  <c r="A106" i="40"/>
  <c r="D105" i="40"/>
  <c r="C105" i="40"/>
  <c r="B105" i="40"/>
  <c r="A105" i="40"/>
  <c r="D104" i="40"/>
  <c r="C104" i="40"/>
  <c r="B104" i="40"/>
  <c r="A104" i="40"/>
  <c r="D103" i="40"/>
  <c r="C103" i="40"/>
  <c r="B103" i="40"/>
  <c r="A103" i="40"/>
  <c r="D102" i="40"/>
  <c r="C102" i="40"/>
  <c r="B102" i="40"/>
  <c r="A102" i="40"/>
  <c r="D101" i="40"/>
  <c r="C101" i="40"/>
  <c r="B101" i="40"/>
  <c r="A101" i="40"/>
  <c r="D100" i="40"/>
  <c r="C100" i="40"/>
  <c r="B100" i="40"/>
  <c r="A100" i="40"/>
  <c r="D99" i="40"/>
  <c r="A99" i="40"/>
  <c r="D98" i="40"/>
  <c r="C98" i="40"/>
  <c r="B98" i="40"/>
  <c r="A98" i="40"/>
  <c r="D97" i="40"/>
  <c r="C97" i="40"/>
  <c r="B97" i="40"/>
  <c r="A97" i="40"/>
  <c r="D96" i="40"/>
  <c r="C96" i="40"/>
  <c r="B96" i="40"/>
  <c r="A96" i="40"/>
  <c r="D95" i="40"/>
  <c r="C95" i="40"/>
  <c r="B95" i="40"/>
  <c r="A95" i="40"/>
  <c r="D94" i="40"/>
  <c r="C94" i="40"/>
  <c r="B94" i="40"/>
  <c r="A94" i="40"/>
  <c r="D93" i="40"/>
  <c r="C93" i="40"/>
  <c r="B93" i="40"/>
  <c r="A93" i="40"/>
  <c r="D92" i="40"/>
  <c r="C92" i="40"/>
  <c r="B92" i="40"/>
  <c r="A92" i="40"/>
  <c r="D91" i="40"/>
  <c r="A91" i="40"/>
  <c r="D90" i="40"/>
  <c r="C90" i="40"/>
  <c r="B90" i="40"/>
  <c r="A90" i="40"/>
  <c r="D89" i="40"/>
  <c r="C89" i="40"/>
  <c r="B89" i="40"/>
  <c r="A89" i="40"/>
  <c r="D88" i="40"/>
  <c r="C88" i="40"/>
  <c r="B88" i="40"/>
  <c r="A88" i="40"/>
  <c r="D87" i="40"/>
  <c r="C87" i="40"/>
  <c r="B87" i="40"/>
  <c r="A87" i="40"/>
  <c r="D86" i="40"/>
  <c r="A86" i="40"/>
  <c r="D85" i="40"/>
  <c r="C85" i="40"/>
  <c r="B85" i="40"/>
  <c r="A85" i="40"/>
  <c r="D84" i="40"/>
  <c r="C84" i="40"/>
  <c r="B84" i="40"/>
  <c r="A84" i="40"/>
  <c r="D83" i="40"/>
  <c r="C83" i="40"/>
  <c r="B83" i="40"/>
  <c r="A83" i="40"/>
  <c r="D82" i="40"/>
  <c r="C82" i="40"/>
  <c r="B82" i="40"/>
  <c r="A82" i="40"/>
  <c r="D81" i="40"/>
  <c r="C81" i="40"/>
  <c r="B81" i="40"/>
  <c r="A81" i="40"/>
  <c r="D80" i="40"/>
  <c r="C80" i="40"/>
  <c r="B80" i="40"/>
  <c r="A80" i="40"/>
  <c r="D79" i="40"/>
  <c r="C79" i="40"/>
  <c r="B79" i="40"/>
  <c r="A79" i="40"/>
  <c r="D78" i="40"/>
  <c r="C78" i="40"/>
  <c r="B78" i="40"/>
  <c r="A78" i="40"/>
  <c r="D77" i="40"/>
  <c r="A77" i="40"/>
  <c r="D76" i="40"/>
  <c r="C76" i="40"/>
  <c r="B76" i="40"/>
  <c r="A76" i="40"/>
  <c r="D75" i="40"/>
  <c r="C75" i="40"/>
  <c r="B75" i="40"/>
  <c r="A75" i="40"/>
  <c r="D74" i="40"/>
  <c r="C74" i="40"/>
  <c r="B74" i="40"/>
  <c r="A74" i="40"/>
  <c r="D73" i="40"/>
  <c r="C73" i="40"/>
  <c r="B73" i="40"/>
  <c r="A73" i="40"/>
  <c r="D72" i="40"/>
  <c r="C72" i="40"/>
  <c r="B72" i="40"/>
  <c r="A72" i="40"/>
  <c r="D71" i="40"/>
  <c r="C71" i="40"/>
  <c r="B71" i="40"/>
  <c r="A71" i="40"/>
  <c r="D70" i="40"/>
  <c r="C70" i="40"/>
  <c r="B70" i="40"/>
  <c r="A70" i="40"/>
  <c r="D69" i="40"/>
  <c r="C69" i="40"/>
  <c r="B69" i="40"/>
  <c r="A69" i="40"/>
  <c r="D68" i="40"/>
  <c r="C68" i="40"/>
  <c r="B68" i="40"/>
  <c r="A68" i="40"/>
  <c r="D67" i="40"/>
  <c r="C67" i="40"/>
  <c r="B67" i="40"/>
  <c r="A67" i="40"/>
  <c r="D66" i="40"/>
  <c r="C66" i="40"/>
  <c r="B66" i="40"/>
  <c r="A66" i="40"/>
  <c r="D65" i="40"/>
  <c r="C65" i="40"/>
  <c r="B65" i="40"/>
  <c r="A65" i="40"/>
  <c r="D64" i="40"/>
  <c r="C64" i="40"/>
  <c r="B64" i="40"/>
  <c r="A64" i="40"/>
  <c r="D63" i="40"/>
  <c r="C63" i="40"/>
  <c r="B63" i="40"/>
  <c r="A63" i="40"/>
  <c r="D62" i="40"/>
  <c r="C62" i="40"/>
  <c r="B62" i="40"/>
  <c r="A62" i="40"/>
  <c r="D61" i="40"/>
  <c r="C61" i="40"/>
  <c r="B61" i="40"/>
  <c r="A61" i="40"/>
  <c r="D60" i="40"/>
  <c r="C60" i="40"/>
  <c r="B60" i="40"/>
  <c r="A60" i="40"/>
  <c r="D59" i="40"/>
  <c r="C59" i="40"/>
  <c r="B59" i="40"/>
  <c r="A59" i="40"/>
  <c r="D58" i="40"/>
  <c r="C58" i="40"/>
  <c r="B58" i="40"/>
  <c r="A58" i="40"/>
  <c r="D57" i="40"/>
  <c r="A57" i="40"/>
  <c r="D56" i="40"/>
  <c r="C56" i="40"/>
  <c r="B56" i="40"/>
  <c r="A56" i="40"/>
  <c r="D55" i="40"/>
  <c r="C55" i="40"/>
  <c r="B55" i="40"/>
  <c r="A55" i="40"/>
  <c r="D54" i="40"/>
  <c r="C54" i="40"/>
  <c r="B54" i="40"/>
  <c r="A54" i="40"/>
  <c r="D53" i="40"/>
  <c r="C53" i="40"/>
  <c r="B53" i="40"/>
  <c r="A53" i="40"/>
  <c r="D52" i="40"/>
  <c r="C52" i="40"/>
  <c r="B52" i="40"/>
  <c r="A52" i="40"/>
  <c r="D51" i="40"/>
  <c r="A51" i="40"/>
  <c r="D50" i="40"/>
  <c r="C50" i="40"/>
  <c r="B50" i="40"/>
  <c r="A50" i="40"/>
  <c r="D49" i="40"/>
  <c r="C49" i="40"/>
  <c r="B49" i="40"/>
  <c r="A49" i="40"/>
  <c r="D48" i="40"/>
  <c r="C48" i="40"/>
  <c r="B48" i="40"/>
  <c r="A48" i="40"/>
  <c r="D47" i="40"/>
  <c r="C47" i="40"/>
  <c r="B47" i="40"/>
  <c r="A47" i="40"/>
  <c r="D46" i="40"/>
  <c r="A46" i="40"/>
  <c r="D45" i="40"/>
  <c r="A45" i="40"/>
  <c r="D44" i="40"/>
  <c r="C44" i="40"/>
  <c r="B44" i="40"/>
  <c r="A44" i="40"/>
  <c r="D43" i="40"/>
  <c r="C43" i="40"/>
  <c r="B43" i="40"/>
  <c r="A43" i="40"/>
  <c r="D42" i="40"/>
  <c r="C42" i="40"/>
  <c r="B42" i="40"/>
  <c r="A42" i="40"/>
  <c r="D41" i="40"/>
  <c r="C41" i="40"/>
  <c r="B41" i="40"/>
  <c r="A41" i="40"/>
  <c r="D40" i="40"/>
  <c r="C40" i="40"/>
  <c r="B40" i="40"/>
  <c r="A40" i="40"/>
  <c r="D39" i="40"/>
  <c r="C39" i="40"/>
  <c r="B39" i="40"/>
  <c r="A39" i="40"/>
  <c r="D38" i="40"/>
  <c r="C38" i="40"/>
  <c r="B38" i="40"/>
  <c r="A38" i="40"/>
  <c r="D37" i="40"/>
  <c r="C37" i="40"/>
  <c r="B37" i="40"/>
  <c r="A37" i="40"/>
  <c r="D36" i="40"/>
  <c r="A36" i="40"/>
  <c r="D35" i="40"/>
  <c r="C35" i="40"/>
  <c r="B35" i="40"/>
  <c r="A35" i="40"/>
  <c r="D34" i="40"/>
  <c r="C34" i="40"/>
  <c r="B34" i="40"/>
  <c r="A34" i="40"/>
  <c r="D33" i="40"/>
  <c r="C33" i="40"/>
  <c r="B33" i="40"/>
  <c r="A33" i="40"/>
  <c r="D32" i="40"/>
  <c r="C32" i="40"/>
  <c r="B32" i="40"/>
  <c r="A32" i="40"/>
  <c r="D31" i="40"/>
  <c r="C31" i="40"/>
  <c r="B31" i="40"/>
  <c r="A31" i="40"/>
  <c r="D30" i="40"/>
  <c r="A30" i="40"/>
  <c r="D29" i="40"/>
  <c r="C29" i="40"/>
  <c r="B29" i="40"/>
  <c r="A29" i="40"/>
  <c r="D28" i="40"/>
  <c r="C28" i="40"/>
  <c r="B28" i="40"/>
  <c r="A28" i="40"/>
  <c r="B3" i="40"/>
  <c r="A150" i="3"/>
  <c r="B150" i="3"/>
  <c r="C150" i="3"/>
  <c r="D150" i="3"/>
  <c r="A151" i="3"/>
  <c r="B151" i="3"/>
  <c r="C151" i="3"/>
  <c r="D151" i="3"/>
  <c r="A152" i="3"/>
  <c r="B152" i="3"/>
  <c r="C152" i="3"/>
  <c r="D152" i="3"/>
  <c r="A131" i="3"/>
  <c r="B131" i="3"/>
  <c r="C131" i="3"/>
  <c r="D131" i="3"/>
  <c r="A132" i="3"/>
  <c r="B132" i="3"/>
  <c r="C132" i="3"/>
  <c r="D132" i="3"/>
  <c r="A133" i="3"/>
  <c r="B133" i="3"/>
  <c r="C133" i="3"/>
  <c r="D133" i="3"/>
  <c r="A134" i="3"/>
  <c r="B134" i="3"/>
  <c r="C134" i="3"/>
  <c r="D134" i="3"/>
  <c r="A135" i="3"/>
  <c r="B135" i="3"/>
  <c r="C135" i="3"/>
  <c r="D135" i="3"/>
  <c r="A136" i="3"/>
  <c r="B136" i="3"/>
  <c r="C136" i="3"/>
  <c r="D136" i="3"/>
  <c r="A137" i="3"/>
  <c r="B137" i="3"/>
  <c r="C137" i="3"/>
  <c r="D137" i="3"/>
  <c r="A138" i="3"/>
  <c r="B138" i="3"/>
  <c r="C138" i="3"/>
  <c r="D138" i="3"/>
  <c r="A139" i="3"/>
  <c r="B139" i="3"/>
  <c r="C139" i="3"/>
  <c r="D139" i="3"/>
  <c r="A140" i="3"/>
  <c r="B140" i="3"/>
  <c r="C140" i="3"/>
  <c r="D140" i="3"/>
  <c r="A141" i="3"/>
  <c r="B141" i="3"/>
  <c r="C141" i="3"/>
  <c r="D141" i="3"/>
  <c r="A142" i="3"/>
  <c r="B142" i="3"/>
  <c r="C142" i="3"/>
  <c r="D142" i="3"/>
  <c r="A143" i="3"/>
  <c r="B143" i="3"/>
  <c r="C143" i="3"/>
  <c r="D143" i="3"/>
  <c r="A144" i="3"/>
  <c r="B144" i="3"/>
  <c r="C144" i="3"/>
  <c r="D144" i="3"/>
  <c r="A145" i="3"/>
  <c r="B145" i="3"/>
  <c r="C145" i="3"/>
  <c r="D145" i="3"/>
  <c r="A146" i="3"/>
  <c r="B146" i="3"/>
  <c r="C146" i="3"/>
  <c r="D146" i="3"/>
  <c r="A147" i="3"/>
  <c r="B147" i="3"/>
  <c r="C147" i="3"/>
  <c r="D147" i="3"/>
  <c r="B130" i="14"/>
  <c r="B131" i="14"/>
  <c r="B132" i="14"/>
  <c r="B133" i="14"/>
  <c r="B134" i="14"/>
  <c r="B135" i="14"/>
  <c r="B136" i="14"/>
  <c r="B137" i="14"/>
  <c r="B138" i="14"/>
  <c r="B139" i="14"/>
  <c r="B140" i="14"/>
  <c r="B141" i="14"/>
  <c r="B142" i="14"/>
  <c r="B143" i="14"/>
  <c r="B144" i="14"/>
  <c r="B145" i="14"/>
  <c r="B146" i="14"/>
  <c r="B129" i="14"/>
  <c r="C130" i="3"/>
  <c r="B130" i="3"/>
  <c r="A130" i="3"/>
  <c r="A125" i="3"/>
  <c r="B125" i="3"/>
  <c r="C125" i="3"/>
  <c r="D125" i="3"/>
  <c r="A126" i="3"/>
  <c r="B126" i="3"/>
  <c r="C126" i="3"/>
  <c r="D126" i="3"/>
  <c r="A127" i="3"/>
  <c r="B127" i="3"/>
  <c r="C127" i="3"/>
  <c r="D127" i="3"/>
  <c r="A128" i="3"/>
  <c r="B128" i="3"/>
  <c r="C128" i="3"/>
  <c r="D128" i="3"/>
  <c r="A117" i="3"/>
  <c r="B117" i="3"/>
  <c r="C117" i="3"/>
  <c r="D117" i="3"/>
  <c r="A118" i="3"/>
  <c r="B118" i="3"/>
  <c r="C118" i="3"/>
  <c r="D118" i="3"/>
  <c r="A119" i="3"/>
  <c r="B119" i="3"/>
  <c r="C119" i="3"/>
  <c r="D119" i="3"/>
  <c r="A120" i="3"/>
  <c r="B120" i="3"/>
  <c r="C120" i="3"/>
  <c r="D120" i="3"/>
  <c r="A121" i="3"/>
  <c r="B121" i="3"/>
  <c r="C121" i="3"/>
  <c r="D121" i="3"/>
  <c r="A122" i="3"/>
  <c r="B122" i="3"/>
  <c r="C122" i="3"/>
  <c r="D122" i="3"/>
  <c r="A112" i="3"/>
  <c r="B112" i="3"/>
  <c r="C112" i="3"/>
  <c r="D112" i="3"/>
  <c r="A113" i="3"/>
  <c r="B113" i="3"/>
  <c r="C113" i="3"/>
  <c r="D113" i="3"/>
  <c r="A114" i="3"/>
  <c r="B114" i="3"/>
  <c r="C114" i="3"/>
  <c r="D114" i="3"/>
  <c r="A108" i="3"/>
  <c r="B108" i="3"/>
  <c r="C108" i="3"/>
  <c r="D108" i="3"/>
  <c r="A101" i="3"/>
  <c r="B101" i="3"/>
  <c r="C101" i="3"/>
  <c r="D101" i="3"/>
  <c r="A102" i="3"/>
  <c r="B102" i="3"/>
  <c r="C102" i="3"/>
  <c r="D102" i="3"/>
  <c r="A103" i="3"/>
  <c r="B103" i="3"/>
  <c r="C103" i="3"/>
  <c r="D103" i="3"/>
  <c r="A104" i="3"/>
  <c r="B104" i="3"/>
  <c r="C104" i="3"/>
  <c r="D104" i="3"/>
  <c r="A105" i="3"/>
  <c r="B105" i="3"/>
  <c r="C105" i="3"/>
  <c r="D105" i="3"/>
  <c r="A93" i="3"/>
  <c r="B93" i="3"/>
  <c r="C93" i="3"/>
  <c r="D93" i="3"/>
  <c r="A94" i="3"/>
  <c r="B94" i="3"/>
  <c r="C94" i="3"/>
  <c r="D94" i="3"/>
  <c r="A95" i="3"/>
  <c r="B95" i="3"/>
  <c r="C95" i="3"/>
  <c r="D95" i="3"/>
  <c r="A96" i="3"/>
  <c r="B96" i="3"/>
  <c r="C96" i="3"/>
  <c r="D96" i="3"/>
  <c r="A97" i="3"/>
  <c r="B97" i="3"/>
  <c r="C97" i="3"/>
  <c r="D97" i="3"/>
  <c r="A98" i="3"/>
  <c r="B98" i="3"/>
  <c r="C98" i="3"/>
  <c r="D98" i="3"/>
  <c r="A88" i="3"/>
  <c r="B88" i="3"/>
  <c r="C88" i="3"/>
  <c r="D88" i="3"/>
  <c r="A89" i="3"/>
  <c r="B89" i="3"/>
  <c r="C89" i="3"/>
  <c r="D89" i="3"/>
  <c r="A90" i="3"/>
  <c r="B90" i="3"/>
  <c r="C90" i="3"/>
  <c r="D90" i="3"/>
  <c r="A79" i="3"/>
  <c r="B79" i="3"/>
  <c r="C79" i="3"/>
  <c r="D79" i="3"/>
  <c r="A80" i="3"/>
  <c r="B80" i="3"/>
  <c r="C80" i="3"/>
  <c r="D80" i="3"/>
  <c r="A81" i="3"/>
  <c r="B81" i="3"/>
  <c r="C81" i="3"/>
  <c r="D81" i="3"/>
  <c r="A82" i="3"/>
  <c r="B82" i="3"/>
  <c r="C82" i="3"/>
  <c r="D82" i="3"/>
  <c r="A83" i="3"/>
  <c r="B83" i="3"/>
  <c r="C83" i="3"/>
  <c r="D83" i="3"/>
  <c r="A84" i="3"/>
  <c r="B84" i="3"/>
  <c r="C84" i="3"/>
  <c r="D84" i="3"/>
  <c r="A85" i="3"/>
  <c r="B85" i="3"/>
  <c r="C85" i="3"/>
  <c r="D85" i="3"/>
  <c r="A59" i="3"/>
  <c r="B59" i="3"/>
  <c r="C59" i="3"/>
  <c r="D59" i="3"/>
  <c r="A60" i="3"/>
  <c r="B60" i="3"/>
  <c r="C60" i="3"/>
  <c r="D60" i="3"/>
  <c r="A61" i="3"/>
  <c r="B61" i="3"/>
  <c r="C61" i="3"/>
  <c r="D61" i="3"/>
  <c r="A62" i="3"/>
  <c r="B62" i="3"/>
  <c r="C62" i="3"/>
  <c r="D62" i="3"/>
  <c r="A63" i="3"/>
  <c r="B63" i="3"/>
  <c r="C63" i="3"/>
  <c r="D63" i="3"/>
  <c r="A64" i="3"/>
  <c r="B64" i="3"/>
  <c r="C64" i="3"/>
  <c r="D64" i="3"/>
  <c r="A65" i="3"/>
  <c r="B65" i="3"/>
  <c r="C65" i="3"/>
  <c r="D65" i="3"/>
  <c r="A66" i="3"/>
  <c r="B66" i="3"/>
  <c r="C66" i="3"/>
  <c r="D66" i="3"/>
  <c r="A67" i="3"/>
  <c r="B67" i="3"/>
  <c r="C67" i="3"/>
  <c r="D67" i="3"/>
  <c r="A68" i="3"/>
  <c r="B68" i="3"/>
  <c r="C68" i="3"/>
  <c r="D68" i="3"/>
  <c r="A69" i="3"/>
  <c r="B69" i="3"/>
  <c r="C69" i="3"/>
  <c r="D69" i="3"/>
  <c r="A70" i="3"/>
  <c r="B70" i="3"/>
  <c r="C70" i="3"/>
  <c r="D70" i="3"/>
  <c r="A71" i="3"/>
  <c r="B71" i="3"/>
  <c r="C71" i="3"/>
  <c r="D71" i="3"/>
  <c r="A72" i="3"/>
  <c r="B72" i="3"/>
  <c r="C72" i="3"/>
  <c r="D72" i="3"/>
  <c r="A73" i="3"/>
  <c r="B73" i="3"/>
  <c r="C73" i="3"/>
  <c r="D73" i="3"/>
  <c r="A74" i="3"/>
  <c r="B74" i="3"/>
  <c r="C74" i="3"/>
  <c r="D74" i="3"/>
  <c r="A75" i="3"/>
  <c r="B75" i="3"/>
  <c r="C75" i="3"/>
  <c r="D75" i="3"/>
  <c r="A76" i="3"/>
  <c r="B76" i="3"/>
  <c r="C76" i="3"/>
  <c r="D76" i="3"/>
  <c r="A53" i="3"/>
  <c r="B53" i="3"/>
  <c r="C53" i="3"/>
  <c r="D53" i="3"/>
  <c r="A54" i="3"/>
  <c r="B54" i="3"/>
  <c r="C54" i="3"/>
  <c r="D54" i="3"/>
  <c r="A55" i="3"/>
  <c r="B55" i="3"/>
  <c r="C55" i="3"/>
  <c r="D55" i="3"/>
  <c r="A56" i="3"/>
  <c r="B56" i="3"/>
  <c r="C56" i="3"/>
  <c r="D56" i="3"/>
  <c r="A48" i="3"/>
  <c r="B48" i="3"/>
  <c r="C48" i="3"/>
  <c r="D48" i="3"/>
  <c r="A49" i="3"/>
  <c r="B49" i="3"/>
  <c r="C49" i="3"/>
  <c r="D49" i="3"/>
  <c r="A50" i="3"/>
  <c r="B50" i="3"/>
  <c r="C50" i="3"/>
  <c r="D50" i="3"/>
  <c r="A38" i="3"/>
  <c r="B38" i="3"/>
  <c r="C38" i="3"/>
  <c r="D38" i="3"/>
  <c r="A39" i="3"/>
  <c r="B39" i="3"/>
  <c r="C39" i="3"/>
  <c r="D39" i="3"/>
  <c r="A40" i="3"/>
  <c r="B40" i="3"/>
  <c r="C40" i="3"/>
  <c r="D40" i="3"/>
  <c r="A41" i="3"/>
  <c r="B41" i="3"/>
  <c r="C41" i="3"/>
  <c r="D41" i="3"/>
  <c r="A42" i="3"/>
  <c r="B42" i="3"/>
  <c r="C42" i="3"/>
  <c r="D42" i="3"/>
  <c r="A43" i="3"/>
  <c r="B43" i="3"/>
  <c r="C43" i="3"/>
  <c r="D43" i="3"/>
  <c r="A44" i="3"/>
  <c r="B44" i="3"/>
  <c r="C44" i="3"/>
  <c r="D44" i="3"/>
  <c r="A32" i="3"/>
  <c r="B32" i="3"/>
  <c r="C32" i="3"/>
  <c r="D32" i="3"/>
  <c r="A33" i="3"/>
  <c r="B33" i="3"/>
  <c r="C33" i="3"/>
  <c r="D33" i="3"/>
  <c r="A34" i="3"/>
  <c r="B34" i="3"/>
  <c r="C34" i="3"/>
  <c r="D34" i="3"/>
  <c r="A35" i="3"/>
  <c r="B35" i="3"/>
  <c r="C35" i="3"/>
  <c r="D35" i="3"/>
  <c r="A24" i="3"/>
  <c r="B24" i="3"/>
  <c r="C24" i="3"/>
  <c r="D24" i="3"/>
  <c r="A25" i="3"/>
  <c r="B25" i="3"/>
  <c r="C25" i="3"/>
  <c r="D25" i="3"/>
  <c r="A26" i="3"/>
  <c r="B26" i="3"/>
  <c r="C26" i="3"/>
  <c r="D26" i="3"/>
  <c r="A27" i="3"/>
  <c r="B27" i="3"/>
  <c r="C27" i="3"/>
  <c r="D27" i="3"/>
  <c r="A28" i="3"/>
  <c r="B28" i="3"/>
  <c r="C28" i="3"/>
  <c r="D28" i="3"/>
  <c r="A29" i="3"/>
  <c r="B29" i="3"/>
  <c r="C29" i="3"/>
  <c r="D29" i="3"/>
  <c r="A23" i="3"/>
  <c r="B23" i="3"/>
  <c r="C23" i="3"/>
  <c r="D23" i="3"/>
  <c r="B126" i="14"/>
  <c r="B127" i="14"/>
  <c r="B124" i="14"/>
  <c r="B125" i="14"/>
  <c r="B116" i="14"/>
  <c r="B117" i="14"/>
  <c r="B118" i="14"/>
  <c r="B119" i="14"/>
  <c r="B120" i="14"/>
  <c r="B121" i="14"/>
  <c r="B111" i="14"/>
  <c r="B112" i="14"/>
  <c r="B113" i="14"/>
  <c r="B96" i="14"/>
  <c r="B97" i="14"/>
  <c r="B78" i="14"/>
  <c r="B79" i="14"/>
  <c r="B80" i="14"/>
  <c r="B81" i="14"/>
  <c r="B82" i="14"/>
  <c r="B83" i="14"/>
  <c r="B84" i="14"/>
  <c r="B73" i="14"/>
  <c r="B74" i="14"/>
  <c r="B58" i="14"/>
  <c r="I152" i="14" l="1"/>
  <c r="L20" i="14"/>
  <c r="N20" i="14"/>
  <c r="N44" i="14"/>
  <c r="L13" i="14"/>
  <c r="I17" i="14"/>
  <c r="I85" i="14"/>
  <c r="I76" i="14"/>
  <c r="I122" i="14"/>
  <c r="H105" i="14"/>
  <c r="I45" i="14"/>
  <c r="J147" i="14"/>
  <c r="H152" i="14"/>
  <c r="H45" i="14"/>
  <c r="H21" i="14"/>
  <c r="H17" i="14"/>
  <c r="I109" i="14"/>
  <c r="L108" i="14"/>
  <c r="N108" i="14"/>
  <c r="H90" i="14"/>
  <c r="H56" i="14"/>
  <c r="J109" i="14"/>
  <c r="J29" i="14"/>
  <c r="L44" i="14"/>
  <c r="J35" i="14"/>
  <c r="H114" i="14"/>
  <c r="H29" i="14"/>
  <c r="I90" i="14"/>
  <c r="I114" i="14"/>
  <c r="J152" i="14"/>
  <c r="J17" i="14"/>
  <c r="H128" i="14"/>
  <c r="H122" i="14"/>
  <c r="H98" i="14"/>
  <c r="H76" i="14"/>
  <c r="H50" i="14"/>
  <c r="H35" i="14"/>
  <c r="J105" i="14"/>
  <c r="J56" i="14"/>
  <c r="J114" i="14"/>
  <c r="J98" i="14"/>
  <c r="I29" i="14"/>
  <c r="I128" i="14"/>
  <c r="J122" i="14"/>
  <c r="H147" i="14"/>
  <c r="H109" i="14"/>
  <c r="H85" i="14"/>
  <c r="H14" i="14"/>
  <c r="H13" i="14" s="1"/>
  <c r="I35" i="14"/>
  <c r="I56" i="14"/>
  <c r="I147" i="14"/>
  <c r="J128" i="14"/>
  <c r="J90" i="14"/>
  <c r="J85" i="14"/>
  <c r="J76" i="14"/>
  <c r="J50" i="14"/>
  <c r="J45" i="14"/>
  <c r="J21" i="14"/>
  <c r="J14" i="14"/>
  <c r="M108" i="14"/>
  <c r="M20" i="14"/>
  <c r="K108" i="14"/>
  <c r="K44" i="14"/>
  <c r="K17" i="14"/>
  <c r="K13" i="14" s="1"/>
  <c r="M44" i="14"/>
  <c r="M13" i="14"/>
  <c r="K20" i="14"/>
  <c r="I98" i="14"/>
  <c r="I50" i="14"/>
  <c r="I21" i="14"/>
  <c r="I14" i="14"/>
  <c r="I13" i="14" s="1"/>
  <c r="D44" i="14"/>
  <c r="N12" i="14" l="1"/>
  <c r="J13" i="14"/>
  <c r="I108" i="14"/>
  <c r="I20" i="14"/>
  <c r="L12" i="14"/>
  <c r="J108" i="14"/>
  <c r="H20" i="14"/>
  <c r="H44" i="14"/>
  <c r="J20" i="14"/>
  <c r="H108" i="14"/>
  <c r="J44" i="14"/>
  <c r="I44" i="14"/>
  <c r="M12" i="14"/>
  <c r="K12" i="14"/>
  <c r="D13" i="14"/>
  <c r="E17" i="14"/>
  <c r="E14" i="14"/>
  <c r="C12" i="14"/>
  <c r="G22" i="14"/>
  <c r="G30" i="14"/>
  <c r="G36" i="14"/>
  <c r="G46" i="14"/>
  <c r="G47" i="14"/>
  <c r="G48" i="14"/>
  <c r="G49" i="14"/>
  <c r="G51" i="14"/>
  <c r="G57" i="14"/>
  <c r="G77" i="14"/>
  <c r="G86" i="14"/>
  <c r="G91" i="14"/>
  <c r="G99" i="14"/>
  <c r="G110" i="14"/>
  <c r="G115" i="14"/>
  <c r="G114" i="14" s="1"/>
  <c r="G123" i="14"/>
  <c r="G122" i="14" s="1"/>
  <c r="G129" i="14"/>
  <c r="G128" i="14" s="1"/>
  <c r="G148" i="14"/>
  <c r="G153" i="14"/>
  <c r="D130" i="3"/>
  <c r="B58" i="3"/>
  <c r="C58" i="3"/>
  <c r="A58" i="3"/>
  <c r="A21" i="3"/>
  <c r="E128" i="14"/>
  <c r="E122" i="14"/>
  <c r="D108" i="14"/>
  <c r="B21" i="14"/>
  <c r="B22" i="14"/>
  <c r="B23" i="14"/>
  <c r="B24" i="14"/>
  <c r="B25" i="14"/>
  <c r="B26" i="14"/>
  <c r="B27" i="14"/>
  <c r="B28" i="14"/>
  <c r="B29" i="14"/>
  <c r="B30" i="14"/>
  <c r="B31" i="14"/>
  <c r="B32" i="14"/>
  <c r="B33" i="14"/>
  <c r="B92" i="14"/>
  <c r="B93" i="14"/>
  <c r="B94" i="14"/>
  <c r="B95" i="14"/>
  <c r="B59" i="14"/>
  <c r="B60" i="14"/>
  <c r="B61" i="14"/>
  <c r="B62" i="14"/>
  <c r="B63" i="14"/>
  <c r="B64" i="14"/>
  <c r="B65" i="14"/>
  <c r="B66" i="14"/>
  <c r="B67" i="14"/>
  <c r="B68" i="14"/>
  <c r="B69" i="14"/>
  <c r="B70" i="14"/>
  <c r="B71" i="14"/>
  <c r="B72" i="14"/>
  <c r="B75" i="14"/>
  <c r="B57" i="14"/>
  <c r="B37" i="14"/>
  <c r="B38" i="14"/>
  <c r="B39" i="14"/>
  <c r="B40" i="14"/>
  <c r="B41" i="14"/>
  <c r="B42" i="14"/>
  <c r="B43" i="14"/>
  <c r="B34" i="14"/>
  <c r="J12" i="14" l="1"/>
  <c r="I12" i="14"/>
  <c r="H12" i="14"/>
  <c r="G45" i="14"/>
  <c r="G14" i="14"/>
  <c r="G17" i="14"/>
  <c r="G109" i="14"/>
  <c r="G90" i="14"/>
  <c r="G152" i="14"/>
  <c r="G29" i="14"/>
  <c r="G105" i="14"/>
  <c r="G76" i="14"/>
  <c r="G50" i="14"/>
  <c r="G147" i="14"/>
  <c r="G98" i="14"/>
  <c r="G85" i="14"/>
  <c r="G56" i="14"/>
  <c r="G35" i="14"/>
  <c r="A12" i="3"/>
  <c r="D124" i="3"/>
  <c r="C124" i="3"/>
  <c r="B124" i="3"/>
  <c r="A124" i="3"/>
  <c r="D116" i="3"/>
  <c r="C116" i="3"/>
  <c r="B116" i="3"/>
  <c r="A116" i="3"/>
  <c r="A107" i="3"/>
  <c r="B107" i="3"/>
  <c r="C107" i="3"/>
  <c r="D107" i="3"/>
  <c r="A100" i="3"/>
  <c r="B100" i="3"/>
  <c r="C100" i="3"/>
  <c r="D100" i="3"/>
  <c r="D92" i="3"/>
  <c r="C92" i="3"/>
  <c r="B92" i="3"/>
  <c r="A92" i="3"/>
  <c r="D78" i="3"/>
  <c r="C78" i="3"/>
  <c r="B78" i="3"/>
  <c r="A78" i="3"/>
  <c r="A47" i="3"/>
  <c r="B47" i="3"/>
  <c r="C47" i="3"/>
  <c r="D47" i="3"/>
  <c r="E56" i="14"/>
  <c r="E114" i="14"/>
  <c r="B106" i="14"/>
  <c r="B107" i="14"/>
  <c r="B149" i="14"/>
  <c r="B150" i="14"/>
  <c r="B151" i="14"/>
  <c r="B35" i="14"/>
  <c r="B36" i="14"/>
  <c r="B44" i="14"/>
  <c r="B45" i="14"/>
  <c r="B46" i="14"/>
  <c r="B47" i="14"/>
  <c r="B48" i="14"/>
  <c r="B49" i="14"/>
  <c r="B50" i="14"/>
  <c r="B51" i="14"/>
  <c r="B52" i="14"/>
  <c r="B53" i="14"/>
  <c r="B54" i="14"/>
  <c r="B55" i="14"/>
  <c r="B56" i="14"/>
  <c r="B76" i="14"/>
  <c r="B77" i="14"/>
  <c r="B85" i="14"/>
  <c r="B86" i="14"/>
  <c r="B87" i="14"/>
  <c r="B88" i="14"/>
  <c r="B89" i="14"/>
  <c r="B90" i="14"/>
  <c r="B91" i="14"/>
  <c r="B152" i="14"/>
  <c r="B153" i="14"/>
  <c r="B154" i="14"/>
  <c r="B155" i="14"/>
  <c r="B147" i="14"/>
  <c r="B148" i="14"/>
  <c r="B98" i="14"/>
  <c r="B99" i="14"/>
  <c r="B100" i="14"/>
  <c r="B101" i="14"/>
  <c r="B102" i="14"/>
  <c r="B103" i="14"/>
  <c r="B104" i="14"/>
  <c r="B105" i="14"/>
  <c r="B108" i="14"/>
  <c r="B109" i="14"/>
  <c r="B110" i="14"/>
  <c r="B114" i="14"/>
  <c r="B115" i="14"/>
  <c r="B122" i="14"/>
  <c r="B123" i="14"/>
  <c r="B128" i="14"/>
  <c r="G108" i="14" l="1"/>
  <c r="G44" i="14"/>
  <c r="G13" i="14"/>
  <c r="B2" i="33" l="1"/>
  <c r="D110" i="3"/>
  <c r="D111" i="3"/>
  <c r="D115" i="3"/>
  <c r="D123" i="3"/>
  <c r="D129" i="3"/>
  <c r="C111" i="3"/>
  <c r="B111" i="3"/>
  <c r="C149" i="3"/>
  <c r="B149" i="3"/>
  <c r="C156" i="3"/>
  <c r="B156" i="3"/>
  <c r="C155" i="3"/>
  <c r="B155" i="3"/>
  <c r="C154" i="3"/>
  <c r="B154" i="3"/>
  <c r="C87" i="3"/>
  <c r="B87" i="3"/>
  <c r="C52" i="3"/>
  <c r="B52" i="3"/>
  <c r="C37" i="3"/>
  <c r="B37" i="3"/>
  <c r="C31" i="3"/>
  <c r="B31" i="3"/>
  <c r="A129" i="3"/>
  <c r="A123" i="3"/>
  <c r="A115" i="3"/>
  <c r="A111" i="3"/>
  <c r="A110" i="3"/>
  <c r="A109" i="3"/>
  <c r="A106" i="3"/>
  <c r="A99" i="3"/>
  <c r="A149" i="3"/>
  <c r="A148" i="3"/>
  <c r="A156" i="3"/>
  <c r="A155" i="3"/>
  <c r="A154" i="3"/>
  <c r="A153" i="3"/>
  <c r="A91" i="3"/>
  <c r="A87" i="3"/>
  <c r="A86" i="3"/>
  <c r="A77" i="3"/>
  <c r="A57" i="3"/>
  <c r="A52" i="3"/>
  <c r="A51" i="3"/>
  <c r="A46" i="3"/>
  <c r="A45" i="3"/>
  <c r="A37" i="3"/>
  <c r="A36" i="3"/>
  <c r="A31" i="3"/>
  <c r="A30" i="3"/>
  <c r="A22" i="3"/>
  <c r="B20" i="14" l="1"/>
  <c r="E109" i="14"/>
  <c r="D148" i="3" l="1"/>
  <c r="D109" i="3"/>
  <c r="D106" i="3"/>
  <c r="D99" i="3"/>
  <c r="D149" i="3"/>
  <c r="D156" i="3"/>
  <c r="D155" i="3"/>
  <c r="D154" i="3"/>
  <c r="D153" i="3"/>
  <c r="D91" i="3"/>
  <c r="D87" i="3"/>
  <c r="D86" i="3"/>
  <c r="D77" i="3"/>
  <c r="D58" i="3"/>
  <c r="D57" i="3"/>
  <c r="D52" i="3"/>
  <c r="D51" i="3"/>
  <c r="D46" i="3"/>
  <c r="D45" i="3"/>
  <c r="D37" i="3"/>
  <c r="D36" i="3"/>
  <c r="D31" i="3"/>
  <c r="D30" i="3"/>
  <c r="D22" i="3"/>
  <c r="D21" i="3"/>
  <c r="E147" i="14"/>
  <c r="C5" i="28" l="1"/>
  <c r="C4" i="28"/>
  <c r="C3" i="28"/>
  <c r="A14" i="28"/>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5" i="28" s="1"/>
  <c r="B3" i="3" l="1"/>
  <c r="G21" i="14" l="1"/>
  <c r="G20" i="14" l="1"/>
  <c r="G12" i="14" s="1"/>
  <c r="E90" i="14" l="1"/>
  <c r="E152" i="14"/>
  <c r="E45" i="14"/>
  <c r="E50" i="14"/>
  <c r="E105" i="14" l="1"/>
  <c r="E85" i="14"/>
  <c r="E76" i="14"/>
  <c r="E21" i="14" l="1"/>
  <c r="E29" i="14"/>
  <c r="E35" i="14"/>
  <c r="D20" i="14" l="1"/>
  <c r="E98" i="14" l="1"/>
</calcChain>
</file>

<file path=xl/sharedStrings.xml><?xml version="1.0" encoding="utf-8"?>
<sst xmlns="http://schemas.openxmlformats.org/spreadsheetml/2006/main" count="1580" uniqueCount="982">
  <si>
    <t>No</t>
  </si>
  <si>
    <t>Tab</t>
  </si>
  <si>
    <t xml:space="preserve">Details </t>
  </si>
  <si>
    <t>All</t>
  </si>
  <si>
    <t>This workbook contains an explanation tab, a scoring tab, multiple vendor tabs, and an additional details tab.</t>
  </si>
  <si>
    <t>Explanation</t>
  </si>
  <si>
    <t>This tab explains each of the tabs and provides instructions on how to modify the workbook.</t>
  </si>
  <si>
    <t>Scoring</t>
  </si>
  <si>
    <t>This is a summary view across all vendors scored by PG&amp;E.  This tab consists of weighting by category, section and requirement.  This scoring tab is the primary tab.  Changes to this tab will cascade throughout the workbook.</t>
  </si>
  <si>
    <r>
      <t xml:space="preserve">There are three </t>
    </r>
    <r>
      <rPr>
        <strike/>
        <sz val="11"/>
        <color theme="1"/>
        <rFont val="Calibri"/>
        <family val="2"/>
        <scheme val="minor"/>
      </rPr>
      <t>four</t>
    </r>
    <r>
      <rPr>
        <sz val="11"/>
        <color theme="1"/>
        <rFont val="Calibri"/>
        <family val="2"/>
        <scheme val="minor"/>
      </rPr>
      <t xml:space="preserve"> evaluation categories for RFI:  Company, Technical and Functional </t>
    </r>
    <r>
      <rPr>
        <strike/>
        <sz val="11"/>
        <color theme="1"/>
        <rFont val="Calibri"/>
        <family val="2"/>
        <scheme val="minor"/>
      </rPr>
      <t>and Use Case</t>
    </r>
    <r>
      <rPr>
        <sz val="11"/>
        <color theme="1"/>
        <rFont val="Calibri"/>
        <family val="2"/>
        <scheme val="minor"/>
      </rPr>
      <t>.  These categories are weighted in column C and must add up to 100%.</t>
    </r>
  </si>
  <si>
    <t>Within the company category, there are three evaluation sections:  Company - Vision, Execution, and Strategy, Customer Base, and Customer Support.  These sections are weighted in column D and must add up to 100%.</t>
  </si>
  <si>
    <t>Within the technical category, there are ten evaluation sections: Configuration and Extensions, Security, Application Platform, Mobile Application Platform, Cloud Hosting / SaaS, Systems Integration, Reporting / Analytics Capability, Upgrades, License Model, and Support Model.</t>
  </si>
  <si>
    <t>Within the functional category, there are six evaluation sections: Initiate Work, Plan, Assign and Schedule, Execute, Close, and Operational Management.</t>
  </si>
  <si>
    <r>
      <t xml:space="preserve">Within the Use Case category, there are six evaluation sections including four functional use cases (long term work, bundle work, short term emergency, major emergency situation) and two technical use cases (details TBD).  </t>
    </r>
    <r>
      <rPr>
        <sz val="11"/>
        <color theme="1"/>
        <rFont val="Calibri"/>
        <family val="2"/>
        <scheme val="minor"/>
      </rPr>
      <t>POC will be scored through Use Caseses. There will be 10 Functional Use Cases and 2 Technical Use Cases</t>
    </r>
  </si>
  <si>
    <t xml:space="preserve">Within each of the evaluation sections, there are multiple requirements.  The requirements in each section are weighted in column E and must add up to 100%. </t>
  </si>
  <si>
    <t>Changing the weights in column E on the scoring tab will cascade through each of the vendor tabs.  Do NOT change the weights in the vendor(s) tab.</t>
  </si>
  <si>
    <t>There is space allocated for seven vendors on the scoring tab.  Each vendor has a self score as well as a PG&amp;E score.  These scores are manually entered into the individual vendor tabs.  The scoring tab displays the score via a link to the vendor tab.</t>
  </si>
  <si>
    <t>There is no link from the Use Case Master spreadsheet to the Evaluation Workbook.  The score will be manually entered into the vendor tabs from the "Use Case Master" spreadsheet.</t>
  </si>
  <si>
    <t>RFI</t>
  </si>
  <si>
    <t>The RFI tab is the tab that will be copied into the RFI.  It contains the category/section/requirement, the explanation, and the scale definition.  Column D is where the vendor enters their self score and column E is where the vendor adds their supporting detail. Column F links the requirements to the Use Cases (if any)</t>
  </si>
  <si>
    <t>If the explanation or the scale definition needs to be changed, it should only be changed in this tab.  These fields are linked to each of the vendor tabs and the changes will cascade.</t>
  </si>
  <si>
    <t>Vendor (tabs 1 - 7)</t>
  </si>
  <si>
    <t>The Vendor (tabs 1 - 7) pull in detail from the scoring sheet and the RFI tab.  The category/section/requirement is pulled from the scoring tab (column B) while the explanation and scale definitions are pulled from the RFI tab (columns B and C).</t>
  </si>
  <si>
    <t>Once the vendor detail is received, the score and the vendor answer should be cut and paste into self score and vendor answer columns which are columns B and D, respectively.</t>
  </si>
  <si>
    <t>PG&amp;E should then score each question placing their answer in column E, PGE score.</t>
  </si>
  <si>
    <t>PG&amp;E should add comments as necessary supporting why they scored the requirement in the manner that they did.</t>
  </si>
  <si>
    <t>Additional Details</t>
  </si>
  <si>
    <t>This tab contains additional information on the company, technical, and functional requirements.</t>
  </si>
  <si>
    <t>The category/section/requirement is pulled from the scoring tab (column B).</t>
  </si>
  <si>
    <t>The link to previous PG&amp;E doc column contains the name of the document/tab of where that requirement originated.  If blank, TCS added the requirement.</t>
  </si>
  <si>
    <t>Column C specifies whether the technical requirement is SaaS, On-Prem or Hosted, or both.</t>
  </si>
  <si>
    <t>Column D specifies whether the functional requirement can be categorized as resource, material, or tool.</t>
  </si>
  <si>
    <t>Column E specifies whether the requirement can be categorized as emergency.</t>
  </si>
  <si>
    <t>Column F provides a mapping to deliverable 2 - Evaluation Workbook 2.0.</t>
  </si>
  <si>
    <t>Column G shows requirements that are similar in nature.  PG&amp;E might want to combine these requirements.</t>
  </si>
  <si>
    <t>Column H specifies functional maturity for the functional requirements.</t>
  </si>
  <si>
    <t>Column I specifies whether the requirement is vital/must have, standard/essential, or nice to have/low impact.</t>
  </si>
  <si>
    <t>Column J (to be completed with deliverable 4) provides information linking the requirement to the use case.</t>
  </si>
  <si>
    <t>Column K provides link to Use Cases</t>
  </si>
  <si>
    <t>Column L inidicates if a requirement to be demonstrated for executed as workshop item during PoC</t>
  </si>
  <si>
    <t>Column M links a requirement to critical success factor and the use case</t>
  </si>
  <si>
    <t>Column N provides additional remarks</t>
  </si>
  <si>
    <t>Send to Vendor</t>
  </si>
  <si>
    <t>Vendor Template</t>
  </si>
  <si>
    <t>Category</t>
  </si>
  <si>
    <t>Scale Definitions</t>
  </si>
  <si>
    <t>Self Score</t>
  </si>
  <si>
    <t>Answer</t>
  </si>
  <si>
    <t>Use Case Requirement Link</t>
  </si>
  <si>
    <t>Justification</t>
  </si>
  <si>
    <t>Tested in POC</t>
  </si>
  <si>
    <t>Survey Question link</t>
  </si>
  <si>
    <t>Y</t>
  </si>
  <si>
    <t>Company</t>
  </si>
  <si>
    <t>N</t>
  </si>
  <si>
    <t>Company -Vision, Execution, and Strategy</t>
  </si>
  <si>
    <t>Execution on enterprise strategy</t>
  </si>
  <si>
    <t>What is the vendor's enterprise strategy? How well is it executing on that strategy?</t>
  </si>
  <si>
    <t>5 = The vendor's strategy targets and shows progress toward advanced AI analytics and IoT, computation scaling and state of the art mobile capabilities.
4 = The vendor's strategy is more focused targets to introduce advanced AI analytics, computation scaling and state of the art mobile capabilities.
3 = The vendor's strategy and execution are focused on core product improvements and enhancement for the current  market.
2= The vendor's strategy is primarily catching up with the current  market.
1 = The vendor's strategy is weak with modest execution on all fronts and has the possibility of falling into niche market status.
0 = The vendor has below-average vision and execution.</t>
  </si>
  <si>
    <t>N/A</t>
  </si>
  <si>
    <t>Innovation and market approach</t>
  </si>
  <si>
    <t>What is the company’s approach to innovation, and how will it enable the vendor to maintain a leadership position? What is the core market positioning from the company, and how does it resonate with customers?</t>
  </si>
  <si>
    <t>5 = The vendor has a significant track record of innovation in the  market and a strong innovation process (thought leaders, ideation, organizational agility, and superior product marketing).
4 = The vendor has a track record of innovation in the , with elements of an innovation process (thought leaders, ideation, and organizational agility).
3 = The vendor has an average innovation  track record but a strong internal innovation process.
2 = The vendor works closely with customers to determine new and enhanced capabilities.
1 = The vendor lacks elements of an innovation process and has a poor record of innovation for .
0 = The vendor has no innovation process or track record.</t>
  </si>
  <si>
    <t>Product Investment</t>
  </si>
  <si>
    <t>What percentage of revenue is devoted to maturing the product?</t>
  </si>
  <si>
    <t>5 = Devotes more than 20% of revenue on product development and R&amp;D. 
4 =Devotes between 18% and 20% of revenue on product development and R&amp;D.
3 = Devotes between 15% and 18% of revenue on product development and R&amp;D.
2 = Devotes between 10% and 15% of revenue on product development and R&amp;D.
1 = Devotes between 5% and 10% of revenue on product development and R&amp;D.
0 = Devotes less than 5% of revenue on product development and R&amp;D.</t>
  </si>
  <si>
    <t>Partnerships and trained resources</t>
  </si>
  <si>
    <t>How strong is the vendor's network of partners (e.g., number of named partners, delivery partners, sales networks, and third-party support services)? How many sales, presales, and R&amp;D staff are focused on  capabilities?</t>
  </si>
  <si>
    <t>5 = 4 plus more than 1,000 trained and certified partner resources.
4 = 3 plus extensive (100-plus) reseller, referral, technology, and consulting (25-plus) partners.
3 = 2 plus moderate (50-plus) reseller, referral, technology, and consulting (10-plus) partners that develop the product for the offering.
2 = 1 plus rapidly developing a set of partners.
1 = Basic partner support.
0 = No partnerships.</t>
  </si>
  <si>
    <t>Key Differentiators</t>
  </si>
  <si>
    <t xml:space="preserve">What differentiates this vendor in relation to the utilities space? </t>
  </si>
  <si>
    <t>5 = The vendor has a significant experience delivering utility specific functionality that makes it the undisputed leadership for this capability.  
4 = The vendor has in on a trajectory to rival current leadership for this capability.
3 = The vendor has an  innovation  track that is in alignment with utility requirements.
2 = The vendor has some innovation that could be leveraged for utility based work.
1 = The vendor lacks focus on the utility space.
0 = The vendor does not have utility specific innovation track.</t>
  </si>
  <si>
    <t>Product Roadmap</t>
  </si>
  <si>
    <t>Does the vendor has well thought out Product Roadmap published based on business challenges in US geography?
Does each version in roadmap contains expected features and enhancements in detail?
What enhancements is the vendor planning for its platform for the next 12 to 18 months?</t>
  </si>
  <si>
    <t>5 = Long term roadmap published and aligns with PG&amp;E goals
3 = Near term (&lt;= 2 years) roadmap published
1 = No visibility beyond next future version
0 = No visibility of future releases</t>
  </si>
  <si>
    <t>Enterprise Strategy</t>
  </si>
  <si>
    <t>Does the company's strategy align with PG&amp;E Enterprise Vision and Long term strategy?</t>
  </si>
  <si>
    <t>5 = Yes, it has alignment with Enterprise Vision
0 = No, this application doesn't align with long term vision and strategy</t>
  </si>
  <si>
    <t>Customer Base</t>
  </si>
  <si>
    <t>General Customers</t>
  </si>
  <si>
    <t>How many client logos does the vendor have?
Provide references.</t>
  </si>
  <si>
    <t>5 = 401+ client logos 
4 = 301 to 400 logos
3 = 201 to 300 logos
2 = 101 to 200 logos
1 = 100 or fewer logos
0 = The vendor did not disclose.</t>
  </si>
  <si>
    <t>Revenues</t>
  </si>
  <si>
    <t xml:space="preserve">What were the vendor's total revenues attributable to its latest offering (in the Work Management product line) in the last fiscal year? </t>
  </si>
  <si>
    <t>5 = The vendor has $50 million or more in annual revenue.
4 = The vendor has $25 million to less than $50 million in annual revenue.
3 = The vendor has $10 million to less than $25 million in annual revenue.
2 = The vendor has $5 million to less than $10 million in annual revenue.
1 = The vendor has less than $5 million in annual revenue.
0 = The vendor has limited revenue, or the vendor did not disclose.</t>
  </si>
  <si>
    <t>Deployment Scale</t>
  </si>
  <si>
    <t>What is their largest deployment?
How many active users?</t>
  </si>
  <si>
    <t>5 =  30,000+ active users.
4 = 10,000 to 30,000 active users.
3 =  1,000 to 10,000 active users.
2 = 500 to 1000 active users.
1 = 100 to 500 active users.
0 = less than 100 active users.</t>
  </si>
  <si>
    <t>Mobile Implementation Scale</t>
  </si>
  <si>
    <t>How many devices have been deployed in the field?</t>
  </si>
  <si>
    <t>5 = 10,000+ mobile devices running software deployed
4 = 5,000 to 10,000 mobile devices
3 =  1,000 to 5,000 mobile devices
2 = 500 to 1000 mobile devices
1 = 100 to 500 mobile devices
0 = less than 100 mobile devices</t>
  </si>
  <si>
    <t>Utility Footprint</t>
  </si>
  <si>
    <t>What are the number of utilities currently using the product?</t>
  </si>
  <si>
    <t>5 = 301+ utility client logos
4 = 201 to 300 utility logos
3 = 101 to 200 utility logos
2 = 51 to 100 utility logos
1 = 50 or 25 utility logos
0 = 25 or less utility logos</t>
  </si>
  <si>
    <t>Customer Support</t>
  </si>
  <si>
    <t>Engagement Model</t>
  </si>
  <si>
    <t>How does the vendor integrate support through an engagement model?  Including pre-sales, implementation support, ongoing success support, periodic performance enhancing consulting, alignment with adjacent vendors to support integrations.</t>
  </si>
  <si>
    <t>5 = Vendor has an highly integrated support model,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t>
  </si>
  <si>
    <t>Change Management Process</t>
  </si>
  <si>
    <t>How does the vendor engage customers to identify, prioritize and implement requested product enhancement?</t>
  </si>
  <si>
    <t>5 = Vendor has an highly coordinated change process that is transparent ,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t>
  </si>
  <si>
    <t>Upgrade</t>
  </si>
  <si>
    <t>Describe the process and indicative costs associated with a major upgrade. How are customizations handled? Are software upgrades included in the annual maintenance fee (if applicable)?</t>
  </si>
  <si>
    <t>5= Major or minor version upgrades does not involve any dedicated effort other than a utility run which  brings all configurations and customizations; upgrade run &amp; validation is involved in SaaS subscription cost
1 =   Major or minor version upgrades involve  dedicated effort to upgrade and migrate custom components and perform validations;  SaaS subscription cost involves only Utility run , migration services and validation to be done by customer / service partner</t>
  </si>
  <si>
    <t>Release Cadence</t>
  </si>
  <si>
    <t>How often are upgrades to your product released? What is the usual support period and notification before a release is sunseted? If there is a cloud component, do upgrades involve coordination with customer schedules?</t>
  </si>
  <si>
    <t>5= Product roadmaps are defined for every year with version upgrades planned along with new feature roll outs. Company Invite customers and partners for Beta and comply to published details;, conduct enablement sessions; Release patches and hot fixes to keep product stable and usable with detailed documentation; For SaaS products, customer has a stake in when releases are deployed
3=  Road maps are not published but release major/minor version upgrade every quarter; Release patches and hot fixes for issues reported as product bugs, for SaaS products release slots are given to customer to chose from 
1=  Version upgrades are not planned, but grouped and released when appropriate, support with hot fixes for issues reported, for SaaS products vendor rolls out releases at their discretion</t>
  </si>
  <si>
    <t>Implementations</t>
  </si>
  <si>
    <t>How many Work Management applications has the vendor sold to date?  How many Work Management applications has the vendor sold in the last 5 years?</t>
  </si>
  <si>
    <t>5 = 501+ total applications and 100+ applications in the last 5 years
4 = 401 to 500 total applications and 75-99 applications in the last 5 years
3 = 301 to 400 total applications and 50-74 applications in the last 5 years
2 = 101 to 300 total applications and 25 - 49 applications in the last 5 years
1 = 101 or fewer total applications and 1 - 24 applications in the last 5 years
0 = The vendor did not disclose.</t>
  </si>
  <si>
    <t>Tech Support Levels</t>
  </si>
  <si>
    <t>What is the support model (e.g. Platinum, Gold)?
Support models provides access to product roadmap, knowledge center, connects with dedicated functional and Technical Support group to work on enhancements, involvement in beta suggestions, fix packs and patches for issues reported, escalation matrix for support on issues, agreed SLA for product fix turnarounds  etc.</t>
  </si>
  <si>
    <t>5 = Platinum
3 = Gold
2 = Portal based support mechanism
0 = Ad hoc support mechanism defined</t>
  </si>
  <si>
    <t>Vendor Support Window</t>
  </si>
  <si>
    <t>What is the support window covering US PST business hours?</t>
  </si>
  <si>
    <t>5 = Completely covered
0 = Not completely covered</t>
  </si>
  <si>
    <t>Internal PG&amp;E support</t>
  </si>
  <si>
    <t>What is the support model for the application within PG&amp;E?</t>
  </si>
  <si>
    <t>5=PG&amp;E already has internal teams stood up that can support VM
3=internal support team exists but does not support capabilities of VM
0=no existing internal support</t>
  </si>
  <si>
    <t>Technical</t>
  </si>
  <si>
    <t>Configuration and Extensions</t>
  </si>
  <si>
    <t>Customization Support</t>
  </si>
  <si>
    <t>Does the platform support enhancements and new feature development in product functions?</t>
  </si>
  <si>
    <t>5 = Configurable application and database design, enhance functionality via rules and scripting
3 = Configurable application and database design, enhance functionality via object level programming
2 = Configurable UI but functional enhancement is not supported by OEM
0 = No, not allowed; source library not shared</t>
  </si>
  <si>
    <t>Configuration</t>
  </si>
  <si>
    <t>Workflow Design and Configuration</t>
  </si>
  <si>
    <t>Does the application have workflow design capabilities with  role/delegations, assignment view and navigation, workflow routing and actions?
How configurable is each workflow step?</t>
  </si>
  <si>
    <t>5 = Workflows can be designed and preconfigured workflows are available for common scenarios. Business can perform workflow configurations
3 =Workflow configurations require technical team to support business rule and workflow configuration
1= Not supported</t>
  </si>
  <si>
    <t>2.1.2.,3.3.1,4.1.2, -CEMA /1.1.1,1.1.4,1.1.5,1.1.6,2.2.1-VC/2.2.1,4.1.1,6.1.1,-RVM</t>
  </si>
  <si>
    <t>Environment Management</t>
  </si>
  <si>
    <t>Describe the customization/configuration code development lifecycle. 
How are environments managed to ensure migrations between environments are complete?</t>
  </si>
  <si>
    <t>5 = Environment code and configuration migrations make use of industry leading tools
0 = no tools deployed</t>
  </si>
  <si>
    <t>Configuration Management</t>
  </si>
  <si>
    <t>Describe how configurations are managed, including version control, backup &amp; recovery, what development and testing tools are available, and how do you control distribution to target systems?</t>
  </si>
  <si>
    <t>5 =  Development, Configuration management, test management, and DR plan make use of industry leading tools
0 = no tools deployed</t>
  </si>
  <si>
    <t>Security</t>
  </si>
  <si>
    <t>Data Protection / CCPA Compliance</t>
  </si>
  <si>
    <t xml:space="preserve">
Is the application capable of ensuring data protection at all layers of the product?  (i.e. pseudonymize (can identify with additional data)/anonymize (cannot identify) personal data). 
Does the application support CCPA?</t>
  </si>
  <si>
    <t>5 = Yes supports data protection and supports CCPA data requirements
0 =No, do not support CCPA</t>
  </si>
  <si>
    <t xml:space="preserve">Security </t>
  </si>
  <si>
    <t>Auditing</t>
  </si>
  <si>
    <t>Does the application have the ability to enable audit tracking to automatically capture updates made on significant fields/objects, and audit log to be viewed from the application?</t>
  </si>
  <si>
    <t>5 = Support enablement of audit tracking and reporting for required field/object and eSignature functions for audit enabled fields
3 = Supports configurable audit tracking for key fields but need to develop custom reporting mechanism
2 = Built in feature to maintain audit history for key fields - not configurable and no reporting capability
0 = No audit trail for overridden entries</t>
  </si>
  <si>
    <t>Authentication &amp; Access Control - Contractor Access</t>
  </si>
  <si>
    <t xml:space="preserve">Describe how the system managed user access and permissions within your system for PG&amp;E and non-PG&amp;E resources. 
Support for Ping Fed?
Support PG&amp;E guidelines for User access for non-pge resources managed within the application 
Can the system integrate to Active Directory for authentication / SSO? </t>
  </si>
  <si>
    <t>5=Yes, supports https communication via SSL/TSL with valid certificate and other authentication methods and PG&amp;E guidelines for user access
0=No, do not support</t>
  </si>
  <si>
    <t>Data Encryption at Rest and in Transit</t>
  </si>
  <si>
    <t xml:space="preserve">Does the application have the ability for the mobile app to encrypt all locally stored data?  
</t>
  </si>
  <si>
    <t>5 = Supports encryption of locally stored data and application architecture ensure data encryption at all layers
3 = Supports encryption of locally stored data but application architecture does not provide configurable data encryption layer
0 = Does not support data encryption</t>
  </si>
  <si>
    <t>Security Integration with Third Party Tools/extensions</t>
  </si>
  <si>
    <t>Does the security for the desktop and mobile application integrate with other third party tools/extensions?</t>
  </si>
  <si>
    <t xml:space="preserve">5=seamless security integration with other tools and authentication is shared between tools
3=security integration is implemented but requires user to accept dialogs or prompts to proceed
0=no security integration. User must log into each tool separately </t>
  </si>
  <si>
    <t>Application Platform</t>
  </si>
  <si>
    <t>Technical Strategy</t>
  </si>
  <si>
    <t>Does the technical implementation align with PG&amp;E Enterprise Architecture's Vision and Long term strategy?</t>
  </si>
  <si>
    <t>5 = Yes, it has alignment
0 = No, this application is not in the current application landscape</t>
  </si>
  <si>
    <t>Technical Debt</t>
  </si>
  <si>
    <t>Will this application increase Technical Debt?
Will this application use exisiting landscape of Tools/applications we already own?</t>
  </si>
  <si>
    <t>5 = 100-80% of the applications we need already owned by PG&amp;E 
4 = 80-60%
3 = 60-40%
2 = 40-20%
0 = 20-0%</t>
  </si>
  <si>
    <t>Database Requirements</t>
  </si>
  <si>
    <t>Is the product delivered with a native database, or other data storage technology, to support the application?</t>
  </si>
  <si>
    <t>5 = Yes, application is built to operate with a native database that is packaged and included with the solution 
0 = No, application is not packaged with any databases and is designed to work with licensed databases built and hosted by the customer</t>
  </si>
  <si>
    <t xml:space="preserve">Platform Technology </t>
  </si>
  <si>
    <t xml:space="preserve">Does the application have a proven technology platform?
Does the product run on industry leading application middleware (WebSphere, IIS etc.) and database (Oracle, SQL Server etc.) and is supported on the latest versions?
Please list the stack for evaluation.
</t>
  </si>
  <si>
    <t xml:space="preserve">5=Yes
0=No 
</t>
  </si>
  <si>
    <t>Open source components</t>
  </si>
  <si>
    <t>Is the application dependent on open source components for its functioning?
Is there an effective support process and standards for any open source component(s)?</t>
  </si>
  <si>
    <t xml:space="preserve">5 =No, no open source components deployed
3 =Yes, but under a license model and is now proprietary of the product
2 =Yes, but under weak license model that allows proprietary software enhancement
1 =Yes, need validation 
</t>
  </si>
  <si>
    <t>Desktop/Portal Application Performance</t>
  </si>
  <si>
    <t>How does the desktop/portal application perform?</t>
  </si>
  <si>
    <t>TBD by NFR</t>
  </si>
  <si>
    <t>Platform</t>
  </si>
  <si>
    <t>DMS/VC coordinator stories</t>
  </si>
  <si>
    <t>Data Persistence</t>
  </si>
  <si>
    <t>One VM will be system of record for work planning and execution data. What PG&amp;E transactional or master data are persisted in the system?</t>
  </si>
  <si>
    <t xml:space="preserve">5= Transactional, Work order, tasks, and master data are persistent, and remain in the system after work completes and get closed
0 = Data would need to be exported to another system of record system
</t>
  </si>
  <si>
    <t>Scalability</t>
  </si>
  <si>
    <t>Does the application platform have the ability to scale up in terms of vertical and horizontal growth to support additional load (Optimizing agents, integrations etc.)?</t>
  </si>
  <si>
    <t>5 = Yes, supports horizontal and vertical scaling automatically without manual intervention
3 =Yes, supports horizontal and vertical scaling requiring manual tasks
1 = Yes, application architecture supports scaling, but vendor does not support with Performance statistics report, documentation/added help 
0 = No, not supported</t>
  </si>
  <si>
    <t>OS/Hardware Specs</t>
  </si>
  <si>
    <t>Does the application have the ability to run on all leading OS platforms/their latest versions?
Is there a compatibility matrix release for product version/patch released?
Does the vendor share the deployment architecture and hardware specifications for the system application platform?</t>
  </si>
  <si>
    <t>5 = Yes, supported on all major desktop and mobile operation systems
2= Supported on a limited subset of operation systems for desktop and mobile
0 =No, not supported</t>
  </si>
  <si>
    <t>Deployment Architecture</t>
  </si>
  <si>
    <t>Will the vendor share the deployment architecture of any complex implementations?
Are there any known performance issues? 
Is there a trouble shooting guide available?</t>
  </si>
  <si>
    <t>5 = Yes, vendor provides access to the customer to gain end to end functional understanding of how the product is architected along with detailed documentation
3 = Yes, some information available
0 =No, not supported</t>
  </si>
  <si>
    <t>Web compatibility</t>
  </si>
  <si>
    <t xml:space="preserve">Does the application UI run on all Modern Web browsers? </t>
  </si>
  <si>
    <t>5 =Yes, Safari, Edge, Chrome on iOS,MacOS and Windows
3=Some but not all browsers and OS supported
0 = No, not supported</t>
  </si>
  <si>
    <t>System Monitoring</t>
  </si>
  <si>
    <t xml:space="preserve">Does the application have the ability to provide run time metrics of system performance?  (e.g. parameters not limited to transaction time, system response, transaction volume and overall health of the application in form of graphical figures and statistics?)
</t>
  </si>
  <si>
    <t xml:space="preserve">5 = Yes, application has in built functions to report system performance in for graphical figures / statistics
3 =Yes, application has basic functions to alert application/system failures
2 =No, third party solutions are made available by vendor; preconfigured specific to application needs
0 =No, do not support </t>
  </si>
  <si>
    <t>Data Retention and Portability</t>
  </si>
  <si>
    <t>Allow full data export in native format?</t>
  </si>
  <si>
    <t>5 = No data loss and highly portable
1 = Not product feature, need to managed outside the product</t>
  </si>
  <si>
    <t>Availability</t>
  </si>
  <si>
    <t>What is the overall Availability SLA?</t>
  </si>
  <si>
    <t xml:space="preserve">5 - Vendor can provided documented statistics that it meets industry standards for high availability
2 - Application architecture supports industry standards for high availability
0 - Vendor can not provide availability SLA details </t>
  </si>
  <si>
    <t>Environments</t>
  </si>
  <si>
    <t>How many environments are typically included in the license model?</t>
  </si>
  <si>
    <t>5 - Prod + PreProd + 4 dev/test/uat/training
4 - Prod + PreProd + 3 dev/test/uat
3 - Prod + PreProd + 2 dev/test
2 - Prod + PreProd + 1 dev
1 - Prod + PreProd
0 - Prod Only</t>
  </si>
  <si>
    <t>Disaster Recovery</t>
  </si>
  <si>
    <t>Is disaster recovery supported? What is the RPO and RTO?</t>
  </si>
  <si>
    <t>5 - Hot DR
1 - Cold DR 
0 - No DR</t>
  </si>
  <si>
    <t xml:space="preserve">Management of Change (MOC) </t>
  </si>
  <si>
    <t>How does the application manage and track any changes to workflow and task design? Is there an approval process for workflow and task changes and can we audit those changes?</t>
  </si>
  <si>
    <t>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t>
  </si>
  <si>
    <t>Field Updates</t>
  </si>
  <si>
    <t>User Provisioning Process</t>
  </si>
  <si>
    <t>Demo user provisioning process for a field user and a supervisor, walk-thru the steps</t>
  </si>
  <si>
    <t>5 = User provisioning process can be automatted, easy to use, and documentation can be provided
3 = User provisioning requires technical resources with manual effort
1 = User provisioning is not straightforward</t>
  </si>
  <si>
    <t>Data Access</t>
  </si>
  <si>
    <t>Can a technical resource access the raw data directly to run queries, generate reports, or export the data?</t>
  </si>
  <si>
    <t>5 -  Yes, from the transactional database
2 -  Yes as separate database replicated from the transactional database
0 -  No, do not support</t>
  </si>
  <si>
    <t>Mobile Application Platform</t>
  </si>
  <si>
    <t>Mobile Application Performance</t>
  </si>
  <si>
    <t>How does the mobile application perform for simultaneous users across service areas?</t>
  </si>
  <si>
    <t>5 - Vendor can provided documented statistics that it meets 10000 concurrent users
2 - Application architecture supports 4000 requirement
0 - Vendor can not meet requirement</t>
  </si>
  <si>
    <t>2.1.2-CEMA,2.2.2.-RVM,</t>
  </si>
  <si>
    <t>Devices /Mobile OS supported</t>
  </si>
  <si>
    <t>Does the mobile solution work on iOS, Android and Windows platforms? Does it provide native or hybrid mobility app?</t>
  </si>
  <si>
    <t>5 = All OS platforms/devices supported with hybrid apps
3 = Major OS platforms/devices supported with native apps
0 = Limited support restricted to specific platforms and devices</t>
  </si>
  <si>
    <t>Mobile Platform</t>
  </si>
  <si>
    <t>Software configuration management &amp; releases</t>
  </si>
  <si>
    <t xml:space="preserve">Does the application support configuration and remote release management of mobility components?
</t>
  </si>
  <si>
    <t>5 = Yes
0 =No</t>
  </si>
  <si>
    <t>Offline Sync Capabilities</t>
  </si>
  <si>
    <t>Does the application require manual intervention when syncing?
How does the application handle conflict resolution? 
With partial connectivity does it auto switch to offline mode or does it constantly try to sync if any connectivity is available?</t>
  </si>
  <si>
    <t xml:space="preserve">5=solution handles all data synchronization with no unspecified manual intervention
3=solution handles 95% of synchronization with minimal manual intervention
1=solution handles data synchronization but requires manual intervention to resolve all conflicts and other actions.
0=user has to manually sync the offline data </t>
  </si>
  <si>
    <t>Extension Capability</t>
  </si>
  <si>
    <t xml:space="preserve">Does the application support extensions from other approved third parties? Plug and Play functionality. </t>
  </si>
  <si>
    <t>5 = Yes, application supports new extensions with configuration efforts
3 = Yes, but requires significant customization and build effort
0 = No, not supported</t>
  </si>
  <si>
    <t>Geocoded Pictures</t>
  </si>
  <si>
    <t>Does the application support the ability to capture Geocoded pictures?</t>
  </si>
  <si>
    <t>5 =Yes, supported
0 =No, not supported</t>
  </si>
  <si>
    <t>4.3.1-VC,4.3.2-CEMA, 4.3.1-RVM</t>
  </si>
  <si>
    <t>Mobile app distribution</t>
  </si>
  <si>
    <t>Can we use a default app store version or do we have to manage custom ipa files and sign and deploy the app for every build?</t>
  </si>
  <si>
    <t>5 =Uses published app store version
2=Custom app, or app components, with very limited updates required managed by PG&amp;E
0 =completely custom mobile application that needs to be maintained by PG&amp;E</t>
  </si>
  <si>
    <t>Real Time Object Updates</t>
  </si>
  <si>
    <t>Does the application provide real time updates for any status change made to an object or field in the application?</t>
  </si>
  <si>
    <t>5 = Can support updates in real time
4 = Can support updates hourly
3 = Can support updates daily
0 = Updates are manual</t>
  </si>
  <si>
    <t>Usability</t>
  </si>
  <si>
    <t>Cloud hosting / SaaS</t>
  </si>
  <si>
    <t>SaaS Cloud hosting model</t>
  </si>
  <si>
    <t>Is the product hosted as a SaaS offering?</t>
  </si>
  <si>
    <t>5 = Full SaaS offering
2 = Public/Private Cloud hosting with Infrastructure Management responsibility to PG&amp;E
0 = Only On Premise version</t>
  </si>
  <si>
    <t>On-Prem &amp; SaaS option of the product</t>
  </si>
  <si>
    <t>Does the vendor host the product and provide services based on monthly consumptions (Monthly SaaS licenses and overage)?</t>
  </si>
  <si>
    <t>5 =Yes, vendor offer SaaS with proven support mechanism
0 =No, not an proven offering/model</t>
  </si>
  <si>
    <t>Support hosted on public/private cloud platforms</t>
  </si>
  <si>
    <t xml:space="preserve">Is the product hosted on public/private cloud platforms? 
</t>
  </si>
  <si>
    <t>5 =Yes
0 =No</t>
  </si>
  <si>
    <t xml:space="preserve">Cloud  </t>
  </si>
  <si>
    <t>For cloud options, please answer the following:
Where is the data physically stored and located?
What is the data encryption method for data in transit and data at rest (third party)?
For cloud options please provide multi-region support options for Tier 1 DR and reliability.</t>
  </si>
  <si>
    <t>5 = Data centers in all major cities and cater to PG&amp;E requirements, enabled data encryption, and provides a level of redundancy
1 = Data centers available at selected data centers, supports data encryption with limited redundancy</t>
  </si>
  <si>
    <t>Systems Integration</t>
  </si>
  <si>
    <t>SAP Integration</t>
  </si>
  <si>
    <t>Does the application have built in integration with SAP components?</t>
  </si>
  <si>
    <t xml:space="preserve">5 = Yes, has built in adapters for all standard integration functions
3 = Provides limited set of integration adapters
0 = Need programming / integration middleware </t>
  </si>
  <si>
    <t>Integration</t>
  </si>
  <si>
    <t>ESRI Integration</t>
  </si>
  <si>
    <t>Does the application work seamlessly with ESRI?  Describe how the ESRI capabilities are embedded within the application.</t>
  </si>
  <si>
    <t>SalesForce Integration</t>
  </si>
  <si>
    <t>Does the application have built in integration with existing SalesForce implementations?</t>
  </si>
  <si>
    <t>Does the application framework support custom objects, functions and methods?</t>
  </si>
  <si>
    <t>5 =Yes, Supported by application framework and vendor support assured
3 =Yes, Supported by application framework, but vendor does not extend support for custom objects and functions
0 =No, application does not support custom objects</t>
  </si>
  <si>
    <t>API Integration</t>
  </si>
  <si>
    <t>What API or middleware does it use for integration between system?</t>
  </si>
  <si>
    <t>Receive /send  task Information from multiple systems</t>
  </si>
  <si>
    <t>Does the application have the ability to receive /send  task information from multiple systems (e.g. SAP, CIS, OMS)?</t>
  </si>
  <si>
    <t>Identify Known Work</t>
  </si>
  <si>
    <t>Integration with Customer Interaction/Messaging Systems</t>
  </si>
  <si>
    <t>Does the application have the ability to integrate seamlessly with notification systems?</t>
  </si>
  <si>
    <t>Emergency Dispatch</t>
  </si>
  <si>
    <t>License Model</t>
  </si>
  <si>
    <t>License model for Cloud</t>
  </si>
  <si>
    <t>How is your product licensed as a cloud based offering?</t>
  </si>
  <si>
    <t>5= Licenses embrace a cloud based pay-as-you-go model based either on transaction usage or active users per month
2 = Licenses are provided on volume based licensing (e.g. Splunk or Heroku style licensing)
1 = Licenses are provided based on a per CPU core offering
0 = License model not provided</t>
  </si>
  <si>
    <t>Subscription Management</t>
  </si>
  <si>
    <t>License model for cloud overage</t>
  </si>
  <si>
    <t xml:space="preserve">How is overage monitored and priced? </t>
  </si>
  <si>
    <t>5 - Charged in same rate of base charge
0 - Charged in separate higher rate</t>
  </si>
  <si>
    <t>License model on tenancy</t>
  </si>
  <si>
    <t>Does the SaaS model support single-tenant or multi-tenant? If both are supported, is it charged separately?</t>
  </si>
  <si>
    <t>5 - Multi Tenant
0  - Single tenant</t>
  </si>
  <si>
    <t>License impact on interface</t>
  </si>
  <si>
    <t xml:space="preserve">Is there a cost impact on the integration data transfers volume, scheduling load, interface count etc.? Is there any higher cap on the interface data volume, interface count? </t>
  </si>
  <si>
    <t xml:space="preserve">5- No impact
1 - Yes after the cap
0 - Yes it is directly proportion to the number of interface, volume etc.
 </t>
  </si>
  <si>
    <t>Licensing for third party components</t>
  </si>
  <si>
    <t>Does the vendor supply licenses for any third party components required by the application or is PG&amp;E responsible for those?</t>
  </si>
  <si>
    <t>5=vendor supplies all required licenses, or no third party licences required
0=PG&amp;E needs provide licenses</t>
  </si>
  <si>
    <t>License model for Field Device Components</t>
  </si>
  <si>
    <t>Are the licenses for Field Device Components named, concurrent, field technician based, or number of mobile device based?</t>
  </si>
  <si>
    <t>5=  Licenses are by number of transactions, or no third party licences required
3 = Licenses are number of concurrent Field Technicians
2 = Licenses are number of Field Technicians registered
0 = Licenses are number of mobile devices</t>
  </si>
  <si>
    <t>Support  Model</t>
  </si>
  <si>
    <t>Existing Known Issues</t>
  </si>
  <si>
    <t>Does the application platform have known limitations or bugs that could impact production deployment</t>
  </si>
  <si>
    <t>5=Existing issues identified
3=Issues identifies but fixes in progress
0=No issues</t>
  </si>
  <si>
    <t>User Groups</t>
  </si>
  <si>
    <t>Do you have a formal User Group? Does this group contribute ideas, etc. to your product development plans? How are your User Groups organized? Do you have User Group representation in San Francisco?</t>
  </si>
  <si>
    <t>5 = Product communities and user group exists and very active, with even, workshops and active discussion forums, major community exist in San Francisco
3 = Product group exists through forums and developer communities 
1 = No established user groups</t>
  </si>
  <si>
    <t>Functional</t>
  </si>
  <si>
    <t>Planning - Identify Known Work</t>
  </si>
  <si>
    <t>Override, Auditing, and Super User Functionality</t>
  </si>
  <si>
    <t>Does the application have the ability to return a list of work that is immediate and dispatch it?  Does the application allow manual overrides and manual changes?</t>
  </si>
  <si>
    <t>Authorization using Role Based Access Control (RBAC) on Functionality and Data</t>
  </si>
  <si>
    <t>Does the application have the ability to provide role based access for application and data? Can the application restrict view and edit rights based on individual role? Example: Tree Crew cannot reassign project to pre-inspection.
Does the application support definition of roles like Planners, Supervisors, DMS, Tree Crews, Pre Inspectors, field workers etc. with specific set of access to application and data?</t>
  </si>
  <si>
    <t>5 =Yes, supports role based access to application (screen, tab, field) and data restrictions ( service territory based)
3 =Yes, supports application level role based access and data restrictions
2 =Yes, supports application level role based access
0 =No, not supported</t>
  </si>
  <si>
    <r>
      <t xml:space="preserve">2.1.2.,3.3.1,4.1.2, -CEMA /1.1.1,1.1.4,1.1.5,1.1.6,2.2.1-VC/2.2.1,4.1.1,6.1.1,-RVM                   </t>
    </r>
    <r>
      <rPr>
        <b/>
        <sz val="10"/>
        <color theme="1"/>
        <rFont val="Calibri"/>
        <family val="2"/>
        <scheme val="minor"/>
      </rPr>
      <t>RVM</t>
    </r>
    <r>
      <rPr>
        <sz val="10"/>
        <color theme="1"/>
        <rFont val="Calibri"/>
        <family val="2"/>
        <scheme val="minor"/>
      </rPr>
      <t xml:space="preserve"> - SCUF is able to view assigned projects and in turn assign project to specific CUF? CUF is able to prescribe work and update veg point status in mobile app? SCUF is able to correct data errors in mobile app? Work Crew is able to view projects on mobile app map that are assigned to them? Work Crew can view work but not edit other team members work? Work Crew Supervisor is able to correct data errors?                                                      </t>
    </r>
    <r>
      <rPr>
        <b/>
        <sz val="10"/>
        <color theme="1"/>
        <rFont val="Calibri"/>
        <family val="2"/>
        <scheme val="minor"/>
      </rPr>
      <t>CEMA</t>
    </r>
    <r>
      <rPr>
        <sz val="10"/>
        <color theme="1"/>
        <rFont val="Calibri"/>
        <family val="2"/>
        <scheme val="minor"/>
      </rPr>
      <t xml:space="preserve"> - DMS is able to pull back projects and reassign?                           </t>
    </r>
    <r>
      <rPr>
        <b/>
        <sz val="10"/>
        <color theme="1"/>
        <rFont val="Calibri"/>
        <family val="2"/>
        <scheme val="minor"/>
      </rPr>
      <t>VC</t>
    </r>
    <r>
      <rPr>
        <sz val="10"/>
        <color theme="1"/>
        <rFont val="Calibri"/>
        <family val="2"/>
        <scheme val="minor"/>
      </rPr>
      <t xml:space="preserve"> - SVPM/VPM is able to review and approve forecast dates? SVPM/VPM is able to review projects/ Pole records for data accuracy? SVPM/VPM is able to review constrained Pole records? SVPM/VPM is able to review project status and verify completion? SVPM/VPM is able to review project status and verify completion? Project Coordinator is able to enter plan dates? Project Coordinator is able to enter and update forecast dates? DMS or GF is able to query constrained vegetation points? DMS or GF is able to assign projects out for field inspection? DMS or GF is able to assign projects out for work execution? DMS or GF is able to pull back projects and reassign? DMS or GF is able to change status of projects/vegetation points? VC Technician is able to view and work in mobile app offline? VC Technician is able to edit applicable attributes of existing vegetation points and can add new veg points in the mobile app? VC Technician is able to view and status vegetation as constrained in the mobile app? VC Technician is able to prescribe work and update veg point status in mobile app? General Foreman is able to review work of VC Technician for accuracy and completeness in mobile app? As a VC Technician I will be able to edit circuit map? VC Technician is able to view projects on mobile app map that are assigned to them? VC Technician can view work but not edit other team members work? VC Technician is able to view and work in mobile app offline? VC Technician is able change prescriptions of assigned veg points and can add new veg points in mobile app? VC Technician is able to view and status work as constrained in mobile app?</t>
    </r>
  </si>
  <si>
    <t>Pre-configured solution/ templates</t>
  </si>
  <si>
    <t>Does the application come with pre-built solutions or templates for task completion and user experience scenarios? Does the application provide a pre-designed workflow that can mimic existing  VM processes and specific roles/activities?</t>
  </si>
  <si>
    <t>5 = Yes, solution is preconfigured with required roles, work rules and scheduling policies etc. which may be tweaked based on business needs
0 = No, Not supported</t>
  </si>
  <si>
    <t>Create multiple task/workflow types</t>
  </si>
  <si>
    <t>Does the application have the ability to create multiple task/workflow types (e.g. Planned, Emergency, tag, exceptions)? Does the application have the ability to create new task/workflow templates for each task type?</t>
  </si>
  <si>
    <t>5=Supports the creation of multiple task and workflow types and new templates can be created.
2=Supports the creation of multiple task and workflow types
1=No</t>
  </si>
  <si>
    <r>
      <t xml:space="preserve">2.2.2, 4.1.0 -CEMA, 2.2.2, 2.3.5-RVM,2.3.5-VC                                 </t>
    </r>
    <r>
      <rPr>
        <b/>
        <sz val="10"/>
        <color theme="1"/>
        <rFont val="Calibri"/>
        <family val="2"/>
        <scheme val="minor"/>
      </rPr>
      <t>CEMA</t>
    </r>
    <r>
      <rPr>
        <sz val="10"/>
        <color theme="1"/>
        <rFont val="Calibri"/>
        <family val="2"/>
        <scheme val="minor"/>
      </rPr>
      <t xml:space="preserve"> - CUF is able to edit applicable attributes of existing vegetation points and can add new veg points in the mobile app? Work Crew Supervisor is able to view assigned projects and in turn assign project to specific crew?                                  </t>
    </r>
    <r>
      <rPr>
        <b/>
        <sz val="10"/>
        <color theme="1"/>
        <rFont val="Calibri"/>
        <family val="2"/>
        <scheme val="minor"/>
      </rPr>
      <t>RVM</t>
    </r>
    <r>
      <rPr>
        <sz val="10"/>
        <color theme="1"/>
        <rFont val="Calibri"/>
        <family val="2"/>
        <scheme val="minor"/>
      </rPr>
      <t xml:space="preserve"> - SVPM/VPM is able to review constrained vegetation points? DMS is able to review constrained vegetation points? CUF is able to edit applicable attributes of existing vegetation points and can add new veg points in the mobile app?</t>
    </r>
  </si>
  <si>
    <t>Planning - View Work</t>
  </si>
  <si>
    <t>See all work / ready for field work</t>
  </si>
  <si>
    <t>Does the application have the ability to see all work needed to be planned?  How does the application make it ready for field work?</t>
  </si>
  <si>
    <t>View Work</t>
  </si>
  <si>
    <r>
      <t xml:space="preserve">1.1.4-CEMA,2.3.3-VC,1.1.3,1.1.4-RVM              </t>
    </r>
    <r>
      <rPr>
        <b/>
        <sz val="10"/>
        <color theme="1"/>
        <rFont val="Calibri"/>
        <family val="2"/>
        <scheme val="minor"/>
      </rPr>
      <t>RVM</t>
    </r>
    <r>
      <rPr>
        <sz val="10"/>
        <color theme="1"/>
        <rFont val="Calibri"/>
        <family val="2"/>
        <scheme val="minor"/>
      </rPr>
      <t xml:space="preserve"> - SVPM/VPM is able to review and approve forecast dates? DMS is able to enter and update forecast dates?</t>
    </r>
  </si>
  <si>
    <t xml:space="preserve">Contractor Address Book Management </t>
  </si>
  <si>
    <t>Does the application allow for contractor management and integrate with other contractor management applications?  If so, how?</t>
  </si>
  <si>
    <t>WRO Adjustments</t>
  </si>
  <si>
    <t>Create Work Packages</t>
  </si>
  <si>
    <t>Does the application have the ability to create work packages?  Does the application provide guided data entry?  Does the application allow the user to attach relevant documents and completion forms?  What type of loading features are available? "If yes, can we add a QA level post work package creation?"</t>
  </si>
  <si>
    <r>
      <t xml:space="preserve">1.1.7,3.2.1-CEMA,6.2.3-RVM,2.3.5-VC                  </t>
    </r>
    <r>
      <rPr>
        <b/>
        <sz val="10"/>
        <color theme="1"/>
        <rFont val="Calibri"/>
        <family val="2"/>
        <scheme val="minor"/>
      </rPr>
      <t>CEMA</t>
    </r>
    <r>
      <rPr>
        <sz val="10"/>
        <color theme="1"/>
        <rFont val="Calibri"/>
        <family val="2"/>
        <scheme val="minor"/>
      </rPr>
      <t xml:space="preserve"> - DMS is able to assign projects out for field inspection? DMS is able to assign projects out for work execution?</t>
    </r>
  </si>
  <si>
    <t>Configuration Capability</t>
  </si>
  <si>
    <t>Does application support configuration of different data capture forms and checklist? Can we change the way the work is displayed? Can we make minor changes to drop down selections and fields independently or do we need vendor support to change once configured?</t>
  </si>
  <si>
    <t>5 = Yes, application enable UI based configuration of apps by business
3 = Yes, application support UI changes through editing of configuration files
2 = No, need additional tools to design new forms
0 = no, not supported</t>
  </si>
  <si>
    <t>Task Dependencies/Constraints</t>
  </si>
  <si>
    <t>Does the application have the ability to identify task dependencies/constraints (i.e. the ability of the software to recognize dependencies and reschedule all work accordingly (Dependencies on other task and materials)?</t>
  </si>
  <si>
    <t xml:space="preserve">Task management </t>
  </si>
  <si>
    <t xml:space="preserve">Does the application have the ability to perform task management (e.g., create/update, change priority, split jobs into separate tasks etc.)?  </t>
  </si>
  <si>
    <r>
      <t xml:space="preserve">1.1.2-VC,1.1.2-CEMA,1.1.3-RVM                        </t>
    </r>
    <r>
      <rPr>
        <b/>
        <sz val="10"/>
        <color theme="1"/>
        <rFont val="Calibri"/>
        <family val="2"/>
        <scheme val="minor"/>
      </rPr>
      <t>RVM</t>
    </r>
    <r>
      <rPr>
        <sz val="10"/>
        <color theme="1"/>
        <rFont val="Calibri"/>
        <family val="2"/>
        <scheme val="minor"/>
      </rPr>
      <t xml:space="preserve"> - SVPM/VPM is able to review and approve forecast dates? DMS is able to enter and update forecast dates?                          </t>
    </r>
    <r>
      <rPr>
        <b/>
        <sz val="10"/>
        <color theme="1"/>
        <rFont val="Calibri"/>
        <family val="2"/>
        <scheme val="minor"/>
      </rPr>
      <t>CEMA</t>
    </r>
    <r>
      <rPr>
        <sz val="10"/>
        <color theme="1"/>
        <rFont val="Calibri"/>
        <family val="2"/>
        <scheme val="minor"/>
      </rPr>
      <t xml:space="preserve"> - DMS is able to enter plan dates?</t>
    </r>
  </si>
  <si>
    <t>Workflow / Task Routing</t>
  </si>
  <si>
    <t>Does the application perform task routing/assignment for work preparation?  Can this application support multiple work management styles (tree crew first, etc)?</t>
  </si>
  <si>
    <r>
      <t xml:space="preserve">1.1.2-VC,1.1.2-CEMA,1.1.3-RVM                        </t>
    </r>
    <r>
      <rPr>
        <b/>
        <sz val="10"/>
        <color theme="1"/>
        <rFont val="Calibri"/>
        <family val="2"/>
        <scheme val="minor"/>
      </rPr>
      <t>RVM</t>
    </r>
    <r>
      <rPr>
        <sz val="10"/>
        <color theme="1"/>
        <rFont val="Calibri"/>
        <family val="2"/>
        <scheme val="minor"/>
      </rPr>
      <t xml:space="preserve"> - SVPM/VPM is able to review and approve forecast dates? DMS is able to enter and update forecast dates?                                               </t>
    </r>
    <r>
      <rPr>
        <b/>
        <sz val="10"/>
        <color theme="1"/>
        <rFont val="Calibri"/>
        <family val="2"/>
        <scheme val="minor"/>
      </rPr>
      <t>CEMA</t>
    </r>
    <r>
      <rPr>
        <sz val="10"/>
        <color theme="1"/>
        <rFont val="Calibri"/>
        <family val="2"/>
        <scheme val="minor"/>
      </rPr>
      <t xml:space="preserve"> - DMS is able to enter plan dates?</t>
    </r>
  </si>
  <si>
    <t>Dispatch</t>
  </si>
  <si>
    <t xml:space="preserve">Bulk dispatch of Capacity work to tree companies </t>
  </si>
  <si>
    <t xml:space="preserve">Does the application have the ability to support bulk dispatch of capacity work to tree companies? </t>
  </si>
  <si>
    <t>Standard Dispatch</t>
  </si>
  <si>
    <r>
      <rPr>
        <b/>
        <sz val="10"/>
        <color theme="1"/>
        <rFont val="Calibri"/>
        <family val="2"/>
        <scheme val="minor"/>
      </rPr>
      <t>VC</t>
    </r>
    <r>
      <rPr>
        <sz val="10"/>
        <color theme="1"/>
        <rFont val="Calibri"/>
        <family val="2"/>
        <scheme val="minor"/>
      </rPr>
      <t xml:space="preserve"> - How satisfied were you with the platforms ability to do bulk work items for dispatch or assignment?                                            </t>
    </r>
    <r>
      <rPr>
        <b/>
        <sz val="10"/>
        <color theme="1"/>
        <rFont val="Calibri"/>
        <family val="2"/>
        <scheme val="minor"/>
      </rPr>
      <t>CEMA</t>
    </r>
    <r>
      <rPr>
        <sz val="10"/>
        <color theme="1"/>
        <rFont val="Calibri"/>
        <family val="2"/>
        <scheme val="minor"/>
      </rPr>
      <t xml:space="preserve"> - How satisfied were you with the platforms ability to do bulk work items for dispatch or assignment?                                                              </t>
    </r>
    <r>
      <rPr>
        <b/>
        <sz val="10"/>
        <color theme="1"/>
        <rFont val="Calibri"/>
        <family val="2"/>
        <scheme val="minor"/>
      </rPr>
      <t>RVM</t>
    </r>
    <r>
      <rPr>
        <sz val="10"/>
        <color theme="1"/>
        <rFont val="Calibri"/>
        <family val="2"/>
        <scheme val="minor"/>
      </rPr>
      <t xml:space="preserve"> - How satisfied were you with the platforms ability to do bulk work items for dispatch or assignment?</t>
    </r>
  </si>
  <si>
    <t>Route Assignment and Optimization</t>
  </si>
  <si>
    <t>Does the application have the ability to optimize the path end users should follow and assign jobs accordingly?</t>
  </si>
  <si>
    <t>5 = Yes, route optimization feature available.
0 = No, not supported</t>
  </si>
  <si>
    <r>
      <rPr>
        <b/>
        <sz val="10"/>
        <color theme="1"/>
        <rFont val="Calibri"/>
        <family val="2"/>
        <scheme val="minor"/>
      </rPr>
      <t>VC</t>
    </r>
    <r>
      <rPr>
        <sz val="10"/>
        <color theme="1"/>
        <rFont val="Calibri"/>
        <family val="2"/>
        <scheme val="minor"/>
      </rPr>
      <t xml:space="preserve"> - How satisfied were you with the platforms ability to make route assignments?                                  </t>
    </r>
    <r>
      <rPr>
        <b/>
        <sz val="10"/>
        <color theme="1"/>
        <rFont val="Calibri"/>
        <family val="2"/>
        <scheme val="minor"/>
      </rPr>
      <t>CEMA</t>
    </r>
    <r>
      <rPr>
        <sz val="10"/>
        <color theme="1"/>
        <rFont val="Calibri"/>
        <family val="2"/>
        <scheme val="minor"/>
      </rPr>
      <t xml:space="preserve">- How satisfied were you with the platforms ability to make route assignments?                        </t>
    </r>
    <r>
      <rPr>
        <b/>
        <sz val="10"/>
        <color theme="1"/>
        <rFont val="Calibri"/>
        <family val="2"/>
        <scheme val="minor"/>
      </rPr>
      <t xml:space="preserve">      RVM</t>
    </r>
    <r>
      <rPr>
        <sz val="10"/>
        <color theme="1"/>
        <rFont val="Calibri"/>
        <family val="2"/>
        <scheme val="minor"/>
      </rPr>
      <t xml:space="preserve"> - How satisfied were you with the platforms ability to make route assignments?</t>
    </r>
  </si>
  <si>
    <t xml:space="preserve">Integration with External 3rd Resources </t>
  </si>
  <si>
    <t>Does the application have the ability to communicate with other applications seamlessly? Does the application have the ability to integrate with Mutual Aid tools? Eg: (Mutual Aid, CalTrans etc)</t>
  </si>
  <si>
    <t>Major Emergency Dispatch</t>
  </si>
  <si>
    <t>Vendor and Contractor Communication</t>
  </si>
  <si>
    <t xml:space="preserve">Does that application have the ability to communicate and coordinate with external vendors/contractors? </t>
  </si>
  <si>
    <t>Mobile/Field Work Creation for other groups within PG&amp;E</t>
  </si>
  <si>
    <t>Does the application have the ability for a field worker to create work for any line of business?
Can the PI create work request for other teams such as system inspections, GIS, etc.…?</t>
  </si>
  <si>
    <t>Execute - Field Updates</t>
  </si>
  <si>
    <t>Online /Offline Data</t>
  </si>
  <si>
    <t xml:space="preserve">Does application support offline data capture?  Can maps and information be cached?
Does application support downloads of master data onto the mobile device?
What is included in the offline capabilities? 
</t>
  </si>
  <si>
    <t>5 =Yes, supports online and offline mode, with data synchronization 
0 = No, supports only on online / connected mode</t>
  </si>
  <si>
    <r>
      <t xml:space="preserve">6.5.1,  2.2.1-VC                                           </t>
    </r>
    <r>
      <rPr>
        <b/>
        <sz val="10"/>
        <color theme="1"/>
        <rFont val="Calibri"/>
        <family val="2"/>
        <scheme val="minor"/>
      </rPr>
      <t>VC</t>
    </r>
    <r>
      <rPr>
        <sz val="10"/>
        <color theme="1"/>
        <rFont val="Calibri"/>
        <family val="2"/>
        <scheme val="minor"/>
      </rPr>
      <t xml:space="preserve"> - DMS or GF is able to assign projects out for field inspection? DMS or GF is able to assign projects out for work execution? DMS or GF is able to pull back projects and reassign? DMS or GF is able to change status of projects/vegetation points? VC Technician is able to view and edit projects on mobile app map that are assigned to them? VC Technician able to view project but not edit other team members projects? VC Technician is able to view and work in mobile app offline? VC Technician is able to edit applicable attributes of existing vegetation points and can add new veg points in the mobile app? VC Technician is able to view and status vegetation as constrained in the mobile app? VC Technician is able to prescribe work and update veg point status in mobile app? General Foreman is able to review work of VC Technician for accuracy and completeness in mobile app? As a VC Technician I will be able to edit circuit map? VC Technician is able to view projects on mobile app map that are assigned to them? VC Technician can view work but not edit other team members work? VC Technician is able to view and work in mobile app offline? VC Technician is able change prescriptions of assigned veg points and can add new veg points in mobile app? VC Technician is able to view and status work as constrained in mobile app?</t>
    </r>
  </si>
  <si>
    <t>Capture supervisor feedback for task completion</t>
  </si>
  <si>
    <t>Explain how the application manages supervisor feedback of rejected/incomplete work?  Is there any provision to notify field technician about comment made by supervisor?  Is a workflow triggered when work is rejected / marked incomplete?</t>
  </si>
  <si>
    <r>
      <t xml:space="preserve">6.1.4-CEMA,6.1.4-VC,6.1.5-RVM </t>
    </r>
    <r>
      <rPr>
        <b/>
        <sz val="10"/>
        <color theme="1"/>
        <rFont val="Calibri"/>
        <family val="2"/>
        <scheme val="minor"/>
      </rPr>
      <t>RVM</t>
    </r>
    <r>
      <rPr>
        <sz val="10"/>
        <color theme="1"/>
        <rFont val="Calibri"/>
        <family val="2"/>
        <scheme val="minor"/>
      </rPr>
      <t xml:space="preserve"> - CUF is able to status segments and projects as complete in mobile app? Work Crew Supervisor is able to review work of Work Crew for accuracy and completeness?                                  </t>
    </r>
    <r>
      <rPr>
        <b/>
        <sz val="10"/>
        <color theme="1"/>
        <rFont val="Calibri"/>
        <family val="2"/>
        <scheme val="minor"/>
      </rPr>
      <t>CEMA</t>
    </r>
    <r>
      <rPr>
        <sz val="10"/>
        <color theme="1"/>
        <rFont val="Calibri"/>
        <family val="2"/>
        <scheme val="minor"/>
      </rPr>
      <t xml:space="preserve"> - SCUF is able to review work of CUF for accuracy and completeness in mobile app? </t>
    </r>
  </si>
  <si>
    <t>Business Validation</t>
  </si>
  <si>
    <t>Does application support business rules at mobility component for validation of field data capture? Ex:Can an R4 removal code be put on a tree that is less than 36in diameter?
Can the business control these rules?
Does the application have the ability to perform real-time validation of data with the host system and auto populate the completion form?</t>
  </si>
  <si>
    <t>5 = Yes, support business validation through rules configured in the UI
3 = Yes, support business validation through rules configured by scripting/code
0 = No, not supported</t>
  </si>
  <si>
    <r>
      <t xml:space="preserve">6.1.1-CEMA,6.1.4-RVM,6.1.3-VC </t>
    </r>
    <r>
      <rPr>
        <b/>
        <sz val="10"/>
        <color theme="1"/>
        <rFont val="Calibri"/>
        <family val="2"/>
        <scheme val="minor"/>
      </rPr>
      <t>CEMA</t>
    </r>
    <r>
      <rPr>
        <sz val="10"/>
        <color theme="1"/>
        <rFont val="Calibri"/>
        <family val="2"/>
        <scheme val="minor"/>
      </rPr>
      <t xml:space="preserve"> - SCUF is able to correct data errors in mobile app? Work Crew Supervisor is able to correct data errors?                                     </t>
    </r>
    <r>
      <rPr>
        <b/>
        <sz val="10"/>
        <color theme="1"/>
        <rFont val="Calibri"/>
        <family val="2"/>
        <scheme val="minor"/>
      </rPr>
      <t>RVM</t>
    </r>
    <r>
      <rPr>
        <sz val="10"/>
        <color theme="1"/>
        <rFont val="Calibri"/>
        <family val="2"/>
        <scheme val="minor"/>
      </rPr>
      <t xml:space="preserve"> - SCUF is able to review work of CUF for accuracy and completeness in mobile app?</t>
    </r>
  </si>
  <si>
    <t>Ability to attach media files to task/workflow step</t>
  </si>
  <si>
    <t>Does the application have the ability to attach media files to task?  Does the application have the ability to attach media files to an asset?  Provide a list of fields in which the user is able to attach media files.  What are all type of file like pdf, jpeg, word, mpg etc.</t>
  </si>
  <si>
    <r>
      <t xml:space="preserve">4.3.1-VC,4.3.1-RVM,4.3.2, 6.3.1-CEMA                                                           </t>
    </r>
    <r>
      <rPr>
        <b/>
        <sz val="10"/>
        <color theme="1"/>
        <rFont val="Calibri"/>
        <family val="2"/>
        <scheme val="minor"/>
      </rPr>
      <t>VC</t>
    </r>
    <r>
      <rPr>
        <sz val="10"/>
        <color theme="1"/>
        <rFont val="Calibri"/>
        <family val="2"/>
        <scheme val="minor"/>
      </rPr>
      <t xml:space="preserve"> - VC Technician is able to attach photos in mobile app?            </t>
    </r>
    <r>
      <rPr>
        <b/>
        <sz val="10"/>
        <color theme="1"/>
        <rFont val="Calibri"/>
        <family val="2"/>
        <scheme val="minor"/>
      </rPr>
      <t>CEMA</t>
    </r>
    <r>
      <rPr>
        <sz val="10"/>
        <color theme="1"/>
        <rFont val="Calibri"/>
        <family val="2"/>
        <scheme val="minor"/>
      </rPr>
      <t xml:space="preserve"> - SVPM/VPM is able to review project status and verify completion?                                           </t>
    </r>
    <r>
      <rPr>
        <b/>
        <sz val="10"/>
        <color theme="1"/>
        <rFont val="Calibri"/>
        <family val="2"/>
        <scheme val="minor"/>
      </rPr>
      <t>RVM</t>
    </r>
    <r>
      <rPr>
        <sz val="10"/>
        <color theme="1"/>
        <rFont val="Calibri"/>
        <family val="2"/>
        <scheme val="minor"/>
      </rPr>
      <t xml:space="preserve"> - CUF is able to attach photos? Work Crew is able change prescriptions of assigned veg points and can add new veg points in mobile app? Work Crew is able to attach photos in mobile app?</t>
    </r>
  </si>
  <si>
    <t>Access veg point and asset details and media files during work execution</t>
  </si>
  <si>
    <t>Does the application have the ability to access veg point and asset details, and media files during work execution including previous inspection data already in the system?</t>
  </si>
  <si>
    <r>
      <t xml:space="preserve">2.2.1,2.2.2-CEMA,2.2.2,2.2.3,2.2.4-VC,2.2.2,2.2.3-RVM                                </t>
    </r>
    <r>
      <rPr>
        <b/>
        <sz val="10"/>
        <color theme="1"/>
        <rFont val="Calibri"/>
        <family val="2"/>
        <scheme val="minor"/>
      </rPr>
      <t>CEMA</t>
    </r>
    <r>
      <rPr>
        <sz val="10"/>
        <color theme="1"/>
        <rFont val="Calibri"/>
        <family val="2"/>
        <scheme val="minor"/>
      </rPr>
      <t xml:space="preserve"> - SCUF is able to view assigned projects and in turn assign project to specific CUF? CUF is able to prescribe work and update veg point status in mobile app? CUF is able to edit applicable attributes of existing vegetation points and can add new veg points in the mobile app?                                                       </t>
    </r>
    <r>
      <rPr>
        <b/>
        <sz val="10"/>
        <color theme="1"/>
        <rFont val="Calibri"/>
        <family val="2"/>
        <scheme val="minor"/>
      </rPr>
      <t>RVM</t>
    </r>
    <r>
      <rPr>
        <sz val="10"/>
        <color theme="1"/>
        <rFont val="Calibri"/>
        <family val="2"/>
        <scheme val="minor"/>
      </rPr>
      <t xml:space="preserve"> - CUF is able to edit applicable attributes of existing vegetation points and can add new veg points in the mobile app?</t>
    </r>
  </si>
  <si>
    <t>All supporting documentation available electronically</t>
  </si>
  <si>
    <t xml:space="preserve">Does the application provide all information about a job electronically; including any guidance material and veg point history?  </t>
  </si>
  <si>
    <t>5 = Supported as Delivered out-of-the-box
2 = Dependency on  additional  module to meet functional feature
1=  No Modular functional feature available</t>
  </si>
  <si>
    <t>Automatically record task and job completion</t>
  </si>
  <si>
    <t>Does the application automatically record task and job completion?  Does it meet TVAC criteria (Traceable, Verifiable, Accurate, Correct)</t>
  </si>
  <si>
    <t>6.4.1-RVM</t>
  </si>
  <si>
    <t>Drawing Feature Integration with GIS for Map/Field corrections</t>
  </si>
  <si>
    <t>Does the application have drawing features integrated with GIS to capture corrections/report observations (red lining) from the field? If yes, can redlines be submitted as suggestions so that the appropriate department can accept/reject the correction? Can the acceptance/rejection be sent to the submitter? How can the progress of these submissions be tracked, i.e. still open/closed, etc.?</t>
  </si>
  <si>
    <r>
      <rPr>
        <b/>
        <sz val="10"/>
        <color theme="1"/>
        <rFont val="Calibri"/>
        <family val="2"/>
        <scheme val="minor"/>
      </rPr>
      <t>VC</t>
    </r>
    <r>
      <rPr>
        <sz val="10"/>
        <color theme="1"/>
        <rFont val="Calibri"/>
        <family val="2"/>
        <scheme val="minor"/>
      </rPr>
      <t xml:space="preserve"> - How would you rank the platforms ability to capture map corrections (add line/poles where it may not exist in GIS)?                                                </t>
    </r>
    <r>
      <rPr>
        <b/>
        <sz val="10"/>
        <color theme="1"/>
        <rFont val="Calibri"/>
        <family val="2"/>
        <scheme val="minor"/>
      </rPr>
      <t>CEMA</t>
    </r>
    <r>
      <rPr>
        <sz val="10"/>
        <color theme="1"/>
        <rFont val="Calibri"/>
        <family val="2"/>
        <scheme val="minor"/>
      </rPr>
      <t xml:space="preserve"> - How would you rank the platforms ability to capture map corrections (add line/poles where it may not exist in GIS)?                                                   </t>
    </r>
    <r>
      <rPr>
        <b/>
        <sz val="10"/>
        <color theme="1"/>
        <rFont val="Calibri"/>
        <family val="2"/>
        <scheme val="minor"/>
      </rPr>
      <t>RVM</t>
    </r>
    <r>
      <rPr>
        <sz val="10"/>
        <color theme="1"/>
        <rFont val="Calibri"/>
        <family val="2"/>
        <scheme val="minor"/>
      </rPr>
      <t xml:space="preserve"> - How would you rank the platforms ability to capture map corrections (add line/poles where it may not exist in GIS)?</t>
    </r>
  </si>
  <si>
    <t>Link follow up tasks raised from field with parent task</t>
  </si>
  <si>
    <t>Does the application allow for a task to be linked back to a common asset or veg point? Can various programs use the same veg point/asset but attach different tasks?</t>
  </si>
  <si>
    <t>Operations Integrity</t>
  </si>
  <si>
    <t>Does the application ensure operation practices are followed including safety and Business Operations requirements?</t>
  </si>
  <si>
    <t>Retrieve Assigned Tasks and Accept/Reject/Delegate</t>
  </si>
  <si>
    <t>Does the application have the ability to retrieve assigned tasks and then accept, reject, or delegate? If yes, can the user add comments? Also, can a supervisor/scheduler override acceptance/rejections, etc.?</t>
  </si>
  <si>
    <r>
      <t xml:space="preserve">2.1.2,4.1.2-CEMA, 2.2.1,4.2.1,6.2.1-RVM                                                               </t>
    </r>
    <r>
      <rPr>
        <b/>
        <sz val="10"/>
        <color theme="1"/>
        <rFont val="Calibri"/>
        <family val="2"/>
        <scheme val="minor"/>
      </rPr>
      <t>RVM</t>
    </r>
    <r>
      <rPr>
        <sz val="10"/>
        <color theme="1"/>
        <rFont val="Calibri"/>
        <family val="2"/>
        <scheme val="minor"/>
      </rPr>
      <t xml:space="preserve"> - SCUF is able to view assigned projects and in turn assign project to specific CUF? CUF is able to prescribe work and update veg point status in mobile app? How would you rank the ability of the platform to capture alerts or elevate issues for others to see?                                       </t>
    </r>
    <r>
      <rPr>
        <b/>
        <sz val="10"/>
        <color theme="1"/>
        <rFont val="Calibri"/>
        <family val="2"/>
        <scheme val="minor"/>
      </rPr>
      <t>CEMA</t>
    </r>
    <r>
      <rPr>
        <sz val="10"/>
        <color theme="1"/>
        <rFont val="Calibri"/>
        <family val="2"/>
        <scheme val="minor"/>
      </rPr>
      <t xml:space="preserve"> - How would you rank the ability of the platform to capture alerts or elevate issues for others to see?                                                                      </t>
    </r>
    <r>
      <rPr>
        <b/>
        <sz val="10"/>
        <color theme="1"/>
        <rFont val="Calibri"/>
        <family val="2"/>
        <scheme val="minor"/>
      </rPr>
      <t>VC</t>
    </r>
    <r>
      <rPr>
        <sz val="10"/>
        <color theme="1"/>
        <rFont val="Calibri"/>
        <family val="2"/>
        <scheme val="minor"/>
      </rPr>
      <t xml:space="preserve"> - How would you rank the ability of the platform to capture alerts or elevate issues for others to see?   </t>
    </r>
  </si>
  <si>
    <t>Risk events</t>
  </si>
  <si>
    <t xml:space="preserve">Does the application allow the user to create realized risk events (e.g. alerts, issues) from the field?   </t>
  </si>
  <si>
    <r>
      <t xml:space="preserve">4.3.1-CEMA                                              </t>
    </r>
    <r>
      <rPr>
        <b/>
        <sz val="10"/>
        <color theme="1"/>
        <rFont val="Calibri"/>
        <family val="2"/>
        <scheme val="minor"/>
      </rPr>
      <t>CEMA</t>
    </r>
    <r>
      <rPr>
        <sz val="10"/>
        <color theme="1"/>
        <rFont val="Calibri"/>
        <family val="2"/>
        <scheme val="minor"/>
      </rPr>
      <t xml:space="preserve"> - CUF is able to attach photos? Work Crew is able change prescriptions of assigned veg points and can add new veg points in mobile app? Work Crew is able to attach photos in mobile app? How would you rank the ability of the platform to capture alerts or elevate issues for others to see?                       </t>
    </r>
    <r>
      <rPr>
        <b/>
        <sz val="10"/>
        <color theme="1"/>
        <rFont val="Calibri"/>
        <family val="2"/>
        <scheme val="minor"/>
      </rPr>
      <t xml:space="preserve"> RVM</t>
    </r>
    <r>
      <rPr>
        <sz val="10"/>
        <color theme="1"/>
        <rFont val="Calibri"/>
        <family val="2"/>
        <scheme val="minor"/>
      </rPr>
      <t xml:space="preserve"> - How would you rank the ability of the platform to capture alerts or elevate issues for others to see?                                                            </t>
    </r>
    <r>
      <rPr>
        <b/>
        <sz val="10"/>
        <color theme="1"/>
        <rFont val="Calibri"/>
        <family val="2"/>
        <scheme val="minor"/>
      </rPr>
      <t>VC</t>
    </r>
    <r>
      <rPr>
        <sz val="10"/>
        <color theme="1"/>
        <rFont val="Calibri"/>
        <family val="2"/>
        <scheme val="minor"/>
      </rPr>
      <t xml:space="preserve"> - How would you rank the ability of the platform to capture alerts or elevate issues for others to see?</t>
    </r>
  </si>
  <si>
    <t>Training needs - online</t>
  </si>
  <si>
    <t>Is training available online for technicians?</t>
  </si>
  <si>
    <r>
      <rPr>
        <b/>
        <sz val="10"/>
        <color theme="1"/>
        <rFont val="Calibri"/>
        <family val="2"/>
        <scheme val="minor"/>
      </rPr>
      <t>VC</t>
    </r>
    <r>
      <rPr>
        <sz val="10"/>
        <color theme="1"/>
        <rFont val="Calibri"/>
        <family val="2"/>
        <scheme val="minor"/>
      </rPr>
      <t xml:space="preserve"> - How satisfied were you with the POC training and availability of online guides/tools to help? </t>
    </r>
    <r>
      <rPr>
        <b/>
        <sz val="10"/>
        <color theme="1"/>
        <rFont val="Calibri"/>
        <family val="2"/>
        <scheme val="minor"/>
      </rPr>
      <t>CEMA</t>
    </r>
    <r>
      <rPr>
        <sz val="10"/>
        <color theme="1"/>
        <rFont val="Calibri"/>
        <family val="2"/>
        <scheme val="minor"/>
      </rPr>
      <t xml:space="preserve"> - How satisfied were you with the POC training and availability of online guides/tools to help?                                                                                            </t>
    </r>
    <r>
      <rPr>
        <b/>
        <sz val="10"/>
        <color theme="1"/>
        <rFont val="Calibri"/>
        <family val="2"/>
        <scheme val="minor"/>
      </rPr>
      <t>RVM</t>
    </r>
    <r>
      <rPr>
        <sz val="10"/>
        <color theme="1"/>
        <rFont val="Calibri"/>
        <family val="2"/>
        <scheme val="minor"/>
      </rPr>
      <t xml:space="preserve"> - How satisfied were you with the POC training and availability of online guides/tools to help?</t>
    </r>
  </si>
  <si>
    <t>View asset, location and customer information using handheld</t>
  </si>
  <si>
    <t>Does the application have the ability to view asset, location and customer information using a handheld?</t>
  </si>
  <si>
    <t>2.1.1-CEMA,</t>
  </si>
  <si>
    <t>GIS functionalities for Mobile</t>
  </si>
  <si>
    <t>Does the mobile application work seamlessly with GIS layers and functionality? Is the layers menu easy to find or readily available? Are layers quick(2 clicks or less) to toggle on/off or add as needed?</t>
  </si>
  <si>
    <t>5 =Yes, supported
3=Support, but not seamless/intuitive
0 =No, not supported</t>
  </si>
  <si>
    <t>GPS Tracking</t>
  </si>
  <si>
    <t>Does the application support capturing GPS locations for Field Technicians to include as part of the job?</t>
  </si>
  <si>
    <t>5 = Supported completely out of the box
3 = Supported with bit of customization and 3rd Party licenses
0 = Not supported</t>
  </si>
  <si>
    <t>Real-Time Locate /Field Technician Location</t>
  </si>
  <si>
    <t>Describe the methods by which the system can gather information regarding field worker locations to create breadcrumbs. How is this information transmitted and stored? How is access to this information controlled?</t>
  </si>
  <si>
    <t>5 = Yes, real time location of field worker can be tracked
0 = No, not supported</t>
  </si>
  <si>
    <t>View nearby jobs and their crew details</t>
  </si>
  <si>
    <t>Does the application have the ability to view nearby jobs?</t>
  </si>
  <si>
    <r>
      <t xml:space="preserve">2.1.1-VC                                                      </t>
    </r>
    <r>
      <rPr>
        <b/>
        <sz val="10"/>
        <color theme="1"/>
        <rFont val="Calibri"/>
        <family val="2"/>
        <scheme val="minor"/>
      </rPr>
      <t>VC</t>
    </r>
    <r>
      <rPr>
        <sz val="10"/>
        <color theme="1"/>
        <rFont val="Calibri"/>
        <family val="2"/>
        <scheme val="minor"/>
      </rPr>
      <t>- VC Technician is able to view and edit projects on mobile app map that are assigned to them? VC Technician able to view project but not edit other team members projects?</t>
    </r>
  </si>
  <si>
    <t>User Experience</t>
  </si>
  <si>
    <t>Look and Feel</t>
  </si>
  <si>
    <t xml:space="preserve">Does the application provide easy access to features and functionality?  
Is the application user friendly and intuitive?
Does it take minimal clicks to navigate across the modules? </t>
  </si>
  <si>
    <t>5 = Yes, It is easy to navigate and user friendly
3 =  Some screens are user friendly, others are not
0 = Application is hard to navigate and not user friendly</t>
  </si>
  <si>
    <r>
      <rPr>
        <b/>
        <sz val="10"/>
        <color theme="1"/>
        <rFont val="Calibri"/>
        <family val="2"/>
        <scheme val="minor"/>
      </rPr>
      <t>VC</t>
    </r>
    <r>
      <rPr>
        <sz val="10"/>
        <color theme="1"/>
        <rFont val="Calibri"/>
        <family val="2"/>
        <scheme val="minor"/>
      </rPr>
      <t xml:space="preserve"> -  How would you rank the look/feel of the application?                                    </t>
    </r>
    <r>
      <rPr>
        <b/>
        <sz val="10"/>
        <color theme="1"/>
        <rFont val="Calibri"/>
        <family val="2"/>
        <scheme val="minor"/>
      </rPr>
      <t>CEMA</t>
    </r>
    <r>
      <rPr>
        <sz val="10"/>
        <color theme="1"/>
        <rFont val="Calibri"/>
        <family val="2"/>
        <scheme val="minor"/>
      </rPr>
      <t xml:space="preserve"> -  How would you rank the look/feel of the application?                               </t>
    </r>
    <r>
      <rPr>
        <b/>
        <sz val="10"/>
        <color theme="1"/>
        <rFont val="Calibri"/>
        <family val="2"/>
        <scheme val="minor"/>
      </rPr>
      <t>RVM</t>
    </r>
    <r>
      <rPr>
        <sz val="10"/>
        <color theme="1"/>
        <rFont val="Calibri"/>
        <family val="2"/>
        <scheme val="minor"/>
      </rPr>
      <t xml:space="preserve"> - How would you rank the look/feel of the application?</t>
    </r>
  </si>
  <si>
    <t>Interactive Map Functionality</t>
  </si>
  <si>
    <t xml:space="preserve">Does the application provide easy access to features and functionality?  
Is the application user friendly and intuitive?
Does it take minimal clicks to navigate between maps and layers? </t>
  </si>
  <si>
    <t>5 = Yes, It is easy to navigate and user friendly when viewing maps
3 =  Some screens are user friendly when viewing maps, others are not
0 = Application is hard to navigate and not user friendly</t>
  </si>
  <si>
    <r>
      <rPr>
        <b/>
        <sz val="10"/>
        <color theme="1"/>
        <rFont val="Calibri"/>
        <family val="2"/>
        <scheme val="minor"/>
      </rPr>
      <t>VC</t>
    </r>
    <r>
      <rPr>
        <sz val="10"/>
        <color theme="1"/>
        <rFont val="Calibri"/>
        <family val="2"/>
        <scheme val="minor"/>
      </rPr>
      <t xml:space="preserve"> - How satisfied were you with the number of clicks and screens you had to navigate?                                 </t>
    </r>
    <r>
      <rPr>
        <b/>
        <sz val="10"/>
        <color theme="1"/>
        <rFont val="Calibri"/>
        <family val="2"/>
        <scheme val="minor"/>
      </rPr>
      <t>CEMA</t>
    </r>
    <r>
      <rPr>
        <sz val="10"/>
        <color theme="1"/>
        <rFont val="Calibri"/>
        <family val="2"/>
        <scheme val="minor"/>
      </rPr>
      <t xml:space="preserve"> -  How satisfied were you with the number of clicks and screens you had to navigate?                               </t>
    </r>
    <r>
      <rPr>
        <b/>
        <sz val="10"/>
        <color theme="1"/>
        <rFont val="Calibri"/>
        <family val="2"/>
        <scheme val="minor"/>
      </rPr>
      <t>RVM</t>
    </r>
    <r>
      <rPr>
        <sz val="10"/>
        <color theme="1"/>
        <rFont val="Calibri"/>
        <family val="2"/>
        <scheme val="minor"/>
      </rPr>
      <t xml:space="preserve"> - How satisfied were you with the number of clicks and screens you had to navigate?</t>
    </r>
  </si>
  <si>
    <t>Intuitive Design</t>
  </si>
  <si>
    <t>Does the application provide visibly appealing and intutive views for  planned, dispatched,  work execution status and other work management functions?</t>
  </si>
  <si>
    <r>
      <rPr>
        <b/>
        <sz val="10"/>
        <color theme="1"/>
        <rFont val="Calibri"/>
        <family val="2"/>
        <scheme val="minor"/>
      </rPr>
      <t>VC</t>
    </r>
    <r>
      <rPr>
        <sz val="10"/>
        <color theme="1"/>
        <rFont val="Calibri"/>
        <family val="2"/>
        <scheme val="minor"/>
      </rPr>
      <t xml:space="preserve"> - How would you rank the ease of access to the features and the overall use the application for your job function?                                 </t>
    </r>
    <r>
      <rPr>
        <b/>
        <sz val="10"/>
        <color theme="1"/>
        <rFont val="Calibri"/>
        <family val="2"/>
        <scheme val="minor"/>
      </rPr>
      <t>CEMA</t>
    </r>
    <r>
      <rPr>
        <sz val="10"/>
        <color theme="1"/>
        <rFont val="Calibri"/>
        <family val="2"/>
        <scheme val="minor"/>
      </rPr>
      <t xml:space="preserve"> - How would you rank the ease of access to the features and the overall use the application for your job function?                                </t>
    </r>
    <r>
      <rPr>
        <b/>
        <sz val="10"/>
        <color theme="1"/>
        <rFont val="Calibri"/>
        <family val="2"/>
        <scheme val="minor"/>
      </rPr>
      <t>RVM</t>
    </r>
    <r>
      <rPr>
        <sz val="10"/>
        <color theme="1"/>
        <rFont val="Calibri"/>
        <family val="2"/>
        <scheme val="minor"/>
      </rPr>
      <t xml:space="preserve"> - How would you rank the ease of access to the features and the overall use the application for your job function?</t>
    </r>
  </si>
  <si>
    <t>Customization and personalization</t>
  </si>
  <si>
    <t>Does application support personalization or customization for users; such as: layout of menus, bookmarking favorites etc.?</t>
  </si>
  <si>
    <r>
      <rPr>
        <b/>
        <sz val="10"/>
        <color theme="1"/>
        <rFont val="Calibri"/>
        <family val="2"/>
        <scheme val="minor"/>
      </rPr>
      <t>VC</t>
    </r>
    <r>
      <rPr>
        <sz val="10"/>
        <color theme="1"/>
        <rFont val="Calibri"/>
        <family val="2"/>
        <scheme val="minor"/>
      </rPr>
      <t xml:space="preserve"> - How satisfied were you with the ability to change base layers or personalize the application within the limits of the POC?                                    </t>
    </r>
    <r>
      <rPr>
        <b/>
        <sz val="10"/>
        <color theme="1"/>
        <rFont val="Calibri"/>
        <family val="2"/>
        <scheme val="minor"/>
      </rPr>
      <t>CEMA</t>
    </r>
    <r>
      <rPr>
        <sz val="10"/>
        <color theme="1"/>
        <rFont val="Calibri"/>
        <family val="2"/>
        <scheme val="minor"/>
      </rPr>
      <t xml:space="preserve"> - How satisfied were you with the ability to change base layers or personalize the application within the limits of the POC?                                    </t>
    </r>
    <r>
      <rPr>
        <b/>
        <sz val="10"/>
        <color theme="1"/>
        <rFont val="Calibri"/>
        <family val="2"/>
        <scheme val="minor"/>
      </rPr>
      <t>RVM</t>
    </r>
    <r>
      <rPr>
        <sz val="10"/>
        <color theme="1"/>
        <rFont val="Calibri"/>
        <family val="2"/>
        <scheme val="minor"/>
      </rPr>
      <t xml:space="preserve"> - How satisfied were you with the ability to change base layers or personalize the application within the limits of the POC?</t>
    </r>
  </si>
  <si>
    <t>Reporting /Analytics Capability</t>
  </si>
  <si>
    <t>Reporting Options</t>
  </si>
  <si>
    <t>Does the application provide reporting options for tabular, graphical and spatial format?</t>
  </si>
  <si>
    <t>5 = Reporting tool bundled with all Reporting options
3 = Reporting tool bundled with limited Reporting options
2 = Need additional tool/license enablement
0 = Not supported, need enterprise level reporting option</t>
  </si>
  <si>
    <t>Reporting &amp; Analytics</t>
  </si>
  <si>
    <r>
      <rPr>
        <b/>
        <sz val="10"/>
        <color theme="1"/>
        <rFont val="Calibri"/>
        <family val="2"/>
        <scheme val="minor"/>
      </rPr>
      <t>VC</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                                 </t>
    </r>
    <r>
      <rPr>
        <b/>
        <sz val="10"/>
        <color theme="1"/>
        <rFont val="Calibri"/>
        <family val="2"/>
        <scheme val="minor"/>
      </rPr>
      <t>CEMA</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                                    </t>
    </r>
    <r>
      <rPr>
        <b/>
        <sz val="10"/>
        <color theme="1"/>
        <rFont val="Calibri"/>
        <family val="2"/>
        <scheme val="minor"/>
      </rPr>
      <t>RVM</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t>
    </r>
  </si>
  <si>
    <t>Ad Hoc Reporting Capability</t>
  </si>
  <si>
    <t xml:space="preserve">Does the reporting tool have adhoc reporting capability? 
Does the application support creating user configurable dashboards /trending reports? </t>
  </si>
  <si>
    <t>5 = Support adhoc reporting fully through configuration
2 = Tool with limited adhoc reporting capability 
0 = Not supported</t>
  </si>
  <si>
    <r>
      <rPr>
        <b/>
        <sz val="10"/>
        <color theme="1"/>
        <rFont val="Calibri"/>
        <family val="2"/>
        <scheme val="minor"/>
      </rPr>
      <t>VC</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                                   </t>
    </r>
    <r>
      <rPr>
        <b/>
        <sz val="10"/>
        <color theme="1"/>
        <rFont val="Calibri"/>
        <family val="2"/>
        <scheme val="minor"/>
      </rPr>
      <t>CEMA</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                                     </t>
    </r>
    <r>
      <rPr>
        <b/>
        <sz val="10"/>
        <color theme="1"/>
        <rFont val="Calibri"/>
        <family val="2"/>
        <scheme val="minor"/>
      </rPr>
      <t>RVM</t>
    </r>
    <r>
      <rPr>
        <sz val="10"/>
        <color theme="1"/>
        <rFont val="Calibri"/>
        <family val="2"/>
        <scheme val="minor"/>
      </rPr>
      <t xml:space="preserve"> - Given the limited nature of the POC reporting, how satisfied were you with the overall access to information? Given the limited nature of the POC reporting, how satisfied were you with the overall access to information? </t>
    </r>
  </si>
  <si>
    <t>Dashboards</t>
  </si>
  <si>
    <t>Does the application support the ability to provide role based dashboards?
Does it provide drill down capability across dashboards?  Please respond based on below options  listed:
1. Dashboards can  be configured by business users themselves  with UI driven drag &amp; drop techniques (technical know how is not required)  
2. Dashboards can be configured by business user admin groups, who can get it configured with minimal technical know how
3. Comprehensive dash boards can be developed from scratch by core technical developers by writing code &amp; published for end user consumption</t>
  </si>
  <si>
    <t>5= Yes, supports options 1,2 and 3
3= Yes, supports options 2 and 3
2= Yes, supports only option 3
0 = Not supported</t>
  </si>
  <si>
    <r>
      <rPr>
        <b/>
        <sz val="10"/>
        <color theme="1"/>
        <rFont val="Calibri"/>
        <family val="2"/>
        <scheme val="minor"/>
      </rPr>
      <t>VC</t>
    </r>
    <r>
      <rPr>
        <sz val="10"/>
        <color theme="1"/>
        <rFont val="Calibri"/>
        <family val="2"/>
        <scheme val="minor"/>
      </rPr>
      <t xml:space="preserve"> - Given the limited nature of the POC reporting, how satisfied were you with the dashboard information? Given the limited nature of the POC reporting, how satisfied were you with the dashboard information?                      </t>
    </r>
    <r>
      <rPr>
        <b/>
        <sz val="10"/>
        <color theme="1"/>
        <rFont val="Calibri"/>
        <family val="2"/>
        <scheme val="minor"/>
      </rPr>
      <t>CEMA</t>
    </r>
    <r>
      <rPr>
        <sz val="10"/>
        <color theme="1"/>
        <rFont val="Calibri"/>
        <family val="2"/>
        <scheme val="minor"/>
      </rPr>
      <t xml:space="preserve"> - Given the limited nature of the POC reporting, how satisfied were you with the dashboard information? Given the limited nature of the POC reporting, how satisfied were you with the dashboard information?                                     </t>
    </r>
    <r>
      <rPr>
        <b/>
        <sz val="10"/>
        <color theme="1"/>
        <rFont val="Calibri"/>
        <family val="2"/>
        <scheme val="minor"/>
      </rPr>
      <t>RVM</t>
    </r>
    <r>
      <rPr>
        <sz val="10"/>
        <color theme="1"/>
        <rFont val="Calibri"/>
        <family val="2"/>
        <scheme val="minor"/>
      </rPr>
      <t xml:space="preserve"> - Given the limited nature of the POC reporting, how satisfied were you with the dashboard information? Given the limited nature of the POC reporting, how satisfied were you with the dashboard information?</t>
    </r>
  </si>
  <si>
    <t xml:space="preserve">One VM POC Evaluation </t>
  </si>
  <si>
    <t>Draft:  3/19/21 - Requested Updates</t>
  </si>
  <si>
    <t>VERSION: 0.3</t>
  </si>
  <si>
    <t>VENDOR SCORING</t>
  </si>
  <si>
    <t>Unearth</t>
  </si>
  <si>
    <t>ESRI</t>
  </si>
  <si>
    <t>Salesforce</t>
  </si>
  <si>
    <t>SAP</t>
  </si>
  <si>
    <t>Weight</t>
  </si>
  <si>
    <t>PGE Score</t>
  </si>
  <si>
    <t>OVERALL SCORE</t>
  </si>
  <si>
    <t>Pricing</t>
  </si>
  <si>
    <t>Project Cost</t>
  </si>
  <si>
    <t>Routine and CEMA estimate</t>
  </si>
  <si>
    <t>Remaining Programs estimate</t>
  </si>
  <si>
    <t>Maintenance Cost</t>
  </si>
  <si>
    <t>O&amp;M support</t>
  </si>
  <si>
    <t>Enhancement Pricing</t>
  </si>
  <si>
    <t>Weight
(Ref)</t>
  </si>
  <si>
    <t>Vendor Answer</t>
  </si>
  <si>
    <t>PG&amp;E Comments</t>
  </si>
  <si>
    <t>Esri's platform already incorporates advanced analytics, Machine Learning and AI. The Enterprise setup can be curated for the desired scale and capabilities.</t>
  </si>
  <si>
    <t>Esri is an international supplier of geographic information system (GIS) software, web GIS and geodatabase management applications. The company is headquartered in Redlands, California. Esri shares approximately 45% of the GIS Market.</t>
  </si>
  <si>
    <t>Esri spends more than 30% of annual revenue on R&amp;D</t>
  </si>
  <si>
    <t>Esri has over 1500 trained partners that include Alliances, Startups, Complementary Technology and Hardware Partners.</t>
  </si>
  <si>
    <r>
      <t xml:space="preserve">As a </t>
    </r>
    <r>
      <rPr>
        <b/>
        <sz val="10"/>
        <color theme="1"/>
        <rFont val="Calibri"/>
        <family val="2"/>
        <scheme val="minor"/>
      </rPr>
      <t xml:space="preserve">System of Record, </t>
    </r>
    <r>
      <rPr>
        <sz val="10"/>
        <color theme="1"/>
        <rFont val="Calibri"/>
        <family val="2"/>
        <scheme val="minor"/>
      </rPr>
      <t xml:space="preserve">ArcGIS gives utilities a complete data model, providing ease of editing, expanding connectivity capability, and scaling to any size.
As a </t>
    </r>
    <r>
      <rPr>
        <b/>
        <sz val="10"/>
        <color theme="1"/>
        <rFont val="Calibri"/>
        <family val="2"/>
        <scheme val="minor"/>
      </rPr>
      <t xml:space="preserve">System of Engagement, </t>
    </r>
    <r>
      <rPr>
        <sz val="10"/>
        <color theme="1"/>
        <rFont val="Calibri"/>
        <family val="2"/>
        <scheme val="minor"/>
      </rPr>
      <t xml:space="preserve">ArcGIS integrates all types of data, gives all users access to the data they need for better collaboration, and supports digital transformation.
As a </t>
    </r>
    <r>
      <rPr>
        <b/>
        <sz val="10"/>
        <color theme="1"/>
        <rFont val="Calibri"/>
        <family val="2"/>
        <scheme val="minor"/>
      </rPr>
      <t xml:space="preserve">System of Insight, </t>
    </r>
    <r>
      <rPr>
        <sz val="10"/>
        <color theme="1"/>
        <rFont val="Calibri"/>
        <family val="2"/>
        <scheme val="minor"/>
      </rPr>
      <t xml:space="preserve">ArcGIS features real-time business intelligence (BI) dashboards and includes out-of-the-box analytics that uncover never-before-seen patterns. It reveals secrets in the data and unnoticed trends. </t>
    </r>
  </si>
  <si>
    <t>Esri maintains an extensive product portfolio that has different release cycles.
ArcGIS Enterprise has bi-annual releases, ArcGIS Online has quarterly releases, and our individual apps and mobile products have shorter release cycles, ranging from 6 weeks to bi-annual updates (depending on the Product) that incorporate competitive capabilities and features. Our rapid release cycles also give us the opportunity to garner valuable product feedback from users and re-engineer changes very quickly.</t>
  </si>
  <si>
    <t>350,000+ Customers. 50% of Fortune 500 companies, most national governments, 20,000 cities, 50 US states, and 7,000+ universities rely on Esri technology</t>
  </si>
  <si>
    <t>1-2 Billion Dollars (USD)</t>
  </si>
  <si>
    <t>70,000+ ArcGIS Enterprise Users in one deployment
100,000+ ArcGIS Online Users in one Deployment</t>
  </si>
  <si>
    <t>More than 50,000 Mobile users</t>
  </si>
  <si>
    <t>1000+ Utilities Customers</t>
  </si>
  <si>
    <t>We provide a variety of services engagement models depending on the needs of the customer, ranging from short-term transactional services to guided advantage programs and scoped, long-term projects. We cover a variety of consulting services including Business, Enterprise, Configuration and Rent-a-Tech Consulting.</t>
  </si>
  <si>
    <t>Esri achieves this through our MyEsri Platform that is our Technical Support Platform. This allows customers to log defects and enhancements that are evaluated by our Technical Support Analysts and tracked by our Product Teams. We also provide access to a range of Technical Support Articles, Workarounds for defects, and hotfixes for logged and reproducible defects in our Knowledge Base.
We also have the Esri Community where our users can interact with the community to get guidance on best practices and solutions to user-specific workflows.
We also encourage our users to submit ideas through our ArcGIS Ideas Website.</t>
  </si>
  <si>
    <t>ArcGIS Online is an SaaS platform and all quarterlyl upgrades are automatic when the Product Team release the software bi-annually. For ArcGIS Enterprise, PG&amp;E has access to the updated software, which they can run utilities to upgrade during a scheduled and communicated downtime.
Mobile App upgrades are automatically available in the respective OS Stores.</t>
  </si>
  <si>
    <t>Information cannot be disclosed.</t>
  </si>
  <si>
    <t>Esri achieves this through our MyEsri Platform that is our Technical Support Platform. This allows customers to log defects and enhancements that are evaluated by our Technical Support Analysts and tracked by our Product Teams. We also provide access to a range of Technical Support Articles, Workarounds for defects, and hotfixes for logged and reproducible defects in our Knowledge Base.
PG&amp;E also already has an Enterprise Advantage Program with Esri, which is another avenue of support that can be more direct and get answers more quickly.
High impact issues and enhancements can be escalated through the system, and will be implemented in the product depending on the Product Roadmap.</t>
  </si>
  <si>
    <t>Esri Professional Services have a Pacific Delivery Center that will be able to work in PST hours. We also have delivery centers across that US that is available to support a two-in-a-box model for delivery.</t>
  </si>
  <si>
    <r>
      <t xml:space="preserve">Yes. Our products can be extended using develeoper versions, add-ins and extensions. Our mobile apps can also be extended for custom capability.  The ArcGIS Platform also provides a number of APIs and integraton points to enhance capabilities.
</t>
    </r>
    <r>
      <rPr>
        <b/>
        <sz val="10"/>
        <color theme="1"/>
        <rFont val="Calibri"/>
        <family val="2"/>
        <scheme val="minor"/>
      </rPr>
      <t xml:space="preserve">Note: </t>
    </r>
    <r>
      <rPr>
        <sz val="10"/>
        <color theme="1"/>
        <rFont val="Calibri"/>
        <family val="2"/>
        <scheme val="minor"/>
      </rPr>
      <t>Any Product-level customizations will require that the app is hosted and maintained on servers that are sized for the usage.</t>
    </r>
  </si>
  <si>
    <t>Yes, depending on the level of scheduling and planning available out-of-the-box. Our mobile applications have basic scheduling and planning capabilities, however in combination with our Desktop applications and ArcGIS Enterprise and Workflow Manager the desired workpackage and business process can be implemented, and will need planning and maintenance by technical personnel in PG&amp;E</t>
  </si>
  <si>
    <t>We recommend PG&amp;E maintain different environments for managing and promoting changes. Dev, Test and Production data models, maps and applications can be promoted across the environments based on scheduled downtimes as part of the production workflow.</t>
  </si>
  <si>
    <t xml:space="preserve">CCPA is a combination of technical and manual standard operating procedures to maintain a secure platform. (https://oag.ca.gov/privacy/ccpa). Users of the solution will have to authenticated with PG&amp;E's credentials. All data associated with users and content created by users will remain internal to the organization. Esri recommends PG&amp;E incorporate Best Practices for Mobile Data and Platform Security. </t>
  </si>
  <si>
    <t>Yes. Editor and Change tracking and archiving can be enabled on the workflows and datasets. Our products allow for storing signatures as attachments, but these are not encrypted.</t>
  </si>
  <si>
    <t>Yes. Supports SSL/TSL with valid certificate and authentication methods. Out POC uses built-in accounts in the AGOL Platform. However, in production this will be in ArcGIS Enterprise which is integrated with your SSO experience.</t>
  </si>
  <si>
    <t>No. On Mobile Devices: Data at Rest, Our applications currently does not do any encryption of it's own and relies on the encryption supplied by the phone.  In general, modern iOS (version 3+) and Android (version 6+) phones encrypt the file systems (all files) of the device when 'at rest', i.e. when powered off. So it is adviced that work be done on company-issued devices.
Data in transit (from mobile application to server) - if the destination server supports SSL, the data transmission is encrypted and sent via SSL.</t>
  </si>
  <si>
    <t>Yes depending on the type of integrations. The desktop and mobile applications are authenticated through the SAML/ AD authentication or SSO available in PG&amp;E. Integration with other business systems will have to be evaluated based on workflow considerations.</t>
  </si>
  <si>
    <t>Integrating with Enterprise Databases was not part of the POC, but this is possible and envisioned in the PG&amp;E Production ArcGIS Enterprise system.</t>
  </si>
  <si>
    <t>Yes.</t>
  </si>
  <si>
    <t>No.</t>
  </si>
  <si>
    <t>Depends. ArcGIS can be deployed as a system of engagement or as a system of record depending on PG&amp;E's needs.</t>
  </si>
  <si>
    <t>Yes. The Enterprise setup can be curated for the desired scale and capabilities.</t>
  </si>
  <si>
    <t>Yes. Our mobile products are developed for most OSs. And our other platform products are developed on industry standards. Each Product has it's own product spec matrix that is shared publically through the documentation of the product. Version release notes are also maintained in the product documentation.
PG&amp;E deployment-specific architecture will be created and provided during the production project.</t>
  </si>
  <si>
    <t>Yes. Generic Best Practices Documentation is available.</t>
  </si>
  <si>
    <t>Yes. Best performance is on Google Chrome, Firefox and Safari.</t>
  </si>
  <si>
    <t>Yes. The POC is built in our SaaS platform that has some built in capabilities. Performance in ArcGIS Online can be tracked through the ArcGIS Online Health Dashboard.
For our Production system we envision using ArcGIS Enterprise, we have products that will help you monitor the components of ArcGIS Enterprise.</t>
  </si>
  <si>
    <t>Yes. Our Front-end applications, API Services have the ability to download data in a variety of industry-specific formats.
Depending on the user roles and permisions the services can also be restricted for export.</t>
  </si>
  <si>
    <t>Depending on the Enterprise Architecture and scale desired, we can provide a range of SLAs.</t>
  </si>
  <si>
    <t>PG&amp;E has an ELA and can obtain licenses for the desired environments. (Confirm)</t>
  </si>
  <si>
    <t>Depends on the PG&amp;E specific architecture configurations. ArcGIS provides technical components, best practices and recommended architectures for on-prem systems hot, warm and cold DR systems.</t>
  </si>
  <si>
    <t>Yes. In this POC work packages can be dispatched through the Dispatch Application. Relevant data and information at a feature level can be updated and attached to the feature. Data can be visualized based on statuses. QA and Review can also be configured into the workflow, based on the desired process.
Additional triggering of processes/ workflows is out-of-scope of the POC but can be implemented. Based on the complexity, this could be configurable or would need to be custom-developed.</t>
  </si>
  <si>
    <t>Yes. User provisioning can be manual through the platform interface or can be scripted for PG&amp;E's needs.</t>
  </si>
  <si>
    <t>Our Front-end applications, API Services have the ability to download data in a variety of industry-specific formats.
Depending on the user roles and permisions the services can also be restricted for export.
All data is fed into ArcGIS REST API. This API can be used to integrate with other business systems.</t>
  </si>
  <si>
    <t>Yes. The platform allows you to configure the concurrent connections to a feature service. In the POC, the scaling is determined by the usage in the SaaS Platform. For Production, the scaling can be estimated and implemented.</t>
  </si>
  <si>
    <t>We have native mobile apps and browser based apps supported in all major OS Platforms. Please refer to the publically shared individual app documentation to get detailed information.</t>
  </si>
  <si>
    <t>Yes. Automatic sync is enabled by default. The application can be configured for Auto-Sync or Sync on WiFi or sync at regular intervals. The offline webmaps can also be scheduled to be synced at regular intervals.</t>
  </si>
  <si>
    <t>Yes. All attachments and media wil be attributed to the location information of the feature created on the map.</t>
  </si>
  <si>
    <t>Dafault App Store Versions for COTS configurations. IF PG&amp;E pursues a custom develeopment on top of the existing CTS configurations, it will need to be a custom app.</t>
  </si>
  <si>
    <t>Yes. Data sent in from the field is available near realtime in the backend data services that the application is configured with. Data collected in an offline fashion is stored in the device till connectivity is established and data is synced to the platform.</t>
  </si>
  <si>
    <t>ArcGIS Online (POC) is a SaaS model.  ArcGIS Enterprise can be deployed on-prem or on a variety of cloud platforms.  ArcGIS Enterprise can be managed entirely by PG&amp;E.  Esri also has a Managed Cloud Services department that can help manage ArcGIS software on cloud platforms.</t>
  </si>
  <si>
    <t>Yearly Subscription model for our SaaS Platform.</t>
  </si>
  <si>
    <t>Yes. Public Cloud in our SaaS Platform. For On-prem and hybrid architectures we have options.</t>
  </si>
  <si>
    <t>1. ArcGIS Online United States-based services are FedRAMP Tailored Low authorized, which includes continuous monitoring requirements as well as annual 3rd party audits.
2. ArcGIS Online data is encrypted both in transit via TLS 1.2 or greater as well as rest with AES-256bit encryption or better
3. Refer to Link 1.
4. Refer to Link 2.</t>
  </si>
  <si>
    <t>No. Needs custom-development.</t>
  </si>
  <si>
    <t>Yes. Applications are built using Esri Products.</t>
  </si>
  <si>
    <t>No. Needs custom-development. Salesforce has an add-in that can display Esri's data format but requires custom development and has light integration in general.</t>
  </si>
  <si>
    <t>Yes. All data is fed into ArcGIS REST API. This API can be used to integrate with other business systems.  There are a number of different APIs and frameworks supported in the ArcGIS Platform.</t>
  </si>
  <si>
    <t>Yes. All data is fed into ArcGIS REST API. This API can be used to integrate with other business systems.</t>
  </si>
  <si>
    <t>Yes depending on the type of integrations. Integration with other business systems will have to be evaluated and custom-implemented based on workflow considerations.</t>
  </si>
  <si>
    <t>Esri has a couple options for this.  Feature services can be enabled with Webhooks which can trigger a custom script or 3rd party tool to send an email.  GeoEvent Server can also trigger a workflow such as sending an email when certain criteria in the data are met.</t>
  </si>
  <si>
    <t>Named User Model. Platform Subscription (for SaaS), with additional licensing for Premium and Desktop Apps.
This will be detemined based on the workflows desired and scale of the on-prem/ SaaS system.</t>
  </si>
  <si>
    <t>The POC is built-on our SaaS platform. Which has variable rates for the type of operation executed on the platform.
Esri envisions that the production system will be built to scale and cost will be estimated for the scale.</t>
  </si>
  <si>
    <t>Multi-tenant SaaS Model</t>
  </si>
  <si>
    <t>Esri envisions that the production system will be built in ArcGIS Enterprise which will be estimated for the sclae of operations. There are no costs for data transfers only one-time cost for setting up the system for the scale desired.</t>
  </si>
  <si>
    <t>Esri Licensing only.</t>
  </si>
  <si>
    <t>Named User Model</t>
  </si>
  <si>
    <t>Esri achieves this through our MyEsri Platform that is our Technical Support Platform. This allows customers to log defects and enhancements that are evaluated by our Technical Support Analysts and tracked by our Product Teams. We also provide access to a range of Technical Support Articles, Workarounds for defects, and hotfixes for logged and reproducible defects in our Knowledge Base.</t>
  </si>
  <si>
    <t>ArcGIS Enterprise has bi-annual releases, ArcGIS Online has quarterly releases, and our individual apps and mobile products have shorter release cycles, ranging from 6 weeks to bi-annual updates (depending on the Product) that incorporate competitive capabilities and features. Our rapid release cycles also give us the opportunity to garner valuable product feedback from users and re-engineer changes very quickly.
Esri also has an Early Adopter Program that allows users to access and test beta functionality and provide feedback for the same.
We also have the Esri Community where our users can interact with the community to get guidance on best practices and solutions to user-specific workflows.
We also encourage our users to submit ideas through our ArcGIS Ideas Website.
Esri has standard training classes available for the needs of users. Esri can also work with PG&amp;E to crate a custom training class for your Users, Admins and other staff.</t>
  </si>
  <si>
    <t>Yes. Supported in out-of-the-box configuration.</t>
  </si>
  <si>
    <t xml:space="preserve">Yes. Access and privileges can be managed at multiple levels. Through the usertype in the organization, standard or custom role assigned to the user in the organization (curated privileges) and groups (curated maps and apps) that the user is part of. </t>
  </si>
  <si>
    <t>Yes. The workflow is configured based on access and priveleges assigned at the user-level, data-level, app-level and group level. Access and privileges can be managed at multiple levels. Through the usertype in the organization, standard or custom role assigned to the user in the organization (curated privileges) and groups (curated maps and apps) that the user is part of.
In conbination with ArcGIS Desktop, ArcGIS Enterprise and Workflow Manager, advanced business workflows can be configured and managed.</t>
  </si>
  <si>
    <t>Yes. Our applications can be configured for modular workflow deployment. For additional capabilities beyond the out-of-the-box capabiltiies, additional products maybe required.</t>
  </si>
  <si>
    <t>Yes. This POC shows how work will be dispatched and curated data is available to the users based on the work-type, and organization the belong to. This is configured through curating multiple maps for access that are being shared through groups.</t>
  </si>
  <si>
    <t>Yes. This POC shows how work will be dispatched and curated data is available to the users based on the work-type, and organization the belong to. This is configured through curating multiple maps for access that are being shared through groups.
Integration with other contractor management software will have to be evaluated separately.</t>
  </si>
  <si>
    <t>Yes. The data collection workflows can be configured to capture forms and checklists with intuitive logic and basic data validation in the front-end. The workflow can also be modified for the data model desired. One or multiple appls can be seamlessly integrated with each other based on the workflow needs.</t>
  </si>
  <si>
    <t>Yes. Depending on the complexity of change other desktop tolls and applications may have to be used to update the data.</t>
  </si>
  <si>
    <t>Yes. In this POC work packages can be dispatched through the Dispatch Applications. Relevant data and information at a feature level can be updated and attached to the feature. Features can be re-assigned and changes are tracked.</t>
  </si>
  <si>
    <t>In combination with ArcGIS Navigator. Custom routes that are otherwise not available in standard routing applications, can be incorporated into the workflow. These routes can also be taken offline. ArcGIS Field Maps is seamlessly integrated with ArcGIS Navigator.
Additional licensing may be required only for this application.</t>
  </si>
  <si>
    <t>Yes. The POC Dispatch App is configured for bulk assigning assets for inspection.</t>
  </si>
  <si>
    <t>Yes. This is also dependant on the configuration of the workflows.</t>
  </si>
  <si>
    <t>Yes. Using Partnered Collaboration, Distributed Collaboration, ArcGIS Hub, etc and sharing permissions.  Many state and federal agencies already use ArcGIS Online and/or ArcGIS Enterprise for mutual aid and response activities
Specific third-party tools will have to be evaluated for custom integration/ out-of-the-box functionality.</t>
  </si>
  <si>
    <t>Yes. Using Partnered Collaboration, Distributed Collaboration, ArcGIS Hub, etc and sharing permissions.
PG&amp;E has already used ArcGIS Hub Premium to do this with great success in the 2020 PSPS season.
Specific third-party tools will have to be evaluated for custom integration/ out-of-the-box functionality.</t>
  </si>
  <si>
    <t>Yes. But will need to be configured for the specific workflows and business units.</t>
  </si>
  <si>
    <t>Yes. Data sent in from the field is available near realtime in the backend data services that the application is configured with. Data collected in an offline fashion is stored in the device till connectivity is established and data is synced to the platform.
Performance and Scaling will have to be planned based on device storage capacity, number of concurrent users and size of the data that has to be taken offline.</t>
  </si>
  <si>
    <t>Yes. Our mobile applications have basic front-end validation, however in combination with our Desktop applications, ArcGIS Enterprise and Workflow Manager the desired data validation and business rule validation can be implemented, and will need planning and maintenance by technical personnel in PG&amp;E. Business rule validation capability is available across the platform at various complexity levels. The product used extensively for the POC (ArcGIS Field Maps) has limited ability to configure complex business rules. It however does have feature-level conditional logic, conditional relevance, conditional visibility and the UI/UX can be curated for the desired mobile user experience. There are a variety of additional ways to also cross-validate and automate validation of business rules (desktop apps) which are being considered post data collection from field.</t>
  </si>
  <si>
    <t>Yes. Relevant data and information at a feature level can be updated and attached to the feature from field or from desk-office.</t>
  </si>
  <si>
    <t>Yes. History of the Inspections on an asset, once migrated to the data model will be available for field users to see. Currently in the POC historic data is not migrated, but any test data collected in inspections will be available for view as related records to the asset.</t>
  </si>
  <si>
    <t>Yes. Task Completion is stored as a status field in the data model and also appears as a visual cue (symbology) for mobile users in the field. This will be part of configuration of the solution.</t>
  </si>
  <si>
    <t>Yes. Primary functionality of ArcGIS Fields Maps Product and of the POC.
Editor and Change tracking and archiving can be enabled on the workflows and datasets. Our products allow for storing signatures as attachments, but these are not encrypted.</t>
  </si>
  <si>
    <t>Yes. The POC Data Model is built to link all inspections and work against the Parent Asset. Any change to the the data model to record follow-up tasks to inspection/work will have to be additionally configured based on the workflow desired.</t>
  </si>
  <si>
    <t>Not Applicable to the Product. This is a manual standard operating procedure.</t>
  </si>
  <si>
    <t>Yes. Basic functionality in the POC. In this POC work packages can be dispatched through the Dispatch Applications. Relevant data and information at a feature level can be updated and attached to the feature. Features can be re-assigned and changes are tracked.</t>
  </si>
  <si>
    <t>Yes. Flagging the asset can be captured as an in the data model, which is updated during data collection. This can also appear as a visual cue (symbology) for mobile users in the field. This will be part of configuration of the solution.</t>
  </si>
  <si>
    <t>Yes. Documentation is available for all products. We provide access to a range of Technical Support Articles, Workarounds for defects, and hotfixes for logged and reproducible defects in our Knowledge Base.
We also have the Esri Community where our users can interact with the community to get guidance on best practices and solutions to user-specific workflows.
We also encourage our users to submit ideas through our ArcGIS Ideas Website.
Esri has standard training classes available for the needs of users. Esri can also work with PG&amp;E to crate a custom training class for your Users, Admins and other staff.</t>
  </si>
  <si>
    <t>Yes. Basic functionality in the POC.</t>
  </si>
  <si>
    <t>Yes. Basic Functionality in the POC.</t>
  </si>
  <si>
    <t>As a commercial-off-the-shelf set of field applications, our products have some common UI/UX for dominant capabilities and these are not configurable. To improve UI/UX custom-coding and maintenance may be required.
However, around 80% of UX is satisfied for the desired workflow. Our Product teams also have an biannual relase of the app, and PG&amp;E is part of the Early Adopter Program. Through the Program, PG&amp;E can test and recommend UI/UX functionality desired.
Additionally, Esri provides several APIs and SDKs that can be used to make totally customized interfaces that can be tailored to the user experience.</t>
  </si>
  <si>
    <t>Yes. Not part of the POC but data that is captured in the field can be viewed and analysed in near-real-time by using ArcGIS Dashboards that can be easily configured for tactical and strategic KPI metrics designed by PG&amp;E.</t>
  </si>
  <si>
    <t>Yes. Not part of the POC but data that is captured in the field can be viewed and analysed in near-real-time by using ArcGIS Dashboards that can be easily configured for tactical and strategic KPI metrics designed by PG&amp;E.
In addition to Dashboards, other apps can be configured for reporting options.  ArcGIS Insights is a spatial BI option that can allow for data exploration and ad-hoc reporting.</t>
  </si>
  <si>
    <t>Yes. ArcGIS Dashboards supports self-service configuration, through drag and drop modules and also advanced Arcade Capabilities that allow for low-code to high-code data representations and visualizations.
 For advanced KPIs that are otherwise not directly retrievable from the data collection feed, data summarization feeds will have to be stood up. Once the data feed is curated self-service dashboards can be configured.</t>
  </si>
  <si>
    <t xml:space="preserve">     Unearth is a venture backed, Seattle area startup with team members hailing from enterprise cloud powerhouses: Microsoft, Amazon.  The team has spent 5 years building and refining a next generation productivity platform for critical infrastructure sectors, which includes a scalable cloud platform coupled with a market leading mobile experience for smartphones and tablets.  The platform ingests and scales mass data related to Jobs, Teams, Assets, Inventory, Networks, and Geographies from a wide, disparate range of data sources.  Additionally, the system natively integrates with cutting edge reality capture systems including field based sensors such as precision GPS instruments, aerial data capture platforms (satellites, aircraft, and UAVs) as well as terrerstiral and subsurface sensors.  The massive data capabilities of the platform, including the ability to update data in real-time, from the field, enables rapid, reliable analysis including feeding a wide variety of Machine Learning and A.I. engines in order to deliver scoped, firm-specific predicitive solutions.
     Success on the Unearth platform is enabled through deployment of a no-code customization system that serves to mimic real-world workflows, established as best practices by organizations through decades of operational efforts.  Enabling established workflows tied to consumer grade mobile experiences accelerates Field team adoption and enables digital transformation across whole field operation scenarios.  Additionally, the Unearth backend dynamically maps a unique data schema to each custom workflow, which enables instant data ingestions and exportation aligning to established business rules and data formats already used through customer IT ecosystems.</t>
  </si>
  <si>
    <t>Unearth's approach to innovation as it relates to thought leadership and superior product marketing includes: facilitating industry conferences, such as Unearth’s annual Converge Summit with Trimble as a key sponsor, ongoing cadence of industry panels and interviews with Utility leaders (e.g. Danielle Merfeld, VP &amp; CTO of GE Renewable Energy). Unearth maintains superior organizational agility by aligning to AGILE development and following a continuous delivery model as part of SaaS best practices. Unearth’s approach to innovation as it relates to product is by providing a scalable and intelligent field operations solution for managing critical infrastructure. Unearth’s cloud platform ingests mass data from disparate data sources, integrates with cutting edge reality capture systems data analytics systems, and other leading field operations tools, and delivers intuitive consumer-grade mobile experiences that accelerate field productivity and enable stakeholders with unparalleled visibility of operations. Unearth is a market leader in its ability to dynamically map ("codeless customization") to customer's unique data schema and rapidly deliver custom workflow solutions as part of a commercial software offering.</t>
  </si>
  <si>
    <t xml:space="preserve">     Actual R&amp;D investment-to-sales metric is many multiples higher than scale range definition (far greater than 20%), given ability to leverage private venture capital to fuel development and growth beyond what revenues alone would sustain.  The specific goal of the venture capital investment is to rapidly defend a market leading position from all other entrants, including established vendors in the space.  Unearth strategically selects customers best suited to showcase primary market challenges and help define best of breed solutions, which directly influence the innovation roadmap years into the future.
    To date, Unearth has partnered closely with the PG&amp;E Gas operations group to develop and deliver the world's most productive and efficient productivity platform for Gas Utility scenarios.  The intent of supporting PG&amp;E vegetation management is to once again align to a market defining team and userbase which, in turn, will be rewarded with massive, rapid innovation by Unearth in order to deliver market leading solutions for electric utility operations including mass-scale vegetation management and climate change risk mitigation.</t>
  </si>
  <si>
    <t>Unearth has established partnerships that provide cutting edge technology and software innovations within the utility industry that include commercial technology integrations and co-marketing/co-sell initiatives. Partners include leaders in the industry that span both hardware and software:  
- Trimble: Provides industry leading GPS accuracy
- Procore: Enables Capital Project and Program management
- Drone Deploy: Provides real-world imaging and as-built comparison information
- Urbint: Provides Risk analysis and scoring as well as Field Safety/Threat mitigation tools
- AWS: Unearth is a part of the AWS partner program and AWS Global Statup Program.
Unearth's API can be leveraged to establish integrations with legacy systems as needed.</t>
  </si>
  <si>
    <t>With our implementation experience for PG&amp;E's Legacy Cross Bore, and Gas Prevention programs, Unearth has demonstrated our ability to provide a solution to meet those specific process requirements quickly and reliably.  Although Unearth does not provide an OOTB Vegetation Management solution (nor do any of our established competitors), the Vegetation Management team has seen first hand during the Proof of Concept the multitude of features that Unearth offers.  This includes a "field centric" User Experience in our mobile product that allows field users to "see the world arount them" with first class map visualization and linked tasks and asset data.  The Vegetation Management team has also seen Unearth's ability to take feedback on a particular feature and/or workflow and respond to that request in days (not months), and sometimes even in minutes.  This demonstrates the power of Unearth's codeless customization where we can be adaptive to your changing requirements and deploy those changes with zero impact to the underlying system architecture.  Viewing this benefit at a larger scale, Unearth can deploy large scale implementations in weeks/months rather than the months/years it takes our competitors.  We were the first vendor to provide a viable product for your Proof of Concept.  As shown in our implementation timeline, we are confident in our ability to exceed the Vegetation Management program's timeline for deployment.  We have demonstrated our agility and flexibility in responding to your requirements in a way unmatched by our competition.</t>
  </si>
  <si>
    <t>Unearth has an established product roadmap.
Our roadmap is informed by customer goals, and a number of the scheduled feature releases indicated on our roadmap already align with the feedback given and expectations set by PG&amp;E’s Vegetation Management program. Some of the feature requests we heard during the PoC that were already on our roadmap include: Smart Statuses (derived status automations), Global Assets (cross-project data), Preferred Filters (user-specific data customizations), expanded integrations, People Tracking (breadcrumb monitoring), Work Items (unmapped field data for reporting/ticketing), Progress Dashboard, Offline Mobile Enhancements, and others.</t>
  </si>
  <si>
    <t/>
  </si>
  <si>
    <t>Unearth is an enterprise software company with customers in large utilities and federal government with 23 enterprise customer logos. Unearth has doubled the number of enterprise customer logos in the last year including: Duke Energy, Eversource, and US Air Force</t>
  </si>
  <si>
    <t>Unearth is an investor-backed software company, established in 2016 with 170% annual growth in revenue YoY</t>
  </si>
  <si>
    <t xml:space="preserve">Unearth's largest deployment is PG&amp;E DIMP with just over 200 active users between two programs. </t>
  </si>
  <si>
    <t xml:space="preserve">Most of our active users are using the Unearth platform via our web application. We currently have an estimated 50 mobile devices in the field at this time. Growth in our mobile applications is expected to increase substantially over the remainder of 2021 with several planned mobile-first deployments. </t>
  </si>
  <si>
    <t>We currently have less than 25 utility logos.  However, we are supporting a number of the largest investor owned utilities in the US such Duke Energty &amp; Eversource.</t>
  </si>
  <si>
    <t>Unearth has a dedicated Customer Success team that supports the customer in the following phases of Engagement:
Pre-Sales - CS team provides Solution Design with Sales/Sales Engineering to ensure features/needs can be supported by the Product through cross-company coordination.
Implementation - CS assigned a dedicated Project Manager and supporting team; the CS PM coordinates work across all internal teams and customer PM to complete the project.
Ongoing Success Support - CS team has dedicated tech support function that responds and addresses production issues.
Periodic Performance Enhancing Consulting - CS (in conjunction with Account Mgmt) supports period business reviews in production; Product updates will be coordinated by the CS team; Major Enhancements/Expansions would typically be scoped as a new engagement.
Unearth also supports an Account Mgmt function with support executive level relationships, solution alignment and partners with CS on the various phases.</t>
  </si>
  <si>
    <t>The Professional Services Subscription provides a quarterly opportunity for evaluation and feedback on the Unearth application and platform.  Once a quarter, key stakeholders from Unearth, IT and Business will meet to identify the most important product capabilities that could be added to benefit PG&amp;E.  The capabilities will be prioritized appropriately, and based on the level of the subscription, will be scheduled for the following quarter in the roadmap.  During this time, all design prototypes will be shared before designs are finalized and development begins.  Upon release, Unearth will collect feedback to ensure the particular needs were met.</t>
  </si>
  <si>
    <t>Since Unearth is a cloud hosted solution, there is no work on the part of PG&amp;E in order to take advantage of all the new capabilities that are included in any upgrade</t>
  </si>
  <si>
    <t>As a commercial SaaS solution, roadmaps are published, feature releases are planned, hot fixes are provided, and release documentation is provided.  Unearth provides a continuous delivery model that allows for patching and security updates to be released without any noticeable impact to a customer.  In addition, Unearth can isolate, through monitoring, and roll-back or resolve a product feature immediately if issues are encountered.  Customers are invited to provide feedback on prototypes before released and they are able to impact the roadmap.  Quarterly Business Review meetings (QBRs) will be conducted with VM business and IT leadership where upcoming releases and product features will be shared.</t>
  </si>
  <si>
    <t xml:space="preserve">Unearth's core business is enterprise software (with 23 enterprise software logos), however our business also spans down-market as well with 176 implementations sold in the last 4 years. </t>
  </si>
  <si>
    <t xml:space="preserve">Unearth's support model provides access to Customer Success team, who will assist with configuration of workflows, creation of custom forms, enablement of standard integrations, issue resolution, and dashboarding and reporting needs. 
In addition, our proposed licensing model assumes PG&amp;E has access to our Premium level of Professional Services Subscription which includes direct access to Unearth's product team, including the ability to prioritize features and product enhancements on our roadmap. 
</t>
  </si>
  <si>
    <t xml:space="preserve">Our standard support hours are 8am to 5pm PST. </t>
  </si>
  <si>
    <t>The OnePlace application is built on a No Code solution which allows for extensive and extremely fast customization of objects, functions, methods, visualizations and more.  Unearth's CS team have implemented multiple PG&amp;E specific records (Vegetation and Pole Master Records, Inspection Records and Work Records) that are highly specific to PG&amp;E's defined business processes.
During the POC, Unearth has made multiple updates based on PG&amp;E Feedback, including:
- New iconography and color coding on maps (planned for ~5/24)
- Addition/removal of fields (reviewed on 5/17, pending guidance from PG&amp;E)
- Addition of Operational Metrics through calculated fields
- Updated Mobile list-view to show Record Names (instead of Types)
You can view examples of the work done by clicking on the link in column G.</t>
  </si>
  <si>
    <t>For PG&amp;E's POC, Unearth does not use a rigid workflow configuratoin model to ensure flexiblity to adapt to specific user/vendor needs.   Configuration of workflow entails updats to Status field values can can be conducted by the Unearth CS team.
Each Work Item (Inspection Records, Actions) have a configurable "Status" and "Assigned To/Owner" field that allows PG&amp;E to manage/monitor/report on progress through the process (as well as measure productivity/output).    This approach enables PG&amp;E to centrally manage or disperse workflow responsibilities within the Vendor Environment.
Additionally, for the purposes of the POC, Unearth has implemented two models:
- CEMA - A multi-transaction process leveraging Vegetation Masters to create Inspection Records (step 1) and then Work Items (Step 2) for vegetation requires action.   Each record has configurable ownership/status information.
- Pole Clearing - A single record (Pole Clearing Action) that allows PG&amp;E to track ALL relevant phase (Inspection, Chemical Clear, Warranty, etc.) on a single document that can support multiple data elements as the team proceeds through the process.</t>
  </si>
  <si>
    <r>
      <rPr>
        <sz val="10"/>
        <rFont val="Arial"/>
        <family val="2"/>
      </rPr>
      <t xml:space="preserve">Code &amp; config are written on developer laptops, and then pushed to </t>
    </r>
    <r>
      <rPr>
        <u/>
        <sz val="10"/>
        <color rgb="FF1155CC"/>
        <rFont val="Arial"/>
        <family val="2"/>
      </rPr>
      <t>github.com</t>
    </r>
    <r>
      <rPr>
        <sz val="10"/>
        <rFont val="Arial"/>
        <family val="2"/>
      </rPr>
      <t>. Before being merged into the mainline of a given app repo, each change is tested automatically, and if it passes the tests, is reviewed and approved by someone other than the author. On demand (and sometimes automatically), versioned releases are cut from the mainline and deployed to a "dev" environment, which is the primary shared development environment, as well as where integration tests are run. Releases are then promoted to a "staging" environment, where smoke and performance tests are performed. If no issues are identified, releases are then promoted to our "production" environment.</t>
    </r>
  </si>
  <si>
    <t>The backup and recovery process is no different than our overall development process. Code &amp; config are written on developer laptops, and then pushed to github.com. Before being merged into the mainline of a given app repo, each change is tested automatically, and if it passes the tests, is reviewed and approved by someone other than the author. On demand (and sometimes automatically), versioned releases are cut from the mainline and deployed to a "dev" environment, which is the primary shared development environment, as well as where integration tests are run. Releases are then promoted to a "staging" environment, where smoke and performance tests are performed. If no issues are identified, releases are then promoted to our "production" environment.</t>
  </si>
  <si>
    <t>Unearth is not currently subject to CCPA, but we are compliant</t>
  </si>
  <si>
    <t>Currently, audit trails can be requested through the CS support process.  Unearth will have audit trails built directly into the application on a per field/object level by Q4 2021 or Q1 2022.  For eSignature, we support proof of authN via email but have eSig. capabilities on our long-term product roadmap</t>
  </si>
  <si>
    <t>All traffic is encrypted via TLS, and user authentication is handled by AWS Cognito. Cognito can handle Ping Fed via a SAML integration and can integrate with Active Directory / SSO as well if required by PG&amp;E.</t>
  </si>
  <si>
    <t>Unearth's mobile application supports local encryption of data within the mobile device using the encryption protocols/processes as part of the native mobile OS.</t>
  </si>
  <si>
    <t>The web and mobile apps must be logged into separately at this time.  However, there would be seamless security and authentication if Active Directory / SSO integrations are designed and built for PG&amp;E.</t>
  </si>
  <si>
    <t>Our mobile applications use OGC-compliant SQLite databases to catalog and synchronize data with our cloud platform. Our cloud platform can generate GeoJSON files that can be used to create a GeoDatabase files using popular tools like ESRI ArcGIS and QGIS.</t>
  </si>
  <si>
    <t>The stack includes: web, android, and iOS client apps; python &amp; nodejs services running on AWS ECS, using AWS Elasticache as a cache, and AWS RDS/Postgres with PostGIS extensions as the db. Various other AWS services are used, including S3 for object storage and Cloudfront as a CDN.</t>
  </si>
  <si>
    <t>Our apps depend on open source components and libraries that allow proprietary enhancement. We're alerted to dependency upgrades (security and otherwise) via github's "dependabot" tool.</t>
  </si>
  <si>
    <t xml:space="preserve">As a cloud hosted software, all core data records listed are persistent in the Unearth platform and remain in system after work is completed and closed. All data is easily accessible after work is closed.  </t>
  </si>
  <si>
    <t>Our server-side applications are deployed in containers running on AWS ECS, which supports both horizontal and vertical autoscaling. Documentation on Scalability can be found by click on the link in column G.</t>
  </si>
  <si>
    <t>Unearth's OnePlace platform is supported via browser on all major desktops including Mac, Windows and Linux.  The mobile application is supported on iOS (13+) and Android (6.0+).  If there is a minor OS or mobile OS you're interested in and not listed, please ask.</t>
  </si>
  <si>
    <t>As a commercial SaaS solution, we don't have any formal customer-facing architecture diagrams or troubleshooting guides as Unearth support strucuture is intended to manage and provide that level of support. As with any software provider, performance issues do occur, however there are no current performance issues that impact User Experience.  Any identified performance issues in the future would be triaged in line with Unearth's product support structure.</t>
  </si>
  <si>
    <t>Yes, the application runs on Safari, Edge, Firefox, and Chrome on iOS, Mac and Windows.  We follow MapBox's browser compatibility matrix which can be found here: https://docs.mapbox.com/help/troubleshooting/mapbox-browser-support/#mapbox-studio.</t>
  </si>
  <si>
    <t>System performance is measured and monitored using both AWS cloudwatch as well as Datadog. Custom runtime metrics and graphs are supported.</t>
  </si>
  <si>
    <t>Yes, our system can export data into formats such as GeoJSON, SQLite/GeoPackage, ESRI Shapefile, CSV, and KML. Unearth cannot control limitations of individual native formats (such as Shapefile constraints imposed by ESRI), but can export its data into OGC-compliant data formats.</t>
  </si>
  <si>
    <t>99.99% availability. Documentation for OnePlace availability can be found by clicking the link in column G.</t>
  </si>
  <si>
    <t>The Unearth licensing model includes access to our Production and Pre-Production environments.  Any subsequent environments can be made available for an additional licensing cost per environment.</t>
  </si>
  <si>
    <t>DR is "warm"; our databases have replicas in separate availability zones, but hot failover is not currently supported. Additional customer data is persisted in S3 in multiple regions. RPO depends on the nature of the disaster (minutes assuming we have a read replica, &lt;24 hours if we had to fall back to a snapshot). RTO would be &lt;24 hours, unless something catastrophic happened to multiple AWS regions simultaneously.</t>
  </si>
  <si>
    <t>Unearth CS team is able to change workflow and task design (typically within 1 PDS). The changes will not be made without approval by customer. Changes are tracked internally by Unearth, and can be shared with customer as requested.</t>
  </si>
  <si>
    <t xml:space="preserve">User provisioning is handled directly in the web application on an account by account or project by project basis. Users provisioning can be a self-service activity performed directly in the Unearth web application.  A reference to creating/managing users is provided in both the CEMA and Pole Clearing Reference Guides.
The data required is intuitive/minimal and a screen shot can be found on the POC Example Screens link. </t>
  </si>
  <si>
    <t>Unearth can provide PG&amp;E with data access through three possible approaches.
1) Remote database and REST APIs. See Egress for more information on how data can be exported from Unearth. Data can be provided via configuration and connection to an ElasticSearch database which can be accessed with Tableau, PowerBI and other tools found in ElasticSearch documentation: https://www.elastic.co/guide/en/elasticsearch/reference/7.9/xpack-sql.html. Dashboards can be created by authorized users via the open source tool, Kibana, which utilizes the Kibana Query Language.
2) Periodic reporting via support tickets and email. Unearth would be able to provide access to a ticketing system where PG&amp;E could make one-time or periodic requests for data to be transferred from Unearth to PG&amp;E. The analyst would be responsible for fulfilling the request and sharing the data with the PG&amp;E requestor through the most appropriate communication channel (email, ESFT, etc). If periodic reporting is necessary, data snapshots/exports can be provided on at daily, weekly, or monthly intervals.
3) Direct integration with Palantir's Foundry. Unearth is currently in communications with Palantir to support secure data transfer to PG&amp;E as a data partner. Utilizing Foundry, PG&amp;E users would be able to access operational data without using multiple systems for integration.</t>
  </si>
  <si>
    <t>The application architecture can support 10k concurrent users, though we don't yet have that level of traffic.  Documentation for OnePlace performance can be found by clicking the link in column G.</t>
  </si>
  <si>
    <t>The mobile solution supports Android 6.0+ and iOS 13+.  Windows mobile devices utilize the Google Play (Android) store for all native applications.</t>
  </si>
  <si>
    <t>Unearth fully supports the ability to provide remote release management and configuration</t>
  </si>
  <si>
    <t>Unearth provides user warnings when data connection is lost, but does not require any manual intervention when syncing or reconnection.  When a data conflict arises, the mobile application resolves the data conflict through a "Last Write Wins" policy (Most recent user/device to update the record).  For partial connectivity, the mobile application caches the most recent data and will attempt to auto-reconnect if connectivity is available.  However, until full connectivty is reached, the user experience will appear as "offline".</t>
  </si>
  <si>
    <t>Unearth's mobile application has a number of currently configured extensions/integrations that will be enables as part of the core product.
- Trimble
- Procore
- DroneDeply
- MapBox
Any additional extensions requested by PG&amp;E would need to be evaluated and would require configuration and possibly customization effort.</t>
  </si>
  <si>
    <t>Geocoded pictures are supported</t>
  </si>
  <si>
    <t>The default published app store version is the standard for Unearth's application</t>
  </si>
  <si>
    <t>The application provides the ability to view real time updates for any status change made to an object or attribute</t>
  </si>
  <si>
    <t>Yes, we provide a full commercial SaaS offering and are hosted on AWS.</t>
  </si>
  <si>
    <t>As discussed in previous questions that went into detail on Unearth's licensing model, Unearth is a commercial SaaS product hosted on AWS that provides services based on a periodic license agreement that is tied to the number of workflows configured to support a customer's business processes.</t>
  </si>
  <si>
    <t>We are hosted on AWS.</t>
  </si>
  <si>
    <t>Our data is in Oregon (us-west-2 in AWS) and Virginia (us-east-1 in AWS). In transit, data is encrypted via TLS, and at rest via AWS KMS.</t>
  </si>
  <si>
    <t>We support import/export with a variety of file types which is an easy way to pass data between SAP and other software.  A custom integration between Unearth and SAP could be designed and built to seamlessly transfer data to/from this system.</t>
  </si>
  <si>
    <t>We support natively the ESRI format of SHP file which can be imported into our system or exported from our system to quickly and easily pass data between ESRI and Unearth.  For a synchronous integration, a custom integration between Unearth and ESRI could be designed and built to seamlessly transfer data to/from this system.</t>
  </si>
  <si>
    <t>We support import/export with a variety of file types which is an easy way to pass data between Salesforce and other software.  A custom integration between Unearth and Salesforce could be designed and built to seamlessly transfer data to/from this system.</t>
  </si>
  <si>
    <t>The OnePlace application is built on a No Code solution which allows for extensive and extremely fast customization of objects, functions, methods, visualizations and more.  Some examples of how we've already deployed the customization solution for the POC specifically in terms of Systems Integration include:
- Data preparation, configuration, ingestion, and import of both geospatial and tabular datasets; including Conductors, Vegetation Master, Pole Master, Support Structures, Environmental Conductors, Fire Threat Districts, etc.
- Custom derived fields to calculate operational performance and summarize progress from individual work records, were built into the Vegetation Management portfolio and automatically populated into the table interface. 
- Customized forms and objects built to suit multiple export formats (Excel, CSV, KML, etc.) for integration with existing PG&amp;E systems
Note: Initial intent to provide PG&amp;E with a "data export" file as part of the POC to test integration were adjusted to reflect PG&amp;E vendor-wide requests for a summary document outlining integration methodology.   As a result, Unearth has NOT built a formal integration for the POC.</t>
  </si>
  <si>
    <t>Unearth supports API integration today via two transport mechanisms: Websocket and REST over https. A new, user-friendly version 2 of the API is under active development and scheduled for delivery in second half of 2021.</t>
  </si>
  <si>
    <t>Yes we have the APIs to enable this.  The 'PDS' will be determined by PG&amp;E VM's specific and unique requirements on this front. I've chosen 3 as a median because without specific requirements, it is not possible to estimate PDS.</t>
  </si>
  <si>
    <t>Unearth's cloud licensing is a consumption-based model, predicated on workflows required to automate various business processes.  We support unlimited cloud storage for transactional and master data as well as up to 10,000 users for the proposed licensing agreement with PG&amp;E.</t>
  </si>
  <si>
    <t xml:space="preserve">If additonal workflows are required, they will be charged at the same base rate (which includes a volume discount). </t>
  </si>
  <si>
    <t xml:space="preserve">Unearth's OnePlace platform supports multi-tenancy, and this is included at no additional charge. </t>
  </si>
  <si>
    <t>There is no cap on volume or load of data integration transfers.</t>
  </si>
  <si>
    <t xml:space="preserve">Unearth provides all licenses required by any 3rd party components included in the OnePlace platform. </t>
  </si>
  <si>
    <t xml:space="preserve">Mobile access is included as part of Unearth's licensing model at no addiitonal fee, with a cap of 10,000 named users. </t>
  </si>
  <si>
    <t xml:space="preserve">Unearth employs a number of strategies to manage, prevent, identify, prioritize, and continually test for product issues, in both the development and production phases of product releases. Issues that present a limitation to a customer are categorized as highest priority; for example, during the Vegetation Management PoC, we resolved issues such as mobile interface usability, missing fields, and asset linking. We have further identified and initiated solution development for mobile image collection, map clutter, integration support, search functionaliy in mobile, and systems for unmapped inspection records and work actions. </t>
  </si>
  <si>
    <t>Our Customer Advisory Board contributes ideas and feedback directly into the product roadmap.  Our CABs are organized by industry and sometimes even use case.  They are USA wide and participation from the greater bay area is greatly encouraged.  We currently have one member of the board from PG&amp;E for Gas DIMP.  Additionally Product Management and Product Design reach out to existing customers often for feedback before shipping new features.</t>
  </si>
  <si>
    <t xml:space="preserve">Unearth has the ability to return a list of work based on the value or values of any of the attributes retained within the core data elements. That work is dispatched by the user by assigning the assets or projects to another user or group. If a change is required to a specific dispatched work item, a user can manually change or override the assignment or other attributes defined by the business. </t>
  </si>
  <si>
    <t>Unearth has 4 standard application user roles (Admin, General User, Limited, View Only) with varying levels of access to the platform and fields. These roles restrict platform administration and data read, write, view access.</t>
  </si>
  <si>
    <t>Unearth is a geo-spatial work management solution and provides out of the box functionality for work management and task completion. Unearth does not have a preconfigured "Vegetation Management" solution.  However, the Unearth CS team will provide PG&amp;E VM specific configured solution as part of a "Design" phase.  This can be tweaked as required by customer.</t>
  </si>
  <si>
    <t>Unearth can support multiple task/workflow types through creation of custom toolkits by Unearth solutions team.
Based on PG&amp;E's process flow and initial requirements, Unearth has implemented PG&amp;E-specifc "Inspection Hazards" that enable an Inspector (or Work Crew) to create in-field identified issues that reqiure escalation and resoluiont.
An example can be found on the POC Example Screens tab link.</t>
  </si>
  <si>
    <t>Unearth allows users to filter and return a list of results based on any attribute of a data element that exists in the system. User would filter based on a status value equivalent to "needs to be planned" to return a list of work that can be planned or dispatched.   Once assigned to a specific user, Field Users utilizing the mobile application can see the list of work to be done.</t>
  </si>
  <si>
    <t>Yes we have the APIs to enable this.  The 'PDS' will be determined by PG&amp;E VM's specific and unique requirements on this front.  I've chosen 3 as a median because without specific requirements, it is not possible to estimate PDS.</t>
  </si>
  <si>
    <t>Unearth can support all requirements with standard functionality.  Custom forms guide data entry, users can attach documents to any asset in the platform.</t>
  </si>
  <si>
    <t>As part of the annual support that Unearth provides, Unearth provides configuration and changes of data capture forms through our custom toolkits. The information held in the forms can be modified by Unearth solutions team at any time.</t>
  </si>
  <si>
    <t>Unearth does not currently support dependencies and scheduling based on other tasks and materials.  Specific requirements around prerequisites and dependencies would need to be analyzed, prioritized, and incorporated into the product roadmap</t>
  </si>
  <si>
    <t>Unearth allows users to create/update and change priority, but there are limitations on splitting jobs that require a simple workaround to be defined once detailed requirements are known.</t>
  </si>
  <si>
    <t>Unearth can easily support multiple work management styles.  Unearth has provided a flexible workflow solution designed to address the various work "styles" that PG&amp;E has provided during requirements definition sessions.   Each Work Item (Inspection Records, Actions) have a configurable "Status" and "Assigned To/Owner" field that allows PG&amp;E to manage/monitor/report on progress through the process (as well as measure productivity/output).    This approach enables PG&amp;E to centrally manage or disperse workflow responsibilities within the Vendor Environment.
Additionally, for the purposes of the POC, Unearth has implemented two models:
- CEMA - A multi-transaction process leveraging Vegetation Masters to create Inspection Records (step 1) and then Work Items (Step 2) for vegetation requires action.   Each record has configurable ownership/status information.
- Pole Clearing - A single record (Pole Clearing Action) that allows PG&amp;E to track ALL relevant phase (Inspection, Chemical Clear, Warranty, etc.) on a single document that can support multiple data elements as the team proceeds through the process.
Per Design sessions, these elements are adaptable to individual Vendor Use cases while ensuring PG&amp;E can still maintain ownership.</t>
  </si>
  <si>
    <t>Unearth does not have the ability to change the status  or assignment of multiple job as a bulk function. However, we do allow for fast editing fields to change multiple values in succession quickly. Bulk updating and dispatching is on our product roadmap to be release in Q4 2021.</t>
  </si>
  <si>
    <t xml:space="preserve">Unearth allows the user to visaully reference a potential inspection path alongside the associated vegetation points that are in scope. Once the inspection path is identified, the user is able to manually assign work/jobs. </t>
  </si>
  <si>
    <t xml:space="preserve">Unearth has the ability to give external vendors and contractors access to the system as one of the standard user roles. </t>
  </si>
  <si>
    <t>Unearth allows access based on 4 standard user roles. A user with the correct permission level will be able to create work and assign to any other group that has been defined.</t>
  </si>
  <si>
    <t xml:space="preserve">Unearth iOS supports work in offline or intermittent connectivity areas. User can cache maps and mapped items on their mobile device for use in low connectivity areas. Upon reconnecting, the data collected offline will sync with the platform.  </t>
  </si>
  <si>
    <t xml:space="preserve">Unearth allows for Status changes and User assignments.  As part of the Proof of Concept, we have proposed that Supervisors who find issue with work re-assign the Assets back to the crew/CUF to complete the work.  There is not currently an option to capture these specific feedback for a rejection, but this information can be stored in the Comments section.  </t>
  </si>
  <si>
    <t>Unearth does not currently support validation rules.</t>
  </si>
  <si>
    <t xml:space="preserve">Unearth supports the ability to attach media files to a project, task, or any data element in the platform. Unearth can support any type of file upload. </t>
  </si>
  <si>
    <t xml:space="preserve">All information is stored within core data elements and associated tasks/work items. Unearth allows for access to asset details during work execution. </t>
  </si>
  <si>
    <t>Yes, the application has the ability to provide all information about a job electronically.  Each job can contain any number of veg point history and corresponding work items and supplementary material attached to its corresponding veg point(s) for easy and intuitive access. An example of documentation within Unearth can be found by clicking the POC Example Screens link in column G.</t>
  </si>
  <si>
    <t>Application tracks and records username and date when a field is changed. I.e. When a status field is changed to "Complete." This is not currently surfaced in the platform, but is easily accessible by Unearth team.   Users will be able to view the history of assets/transactions with a new product feature coming in the second half of 2021.</t>
  </si>
  <si>
    <t>Unearth can allow a user to "redefine" the location of a mapped feature. That map can then be exported as a geospatial file or reviewed directly in the application by an external party. The communication between parties at that point can be done in Unearth via comments, or externally through legacy means of communication.  In addition external drawings (e.g. PDFs) can be overlayed against the map layer and marked up with lines, texts, etc. that provide mobile "redlining" that can be reviewed by other Unearth users.</t>
  </si>
  <si>
    <t xml:space="preserve">Unearth allows linking between any types of records in the platform. There is no limit to how many links you can create. Various programs can use same vegetation point and link multiple tasks.  </t>
  </si>
  <si>
    <t>Unearth allows for any number of custom fields to track this information, however, the information would only be as accurate as submitted by the user.  The information submitted can be reviewed and checked for completeness at a later date time (e.g. for audit activities)</t>
  </si>
  <si>
    <t xml:space="preserve">This is core OnePlace platform functionality.  Unearth allows users to pick up or assign a task in the platform. All assets in Unearth allow for comment functionality. </t>
  </si>
  <si>
    <t>Unearth allows users to create new hazards or events in the platform and share the information with whoever needs to see it in real time. You can see an example of how this was done for the Proof of Concept in the POC Example Screens tab.</t>
  </si>
  <si>
    <t xml:space="preserve">Unearth has an online help center that allows users to learn how to use the Unearth platform. Recorded training materials are typically created custom for customers as part of their support tier. </t>
  </si>
  <si>
    <t>Unearth iOS and Android application allows users to access and view assets, locations, and customer information.</t>
  </si>
  <si>
    <t>Unearth has the ability to seamlessly view GIS layers.  The layers menu is very clear to find in both the mobile and web-application.   GIS layers can be toggled on/off in two clicks (Open Menu, Toggle on/off)</t>
  </si>
  <si>
    <t>The mobile application has out of the box capability to capture GPS location.  If greater precision is required other than what the mobile device can provide, integrations with Trimble are available and included with the Work Management license</t>
  </si>
  <si>
    <t>People/Resource tracking is on Unearth's core product roadmap and will be available in the 2nd half of 2021.  The capability will allow for the ability to track field workers by location and create breadcrumbs.</t>
  </si>
  <si>
    <t>Yes, the application can geographically show all work included in the current project.  A user can also view nearby jobs that are assigned to a specific user.  PG&amp;E will have the ability to determine which assets/work items that they will want visibile across projects in a planned product feature scheduled for the second half of 2021.</t>
  </si>
  <si>
    <t>Unearth has received excellent feedback on the mobile user experience from field crews and office workers at all of our current clients. In addition to customer feedback, the mobile development team also utilizes usage data to continually improve the mobile product offering.  We have demonstrated our capability to onboard field teams in 48 hours (See NIPSCO Case Study)</t>
  </si>
  <si>
    <t>Unearth is extremely easy to use and can be adopted in a relatively short period of time.  We have existing field teams that were able to start using Unearth's OnePlace platform for inspections within 48 hours. In addition, the feedback received from OnePlace web and mobile application has been overwhelmingly positive.  You can find an example of this use case by clicking the link in column G.</t>
  </si>
  <si>
    <t>The application provides visibly appealing and intuitive views as demonstrated in our Proof of Concept and from feedback from our current customers.  Our consumer-grade user interface meets or exceeds current WCAG Level AA standards for accessibility and is tested in both indoor and outdoor environments to ensure usability in the office and in the field.
You can see eamples of our UI by clicking the link in column G.</t>
  </si>
  <si>
    <t>Yes we have user customization including remembering previous zoom level, remembering table view filters and more.  We don't have bookmarking yet but its in the midterm roadmap.  The 'PDS' will be determined by PG&amp;E VM's specific and unique requirements on this front.  I've chosen 3 as a median because without specific requirements, it is not possible to estimate PDS.</t>
  </si>
  <si>
    <t>Reports can be generated from the table view user interface component at the Account level, or on the individual Circuit level. Yes, our system can export data into formats such as GeoJSON, SQLite/GeoPackage, ESRI Shapefile, CSV, and KML. See Egress link in column G for more information on how reports can be generated from Unearth data.</t>
  </si>
  <si>
    <t>Unearth can provide PG&amp;E with ad hoc reporting through three possible approaches.
1) Provide adhoc reporting via a remote database and REST APIs. See Egress for more information on how data can be exported from Unearth data. Adhoc reporting can be supported via configuration and connection to an ElasticSearch database which can be accessed with Tableau, PowerBI and other tools found in ElasticSearch documentation: https://www.elastic.co/guide/en/elasticsearch/reference/7.9/xpack-sql.html. Dashboards can be created by authorized users via the open source tool, Kibana, which utilizes the Kibana Query Language.
2) Periodic reporting via support tickets and email. Unearth would be able to provide access to a ticketing system where PG&amp;E could make one-time or periodic requests for data to be transferred from Unearth to PG&amp;E. The analyst would be responsible for fulfilling the request and sharing the data with the PG&amp;E requestor through the most appropriate communication channel (email, ESFT, etc). If periodic reporting is necessary, data snapsho s/exports can be provided on at daily, weekly, or monthly intervals.
3) Direct integration with Palantir's Foundry. Unearth is currently in communications with Palantir to support secure data transfer to PG&amp;E as a data partner. Utilizing Foundry, PG&amp;E users would be able to access operational data without using multiple systems for integration.</t>
  </si>
  <si>
    <t>Today our Customer Success team has the ability to configure role based dashboards including drill down capabilities.  You can view an example of this by clicking the link in column G.  We have currently planning for a Q3 release of a Progress Dashboard that would allow any user to customize widgets to create a custom dashboard for viewing important metrics and progress.</t>
  </si>
  <si>
    <t>Our mission is to help our customers transform themselves into customer-centric companies by empowering them to connect with their customers in entirely new ways. Our Customer Success Platform, including sales force automation, customer service and support, marketing automation, community management, analytics, application development, Internet of Things integration, artificial intelligence, and our professional cloud services, provide the next-generation platform of enterprise applications, or apps, and services to enable customer success.                                        
Our service offerings are intuitive and easy-to-use, can be deployed rapidly, customized easily and integrated with other platforms and enterprise apps. We deliver our solutions as a service via all the major Internet browsers and on leading mobile devices. We sell to businesses of all sizes and in almost every industry worldwide on a subscription basis, primarily through our direct sales efforts and also indirectly through partners. Through our platform and other developer tools, we also encourage third parties to develop additional functionality and new apps that run on our platform, which are sold separately from, or in conjunction with, our services.
Key elements of our strategy include:
• Strengthening our existing applications and extending into new functional areas. 
• Pursuing new customers and new territories aggressively.
• Deepening relationships with our existing customer base.
• Continuing to lead the industry transformation to the next phase of cloud computing. 
• Encouraging the development of third-party applications on our platform.</t>
  </si>
  <si>
    <t>Innovation is one of Salesforce's core values. Our continuous innovation and the democratization of both technology and innovation drives customer success, which in turn drives mutual growth. Innovations occur through internal development, working closely with our technology partners, acquisitions, and continuous feedback from customers.Our strategy is to out-innovate our competitors and, by moving quickly, simply stay ahead of them. There is little patent protection afforded to software features as history of case law illustrates (e.g., IBM/Apple/Broderbund/etc.).</t>
  </si>
  <si>
    <t>Research and development expenses were $2.77 billion, or 16 percent of total revenues, for fiscal 2020, compared to $1.8 billion, or 14 percent of total revenues, during the same period a year ago. Research and development expenses consist primarily of salaries and related expenses, including stock-based expenses and allocated overhead.  We continue to focus our research and development efforts on adding new features and services, integrating acquired technologies, increasing the functionality and security and enhancing the ease of use of our enterprise cloud computing services. Our proprietary, scalable and secure multi-tenant architecture enables us to provide our customers with a service based on a single version of our application. As a result, we do not have to maintain multiple versions, which enables us to have relatively lower research and development expenses as compared to traditional enterprise software companies.  We expect that in the future, research and development expenses will increase in absolute dollars and may increase as a percentage of total revenues as we invest in adding employees and building the necessary system infrastructure required to support the development of new, and improve existing, technologies and the integration of acquired businesses, technologies and all of our service offerings.</t>
  </si>
  <si>
    <r>
      <rPr>
        <sz val="10"/>
        <rFont val="Arial"/>
        <family val="2"/>
      </rPr>
      <t xml:space="preserve">We have a strong partner ecosystem consisting of Extract, Transform, and Load (ETL), integration, System Integration, and implementation partners that enable us to provide strong resources to ensure successful implementations. We are constantly adding new partners to ensure the level of customer care and trust that organizations have come to expect of Salesforce. We continue to work with strategic system integrators (SIs) and independent software vendors (ISVs) to reach new markets and industries, offer a variety of solutions and apps through the AppExchange, and address the business requirements of both current and future customers. For more information on our partner program, please visit </t>
    </r>
    <r>
      <rPr>
        <u/>
        <sz val="10"/>
        <color rgb="FF1155CC"/>
        <rFont val="Arial"/>
        <family val="2"/>
      </rPr>
      <t>https://partners.salesforce.com/s/education/general/Partner_Program</t>
    </r>
  </si>
  <si>
    <r>
      <rPr>
        <b/>
        <sz val="10"/>
        <color rgb="FF000000"/>
        <rFont val="Calibri"/>
        <family val="2"/>
      </rPr>
      <t>Innovation</t>
    </r>
    <r>
      <rPr>
        <sz val="10"/>
        <color rgb="FF000000"/>
        <rFont val="Calibri"/>
        <family val="2"/>
      </rPr>
      <t xml:space="preserve"> - As attested by Gartner's MQ for FSM, Salesforce is the leader in innovation. This comes from a foundation of experience in the industry as well as a dedication to engage our customers on many levels and deliver 3 releases per year. 
• </t>
    </r>
    <r>
      <rPr>
        <b/>
        <sz val="10"/>
        <color rgb="FF000000"/>
        <rFont val="Calibri"/>
        <family val="2"/>
      </rPr>
      <t xml:space="preserve">Utility Experience </t>
    </r>
    <r>
      <rPr>
        <sz val="10"/>
        <color rgb="FF000000"/>
        <rFont val="Calibri"/>
        <family val="2"/>
      </rPr>
      <t xml:space="preserve">- With over 20 years focused in the utility space, Salesforce has a tremendous utility customer base, and user groups to help align our solutions to the needs.
• </t>
    </r>
    <r>
      <rPr>
        <b/>
        <sz val="10"/>
        <color rgb="FF000000"/>
        <rFont val="Calibri"/>
        <family val="2"/>
      </rPr>
      <t>Depth and Breadth of Solution</t>
    </r>
    <r>
      <rPr>
        <sz val="10"/>
        <color rgb="FF000000"/>
        <rFont val="Calibri"/>
        <family val="2"/>
      </rPr>
      <t xml:space="preserve"> - Supporting Long/Mid/Short Cycle needs for field service as well as managing the scheduling of personnel, equipment, crews and contracted resources helps ensure that SFS can address the broadest range of needs while consolidating all resource and work types into a single solution instance.
• </t>
    </r>
    <r>
      <rPr>
        <b/>
        <sz val="10"/>
        <color rgb="FF000000"/>
        <rFont val="Calibri"/>
        <family val="2"/>
      </rPr>
      <t>Partner Network</t>
    </r>
    <r>
      <rPr>
        <sz val="10"/>
        <color rgb="FF000000"/>
        <rFont val="Calibri"/>
        <family val="2"/>
      </rPr>
      <t xml:space="preserve"> - Extensive network of partners developing on the Salesforce platform to deliver innovation and industry specific solutions.  Also includes a vast network of implementation partners, with specialization across industries and usage.
• </t>
    </r>
    <r>
      <rPr>
        <b/>
        <sz val="10"/>
        <color rgb="FF000000"/>
        <rFont val="Calibri"/>
        <family val="2"/>
      </rPr>
      <t>Single Solution Across all Field Service Needs</t>
    </r>
    <r>
      <rPr>
        <sz val="10"/>
        <color rgb="FF000000"/>
        <rFont val="Calibri"/>
        <family val="2"/>
      </rPr>
      <t xml:space="preserve"> - Solution's ability to consolidate all field service needs while accommodating extreme variability</t>
    </r>
  </si>
  <si>
    <r>
      <rPr>
        <sz val="10"/>
        <color theme="1"/>
        <rFont val="Arial"/>
        <family val="2"/>
      </rPr>
      <t xml:space="preserve">We are limited in the roadmap and product direction we can provide in print. Some roadmap details are available on our Help and Training website: </t>
    </r>
    <r>
      <rPr>
        <u/>
        <sz val="10"/>
        <color rgb="FF1155CC"/>
        <rFont val="Arial"/>
        <family val="2"/>
      </rPr>
      <t>https://help.salesforce.com/articleView?id=lex_roadmap.htm&amp;type=5</t>
    </r>
    <r>
      <rPr>
        <sz val="10"/>
        <color theme="1"/>
        <rFont val="Arial"/>
        <family val="2"/>
      </rPr>
      <t xml:space="preserve"> </t>
    </r>
  </si>
  <si>
    <t>Thousands of businesses and millions of end users depend on Salesforce to manage their customer service, sales, marketing and other critical business functions. We are proud to be contributing to the success of companies of all sizes, in all industries, around the globe. We unfortunately do not provide specific numbers at this time regarding the number of customers we have. 
Our revenues are divided among small businesses (companies with fewer than 200 employees), medium-size businesses (200 or more employees and up to $1 billion in annual revenues), and large businesses (more than $1 billion in annual revenues). The number of paying subscriptions at each of our customers ranges from one to tens of thousands. None of our customers account for more than 5 percent of our revenues.</t>
  </si>
  <si>
    <t>In 2020, Salesforce total fiscal revenue was $17.1B of which our Service Cloud was the largest cloud.</t>
  </si>
  <si>
    <t>Salesforce does not share this type of data externally for confidentiality reasons.</t>
  </si>
  <si>
    <t>The following Salesforce team members will engage with your organization and focus on ensuring that you are getting the best use of the system throughout your entire subscription to our service:
•  Account Executive (AE) – An AE will be assigned to maintain the direct client relationship with your organization. 
•  Success Manager – The Premier+ Success Plan includes access to Success Managers. Success Managers are product and market experts who engage with customers to assist with Salesforce product adoption and utilization, including sharing advice and guidance related to optimizing the customer’s ongoing use of Salesforce. The customer is responsible for evaluating any advice or guidance received from Salesforce and for implementing any such advice and guidance.
•  Solution Engineer (SE) – The Solution Engineer acts as the main point of contact, along with the Account Executive, to help align business goals with Salesforce. The SE leads regularly scheduled requirement meeting and demos. The SE also serves as a liaison to the larger Salesforce Engineering team and Product Managers. 
•  Renewal Manager – A Renewal Manager provides guidance and knowledge on practices that simplify the renewal process; they work with the Account Executive and Success Manager to assure that the renewal moves toward completion in a controlled manner. 
•  Administration Services – A team is available to provide help with more than 100 routine configuration updates like creating users, reports, workflow, and dashboards. You take online administration training to learn the basics and then tell us your business requirements. Our team of certified administrators updates your Salesforce system.</t>
  </si>
  <si>
    <r>
      <rPr>
        <sz val="10"/>
        <rFont val="Arial"/>
        <family val="2"/>
      </rPr>
      <t xml:space="preserve">Many factors contribute to the planning of new Salesforce features. Salesforce's clearly defined online enterprise solutions roadmap is driven by a combination of the following traditional, and more innovative, techniques:
•  Innovation Center sessions at headquarters or virtually
•  Dreamforce dedicated customer meetings
•  Focus Groups, to get customers' first impressions to steer focus of releases
•  Active Pilot Programs for customers to gather input on beta functionality
•  Sales and Service Executive Councils that fuel the modern sales and customer service vision
•  Keeping a close eye on market trends and innovations
•  Community Ideas (see below)
Our Trailblazer Community Ideas gives every customer, no matter how large or small, the opportunity to participate in the long-term feature set of Salesforce. Once a new feature has been logged into Ideas, customers can enter directly into dialogue with other customers and our product management team, to further explore how a feature might be delivered in the future roadmap.
As a customer of Salesforce, your organization would have the ability to vote along with other customers for favorite features, and see how popular features are across the Salesforce customer community. We truly do believe that innovation and our product roadmap must be driven by our users. Our product management team monitors Ideas regularly to understand which ideas are most important and most relevant to your organization. For more information, please see: </t>
    </r>
    <r>
      <rPr>
        <u/>
        <sz val="10"/>
        <color rgb="FF1155CC"/>
        <rFont val="Arial"/>
        <family val="2"/>
      </rPr>
      <t>https://success.salesforce.com/IdeaSearch</t>
    </r>
  </si>
  <si>
    <t>Real-time upgrades
All Salesforce core platform users are always on the latest version of our platform because everyone gets instant upgrades. Each time Salesforce releases a new version of the application and the platform, the entire community can take advantage of the latest innovations from our product development team.
Our upgrades don't break your customizations
Salesforce has solved a very challenging problem: providing seamless upgrades, where all customizations keep working, changes to the user experience are based on when users opt-in to new capabilities, and even custom code keeps working, whether it's written by the customer or by third parties.
It's an IT professional's dream
You no longer have to balance the desire to upgrade and take advantage of new features with the time and costs required to deploy software, redo previous customization and integration work, and train users on the new version.
Our upgrades don't break your integrations
Because of the requirement for seamless upgrades, our multitenant service must maintain backwards compatibility with the API used for integration. You only have to integrate with the service once, and that integration will keep running, even as we upgrade the platform.
Rapid innovation
Because we can deliver new capabilities without impacting your deployment, the days of 18-month (or 5-year) release cycles are over. Instead, we can deliver new capabilities three times each year, and you choose when to adopt these new capabilities simply by opting-in.</t>
  </si>
  <si>
    <r>
      <rPr>
        <sz val="10"/>
        <rFont val="Arial"/>
        <family val="2"/>
      </rPr>
      <t xml:space="preserve">Our upgrades are rolled out 3 times a year to all of our customers. Upgrades happen automatically on specific dates that are published up to a year in advance on the Salesforce Trust website. The first set of upgrades happens on Sandbox instances 4-6 weeks before a release goes into production. To be ready for future releases, review the maintenance schedule at </t>
    </r>
    <r>
      <rPr>
        <u/>
        <sz val="10"/>
        <color rgb="FF1155CC"/>
        <rFont val="Arial"/>
        <family val="2"/>
      </rPr>
      <t>status.salesforce.com</t>
    </r>
    <r>
      <rPr>
        <sz val="10"/>
        <rFont val="Arial"/>
        <family val="2"/>
      </rPr>
      <t xml:space="preserve"> </t>
    </r>
  </si>
  <si>
    <t>The Salesforce customer support team provides fast, expert response to Salesforce questions and technical issues. The hours, initial response times and channels of support vary based on the Success Plan level selected by the customer.
Support Locations:  Premier Success Plan customers receive 24x7 global support from teams located in San Francisco/San Mateo, Toronto, Des Moines, Portland, Indianapolis, Atlanta, Fredericton (Canada), Hyderabad (India), Manila, Dublin (Ireland), Pune (India), Tokyo and Budapest The location of our support centers is transparent to customers. Premier Success customers may telephone or create a case online. Calls and cases are routed based on customer location and time of day. 
Support Languages:  Premier Success Plan customers can access an English-speaking support representative twenty-four hours a day, seven days a week. French, German, Italian, Spanish language support is available from 8:00 a.m. to 6:00 p.m. GMT, excluding weekends and holidays. Japanese support is available from 9:00 a.m. to 9:00 p.m. JST on weekdays, and 10:00 a.m. - 5:00 p.m. JST on weekends and holidays, excluding December 31 - January 3. Please inquire about additional languages.
Support Representative Certifications &amp; Training:  Support representatives participate in extensive Salesforce hands-on training, along with rigorous Administration classes and Salesforce.com Certification exams. Tier 1 agents are required to be ADM201 certified; Tier 2 and Premier+ Success administration reps are required to be ADM201, ADM301 and ADM401 certified. Premier Developer reps are ADM201, ADM401 and ADM501 certified. The team completes new feature training for each Salesforce release and must pass an exam to maintain their Salesforce.com Administrator Certification. Support reps participate in "Case Management 101" training sessions, and their cases are regularly audited as part of our support quality assurance program.
Support Organization:  We have a tiered (Tier 1, 2, 3) organization coupled with a skills-based routing model to ensure cases are routed to the appropriate support expert. We have a combination of outsourced (all of Tier 1 and some Tier 2) and salesforce.com resources (some Tier 2 and all of Tier 3) to provide support.
Engaging with Support:  Customers must assign a Designated Contact to serve as the primary contact for support, who will oversee cases, assist with troubleshooting, and handle internal/end-user questions, including password resets, username and lock-out issues.  All customers may access the self-service resources in the Help &amp; Training site, including online training courses, documentation, videos, knowledge articles and the ability to create a case online.</t>
  </si>
  <si>
    <r>
      <rPr>
        <sz val="10"/>
        <color theme="1"/>
        <rFont val="Arial"/>
        <family val="2"/>
      </rPr>
      <t xml:space="preserve">Salesforce offers an extremely open and extensible application platform, to allow you to easily make ongoing in-house development. The Salesforce Platform allows customers to build apps fast with just a few clicks, designed for desktop and mobile devices, all from a single canvas.
We offer a point &amp; click/drag &amp; drop customization tool that makes it easy for non-technical administrators to customize and configure the system. With the Admin Setup console, you can create powerful, engaging applications with drag-and-drop components for everything from standard fields, reports and charts, to custom fields, workflow rules, and partner-built components from our AppExchange marketplace, to your own custom designs. 
For more technical administrators and more complex customizations, we offer Apex code, the world’s first multi-tenant programming language. This allows you to build extremely complex business logic into your application. For more information on Apex, please visit </t>
    </r>
    <r>
      <rPr>
        <u/>
        <sz val="10"/>
        <color rgb="FF1155CC"/>
        <rFont val="Arial"/>
        <family val="2"/>
      </rPr>
      <t>https://help.salesforce.com/articleView?id=code_apex_dev_guide_tools.htm</t>
    </r>
  </si>
  <si>
    <t>Salesforce allows its users to easily create multiple workflows. Salesforce offers tools to automate several kinds of business processes: guided visual experiences, behind-the-scenes automation, and approval automation. You'll be happy to know that these tools don't require you to write code—they're all point-and-click. Salesforce provides multiple tools to automate your organization’s repetitive business processes: Approvals, Process Builder, Workflow, and Flow Builder.
Visual Flow tool combines the ease and speed of visual process design with the power and infrastructure-ree deployment in the cloud. It’s truly a revolution in business process software.
Visual Flow enables business process automation without code, making it the first workflow software tool that is business-user focused. In contrast, conventional workflow software requires programming and the customary long wait times for IT resources. Plus, for all their skills, software developers aren’t experts in business process automation.
Our workflow software in the cloud tells a very different story. With Visual Flow, the people who know your processes best—line-of-business professionals—can quickly design and implement improvements. Their solutions then become deeply embedded within routine operations, automating otherwise time-consuming activities such as CRM data entry or post-call dispositioning.
Another advantage of Visual Workflow over traditional workflow management software: Improvements created with our workflow software tool are pre-integrated with salesforce.com applications and run on the same Force.com platform for immediate, effortless deployment.</t>
  </si>
  <si>
    <t>The Salesforce platform offers tools for “no compromise customizations,” to make it possible to create both fast and easy customizations, as well as deep customizations to meet just about any need. Based on a philosophy of keeping simple things simple and making complex things both possible and accessible, Salesforce provides two paths to customization success.
•  Point-and-click configuration for cloud computing applications. Salesforce makes it easy to modify the functionality of cloud computing applications to meet your unique requirements. Working with the metadata framework and a series of simple point-and-click wizards, you can design custom user interfaces and modify the structure of the data model and the cloud computing applications’ business logic.
•  Customize with code, just like you would in business application development. For use cases that can't be achieved with our declarative options, developers can create needed functionality in open-ended development environments, using toolkits for most of the common programming languages, or Apex Code, the language of our cloud computing platform.
Customizations are frequently developed in a sandbox environment, Salesforce Sandboxes enable administrators to easily create multiple fully replicated instances of their Salesforce environment to support development, testing and training. Salesforce provides tools to support the migration of both customizations and custom applications between environments.
Tools provided that support customization and migration include:
•  Metadata API: Salesforce provides a metadata API that allows for programmatic access to the metadata in a customer’s production environment. (https://developer.salesforce.com/docs/atlas.en-us.api_meta.meta/api_meta/meta_intro.htm)
•  Salesforce Extensions for Visual Studio Code: This extension pack includes tools for developing on the Salesforce platform in the lightweight, extensible VS Code editor. These tools provide features for working with development orgs (scratch orgs, sandboxes, and DE orgs), Apex, Aura components, and Visualforce. (https://developer.salesforce.com/tools/vscode/)
•  Ant Migration Tool: a Java/Ant-based command-line utility for moving metadata between a local directory and a Salesforce organization. When migrating from stage to production is done by IT, anyone that prefers deploying in a scripting environment will find the Ant Migration Tool a familiar process. ( https://developer.salesforce.com/docs/atlas.en-us.daas.meta/daas/meta_development.htm#! )
•  Change Sets: a change set is a means by which one organization can send customizations to another organization. In order for change sets to be sent from one organization to another, a deployment connection is required. A deployment connection is automatically created between all related organizations whenever a sandbox is created; each organization must be authorized to send and receive change sets, and the deployment connection list shows which organizations can upload changes to this organization, and which organizations allow this organization to upload changes to them. ( https://help.salesforce.com/articleView?id=changesets.htm&amp;type=5 )
You have the option to keep your code and metadata under version control and deploy a previous revision to your org. Please note that this does not constitute a full rollback. New metadata components that were introduced in the revision that has since been rolled back will not automatically get deleted.</t>
  </si>
  <si>
    <t>See above response.</t>
  </si>
  <si>
    <t>Salesforce welcomes the California Consumer Privacy Act (CCPA) as a step forward in shaping data protection requirements in the United States and as an opportunity for Salesforce to continue to strengthen its commitment to privacy and data protection.
Salesforce businesses and organizations subject to our Privacy Statement do not sell personal information. While we do share some data with trusted service providers to improve and market our services and to operate our websites, we do not allow any third parties to use the personal information we share with them for their own purposes.
With respect to our customers doing business in California, Salesforce is a "service provider" as defined in the CCPA. As a service provider, we only use customer data and personal information as permitted in our customer agreements. The terms of our MSA and DPA meet the requirements in the CCPA for "service providers" and are sufficient for our customers to continue to use our services.</t>
  </si>
  <si>
    <t>Salesforce provides a variety of differenet mechanisms for audit tracking, Built-in application auditing features include:
•  Record Modification Fields: All objects include fields to store the name of the user who created the record and who last modified the record. Refer here for additional information: https://help.salesforce.com/apex/HTViewHelpDoc?id=field_audit_trail.htm&amp;language=en_US
•  Login History: You can review a list of successful and failed login attempts to your organization for the past six months. Refer here for additional information: https://help.salesforce.com/HTViewHelpDoc?id=users'login_history.htm&amp;language=en_US
•  Field History Tracking: You can also enable auditing for individual fields, which will automatically track any changes in the values of selected fields. Although auditing is available for all custom objects, only some standard objects allow field-level auditing. Refer here for additional information: https://help.salesforce.com/HTViewHelpDoc?id=tracking_field_history.htm&amp;language=en_US
•  Setup Audit Trail: Administrators can also view a Setup Audit Trail, which logs when modifications are made to your organization's configuration. Refer here for additional information: https://help.salesforce.com/HTViewHelpDoc?id=admin_monitorsetup.htm&amp;language=en_US 
Fee-Based Services: 
Detailed application logs can be used for forensics investigations by customers. These logs are stored for 12 months and are available for a fee. Refer here for additional information, https://sfdc.co/HistoricalEventLogs
Paid add-on features through Salesforce Shield include:
•  Event Monitoring: Event Monitoring enables customers to further investigate how their users are using the application. This includes insight into what Salesforce applications are being adopted by users' who is logging in and from where, what pages users are viewing, what reports users are running and exporting and other aspects of application usage. This is delivered as an API-first feature and there are Salesforce partners with visualization tools available.
•  Field Audit Trail: Field Audit Trail lets you define a policy to retain archived field history data up to ten years, independent of field history tracking. This feature helps you comply with industry regulations related to audit capability and data retention.</t>
  </si>
  <si>
    <r>
      <rPr>
        <sz val="10"/>
        <color theme="1"/>
        <rFont val="Arial"/>
        <family val="2"/>
      </rPr>
      <t xml:space="preserve">Salesforce provides a flexible, layered security framework that lets you share different data sets to different users.  Application administrators can easily create profiles, roles, hierarchies and rules that are enforced in the user interface, reports, dashboards, search results, and API.
With sharing, you can ensure record-level access control for all custom objects, as well as many standard objects (such as Account, Contact, Opportunity, and Case). Administrators can set organization-wide default sharing access levels, and then grant additional access based on record ownership, role hierarchy, sharing rules, and manual sharing. Developers can write code that grants additional access programmatically.
To specify the objects and tabs a user can access, you can assign a profile. To specify the fields a user can access, you can use field-level security. To specify the individual records a user can view and edit, you can set your organization-wide defaults, define a role hierarchy, and create sharing rules.
For additional information around User Management and Integrated Access Management, refer here:
</t>
    </r>
    <r>
      <rPr>
        <u/>
        <sz val="10"/>
        <color rgb="FF1155CC"/>
        <rFont val="Arial"/>
        <family val="2"/>
      </rPr>
      <t>https://trailhead.salesforce.com/content/learn/trails/identity</t>
    </r>
  </si>
  <si>
    <t>The mobile app inherently respects all data visibility restrictions you may have configured in Salesforce proper for user profiles and roles. This includes sharing rules, object level security, and field level security.</t>
  </si>
  <si>
    <t>By default, logon is form-based. When users log into Salesforce, they submit a username and password which are sent to salesforce.com via an TLS encrypted session. Alternatively, Single sign-on to Salesforce is supported. Salesforce offers the following ways to use single sign-on:
•  Federated authentication using Security Assertion Markup Language (SAML): When federated authentication is enabled, Salesforce does not validate a user's password. Instead, Salesforce verifies an assertion in the HTTP POST request, and allows single sign-on if the assertion is true. This is the default form of single sign-on. Federated authentication is available in all Editions.
•  Delegated authentication: When delegated authentication is enabled, Salesforce does not validate a user's password. Instead, Salesforce makes a Web services call to your organization to establish authentication credentials for the user. You must request that this feature be enabled by Salesforce. Contact Salesforce to enable delegated authentication single sign-on for your organization.
Salesforce Field Service mobile applications are also compatible with third-party mobile device management solutions.</t>
  </si>
  <si>
    <t>We do not provide software that must be written to different hardware, operating system and database platforms, or that depends upon a customer's unique systems environment. Rather, we have optimized our service to run on a specific database and operating system using the tools and platforms best suited to serve our customers. Performance, functional depth and the usability of our service drive our technology decisions and product direction.
Our service treats all customers as logically separate tenants in central applications and databases. As a result, we are able to spread the cost of delivering our service across our user base. In addition, because we do not have to manage thousands of distinct applications with their own business logic and database schemas, we believe that we can scale our business faster than traditional software vendors. Moreover, we can focus our resources on building new functionality to deliver to our customer base as a whole rather than on maintaining an infrastructure to support each of their distinct applications.
Our research and development efforts are focused on improving and enhancing the features, functionality and security of our existing service offerings, as well as developing new proprietary services such as Force.com. In addition, from time to time we supplement our internal research and development activities with outside development resources and acquired technology. Because of our common, multitenant application architecture, we are able to provide all of our customers with a service based on a single version of our application. We are able to upgrade all of our customers at the same time with each release. As a result, we do not have to maintain multiple versions of our application.</t>
  </si>
  <si>
    <t xml:space="preserve">We built our service as a highly scalable, multitenant application written in Java and Oracle PL/SQL. We use commercially available hardware and a combination of proprietary and commercially available software, including database software from Oracle Corporation, to provide our service. The application server is custom-built and runs on a lightweight Java Servlet and Java Server Pages engine. We have custom-built core services such as database connection pooling and user session management tuned to our specific architecture and environment, allowing us to continue to scale our service. We have combined a stateless environment, in which a user is not bound to a single server but can be routed in the most optimal way to any number of servers, with an advanced data caching layer. Our customers can access the service through any Web browser.
 </t>
  </si>
  <si>
    <t xml:space="preserve">We constantly evaluate projects in the open source community and incorporate best-of-breed solutions as appropriate. These may be adopted "as-is" or with customizations specific to Salesforce services. </t>
  </si>
  <si>
    <t>Any data entered into Salesforce can remain in Salesforce if desired. Active customer data stays on disk until the customer deletes or changes it. Customer-deleted data is temporarily available (15 days) to customers online from the Recycle Bin. The retention policy for backup media is 90 days (30 days for sandboxes). Deleted / modified data cannot be recovered after 90 days (30 days for sandboxes).
If export into a data warehouse or master data management system is desired or required for compliance purposes, Salesforce is often integrated to data warehouse solutions. Salesforce works with all major ETL toolsets, with certified connectors to several industry-standard solutions. Transactional data is generally moved from Salesforce to the data warehouse via Web Services API, and key metrics from the warehouse can be easily exposed within Salesforce for use by management or customer-facing employees.
Salesforce customers are responsible for complying with their company's data retention requirements in their use of the Salesforce Services. If a Salesforce customer must preserve data and the retention procedures above are insufficient, they may schedule a weekly export of data or copy to a sandbox account. Exports of Customer Data are available in comma separated value (.csv) format by request via Salesforce's Customer Support department. In addition, many exports can be manually pulled by the designated org administrators.</t>
  </si>
  <si>
    <t>Multi-tenancy gives applications elasticity. Salesforce applications can automatically scale from one to tens of thousands of users. Processing more than five billion transactions each day, our platform is used for large-scale deployments. Any application that runs on the Lightning Platform is automatically architected to seamlessly scale from 1 user to 10,000 users without the customer having to do anything differently. 
All applications (includes mobile, offline and read-only options) and data running on Lightning Platform are deployed to and replicated across multiple data centers in different geographies. Every application, no matter how large or small, gets the full benefits of the backup, failover, disaster recovery, and other infrastructure services required for an organization's mission-critical applications. Refer to trust.salesforce.com for the latest performance information.</t>
  </si>
  <si>
    <r>
      <rPr>
        <sz val="10"/>
        <color theme="1"/>
        <rFont val="Arial"/>
        <family val="2"/>
      </rPr>
      <t xml:space="preserve">Salesforce only requires a computer that can run a supported web browser and has an Internet connection. No other software or hardware is required. Your browser must have JavaScript enabled. TLS and a minimum of 128-bit encryption must also be available.
Information on supported browsers can be found at </t>
    </r>
    <r>
      <rPr>
        <u/>
        <sz val="10"/>
        <color rgb="FF1155CC"/>
        <rFont val="Arial"/>
        <family val="2"/>
      </rPr>
      <t>https://help.salesforce.com/articleView?id=getstart_browser_overview.htm&amp;type=5</t>
    </r>
  </si>
  <si>
    <t>Salesforce's position as an online service enables us to roll out all levels of improvement, from patch releases to major upgrades, that are largely transparent to the end users' When a bug is fixed and tested, it is rolled out to the application as part of regular maintenance; the nature of the service prevents special patches and code branches for individual customers, so all fixes can potentially benefit all customers.
The Development organization manages the source code in a code control system. Each product cycle includes design, development, quality assurance testing, and release; releases are announced in advance and scheduled to provide the least impact on the Salesforce service.
Content changes to the application code affecting application behavior are controlled manually, but the actual process is automated. For instance, Salesforce's release engineer would remove some number of servers from the application pool, update them using the automated processes, manually spot-check them, and return them to the pool.
Major software releases are typically rolled into production three times per year during off-hour maintenance windows.
The Salesforce service will be generally available during major release upgrades. Your organization should expect to experience a disruption of up to five (5) minutes during the time frame involved. users will receive an error message informing them that the service is momentarily unavailable while we upgrade it to the latest release, and will be prompted to log back in momentarily. After that time, you will be able to access the latest release. Please note: This currently only applies to our major release windows, executed three (3) times per year. The process is managed by Site Reliability (SR). Development, QA and SR resources are involved to ensure the rollout goes smoothly. Technical Operations and senior development personnel are on standby alert for any escalations
•  Point releases are rolled-out more frequently, and are driven by the Release Manager.
•  Patch/dot releases are typically limited to application code revisions, bug fixes, and minor functionality enhancements; these are performed online and are transparent to the users' E-releases are emergency releases that are performed online and are typically transparent to the users'</t>
  </si>
  <si>
    <r>
      <rPr>
        <sz val="10"/>
        <color theme="1"/>
        <rFont val="Arial"/>
        <family val="2"/>
      </rPr>
      <t>In addition to the Salesforce Status site (https://status.salesforce.com) to monitor uptime and performance, your organization will also have access to a System Overview, which will help you monitor performance and usage of your own Salesforce org. This overview includes:
•  Schema: number and percent of custom objects and data storage
•  Business Logic: number and percent of Rules, Apex triggers and classes, as well as percent of code used
•  Most Used Licenses
•  API Usage: number and percent of requests in the last 24 hours
•  User Interface: number and percent of custom apps, sites, flows, custom tabs and pages
•  Portal Roles 
For more information, please visit </t>
    </r>
    <r>
      <rPr>
        <u/>
        <sz val="10"/>
        <color rgb="FF1155CC"/>
        <rFont val="Arial"/>
        <family val="2"/>
      </rPr>
      <t>https://help.salesforce.com/articleView?id=dev_force_com_system_overview_page.htm&amp;type=5</t>
    </r>
    <r>
      <rPr>
        <sz val="10"/>
        <color theme="1"/>
        <rFont val="Arial"/>
        <family val="2"/>
      </rPr>
      <t xml:space="preserve"> </t>
    </r>
  </si>
  <si>
    <t>The Salesforce Platform includes the following import/export options for data:
•  Salesforce Data Loader - Data Loader is a client application for the bulk import or export of data. Use it to insert, update, delete, or export Salesforce records. When importing data, Data Loader reads, extracts, and loads data from comma separated values (CSV) files or from a database connection. When exporting data, it outputs CSV files.
•  Reports to Excel / CSV - With simple clicks, you can export data for a selected report to Excel or in comma-delimited format.
•  Salesforce API - Data can be exported to and from the system through our API at any time or via a number of built in features.
•  Partner Tools - There are also many pre-integrated partner tools, some of which you may already own that may be leveraged. 
We also offer a weekly export service (WES) for those customers requiring a local backup copy of their data or a data set for import into other applications (such as an ERP system).</t>
  </si>
  <si>
    <r>
      <rPr>
        <sz val="10"/>
        <color theme="1"/>
        <rFont val="Arial"/>
        <family val="2"/>
      </rPr>
      <t xml:space="preserve">The Salesforce Services is designed with the concept of continuous improvement and Trust (e.g., Availability, Performance and Security) in the infrastructure. Salesforce uses commercially reasonable efforts to make its on-demand services available to its customers 24/7, except for planned downtime, for which Salesforce gives customers prior notice, and force majeure events. Excellent availability statistics are critical to Salesforce's customers' success and to the success of Salesforce as a company. Salesforce generally does not focus on a specific percentage, as we do not believe our job on availability will ever be complete. Live and historical statistics on Salesforce system performance are publicly published at: </t>
    </r>
    <r>
      <rPr>
        <u/>
        <sz val="10"/>
        <color rgb="FF1155CC"/>
        <rFont val="Arial"/>
        <family val="2"/>
      </rPr>
      <t>https://trust.salesforce.com/en/#systemStatus.</t>
    </r>
  </si>
  <si>
    <r>
      <rPr>
        <sz val="10"/>
        <color theme="1"/>
        <rFont val="Arial"/>
        <family val="2"/>
      </rPr>
      <t>Salesforce offers both a Production environment and four different types of Sandbox environments. This gives you the ability to create multiple copies of your organization in separate environments for a variety of purposes, such as testing and training, without compromising the data and applications in your Salesforce production organization. The usage of the various Salesforce Sandbox types during an implementation varies, but below will provide you with a description and common use of each type of environment:
Developer Sandbox
Developer sandboxes are special configuration sandboxes intended for coding and testing by a single developer. Multiple users can log into a single Developer sandbox, but their primary purpose is to provide an environment in which changes under active development can be isolated until they’re ready to be shared. Developer sandboxes copy all application and configuration information to the sandbox. Developer sandboxes are limited to 200 MB of test or sample data, which is enough for many development and testing tasks. You can refresh a Developer sandbox once per day.
Developer Pro Sandbox
Developer Pro sandboxes copy all of your production organization's reports, dashboards, price books, products, apps, and customizations under Setup, but exclude all of your organization's standard and custom object records, documents, and attachments. Creating a Developer Pro sandbox can decrease the time it takes to create or refresh a sandbox from several hours to just a few minutes, but it can only include up to 1 GB of data. You can refresh a Developer Pro sandbox once per day.
Partial Data Sandbox
Partial Data sandboxes include all of your organization’s metadata and add a selected amount of your production organization's data that you define using a sandbox template. A Partial Data sandbox is a Developer sandbox plus the data you define in a sandbox template. It includes the reports, dashboards, price books, products, apps, and customizations under Setup (including all of your metadata). Additionally, as defined by your sandbox template, Partial Data sandboxes can include your organization's standard and custom object records, documents, and attachments up to 5 GB of data and a maximum of 10,000 records per selected object. A Partial Data sandbox is smaller than a Full sandbox and has a shorter refresh interval. You can refresh a Partial Data sandbox every 5 days.
Full Sandbox
Full sandboxes copy your entire production organization and all its data, including standard and custom object records, documents, and attachments. You can refresh a Full sandbox every 29 days.
Sandboxes are licensed separately from the Salesforce service and are subject to restrictions. When your sandbox licenses expire, Salesforce decreases the count of available sandbox licenses for the selected sandbox type.
For Sandbox limitations, please visit https://help.salesforce.com/articleView?id=data_sandbox_implementation_tips.htm&amp;type=5 
For more information, please visit </t>
    </r>
    <r>
      <rPr>
        <u/>
        <sz val="10"/>
        <color rgb="FF1155CC"/>
        <rFont val="Arial"/>
        <family val="2"/>
      </rPr>
      <t>https://help.salesforce.com/articleView?id=create_test_instance.htm&amp;type=5</t>
    </r>
  </si>
  <si>
    <t>Our Recovery Time Objective (RTO) is 12 hours and Recovery Point Objective (RPO) is 4 hours.
Salesforce's disaster recovery plans currently have the following target recovery objectives: (a) restoration of the Service within 12 hours after Salesforce's declaration of a disaster; and (b) maximum Customer Data loss of 4 hours; excluding, however, a disaster or multiple disasters causing the compromise of both multiple Salesforce data centers at the same time, and excluding development and test bed environments, such as the Sandbox service.</t>
  </si>
  <si>
    <t>The Salesforce solution lets you automate any business process. Processes can be simple tasks such as creating an activity, emailing an alert, or updating a data field, or more complex, like automating the quote-to-order process or scripting inbound and outbound calls. Whatever your process need, Visual Workflow, together with workflow and approvals, enable you to rapidly design and run any business process in the cloud without infrastructure, software, or code.
•  Processes: Every company has hundreds of business processes. With Visual Workflow, multi-step processes can be rapidly modeled in a visual designer and instantly run in the cloud.
•  Approvals: A specialized type of workflow called an “approval” can route information to a series of people, each of whom can approve or decline the information and then send it on to the next step in the process.
•  Rules:You can use various criteria to determine when a workflow is triggered. In addition, you can use rules to validate data and enforce business logic when a user is entering data. You can use formulas to perform calculations or to fill out other data based on user-defined entries.
•  Monitoring and queuing: Time-based workflows are placed into a queue that can be easily monitored from the administrative console. Creating transparency in business processes makes it easy to maintain an audit trail and keep tasks from falling through the cracks.
•  Tasks and alerts: It’s easy to alert people when their participation is required in a business process. Whether it’s to approve a PO or implement a request, alerts are sent via email and can be assigned as a Task in Salesforce.</t>
  </si>
  <si>
    <t>User provisioning and management is performed through the Salesforce Administrative Setup environment. Users, their profiles, permissions and passwords may be managed, edited, activated and deactivated as needed by those with appropriate permissions. An administrator with appropriate privileges can manage session timeout, password policies, IP range login restrictions, delegated authentication/SSO, and requirements as part of this process. On first time login or password reset request, users are required to change their passwords to gain access.</t>
  </si>
  <si>
    <t>Android: All major Android devices are supported, version 7.0 and later.
iOS: Devices running iOS 13.4 or later are supported:
•  iPhone 5s or later models
•  iPad 5th generation or later models
•  iPad Air 2 and iPad Pro
•  iPad mini 2 or later models</t>
  </si>
  <si>
    <r>
      <rPr>
        <sz val="10"/>
        <color theme="1"/>
        <rFont val="Arial"/>
        <family val="2"/>
      </rPr>
      <t>Yes, Salesforce Sandboxes enable administrators to easily create multiple fully replicated instances of their Salesforce environment to support development, testing and training. Salesforce provides tools to support the migration of both customizations and custom applications between environments.
Tools provided that support customization and migration include:
•  Metadata API: Salesforce provides a metadata API that allows for programmatic access to the metadata in a customer’s production environment. (</t>
    </r>
    <r>
      <rPr>
        <u/>
        <sz val="10"/>
        <color rgb="FF1155CC"/>
        <rFont val="Arial"/>
        <family val="2"/>
      </rPr>
      <t>https://developer.salesforce.com/docs/atlas.en-us.api_meta.meta/api_meta/meta_intro.htm</t>
    </r>
    <r>
      <rPr>
        <sz val="10"/>
        <color theme="1"/>
        <rFont val="Arial"/>
        <family val="2"/>
      </rPr>
      <t>)
•  Salesforce Extensions for Visual Studio Code: This extension pack includes tools for developing on the Salesforce platform in the lightweight, extensible VS Code editor. These tools provide features for working with development orgs (scratch orgs, sandboxes, and DE orgs), Apex, Aura components, and Visualforce. (</t>
    </r>
    <r>
      <rPr>
        <u/>
        <sz val="10"/>
        <color rgb="FF1155CC"/>
        <rFont val="Arial"/>
        <family val="2"/>
      </rPr>
      <t>https://developer.salesforce.com/tools/vscode/</t>
    </r>
    <r>
      <rPr>
        <sz val="10"/>
        <color theme="1"/>
        <rFont val="Arial"/>
        <family val="2"/>
      </rPr>
      <t>)
•  Ant Migration Tool: a Java/Ant-based command-line utility for moving metadata between a local directory and a Salesforce organization. When migrating from stage to production is done by IT, anyone that prefers deploying in a scripting environment will find the Ant Migration Tool a familiar process. (</t>
    </r>
    <r>
      <rPr>
        <u/>
        <sz val="10"/>
        <color rgb="FF1155CC"/>
        <rFont val="Arial"/>
        <family val="2"/>
      </rPr>
      <t>https://developer.salesforce.com/docs/atlas.en-us.daas.meta/daas/meta_development.htm#!</t>
    </r>
    <r>
      <rPr>
        <sz val="10"/>
        <color theme="1"/>
        <rFont val="Arial"/>
        <family val="2"/>
      </rPr>
      <t>)
•  Change Sets: a change set is a means by which one organization can send customizations to another organization. In order for change sets to be sent from one organization to another, a deployment connection is required. A deployment connection is automatically created between all related organizations whenever a sandbox is created; each organization must be authorized to send and receive change sets, and the deployment connection list shows which organizations can upload changes to this organization, and which organizations allow this organization to upload changes to them. (</t>
    </r>
    <r>
      <rPr>
        <u/>
        <sz val="10"/>
        <color rgb="FF1155CC"/>
        <rFont val="Arial"/>
        <family val="2"/>
      </rPr>
      <t>https://help.salesforce.com/articleView?id=changesets.htm&amp;type=5</t>
    </r>
    <r>
      <rPr>
        <sz val="10"/>
        <color theme="1"/>
        <rFont val="Arial"/>
        <family val="2"/>
      </rPr>
      <t>)
For more information on deploying changes from Sandboxes, please visit</t>
    </r>
    <r>
      <rPr>
        <sz val="10"/>
        <color rgb="FF000000"/>
        <rFont val="Arial"/>
        <family val="2"/>
      </rPr>
      <t xml:space="preserve"> </t>
    </r>
    <r>
      <rPr>
        <u/>
        <sz val="10"/>
        <color rgb="FF1155CC"/>
        <rFont val="Arial"/>
        <family val="2"/>
      </rPr>
      <t>https://help.salesforce.com/articleView?id=code_tools_ant.htm&amp;type=5</t>
    </r>
  </si>
  <si>
    <t>Salesforce Field Service Mobile syncs information automatically at PG&amp;E defined intervals when connected. Work is sent to crews and inpectors specific mobile devices to prevent conflicts. If PG&amp;E sends the same data to multiple crews for a business process the last update is saved. Field change logging is supported if required. Data entered in the field can be validated on the mobile device to prevent server validation conflicts. The only time manual intervention would be required is if server validation is configured without enabling that validation on the mobile device.</t>
  </si>
  <si>
    <r>
      <rPr>
        <sz val="10"/>
        <color theme="1"/>
        <rFont val="Arial"/>
        <family val="2"/>
      </rPr>
      <t>The Salesforce AppExchange (</t>
    </r>
    <r>
      <rPr>
        <u/>
        <sz val="10"/>
        <color rgb="FF1155CC"/>
        <rFont val="Arial"/>
        <family val="2"/>
      </rPr>
      <t>appexchange.salesforce.com</t>
    </r>
    <r>
      <rPr>
        <sz val="10"/>
        <color theme="1"/>
        <rFont val="Arial"/>
        <family val="2"/>
      </rPr>
      <t>) is a directory of over 5000 pre-built enterprise cloud computing applications that are pre-integrated with Salesforce solutions and developed on the Salesforce platform by third parties. The AppExchange is the World’s Leading Enterprise App Marketplace and one-stop shop for cloud computing applications and services. With just a mouse and a Salesforce account, customers can extend their initial investment and easily find, test drive, and install hundreds of pre-integrated applications from the Salesforce partner community.
The AppExchange lets you extend Salesforce to every department and function. To date, the AppExchange includes over 7M installs and 5000+ Apps.
With AppExchange, you can tap into the power of the Salesforce community to see which applications are the most popular, read reviews from your peers, and share your experiences. Your organization would be able to have instant access to these pre-built applications in our AppExchange Marketplace that can be utilized by all of your organization on the Salesforce Platform.
Instead of engaging in lengthy pilots, AppExchange makes it easy for you to quickly evaluate an application’s functionality through a “test drive.” A test drive lets you interact with an application in a sample Salesforce instance in one click, so you can kick the tires. For an even deeper dive, you can install an application in your sandbox or production environment before you deploy it to other users in your organization. This approach lets you see exactly how the application would work in your Salesforce org with your customizations.</t>
    </r>
  </si>
  <si>
    <t>All data captured in the image on the mobile device is saved when captured, including geocoding. Geocoding is also captured directly to the work order as part of the current process.</t>
  </si>
  <si>
    <t>The Salesforce Field Service Mobile application used is the default version available for Android and iOS in their respective app stores.</t>
  </si>
  <si>
    <t xml:space="preserve">Updates can be as often as every few minutes while users are online. </t>
  </si>
  <si>
    <t>Salesforce is a web-based colocated service, sometimes called "Software as a Service," or "SaaS" or "Cloud Computing." The design of the web applications gives our customers high security and availability. Colocation allows us to expand capacity using data center and networking providers, but the computing assets (servers, data storage) are property of Salesforce, and are managed by the Salesforce Technical Operations team.</t>
  </si>
  <si>
    <t>Salesforce is the original SaaS provider founded in 1999. Licensing is based on a monthly per user license.</t>
  </si>
  <si>
    <t>Salesforce is primarily a public cloud SaaS solutions with certain capabilities such as MuleSoft integration and reporting provided in public clouds or on-premise.</t>
  </si>
  <si>
    <r>
      <rPr>
        <sz val="10"/>
        <color theme="1"/>
        <rFont val="Arial"/>
        <family val="2"/>
      </rPr>
      <t>The Salesforce Services is delivered using a world-class data center infrastructure. Each customer's org is hosted from a primary and secondary production data center, with near real-time replication occurring between the two sites. There are currently 10 production data centers supporting the Services worldwide.
A given customer's Customer Data submitted to the Services will be stored in 2 of these colocated data centers, with one acting as the primary location and the other as the fully redundant secondary site. Salesforce has implemented a regional model for the primary hosting of the Salesforce Services. New customers will be primarily hosted from a production Instance hosted in a data center within the region where the customer is based. We technically cannot restrict the location where customer data is stored, but customers do have a choice to decide where they want their data to reside from the active data centers. Customers can request, at the time of sign up, to be hosted from a data center in a different region than where they are located.
The currently available regions and data center locations are available in the Sub-processors document for the applicable services: </t>
    </r>
    <r>
      <rPr>
        <u/>
        <sz val="10"/>
        <color rgb="FF1155CC"/>
        <rFont val="Arial"/>
        <family val="2"/>
      </rPr>
      <t>https://trust.salesforce.com/en/trust-and-compliance-documentation/</t>
    </r>
    <r>
      <rPr>
        <sz val="10"/>
        <color theme="1"/>
        <rFont val="Arial"/>
        <family val="2"/>
      </rPr>
      <t xml:space="preserve"> 
Salesforce uses colocation providers to host its production and secondary environments for the Salesforce Services. All data centers provide only power, environmental controls, and physical security. Salesforce employees manage all other aspects of the service at the data centers. Colocation data center personnel do not have network or logon access to the Salesforce Services systems. Colocation personnel may have physical access to the Salesforce dedicated area in the event of an emergency.
For more information on where to find your Salesforce instance, please visit </t>
    </r>
    <r>
      <rPr>
        <u/>
        <sz val="10"/>
        <color rgb="FF1155CC"/>
        <rFont val="Arial"/>
        <family val="2"/>
      </rPr>
      <t>https://help.salesforce.com/articleView?id=000314281&amp;language=en_US&amp;type=1&amp;mode=1</t>
    </r>
  </si>
  <si>
    <r>
      <rPr>
        <sz val="10"/>
        <color theme="1"/>
        <rFont val="Arial"/>
        <family val="2"/>
      </rPr>
      <t xml:space="preserve">PG&amp;E uses Mulesoft to integrate Salesforce Field Service to SAP. Connecting Salesforce to an existing enterprise application is a common and frequently performed task. Integration options range from native Web Services support (APIs, outbound workflow, etc.) to import/export utilities to middleware integration via packaged connectors to toolkits for Java, .NET, and other open platforms. Our solution provides the ability to call out to virtually all common APIs, to enable synchronization, push / pull, and mash-ups with external apps/systems. Salesforce itself is based on web-service based APIs that in turn simplify access to Salesforce data from external systems. API-based integration is heavily leveraged by our customers.
In addition to Salesforce's core integration capabilities, MuleSoft, Inc. (“MuleSoft”), the provider of one of the world’s leading platforms for building application networks that connect enterprise apps, data and devices, across any cloud and on-premises, accelerates our customers’ digital transformations, enabling them to unlock data across legacy systems, cloud apps and devices to make smarter, faster decisions and create highly differentiated, connected customer experiences. For more information on integration capabilities, please visit: 
</t>
    </r>
    <r>
      <rPr>
        <u/>
        <sz val="10"/>
        <color rgb="FF1155CC"/>
        <rFont val="Arial"/>
        <family val="2"/>
      </rPr>
      <t>https://www.salesforce.com/products/platform/services/how-you-integrate/</t>
    </r>
    <r>
      <rPr>
        <sz val="10"/>
        <color theme="1"/>
        <rFont val="Arial"/>
        <family val="2"/>
      </rPr>
      <t xml:space="preserve"> 
Salesforce Billing is designed to prepare data and integrate with multiple ERPs. Considerations of integration to the ERP are as follows:
•  Lead to Invoice:</t>
    </r>
    <r>
      <rPr>
        <sz val="10"/>
        <color rgb="FF000000"/>
        <rFont val="Arial"/>
        <family val="2"/>
      </rPr>
      <t xml:space="preserve"> </t>
    </r>
    <r>
      <rPr>
        <u/>
        <sz val="10"/>
        <color rgb="FF1155CC"/>
        <rFont val="Arial"/>
        <family val="2"/>
      </rPr>
      <t>https://help.salesforce.com/articleView?id=blng_erp_arch_consid.htm&amp;type=5</t>
    </r>
    <r>
      <rPr>
        <sz val="10"/>
        <color theme="1"/>
        <rFont val="Arial"/>
        <family val="2"/>
      </rPr>
      <t xml:space="preserve">
•  Lead to Cash:</t>
    </r>
    <r>
      <rPr>
        <sz val="10"/>
        <color rgb="FF000000"/>
        <rFont val="Arial"/>
        <family val="2"/>
      </rPr>
      <t xml:space="preserve"> </t>
    </r>
    <r>
      <rPr>
        <u/>
        <sz val="10"/>
        <color rgb="FF1155CC"/>
        <rFont val="Arial"/>
        <family val="2"/>
      </rPr>
      <t>https://help.salesforce.com/articleView?id=blng_erp_arch_consid_ltc.htm&amp;type=5</t>
    </r>
    <r>
      <rPr>
        <sz val="10"/>
        <color theme="1"/>
        <rFont val="Arial"/>
        <family val="2"/>
      </rPr>
      <t xml:space="preserve"> 
Salesforce recommends that you consult with an implementation partner for guidance on integration. Many of them have pre-built integration between Salesforce and ERP systems which could help in delivering this requirement.</t>
    </r>
  </si>
  <si>
    <t>The Salesforce Maps Connector for ArcGIS allows you to view existing ArcGIS data in Salesforce Maps. Seeing ArcGIS and Salesforce data on the same map saves time and allows you to turn your data into actionable intelligence. To use the connector, you will need an existing Salesforce Maps license. If you will be using Private Data, you will also need an existing ArcGIS Online license.
The Salesforce Maps Connector for ArcGIS can plot public ArcGIS data, and it keeps private layers secure by using the OAuth protocol.</t>
  </si>
  <si>
    <t>Salesforce Field Service and Salesforce Maps require no integration for data stored in the same Salsesforce Organization. Critigen's Lemur is an AppExchange partner and provides out of the box adapters for all functionality provided as part of the Pilot.</t>
  </si>
  <si>
    <t>New fields, objects, and applications are easily configured in Salesforce. Our point-and-click methodology enables non-technical business users (e.g. business analysts) to easily extend existing Salesforce functionality and/or create entirely new applications that run in the Salesforce framework.
Custom object records store information that is unique and important to you and your organization. For example, your organization may use a custom object called “Requests” to store data for your company's internal requests between teams. You can also use custom objects for custom applications, such as tracking software enhancements in a development lifecycle.
Your administrator first defines the custom object and its properties, such as custom fields, relationships to other types of data, page layouts, and a custom user interface tab. Once the custom object is created and deployed to users, you can enter data to create individual custom object records. If your administrator has created a tab for the custom object, the tab displays a home page that lets you quickly create and locate custom object records. You can also sort and filter your custom object records, using standard and custom list views. In addition, the tab lets you view and edit detailed information on each custom object record to which you have access.
Your object management settings list the custom objects that are defined for your organization. From this list, you can:
•  Define a custom object.
•  Display detailed information about a custom object.
•  Optional features you can customize include enabling search and reports, tracking activities, tracking field history, etc.
Custom tabs can be associated with custom objects as well, to allow navigation to the object data from the Salesforce tab-based user interface.
Because all your extensions are stored as metadata, they're automatically preserved during our upgrades. This is a radical departure from most on-premise CRM applications that not only require a DBA at some point in the customization process, but generally require significant time, cost, and effort to move changes from release to release.</t>
  </si>
  <si>
    <t>The APIs are provided with our platform to build integration interfaces with third party applications or by our integration partners to use in their connectors. Any third party application that accesses your Salesforce instance via the APIs, will be subject to the same security protections that are used in your Salesforce user interface. Therefore, the third party application will need to use a "granted" user in order to access the Salesforce data. These are open APIs (based on industry-standards such as REST and SOAP) that you can use to integrate Salesforce endpoints (Force.com, etc.) with external endpoints such as apps or enterprise integration hubs. As an example, you have the Batch and Bulk APIs used in the Data integration patterns or the SOAP and REST APIs used for UI integration patterns.</t>
  </si>
  <si>
    <r>
      <rPr>
        <sz val="10"/>
        <rFont val="Arial"/>
        <family val="2"/>
      </rPr>
      <t xml:space="preserve">PG&amp;E is currently building out multiple integration points using Salesforce's MuleSoft middleware as part of the larger field service initiative. VegOne can use the same approach and possible the same integrations.
In addition to Salesforce's core integration capabilities, MuleSoft, Inc. (“MuleSoft”), the provider of one of the world’s leading platforms for building application networks that connect enterprise apps, data and devices, across any cloud and on-premises, accelerates our customers’ digital transformations, enabling them to unlock data across legacy systems, cloud apps and devices to make smarter, faster decisions and create highly differentiated, connected customer experiences. For more information on integration capabilities, please visit: </t>
    </r>
    <r>
      <rPr>
        <u/>
        <sz val="10"/>
        <color rgb="FF1155CC"/>
        <rFont val="Arial"/>
        <family val="2"/>
      </rPr>
      <t>https://www.salesforce.com/products/platform/services/how-you-integrate/</t>
    </r>
    <r>
      <rPr>
        <sz val="10"/>
        <rFont val="Arial"/>
        <family val="2"/>
      </rPr>
      <t xml:space="preserve"> 
Salesforce Billing is designed to prepare data and integrate with multiple ERPs. Considerations of integration to the ERP are as follows:
•  Lead to Invoice: </t>
    </r>
    <r>
      <rPr>
        <u/>
        <sz val="10"/>
        <color rgb="FF1155CC"/>
        <rFont val="Arial"/>
        <family val="2"/>
      </rPr>
      <t>https://help.salesforce.com/articleView?id=blng_erp_arch_consid.htm&amp;type=5</t>
    </r>
    <r>
      <rPr>
        <sz val="10"/>
        <rFont val="Arial"/>
        <family val="2"/>
      </rPr>
      <t xml:space="preserve"> 
•  Lead to Cash: </t>
    </r>
    <r>
      <rPr>
        <u/>
        <sz val="10"/>
        <color rgb="FF1155CC"/>
        <rFont val="Arial"/>
        <family val="2"/>
      </rPr>
      <t>https://help.salesforce.com/articleView?id=blng_erp_arch_consid_ltc.htm&amp;type=5</t>
    </r>
    <r>
      <rPr>
        <sz val="10"/>
        <rFont val="Arial"/>
        <family val="2"/>
      </rPr>
      <t xml:space="preserve"> 
Salesforce recommends that you consult with your implementation partner for guidance on integration. </t>
    </r>
  </si>
  <si>
    <t>Most notification systems provide pre-built connectors for Salesforce and Salesforce suppport comman industry standards such as REST and SOAP.</t>
  </si>
  <si>
    <t>Salesforce's pricing model is a per user per month model.</t>
  </si>
  <si>
    <t>Field Service is not a consumption-based model.  It is a per user per month model. If PG&amp;E exceeds total number of users, they will need to buy addtional users based on agreed-upon add-on pricing.</t>
  </si>
  <si>
    <t>Salesforce operates on a multi-tenant model.</t>
  </si>
  <si>
    <t>We are an open API platform that supports a large number of API calls for data callouts. We work with our customers who feel they may exceed limits to eliminate or minimize additional charges. We are happy to work with customers to help optimize their architecture design, but if the solution warrants increase in API limits, the costs of doing so would be nominal.</t>
  </si>
  <si>
    <t>PG&amp;E would buy the Lemur product directly from Critigen.</t>
  </si>
  <si>
    <t>Our license model is a per user per month model.  Each user who will be accessing the application in the field will need a license.  Each license comes with mobile access for their mobile device.</t>
  </si>
  <si>
    <t>The reccomended solution has been succesfully deployed for vegetation management, and feedback from that real world deployment leads to product improvement with a focus on the experience of the user in the field. Salesforce also supports a quarterly Utility User Group that consists on the largest utilities from around the work. This group provides comprehensive and timely feedback on Salesforce products and there use within utilities. 
Salesforce has a comprehensive customer service quality program in place based on our standardized delivery excellence framework. From a product improvement perspective, this framework includes a component that includes frequent reviews of customer cases on how to improve the product based on the customer cases we receive in different functional areas of the product, which is passed to our product management team. 
Our product roadmap is managed by product management, and our customers drive the roadmap primarily through the analysis of cases done by the Skills Group managers, our IdeaExchange where our customers can submit and vote for feature enhancements, and feature enhancement tickets. We stay very close to our customers in order to ensure we're innovating in the ways that will drive the most value for our customers. In addition to our constant product feature closed loop process with Product Management, we also have a process in place that allows us to analyze the usage of Salesforce to ensure the best possible product utilization for our customers.  
Salesforce’s Cloud Computing technology model enables us to monitor which features of our customer's subscription are being used, and which are not. This helps us assess if our customers are fully utilizing the application. This system of measurement and reporting is called our Success Early Warning System (EWS). EWS measures the key success indicators and enables us to give our customers specific recommendations to course-correct and be very responsive with actions that will guide them to a better utilization and adoption. This is unique to Salesforce.com’s model because we can see our customer's usage data due to our cloud computing model. We don’t see the customer's data but the usage patterns, which enables us to assess our customers for coverage, adoption and health. We focus on providing full visibility to this measurement and assessment by providing our customers with a Success Scorecard and Account Reviews and provide full transparency as to how they are doing using their Salesforce implementation.
To summarize, the EWS tells us how our customers are doing, and based on our findings, we work with our customers through the Customer Success Managers and Support Account Specialists with recommended actions for what they should do to enhance utilization and adoption. This is one of our core differentiators for providing value as we are very focused on continuous measurement and providing full transparency to our customers.</t>
  </si>
  <si>
    <t>Salesforce's Utilities User Group (UUG) was initiated in 2013 with the intent for customers to influence the Mobile Field Service Management product to the benefits of all utilities.  The UUG theme rapidly evolved to Share - Learn - Connect - Influence, with the willingness to share experiences with a focus to identify and share best practices, learn from one another and Salesforce to elevate awareness, expand connections to support open communications beyond Salesforce offerings, and influence the Salesforce solution with direct communications with Product Management.  Now a global UUG with chapters in the Americas and ANZ (soon EMEA) the UUG has Annual, Quarterly, and Learning Sessions (6-8 per year) meetings.  All meetings are recorded within a Salesforce Community, that also allows another means of connecting with other utilities by posting polls, questions, topics, among any other desired details or questions. The UUG is evolving and adapting to the needs of its membership.  Presently the focus is on field services, but has been expanding to support a broader range of UUM member desired needs.</t>
  </si>
  <si>
    <t xml:space="preserve">Yes, the Scheduler component can see all new work and automatically or manually dispatch it to tree contractors. Work can be selected in a batch and automatically scheduled to the best vendor based on the type of work, the awarded contractor, and other criteria, such as location. </t>
  </si>
  <si>
    <t>The application can be preconfigured with roles, work rules, and policies based on the requirements and lessons learned in the VegOne Pilot.</t>
  </si>
  <si>
    <t>Yes, Salesforce's Visual Flow supports the creation of flows to address planned work as well as emergency, tag, and other exceptions.
Business rules and processes can be created and assigned to specific fields. Business process management supported by Salesforce include:
•  Validation Rules allow you to define rules for valid data entry values. Validation rules come complete with the ability to create your own error messages. This is a point-and-click, wizard-driven process.
•  Workflow allows you to create business rules to act on the entered data. Workflow rules may notify people if a field is changed, update another field based on the edit of the first field, or call out to some external process (a SOAP endpoint) where execution logic may fire. Workflow rules may have both multiple immediate actions and multiple time-based actions. Workflow rule management is a point-and-click, wizard-driven exercise. Also, note that you can set up field history on data records to track changes to any standard out-of-box or custom-created field.
•  Process Builder allows you to map out business rules with multiple criteria via a visual interface,. Process Builder works for field updates and record creation, and can be invoked via other processes. Process Builder supports time-based actions.
•  Visual Flow Designer allows you to not only design complex business rules via a visual interface, but allows you to expose those automated processes to your customers via Community pages, Visualforce pages, or even by clicking a button or a link. Visual Flow Designer supports time-based actions.
For more information, please visit https://help.salesforce.com/articleView?id=process_which_tool.htm&amp;type=5</t>
  </si>
  <si>
    <t>Yes the Salesforce VegOne solution provides many tools to create planned work ready for field work. Planners can create new products from scratch. Clone previous project to create new work for the inventory covered as well as us SF Mags to create work from a work from a map by selecting inventory by geography. 
Once a new project is created automatic processes creat inpection work and planners are walked through the process of assigning that work to the appropriate tree contractor. When inspections are complete the system create appropriate following work based on the results of the inspections. 
Schedulers can use the Dispatch console to filter work base on project fields including status. Work can be manually schedule or automatically scheduled in batches matching to the awarded contractor. The dispatch console also provides tool for automatic, batch, and manual dispatch to tree crews.</t>
  </si>
  <si>
    <t xml:space="preserve">Yes, Salesforce provides three primary ways to work with contractors that are often based on size. Moderate sized contractors or those without their own internal dispatching system can use a partner community to accept work and dispatch it to their crews, who would use the Salesforce mobile solution to complete work. Large contractors with their own dispatch and mobile solutions can receive work through batch import on new work and batch update of completed work. Direct integration is also supported to provide real time data updates. Small contractors can use contractor licensing to have work directly assigned by PGE Schedulers. </t>
  </si>
  <si>
    <t xml:space="preserve">Work packages can be created and tailored to specific work types. Work packages are primarily based on routes and projects, but Salesforce Field Service is designed to address almost any work type. PG&amp;E can create new work package configurations based on its own requirements.
</t>
  </si>
  <si>
    <t xml:space="preserve">Record types allow you to associate different business processes and subset of pick list value to different users based on their user profile. Record types are used to drive which page layouts users see when viewing records, based on their user profile. For example, administrators can configure Account records so that users see industry specific picklist values and required fields, based on what industry the account belongs to.
Configurations to these records are performed by your Salesforce administrator. Each customer organization typically chooses one or more of their users to serve as its organization administrator. There is no additional cost for administrator accounts; administrators are just more powerful users of the instance. </t>
  </si>
  <si>
    <t>Salesforce Field Service allows the definition of start/stop dependencies for complex work. Same start allows the scheduling of multiple crews on the same work, e.g Crane with Crews.
Dependencies between tasks are supported via parent-child relationships, work order line items, and complex relationships such as completion order and same start dependencies.</t>
  </si>
  <si>
    <t>The Dispatch Console in Salesforce Field Service is specifically designed for task management. It allows you to change priorty and update work in batched or for individual records. You can also lauch workflow directly from the console create or split tasks or any other workflow.
Salesforce Field Service provides purpose-built interfaces supporting visibility into a resource's workload.  One view is from the dispatcher's Gantt.  The Salesforce Field Service dispatcher console is the main working space for dispatchers. It features a dynamic map and a highly customizable Gantt chart showing upcoming appointments, active team members, and more. The dispatcher is able to see across a day, multiple days, or monthly utilization of any resource.  Another option is to create a list view in which resource's appointments are listed.  Configurable reports and dashboards are another way to have visibility of a resource's workload.</t>
  </si>
  <si>
    <t>Time-based and action-based workflow is fully supported, allowing you to trigger actions and notifications based on date fields contained within any record or user input. Examples include:
•  Tasks assigned to a user
•  Email Alerts to one or more recipients
•  Field updates
•  Changing owner/assignee of a record
•  Outbound messages: send a secure configurable API message in XML format to a designated listener. For example, automatically initiate the reimbursement process for an approved expense report by triggering an outbound API message to an external HR system.
The ability to provide dynamic workflow is essential to support many of your organization's needs such as alerting the upcoming end of a project, notifying users of an upcoming due date, or prompting users to review information stored in the system.
You can also create multiple triggers and defining actions for more complex processes.</t>
  </si>
  <si>
    <t>The Dispatch Console provides bulk dispatch in a variety of methods appropriate to the task at hand. User can filter new work using default, admin-configured or personally created dispatch filters, then select all or a subset of work for dispatch. Schedulers can also search for specific work and multiselect from the Gantt or map and right click dispatch. Automatic process-driven dispatch can be configured as well.</t>
  </si>
  <si>
    <t xml:space="preserve">Scheduling based on pre-configured routes, past routes and system optimized routes is available. </t>
  </si>
  <si>
    <t>Connecting Salesforce to an existing enterprise application is a common and frequently performed task. And with the flexibility that the Salesforce platform provides, there are a range of options available to best meet your needs. Integration options range from the Mulesoft Anypoint Platform to native Web Services support (components, APIs, outbound workflow, etc.) to import/export utilities to middleware integration via packaged connectors to AppExchange Apps to toolkits for Java, .NET, et al. 
PG&amp;E is currently configuring MuleSoft for this integration as part of the general field service inititave.</t>
  </si>
  <si>
    <t>PG&amp;E can provide access via a partner community to allow vendors to accept and dispatch work tree crews via Salesforce's mobile solution. Integration effort to vendors with their own third-party solutions would vary, depending on the solution in place and platform.</t>
  </si>
  <si>
    <t>Creation of work for other systems can be configured as part of the integration to those systems. Creation of work for the Salesfoce Field Service solution implemented at PG&amp;E would be out of the box and would support the bi-directional flow of any data.</t>
  </si>
  <si>
    <t>The Salesforce mobile app can cache recently accessed data so it’s available when a user’s device is offline or unable to connect to Salesforce. Offline access is available in the Salesforce downloadable apps for iOS and Android devices.
Offline for mobile lets reps be more productive on the go. No matter where they are, when they're working, or who they're talking to, offline capabilities means that they'll have the information they need about their customers and prospects at their fingertips. Sales reps can easily access to all their business data anywhere. Updates made to data will be committed once connectivity is re-established.
Offline access is enabled the first time a user in your organization installs one of the Salesforce downloadable apps. You can manage this setting on the Offline page in Setup. With offline access turned on, the app automatically caches a user’s most recently accessed records for the objects listed in the Recent section of the Salesforce navigation menu, and a user’s recent dashboards. Recently accessed records are determined by a user’s activities in both the mobile app and the full Salesforce site. In addition, the app caches much of the data that a user accesses during a Salesforce session. Cached data is encrypted and stored in a secure, persistent data store.
Users can manually cache their data at any time—for example, before switching into airplane mode or entering an area with no service.</t>
  </si>
  <si>
    <t>PG&amp;E can use Chatter to @ mention user to alert them to feedback with a direct link to the record that represents the Work, Route or Project. Workflow can be configured to monitor work based on status and defined start and due dates trigger allerts automatically. Work flows can change the status of work based on PG&amp;E defined criteria, setting them to a review status or assigning the work to a queue. 
Reports can also be created to monitor work status, show status counts in a dashboard with support to clicking through to the actually records for detailed review.</t>
  </si>
  <si>
    <t>Salesforce Visual Flow supports real time data validation, ensuring that correct information is entered in the field. Validation is data-driven and can be based on valued in the work record or other related records. Different validation can be provided based on the work type or values the technician previously entered.</t>
  </si>
  <si>
    <t>Salesforce supports the attachment of any file type to virtually any object or record within Salesforce.
Attachments have the following standard fields, listed in alphabetical order.
•  Description (Description of the uploaded file)
•  File Name (Name of the uploaded file)
•  Private (Checkbox to indicate that the attachment is only accessible to the owner and administrators)
•  Size (Size of the uploaded file)
You can attach image, PDF, Excel, Audio and Video formats to any record.</t>
  </si>
  <si>
    <t>Information related to the work is downloaded to the mobile device and is available online or offline incuding veg point and asset/inventory details. Media files are available when online. This includes all information associated with the work order and previous work history.</t>
  </si>
  <si>
    <t>Any information about a job that is available electronically can be added to the Work Order record.</t>
  </si>
  <si>
    <t>The Salesforce VegOne solution guides tree crews through the work completion process for each work type. The guidance is dynamic, based on data transfered to the device or collected by the tree crew in the field. Work is traceable to the crew and and location, verifiable through detail logging and audit capabilities, and accurate and correct through data validation within the UI, such as droplists and guided flows.</t>
  </si>
  <si>
    <t>The mobile application's ESRI-based maps supports redlining through sketching capabilities directly on the maps. ESRI data can be updated in a tentative state, allowing technicians to add found circuits or other assets such as poles. Updates to ESRI data are controlled from the GIS server. Alerts back to tree crews or supervisors can be communicated through Chatter or through a formal approval process. 
New inventory such as found trees can be updated also be added to routes associated with circuits directly within Salesforce. This allows a full range of options to trach the statues of inventory updates including additions and removal. Progress can be tracked through lists and reports that identify status changes for planners.</t>
  </si>
  <si>
    <t>Salesforce supports complex relationsips allowing many to one and many to many relationships. A tree or pole in inventory could be linked to multiple programs and routes as well as other object base on PGEs requirements. Work orders also support multiple relationhips supporting different worker orders from times or programs pointing to the same inventory items.</t>
  </si>
  <si>
    <t xml:space="preserve">Visual Flows can be created, guiding crews through the appropriate steps to ensure operation practices are followed. </t>
  </si>
  <si>
    <t>The application can be configured to allow crews to accept or reject work. Work can also be re-assigned to their employees. These processes are visible to PG&amp;E, so planners and schedulers can understand  the status of work in progress. Comments or other updates are available to users at any stage of the process. Updates can also be controled by permissions and workflow configured by PG&amp;E. Roles, permissions, process overrides, and other updates can be configured by PG&amp;E.</t>
  </si>
  <si>
    <t>Risk events can be monitored through status changes on issued work. Events can be reported on and processes can be created to update users automatically on data changes. Chatter also allows direct notifications frm contractors or employees to users in the field. 
With Salesforce Chatter, you and your co-workers will easily collaborate on what matters most to you at work. You'll keep up with everything that's happening in your organization with real-time feeds. Updates on people, groups, documents, and your application data will come right to you when you need it most.
The features and capabilities of Chatter are built right into every Salesforce application, and with the Chatter as part of the Salesforce Platform, those same capabilities will be available for any application. Your custom apps will generate real-time feed updates in each record, incorporate user profiles, and encourage dynamic interactions between people and groups. Now all Salesforce customers, partners, and developers can build custom applications with powerful collaboration software-as-a-service capabilities.
With Chatter, you'll work more closely with team members to boost customer satisfaction and make smarter decisions.
Features of Chatter are:
•  Profiles: Get to know your team members and share important information in the Chatter. Discover peers and experts to expand your network and work more productively. 
•  Status updates: Keep your team members up to date on what you're doing. Share insights, prevent duplication of effort, and reduce unproductive email traffic. 
•  Chatter Questions: With Chatter Questions users can ask questions in their Chatter feed, in groups, and in records. Members in your users’ groups and communities can answer questions in Chatter just as they would comment on a Chatter post. The person who asked the question or the question moderator can select a best answer, which is then prominently displayed in the feed so other users can quickly find the best response to their question. 
•  Groups: Work more productively in teams to get things done quickly. Share information, work together on documents, and collaborate on business-critical projects—all in Chatter.
•  Document sharing: Work collaboratively on documents and easily find them again months or years later, all from a secure browser, right in Chatter. 
•  App updates: Make all your Salesforce applications smarter and more proactive. Your Salesforce application records come to life when they can automatically alert you to record updates and changes, right in your real-time feed.
•  Feeds: Monitor the people, groups, documents, and application data that are most important to you—it's all pushed to you in real time in Chatter.
•  Security and sharing: Keep the right people in the know and keep sensitive information private.
•  Social: Bring insights from Facebook and Twitter into your Chatter, so you can monitor all of your communities from your unified, real-time feed.
•  AppExchange: Add Chatter features to your Salesforce applications or build brand-new apps that include Chatter.</t>
  </si>
  <si>
    <r>
      <rPr>
        <sz val="10"/>
        <color theme="1"/>
        <rFont val="Arial"/>
        <family val="2"/>
      </rPr>
      <t xml:space="preserve">All customers have access to extensive free training through our Trailhead website, which covers end users, administrators, and developers at all skill levels. Trailhead is a fun, guided, interactive way to learn Salesforce. Complete hands-on challenges, then earn points and badges while you learn.
Some key features of Trailhead include:
•  Self-paced, online learning – you can learn what you need when you need it, by choosing the appropriate trail. Trailhead applies the model of interactive learning made popular by websites such as Code School, Codecademy, Udacity, Treehouse, Coursera and Khan Academy, to the goal of learning Salesforce.
•  Learning paths –Trailhead content is arranged in a hierarchy, with three levels: trails, modules, and units, and presented in a specific sequence, so customers have a predefined path to follow, and don’t have to spend time deciding what to read and in what order.
•  Modular and engaging content – each tutorial consists of short units, which can be read in 10-15 minutes each. The content is designed to be simple, self-contained, and directly useful, to maximize the value of the learning experience.
•  Interactive assessments – at the end of each unit, you can take a challenge to verify what you just learned, either by answering multiple-choice questions or performing specific tasks in a Trailhead Playground or Developer Edition org. On completing a challenge, you can click a button and get instant feedback on whether you got it right.
•  Gamification – we award points and badges on successful completion of units and modules, respectively. The points and badges are displayed on your user profile, so you can get recognition for your expertise.
The combination of these features makes Trailhead a refreshing, new approach to learning, offering a simpler, easier, and more engaging option to get started with Salesforce and driving adoption. Previously, it was difficult for new users to learn about specific product features, because even though a large amount of detailed and accurate documentation is available, it’s not always clear what to read and in which order. The integration of content and assessment is another key factor in Trailhead’s value as a learning tool, and differentiates it from the other types of documentation and user assistance we provide.
For more information, visit </t>
    </r>
    <r>
      <rPr>
        <u/>
        <sz val="10"/>
        <color rgb="FF1155CC"/>
        <rFont val="Arial"/>
        <family val="2"/>
      </rPr>
      <t>https://trailhead.salesforce.com</t>
    </r>
    <r>
      <rPr>
        <sz val="10"/>
        <color theme="1"/>
        <rFont val="Arial"/>
        <family val="2"/>
      </rPr>
      <t>.</t>
    </r>
  </si>
  <si>
    <t xml:space="preserve">The Lemur app provided access to asset, location, and customer information in a map-based solution. Lemur provides integration to ESRI, so PG&amp;E's ESRI layer are availalbe to tree crews in the field online and offline. The Lemur mapping solution provide redlining and the ability to add and remove inventory directly from the map. Crews can also update progess on the map as the inspect circuits show the current status of projects. </t>
  </si>
  <si>
    <t>Yes, the layer menu is availalbe with one click from the application. Layers are turned on and off with a simple toggle. There is also a clear legend for the layers avaialble with a single click.</t>
  </si>
  <si>
    <t>Field tech locations can be captured creating a breadcrumb trail. GPS location can be captured based on the inventory location during work completion.</t>
  </si>
  <si>
    <t>Current location of the technician is reported from the mobile device and updated as the current location on the service resources record. This information can be captured and shown as a historic route of the technician/tree crew.</t>
  </si>
  <si>
    <t>Technicians can view nearby jobs in the application, including dynamically color coded icons to indicate the status of the work.</t>
  </si>
  <si>
    <t>We have designed our solutions to be intuitive and easy to use. They can be deployed quickly via mobile devices and major internet browsers, configured easily, and integrated with other platforms and enterprise applications. Our solutions contain many modern and recognizable tools and features that are similar to popular consumer websites, which provide a more familiar user experience than traditional enterprise software. As a result, our users can often use and gain benefit from our solutions with minimal training.</t>
  </si>
  <si>
    <t>See response to "Look and Feel" above.</t>
  </si>
  <si>
    <t xml:space="preserve">The Salesforce platform offers tools for “no compromise customizations,” to make it possible to create both fast and easy customizations, as well as deep customizations to meet just about any need. Based on a philosophy of keeping simple things simple and making complex things both possible and accessible, Salesforce provides two paths to customization success.
Point-and-click configuration for cloud computing applications. Salesforce makes it easy to modify the functionality of cloud computing applications to meet your unique requirements. Working with the metadata framework and a series of simple point-and-click wizards, you can design custom user interfaces and modify the structure of the data model and the cloud computing applications’ business logic.
Customize with code, just like you would in business application development. Although point-and-click configuration is the fastest and easiest way to customize, some functionality is beyond the constraints of a metadata framework. For such cases, developers can create needed functionality in open-ended development environments, using toolkits for most of the common programming languages, or Apex Code, the language of our cloud computing platform.
Regardless of the level of customization you need, you’ll reap all the benefits of the Salesforce platform, including fast, easy, safe, and automatic upgrades for your applications—with all your customizations intact.   </t>
  </si>
  <si>
    <t>Salesforce supports four report formats, each with varying degrees of functionality and complexity: 
•  Tabular reports are the simplest and fastest way to look at data. Similar to a spreadsheet, they consist simply of an ordered set of fields in columns, with each matching record listed in a row. Tabular reports are best for creating lists of records or a list with a single grand total. They can't be used to create groups of data or charts, and can't be used in dashboards unless rows are limited. Examples include contact mailing lists and activity reports.
•  Summary reports are similar to tabular reports, but also allow users to group rows of data, view subtotals, and create charts. They can be used as the source report for dashboard components. Use this type for a report to show subtotals based on the value of a particular field or when you want to create a hierarchical list, such as all opportunities for your team, subtotaled by Stage and Owner. Summary reports with no groupings show as tabular reports on the report run page.
•  Matrix reports are similar to summary reports, but allow you to group and summarize data by both rows and columns. They can be used as the source report for dashboard components. Use this type for comparing related totals, especially if you have large amounts of data to summarize and you need to compare values in several different fields, or you want to look at data by date and by product, person, or geography. Matrix reports without at least one row and one column grouping show as summary reports on the report run page.
•  Joined reports let you create multiple report blocks that provide different views of your data. Each block acts like a “sub-report,” with its own fields, columns, sorting, and filtering. A joined report can even contain data from different report types.</t>
  </si>
  <si>
    <t>Anyone in your organization who is given permission to do so may easily and quickly build and configure comprehensive reports and dashboards using a wizard-driven reporting engine.</t>
  </si>
  <si>
    <t>Customizable dashboards from Salesforce provide instant access to the real-time data and analysis users need to run their business. Only Salesforce gives you step-by-step wizards you can use to pull critical metrics from many departments into a consolidated view. Any end user with the appropriate permissions can leverage the visual Dashboard editor and easy-to-use data visualization tools to create and modify dashboards with various charts, gauges, tables, and other graphics without requiring the intervention of an administrator.
With Salesforce Lightning Experience, users can drag the corners and sides of dashboard components to scale them up or down. Components can span multiple columns and rows, so you can show more fields on a graph without needing to scroll. Charts automatically resize to match component size. Dashboard components can be easily arranged via drag-and-drop, and the foundation of each dashboard is a responsive grid, so users can create dashboards with up to nine columns and compare metrics side-by-side. Users can also add filters to dashboards to drill down the information provided in the dashboard.</t>
  </si>
  <si>
    <t xml:space="preserve">SAP’s strategy is to be the Experience Company powered by the Intelligent Enterprise by making every digital interaction an opportunity for a company to positively influence both their customers and their employees.   SAP has 25 core industries  - Utilities being one of those focus industries - and the market share bears this out.  SAP captures the most market share in the utility industry with 91% of the utilities in the Forbes Global 2,000 running SAP; 4,100+ utilities in 118 countries are running SAP software.  SAP’s ability to partner with these many utilities is only made possible through its expansive partner ecosystem, Rizing being one of those partners.  Rizing’s hyper-focus on SAP-only projects and its Enterprise Asset Management expertise make them the go-to partner for PG&amp;E.  </t>
  </si>
  <si>
    <r>
      <t xml:space="preserve">SAP and Rizing invest in the following three types of innovation: 1. </t>
    </r>
    <r>
      <rPr>
        <u/>
        <sz val="10"/>
        <rFont val="Calibri"/>
        <family val="2"/>
        <scheme val="minor"/>
      </rPr>
      <t>Continuous Innovation</t>
    </r>
    <r>
      <rPr>
        <sz val="10"/>
        <rFont val="Calibri"/>
        <family val="2"/>
        <scheme val="minor"/>
      </rPr>
      <t xml:space="preserve"> involves incremental improvements to existing products and solutions; 2.  </t>
    </r>
    <r>
      <rPr>
        <u/>
        <sz val="10"/>
        <rFont val="Calibri"/>
        <family val="2"/>
        <scheme val="minor"/>
      </rPr>
      <t>Adjacent Innovation</t>
    </r>
    <r>
      <rPr>
        <sz val="10"/>
        <rFont val="Calibri"/>
        <family val="2"/>
        <scheme val="minor"/>
      </rPr>
      <t xml:space="preserve"> describes enhancements to the existing products and solutions by using new technologies or applying existing knowledge to new markets to gain new customers; 3. </t>
    </r>
    <r>
      <rPr>
        <u/>
        <sz val="10"/>
        <rFont val="Calibri"/>
        <family val="2"/>
        <scheme val="minor"/>
      </rPr>
      <t>Transformative Innovation</t>
    </r>
    <r>
      <rPr>
        <sz val="10"/>
        <rFont val="Calibri"/>
        <family val="2"/>
        <scheme val="minor"/>
      </rPr>
      <t xml:space="preserve"> occurs as a result of new trends, technologies, and business models.  SAP and Rizing’s vision for the business technology platform in all markets is to provide the required technologies for intelligent enterprises to power the intelligent suite, deliver the next-generation experience management, and offer the necessary technologies standalone to our customers and partners for unlocking new types data-driven innovation.  For our customers' input, this is gleaned through our numerous implementations and from the results of our feedback surveys. </t>
    </r>
  </si>
  <si>
    <t>SAP employs nearly 26,000 employees globally in the Research and Development (R&amp;D) area.  Approximately 18.1% (~$4.9B USD) of SAP and Rizing's annual revenue is dedicated to R&amp;D, product development, and enhancement.</t>
  </si>
  <si>
    <t>SAP’s extensive ecosystem and partner network serves as a vital success driver, extending our reach in the marketplace.  Our vibrant ecosystem is made up of more than 18,000 partners worldwide that build, sell, service, and run SAP solutions and technology.  While we do not report numbers around our partner involvement in specific capabilities, we recognize the vital role our partners play in our ecosystem, this community of organizations and individuals focused on a common goal: customer success.  The SAP partner programs provide a strong foundation of support and collaboration that fosters unparalleled value and mutual business success for our customers, our partners, and SAP.  SAP utilizes a vast number of partner organizations to deliver its product and services worldwide. SAP has an extensive employee base of approximately 120,000 employees globally, of which 25,000 are dedicated to sales, delivery partners, and third-party network.  In addition, SAP's extensive partner network, which Rizing is part of, employs 100's of thousands globally.  Rizing employs over 1,250 people that focus exclusively on  SAP and related ecosystems (such as GIS).  Nearly 80% of Rizing's EAM consultants are certified in at least one SAP module (e.g., Plant Maintenance).</t>
  </si>
  <si>
    <t>Focus.  SAP is intensely focused on the gas and electric utility industry; which is evidenced by the number of customers who have chosen to run SAP.   SAP captures the most market share in the utility industry with 91% of the utilities in the Forbes Global 2,000.  This translates into 4,100+ utilities in 118 countries running SAP software.  SAP and Rizing are the predominate partnership within the US gas and electric utility space for Enterprise Asset Management and related software and systems.  SAP EAM is used by more domestic investor-owned utilities than all other EAM/ERP systems combined.</t>
  </si>
  <si>
    <r>
      <t xml:space="preserve">SAP has Product Roadmaps based on the Roadmap Explorer. SAP's roadmap is generally planned 12 - 24 months into the future. Roadmap Explorer can be searched based on solution area of focus and can be accessed here (using PG&amp;E's user-specific log-in information) </t>
    </r>
    <r>
      <rPr>
        <b/>
        <u/>
        <sz val="10"/>
        <color theme="1"/>
        <rFont val="Calibri"/>
        <family val="2"/>
        <scheme val="minor"/>
      </rPr>
      <t xml:space="preserve">: </t>
    </r>
    <r>
      <rPr>
        <sz val="10"/>
        <color theme="1"/>
        <rFont val="Calibri"/>
        <family val="2"/>
        <scheme val="minor"/>
      </rPr>
      <t>https://www.sap.com/products/roadmaps/finder-all.html?sort=title_asc</t>
    </r>
  </si>
  <si>
    <t>SAP has 4,100+ clients (just in the utility segment!) in 118 countries running SAP software and Rizing has delivered well over 1,000 EAM projects worldwide.  Select client references can be provided upon request.</t>
  </si>
  <si>
    <t>SAP does not report revenue by product line (e.g., EAM), however EAM is part of SAP's Enterprise Resource Planning (ERP) package, which is a substantial portion of SAP's global revenue of ~$27.55B.  As such, it is safe to assume that EAM/ERP for SAP and Rizing is at least an order of magnitude greater than $50 million in annual revenue (license, maintenance, and support).</t>
  </si>
  <si>
    <t xml:space="preserve">For confidentially reasons, SAP and Rizing cannot specifically disclose the number of end-user deployments for named clients.  However, there are numerous SAP and Rizing customers, globally, who have over 30,000+ active users each. </t>
  </si>
  <si>
    <t>SAP and Rizing have over 150 Asset Manager customers combined, several of whom will be rolling out to 5,000+  field technicians.</t>
  </si>
  <si>
    <t>SAP has 4,100+ utilities in 118 countries running SAP software.</t>
  </si>
  <si>
    <t xml:space="preserve">SAP Enterprise Support provides a unified proactive and preventive support offering for all its customers.  It delivers a single, consistent customer support experience and aligned support processes and infrastructure across all deployment scenarios.  SAP Enterprise Support, cloud editions, is our foundational support offering.  It supports successful cloud adoption across your enterprise by taking advantage of learning resources from the SAP Enterprise Support Academy program.  It builds on the SAP ONE Support program and provides the same proactive support experience you would expect for your on-premise solutions. It focuses on customer interaction and issue resolution to help you maximize reliability, drive innovation, and realize value. </t>
  </si>
  <si>
    <t>SAP’s Customer Influence program operates through our various user groups. Through the Americas SAP User Group (ASUG), SAP invites customers to participate in SAP’s Market Introduction programs to influence and adopt SAP innovations – throughout the product lifecycle, at no extra charge: 
- Innovate with SAP in current development projects with SAP Customer Engagement Initiative 
- Experience a new product release in the test phase: SAP Beta Testing (before product release)  
- Adopt SAP innovations early on: SAP Early Adopter Care (after product release)  
- Improve existing SAP products by requesting small enhancements: SAP Customer Connection and Idea Place  SAP and Rizing have a highly evolved User Group community, specifically within the utilities industry.  
ASUG boasts nearly 120,000 members across North America and hosts dozens of events and education events each year specific to SAP utilization and optimization (https://www.asug.com/).
The premier event, SAP for Utilities (SAP4U) is attended by numerous top-tier utilities (like PG&amp;E) to hear about and share experience with SAP specifically for utilities (https://sapforutilitiesconf.com/).
Rizing is routinely a platinum or gold sponsor at many of the ASUG/SAP4U events; often partnering with utility clients to present valuable EAM experience (also see Rizing publications at https://rizing.com/enterprise-asset-management/white-papers/)</t>
  </si>
  <si>
    <t>Rizing and SAP's proposal is based upon S/4 Hana Cloud and, as such, the upgrades and enhancements are straightforward and routine.  Costs associated with this maintenance are included in the SaaS annual cost.</t>
  </si>
  <si>
    <t>Upgrades are released approximately every 12 - 18 months. Release/upgrade schedules are determined based on Customer demand and customer governance. SAP does not force upgrades beyond a started minimum release. With SAP’s maintenance strategy, “support never ends". Customers receive support services even after the mainstream and extended maintenance phases for a release have ended. This phase is called customer-specific maintenance. We share detailed information about the planned timeline, date of availability, new product functionality, and impact on existing functionality beforehand with all our cloud customers so they can plan accordingly. The release communication processes vary based on the cloud solution.</t>
  </si>
  <si>
    <t xml:space="preserve">Work Management applications cover a broad spectrum in the work process from SAP.  We do not publicly disclose this information. However, in the last five years, SAP has sold in excess of 500 instances of Ariba, ERP, Field Service Management (FSM), Mobility, and others which cover and support the broader spectrum of work management. </t>
  </si>
  <si>
    <t>SAP's proposed support model will coincide with PG&amp;E's existing contractual agreement with SAP.</t>
  </si>
  <si>
    <t xml:space="preserve">SAP and Rizing provide 24/7, 365 support. </t>
  </si>
  <si>
    <t>Yes.  SAP has a well defined upgrade, enhancement, and feature addition methodology and is a strong 5.  Organizations should use caution with customizations - core mods make upgrades and maintenance more challenging, reducing to a 3 when such customizations are considered.</t>
  </si>
  <si>
    <t>In SAP, workflow - the progress of events that defines a process - is not a "configuration object" per se.  SAP workflow is very easy to configure for individual process needs by configuring the documents that form that process an defining the process steps.  Within the SAP Asset Manager tool, the process flow is a function of the objects configured in the back-end.</t>
  </si>
  <si>
    <t>SAP generally has a three tier architecture composed of Development, Quality Assurance, and Production environments. Additional environments, like a sandbox, can be created.  Configuration and development happen in the development environment and are "transported" up the  higher environments in a controlled process that allows for testing, etc.</t>
  </si>
  <si>
    <t>In the standard system, configuration changes are associated with a transport that is moved to the next higher environment when desired.  Transports can be grouped or moved in mass as needed. SAP offers additional tools to support the process if desired.</t>
  </si>
  <si>
    <t>All layers of the technology stack, and especially the application layer, provide the necessary technical and organizational measures to meet the data privacy requirements of most countries’ data privacy regulations. In this case, it would also meet CCPA requirements as well. SAP is fully aligned to GDPR compliance, the gold standard globally, and has a history dating back to World War II. By adopting the seven major principles of GDPR, we believe those same principles can be used to meet CCPA compliance as well. The GDPR sets out seven key principles:
•         Lawfulness, fairness and transparency
•         Purpose limitation
•         Data minimization
•         Accuracy
•         Storage limitation
•         Integrity and confidentiality (security)
•         Accountability
These principles, along with the technical and organizational measures should provide the requisite compliance.</t>
  </si>
  <si>
    <t>The SAP EAM and Asset Manager applications have full-audit capabilities and tracking by user identification and e-signature as needed.  The application has the ability to enable audit tracking to automatically capture updates made on significant fields/objects, and audit log to be viewed from the application, in the usage of Change Logs.</t>
  </si>
  <si>
    <t xml:space="preserve">SAP Asset Manger supports all communications via HTTPS by default out-of-the-box. Also, it supports Single Sign On (SSO) and Auth2.0 based authentication giving customers the ability to use Active Director for authentication.  </t>
  </si>
  <si>
    <t>SAP Asset Manager will encrypt device data provided certain features are disabled (e.g., debugging).</t>
  </si>
  <si>
    <t>SAP securely integrates to other, third-party tools/extensions (depending upon the 3rd party tool specified)</t>
  </si>
  <si>
    <t>The SAP suite (ECC) can sit on a variety of databases and meet existing organizational requirements.  SAP S/4 HANA sits on SAP's proprietary HANA database only. This area is called "BASIS" and SAP has a large set of tools to manage system basis.</t>
  </si>
  <si>
    <t>Yes, SAP is the largest and most common large ERP platform on the planet and works with most middle-ware.  SAP S/4 HANA does have a proprietary database designed to optimize in-memory computing.</t>
  </si>
  <si>
    <t>SAP is not dependent on open source and SAP has a very well defined set of processes and standards for system and basis management.</t>
  </si>
  <si>
    <t>In general, all master data and transactional data persists in the system until archived regardless of approach for Sidecar or existing ECC system.</t>
  </si>
  <si>
    <t>Yes, SAP is very scaleable and supports horizontal and vertical scaling without intervention.</t>
  </si>
  <si>
    <t>Yes, SAP is compatible with mainstream OS.  Yes, there is ample documentation to support compatibility.  PG&amp;E currently uses SAP and there is no concern over integration.</t>
  </si>
  <si>
    <t>Yes, SAP has a deployment architecture and in this case it appears to be iOS tablets for field use. Controlling the volume of synchronized data to tablets helps ensure a more seamless experience for the users and it is a known issue that pushing too much data to the tabled can cause long synchronization times - so the implementation team will focus on reasonable limits to data volumes for mobility.</t>
  </si>
  <si>
    <t>Yes, Fiori and or the WebGUI operate on all main line browsers.</t>
  </si>
  <si>
    <t>Yes, application and system performance records and tools are available.</t>
  </si>
  <si>
    <t>Yes, data is easily exported, for example, to Excel from any list display with a few clicks.  Data can be dumped to CSV or other flat file format as easily.</t>
  </si>
  <si>
    <t>SAP system availability is inherently high.  Most systems have planned or scheduled maintenance once or twice a year for a few hours to a day.  Most updates do not require outages.  Users are far more likely to encounter network issues than SAP system issues.</t>
  </si>
  <si>
    <t>This can be customized to meet client needs.  SAP traditionally has 3 environments minimum and 5 or more for large scale implementations.</t>
  </si>
  <si>
    <t>Yes, SAP has fail-over and disaster recovery.</t>
  </si>
  <si>
    <t>Changes to the flow of maintenance processing would typically require configuration changes, which in turn require specific security and access.  In most cases, the workflow is designed to incorporate alternates based on document statuses so that later changes are rare.</t>
  </si>
  <si>
    <t>Once security roles are defined, the creation of a user record is minutes of work, and can be automated with SAP Compliant User Provisioning.</t>
  </si>
  <si>
    <t>Yes, SAP has built in query tools to permit direct access to tables.</t>
  </si>
  <si>
    <t>Since the application is primarily used in an offline fashion, concurrent users are not a performance hit. Sizing is limited by the number of users transmitting and the quantity of data transmitted. While several syncs a day are recommended to make sure work is promptly committed to SAP, each user spends little actual time connected. The sizing guide goes into greater detail on how this affects actual hardware requirements. Documented user statistics can be provided as needed.</t>
  </si>
  <si>
    <t>The application is a native Android and iOS app.</t>
  </si>
  <si>
    <t>Yes, configuration is handled through the SAP transport system.</t>
  </si>
  <si>
    <t>The application requires manual syncing and prompts the user on how to manually resolve a conflict. Since the sync process is manual, there is no prompting when the users goes in or out of an area with network access.</t>
  </si>
  <si>
    <t>Several SAP components are available as addons and it is compatible with Nativescript extensions.</t>
  </si>
  <si>
    <t>Yes</t>
  </si>
  <si>
    <t>While a standard IPA is available in the app store, a custom IPA is highly recommended for multiple reasons which we have covered earlier. Among these are branding, faster sync time and additional functionality such as geotagging work. &gt;2 &lt;5</t>
  </si>
  <si>
    <t>Any change can immediately be synced to the system. There is no cap on how frequently that data may be updated.</t>
  </si>
  <si>
    <t>Asset Manager itself connects to the SAP Cloud and requires a cloud account. The SAP system it connects to can be either cloud hosted or privately hosted.</t>
  </si>
  <si>
    <t>SAP offers flexible terms and pricing for SaaS solutions with no limits on the number of assets; users are purchased in "blocks" to avoid the risk of shortages. SAP and Rizing will work with PG&amp;E to discsussion the inclusion of additional solutions in their already favorable terms.</t>
  </si>
  <si>
    <t xml:space="preserve">Both options are available.  PG&amp;E currently has on-prem ECC. </t>
  </si>
  <si>
    <t>SAP currently operates 12 separate cloud data centers through multiple providers, including Azure and AWS. These data centers are spread across North and South America, Europe, the Middle East, Asia, and Australia. It may be possible to restrict data to a specific country depending on client requirements.</t>
  </si>
  <si>
    <t>Yes, the application is SAP.  There are technical considerations and ways to integrate with PG&amp;E's core SAP instance if the decided approach is a stand-alone or side-car instance.</t>
  </si>
  <si>
    <t>SAP Geo-Enablement Framework via HANA provides the ability to view  asset records which can be used to expose all historical and active service requests. A link can be exposed in ESRI to redirect the user to SAP via HTML or Fiori for asset record and transaction details. SAP provides the ability to query historical and other service requests against the Asset.</t>
  </si>
  <si>
    <t>Yes, SAP has broad integration capability and it is possible to integrate with Salesforce at certain points like the sales order.</t>
  </si>
  <si>
    <t>Yes, SAP provides the ability to customize, create custom objects, functions, methods, etc.  SAP provides "user exits" to facilitate many enhancements and help ensure future compatibility for upgrades.</t>
  </si>
  <si>
    <t>SAP has a very broad integration capability and can leverage a number of middleware and APIs depending on exactly what is being integrated. Depending on what is being integrated, the rating could be from a 1 to a 5 for o-data services via HTML5, for example.</t>
  </si>
  <si>
    <t>Yes, SAP has broad integration capability and inbound/outbound communications are certainly possible.</t>
  </si>
  <si>
    <t>Need more detail on the notification system to fully assess.</t>
  </si>
  <si>
    <t>SAP licenses are provided on an annual subscription basis depending upon the number of users who require access.</t>
  </si>
  <si>
    <t>Overage is monitored via SAP's Compliance Team and priced accordingly using the current SAP Price Book. This may be at a higher rate.</t>
  </si>
  <si>
    <t>SAP licenses are based upon a multi-tenant model.</t>
  </si>
  <si>
    <t>No impact.</t>
  </si>
  <si>
    <t>SAP and Rizing, combined, will provide all required licenses within the offer.</t>
  </si>
  <si>
    <t>Licenses are based upon number of named users.  SAP and Rizing’s proposal has the flexibility to license PG&amp;E 3rd-party contractors (e.g., tree contractors) via the number of transactions as opposed to named users, if needed.</t>
  </si>
  <si>
    <t>None</t>
  </si>
  <si>
    <t>America SAP Users Group (ASUG) are well established and PG&amp;E has historically played a significant role in this user group and has participated substantially at SAP for Utilities (SAP4U).</t>
  </si>
  <si>
    <t xml:space="preserve">Yes. Standard system status fields identify the order and operation status to indicate orders that are released, transferred to mobility, executed (confirmed), and technically complete.  Mass release of the order is standard and operations can be mass dispatched to users from FSM or other scheduling/dispatching tools. Overrides and manual changes to statuses are possible except where statuses are, by design, not reversible.  Scheduling/Dispatching tools like FSM enable a more seamless scheduling process.  </t>
  </si>
  <si>
    <t>Yes, Role Based security is standard and roles can be defined as required.</t>
  </si>
  <si>
    <t>Yes, core SAP, Asset Manager, FSM, etc. have default designs and delivered work processes that can be used as is or modified to match existing processes.  Consideration should be given to how existing processes may be in part a result of current tool limitations.  It is normal for some processes to fit out of the box and others to require flow changes.</t>
  </si>
  <si>
    <t>Yes, additional tasks/workflow types (PM Notifications, Work Orders, Task Lists) as well as activity type codes will normally by tailored to process needs and can always be modified at a later date.</t>
  </si>
  <si>
    <t>Yes, standard list displays provide users with the ability to list all work requests (PM Notifications), Work Orders, and Operations with selection by status.  In the default system, the "CRTD" status indicates orders in planning and "REL" indicates orders released for field execution.  SAP provides a "user status" capability that enables your organization to define as many user statuses as needed between created and released - examples being "in planning," "planned not scheduled," "ready to schedule," etc.  Orders can be released individual or  in mass as needed.  It is also possible to "auto release" orders for specific order types.</t>
  </si>
  <si>
    <t>Yes, SAP offers a variety of tools to support contractor management - from simple standard methods like planning contractors as internal work centers to more robust service entry sheets, which are natively integrated.  Further, SAP offers bolt-ons like Ariba and Fieldglass, where Fieldglass is contractor management software.  Internal work centers and service entry sheets are supported out of the box -5 with configuration.  Tools Ariba or Fieldglass would be a 4 or 3 depending on the scale of integration and use of the standard integration points and connectors.</t>
  </si>
  <si>
    <t>Yes, SAP has work packages in the form of the combined packs of work represented by Plant Maintenance work orders and notifications. PM notifications are typically a "request" document and are tied N:1 to the Work order which is a scheduling and costing relevant document.  Orders and Notifications permit the attachment of documents, photos, etc. Actual data is entered in the form of confirmations and measurement documents against the order.  SAP's mobile application is designed to simplify and streamline the data viewing and entry process.  Anyone with authorization can enter data against a work order and such entry is tracked.</t>
  </si>
  <si>
    <t>Yes, SAP typically uses a highly configurable document called the Plant Maintenance Notification to capture data in a variety of ways.  Further, SAP offers a dynamic form which is best suited for capturing unstructured form data.  Most of the fields supporting the Notification have user defined fields and codes.  Notification configuration and data is typically supported by the customer after implementation and does not require vendor support.</t>
  </si>
  <si>
    <t xml:space="preserve">SAP's FSM (Field Service Management) and SAP both have a "qualifications" or "skills" capability to recognize specific person or crew / skill requirements.  SAP's RSH (Resource Scheduling App) is available in S4 and provides more advanced capacity planning tools.  FSM an RSH provide similar capability to ClickSchedule. </t>
  </si>
  <si>
    <t>Yes, this is basic capability within PM Order operations.  Operations can be split within the order manually or from FSM.  Operations are sometimes referred to as tasks and can be created in advance as task lists and imported to accelerate the operation creation process.</t>
  </si>
  <si>
    <t>Yes, task assignments can be entered manually in the order desired or pre-defined and imported from a task list, pre-sorted.  In most cases, the order and scheduling tools assume the tasks will be performed in the order presented on the operations tab.  The order does have the ability to do more advanced start-to-finish, finish-to-finish, etc. sequencing relationship within and between orders if needed.</t>
  </si>
  <si>
    <t xml:space="preserve">FSM is the dispatching tool recommended and operations can be dispatched in bulk. </t>
  </si>
  <si>
    <t>SAP Asset Manager shows the operation and ideal route as designated.  For Apple devices, SAM uses Apple Maps to show and optimize the route.</t>
  </si>
  <si>
    <t>Yes, SAP has the ability to integrate with most other software applications and provides connectors to many applications out of the box.  Every integration should be evaluated holistically to determine the most effective method.</t>
  </si>
  <si>
    <t>Yes, SAP has a variety of communication tools and outbound message controls and methods. A more detailed explanation can be provided after discussing coordination requirements.</t>
  </si>
  <si>
    <t xml:space="preserve">Yes, a field worker can create an SAP PM Notification from Asset Manager for any object in the field. In a normal setup, the typical responsible organizational unit is part of the master data and defaults into the notification and subsequent order automatically.  The typical process in SAP is a work from  notification - planner review - order - planning - dispatching, etc. </t>
  </si>
  <si>
    <t>All functionality in the application short of downloading new data is available while offline. Information is always available offline and maps can be cached as needed.</t>
  </si>
  <si>
    <t>A simple approach to managing contractors is to use "work center" functionality. If a more direct connection to procurement is needed, a service entry sheet is used such that the contractor enters their own time and the service entry sheet is approved by the supervisor asynchronously.  SAP uses list displays to provide the documents to other uses immediately on status change.  Both work centers and service entry sheets are standard and delivered out of the box.</t>
  </si>
  <si>
    <t>Yes, many business rules can be controlled directly at the UI or in core SAP.  Fields can be set to required, hidden, or provided with drop-downs (user defined lists of codes). For mobility specifically, the business controls what readings would be acceptable on field data. Validation checks will still work for readings while offline and be handled bases on business rules. Final validation is performed when the data is synced to confirm backend configuration has not changed while the user was offline.</t>
  </si>
  <si>
    <t>Attachments can be attached to new work requests and assigned work. All attachments supported by SAP (jpg, pdf, doc, mpg, etc.) are compatible.</t>
  </si>
  <si>
    <t>Asset details and attachments are available, but attachments would require a network connection to initially retrieve. Once downloaded, they are available offline.</t>
  </si>
  <si>
    <t>Yes. Data is typically converted into SAP master data and is then available in a variety of formats in both SAP and the mobile application.  Any master data associated with the work order (work package) is available to display and, given authorization, characteristics can be updated on the mobile device. Readings and attachments from prior work are available as well as a brief history of prior work assignments.</t>
  </si>
  <si>
    <t>In SAP, the order operation is traditionally confirmed by the field person on completion. Completion of all operations on the order from mobile devices can automatically set "technically complete' on the order to indicate that all field work is done. Need some clarity as to what "automation" means in this context to explain further.</t>
  </si>
  <si>
    <t>Data corrections can be captured via SAP Asset Manager, uploaded into SAP when online and electing to sync, and Rizing's Mercury product can push the corrected data to GIS.</t>
  </si>
  <si>
    <t>Yes. Records in the system, like a pole record for example, can be used in many different work processes - a VC route, an ED inspection route not involving VC, etc.  Yes, different tasks or routes can be created and associated with the same object record.</t>
  </si>
  <si>
    <t>SAP has a number of capabilities like basic permitting and the ability to attach documents - all out of the box - that support safe operating practices.  SAP also has a robust work clearance management application if more strenuous requirements exist.  Detailed requirements are required to provide a more detailed answer.</t>
  </si>
  <si>
    <t>SAP users can retrieve their assigned tasks or tasks assigned to others, update their status, and provide comments as necessary. Certain SAP roles given to positions like supervisors and schedulers can be tailored to have edit or override capability for user-completed tasks.</t>
  </si>
  <si>
    <t xml:space="preserve">Yes, SAP has a full Environmental Health &amp; Safety suite not being evaluated for this POC and more clarity on the requirement may indicate that the EH&amp;S suite is more appropriate.  However, many organizations use the PM Notification capability to create safety notifications and track incidents directly from the field.  </t>
  </si>
  <si>
    <t>SAP offers a vast catalog of help and training content online.  Most organizations prefer to localize training materials into their own formats with customer specific examples and content. Both Rizing and SAP can assist with this.</t>
  </si>
  <si>
    <t>Yes, the application can view the asset location and, if a customer (partner) is associated with the asset record.  The asset manager application may require enhancement depending on what partner information is required to be displayed.</t>
  </si>
  <si>
    <t>The application does support GIS layers and geometry out of the box. The layer selection is just 2 clicks away when the user is on the map screen.</t>
  </si>
  <si>
    <t>Yes, geotagging is available when measurements are recorded and work completed. That functionality can also be extended to other areas in the application.</t>
  </si>
  <si>
    <t>SAP, out of the box, records the device GPS information with every action.  Breadcrumbing is typically a second application designed to track the device at designated times independent of actions.  Breadcrumbing is available.  Both applications use the device GPS and have native device accuracy limitations.</t>
  </si>
  <si>
    <t>Yes, the user can see other assignments in their area or that are part of their assigned work.</t>
  </si>
  <si>
    <t>Both mobile (SAM) and desktop SAP applications provide easy access to a rich feature-set. These features can be tailored to user roles to hide things deemed unnecessary or confusing. Both are highly customizable based on requirements, capable of serving both back-end super-users needing a host of roles with access to a multitude of transactions, and field personnel needing to complete a defined set of tasks in a specific order in the simplest UI possible.</t>
  </si>
  <si>
    <t>Both mobile (SAM) and desktop SAP applications (for maps, SAP GEF) are easy to navigate and user friendly / intuitive when viewing maps.</t>
  </si>
  <si>
    <t>Yes, SAP asset manager has a modern look and feel.  New installs of SAP typically use the Fiori interface on the desktop which provides a more web-browsing-like experience.</t>
  </si>
  <si>
    <t>Yes, SAP provides a number of features to streamline the experience for users. Favorites, user defined menus, and default values are available. More advanced customizations can be made with SAP Personas, the Fiori UI, and client-driven GUI enhancements.</t>
  </si>
  <si>
    <t>Yes, SAP provides tabular and geospatial capabilities in the core system.  The recommendation is to leverage SAP's Analytics Cloud solution for a more robust reporting experience.</t>
  </si>
  <si>
    <t>Yes, SAP's list displays and ability to exit from one list into another provide for excellent ad-hoc capability.  SAP also has on-board query capability.  The analytics cloud solution provides a dynamic user interface for dashboarding and pre-defined drill-in reporting.</t>
  </si>
  <si>
    <t>SAP Analytics Cloud provides user-configurable dashboards with the level of advanced usability being sought.</t>
  </si>
  <si>
    <t>Workshop</t>
  </si>
  <si>
    <t>Demonstrate the users' and administrators' ability to configure their own interface as well as user defined reports, charts and dashboards.</t>
  </si>
  <si>
    <t>Demonstrate how the application supports configuration of business rules and scheduling policies as well as workflow design capabilities with  role/delegations, email notifications, assignment view and navigation, workflow routing and other actions .</t>
  </si>
  <si>
    <t>Demo</t>
  </si>
  <si>
    <t>Demonstrate how the application supports product feature extensions and enhancements capability with custom code.</t>
  </si>
  <si>
    <t>Demonstrate how configurations are managed, including version control, backup &amp; recovery.  Demonstrate the customization/configuration code development lifecycle showing how are configurations managed, what development and testing tools are available, and how do you control distribution to target environments.  Demonstrate how the solution will accommodate multiple configurations/development for multiple business units and being deployed to a common production environment.</t>
  </si>
  <si>
    <t>Demonstrate how the system ensures data protection at all layers of the product - encryption on mobile devices as well as all data storage methods, encryption of sensitive data to a subset of authorized users, 
Demonstrate out the application enables SSL/TSL communication with valid/deployable certificates.
Demonstrate GDPR Compliance if available.</t>
  </si>
  <si>
    <t>Demonstrate the monitoring tools available in the application, showing how the application enables audit tracking to automatically capture updates made on significant fields/objects, allows admin to view an audit log and how the system typically connect with enterprise event monitoring platforms.</t>
  </si>
  <si>
    <t>Demonstrate how the application leverages Active Directory integration and any Single Sign On enablements, 
 SSL/TSL communication with valid/deployable certificates, and any open standards available for RBAC and authentication.</t>
  </si>
  <si>
    <t>Demonstrate how the application provides role based access to functionality and data with the ability to segregate data by multiple business units and control access to that data and system functionary by role such as Field Workers, Planners, Supervisors, Dispatchers, Technicians.</t>
  </si>
  <si>
    <t>Demonstrate how the application provides role based access to functionality and data with the ability to segregate data by multiple business units and control access to that data and system functionality by role such as Field Workers, Planners, Supervisors, Dispatchers, Technicians.</t>
  </si>
  <si>
    <t>Demonstrate how the system ensures data protection at all layers of the product - encryption on mobile devices as well as all data storage methods, encryption of sensitive data to a subset of authorized users, 
Demonstrate how the application enables SSL/TSL communication with valid/deployable certificates.
Demonstrate GDPR or similar Compliance if available.</t>
  </si>
  <si>
    <t>Demonstrate how the platform scales per demand with and without intervention and provides high availability and disaster recovery.  Describe the standard SLA modules commonly implemented and how performance can be monitored.</t>
  </si>
  <si>
    <t>Demonstrate how the application enable different type of users with to access the underlining system data for query, reports and extract - showing formats available.  Describe how the tool supports the data retention tools in the system.</t>
  </si>
  <si>
    <t xml:space="preserve">
Demonstrate how the application UI runs on all Web browsers (e.g. MS IE, Google Chrome, Firefox).</t>
  </si>
  <si>
    <t>Demonstrate how the application enables different type of users with to access the underlining system data for query, reports and extract - showing formats available.  Describe how the tool supports the data retention tools in the system.</t>
  </si>
  <si>
    <t>Describe the mobile app platform and tools to manage configurations and components.</t>
  </si>
  <si>
    <t>Demonstrate the different device platforms supported.</t>
  </si>
  <si>
    <t>Demonstrate the mobile online and offline data management model including support of downloading sufficient data onto the mobile device, any backend Stack Overflow (SO) databases, leveraging ESRI data, any native integrations between mobile and server for extending the data items transferred.  Show how the system manages different types of documents and media attachments, captures geocode information on pictures and GPS location for Field Technicians in the field describing how that data is stored and controlled.</t>
  </si>
  <si>
    <t>Demonstrate how the mobile experience can be extended with task completion forms and checklists with field data validation as well as integrated with custom built apps.</t>
  </si>
  <si>
    <t>Demonstrate common integration models/framework employed by the application for both transactional systems as well as analytical platforms (on-premises &amp; common cloud providers) .</t>
  </si>
  <si>
    <t xml:space="preserve">Demonstrate common integration tools provided focusing on any pre-programed connectors and custom development tools (SDK).  </t>
  </si>
  <si>
    <t xml:space="preserve">Demonstrate how an administrator can configure tabular, graphic, spatial reports, dashboards for different user groups. </t>
  </si>
  <si>
    <t>Demonstrate how an administrator can configure any predictive analytics tools and interfaces for different user groups.</t>
  </si>
  <si>
    <t>Demonstrate how a designer can configure an UI to make them user friendly, manage visibility, easy of discovery and personalization.</t>
  </si>
  <si>
    <t>Demonstrate how an admin can monitor subscriptions and licenses including data and user utilization.</t>
  </si>
  <si>
    <t>Planner can manage general work constraints (e.g. seasonal, budgetary, capacity, priority)</t>
  </si>
  <si>
    <t>Planner can define task templates and create multiple templates</t>
  </si>
  <si>
    <t>Planner can leverage demand prediction to intelligently forecast capacity for break-in work by region and district</t>
  </si>
  <si>
    <t>Planner can manage all work definition (e.g. priority, due dates) from multiple external systems (e.g. SAP)</t>
  </si>
  <si>
    <t>Can view resource utilization real-time and historically.</t>
  </si>
  <si>
    <t>See schedules by team, organization (Gas vs Electric, and all in division</t>
  </si>
  <si>
    <t xml:space="preserve">View changes to schedule and dispatch team real-time </t>
  </si>
  <si>
    <t>Ability to view work in progress and see status</t>
  </si>
  <si>
    <t>Build Schedule</t>
  </si>
  <si>
    <t>Scheduler can see all the known work that needs to be built into the schedule as well as capacity for break-in work and system provides recommended schedule based on advance analytics</t>
  </si>
  <si>
    <t>Scheduler can manage the resource calendar and shift planning including contractor capacity</t>
  </si>
  <si>
    <t>System enforces  capacity, priority and resource constraints like travel/breaks  based on configurable, dynamic policies</t>
  </si>
  <si>
    <t>System will automatically provide work bundling recommendations leveraging advanced optimization capabilities (e.g. AI/ML , patterns and anomalies)</t>
  </si>
  <si>
    <t>Tasks can be inputted manually via self-service tools and employee forms (non-system users) for future work.</t>
  </si>
  <si>
    <t>System takes into consideration dependencies (permits, clearances, outage requests, resource availability/qualification)
 as well as dependencies between tasks to generate work assignment recommendations while allowing manual overrides</t>
  </si>
  <si>
    <t>System enforces  capacity, priority and resource constraints based on configurable, dynamic policies</t>
  </si>
  <si>
    <t>Schedulers can add contractor resources and manage overall capacity.</t>
  </si>
  <si>
    <t>Scheduler can see the work packaging as tasks in the system and can view completion status to confirm readiness.</t>
  </si>
  <si>
    <t>System takes into consideration dependencies (permits, clearances, outage requests, resource availability/qualification) as well as dependencies between tasks to generate work assignment recommendations while allowing manual overrides</t>
  </si>
  <si>
    <t>Scheduler can manually manage tasks (e.g., create/update, change priority)</t>
  </si>
  <si>
    <t>Emergency Adjustments</t>
  </si>
  <si>
    <t>ability to easily redistribute the work based on a short term emergency</t>
  </si>
  <si>
    <t>How does the application respond to shifting priorities</t>
  </si>
  <si>
    <t xml:space="preserve">Ability to see across functional team boundaries and  surface opportunities to redistribute work </t>
  </si>
  <si>
    <t>Configurable dynamic work scheduling to aid adjusting schedule</t>
  </si>
  <si>
    <t>Dispatch receives real-time information on field teams automatically</t>
  </si>
  <si>
    <t>Dispatcher can bulk dispatch bundle of work to contractors</t>
  </si>
  <si>
    <t>Dispatcher can capture supervisor feedback on tasks for completion</t>
  </si>
  <si>
    <t>Dispatcher can see (Gantt, dashboard) all work ready to be assigned including readiness details (permits, clearances, job packets, materials, equipment)</t>
  </si>
  <si>
    <t>Dispatcher can perform crew formation/management (e.g. field technician, vehicle and equipment</t>
  </si>
  <si>
    <t>Dispatcher has visibility into material available real-time and can reorder inventory</t>
  </si>
  <si>
    <t>Dispatcher can manually dispatch work to field person/crew.</t>
  </si>
  <si>
    <t>System provides route optimization to aid dispatch.</t>
  </si>
  <si>
    <t>System manages optimization to reach policy goals.</t>
  </si>
  <si>
    <t xml:space="preserve">Dispatcher can manage automated, drip feed dispatch based policy for work types and others such as  smart push, selective feed, daily or weekly view, </t>
  </si>
  <si>
    <t>Tasks can be inputted manually via self-service tools and employee forms (non-system users) within dispatching window</t>
  </si>
  <si>
    <t>Dispatcher can see when a field person has not acknowledged assignment so can be re-dispatched</t>
  </si>
  <si>
    <t>System can send alerts (emails, text) to internal and external entities</t>
  </si>
  <si>
    <t>Provide recommended sequencing and assignments (crew location) with ability to see different scenarios</t>
  </si>
  <si>
    <t xml:space="preserve">Map view to aid dispatching </t>
  </si>
  <si>
    <t>Highlight work in jeopardy due to proposed changes</t>
  </si>
  <si>
    <t>Allow dispatcher to override any automation</t>
  </si>
  <si>
    <t>Dispatcher can see offline resources</t>
  </si>
  <si>
    <t>Provide recommended sequencing and assignments with ability to see different scenarios</t>
  </si>
  <si>
    <t>Ability to have automatic workflows that can be adjusted for different scenarios like a major emergency</t>
  </si>
  <si>
    <t>Advance street level routing with real-time data (e.g. weather)</t>
  </si>
  <si>
    <t>Bypass usual constraints</t>
  </si>
  <si>
    <t>Communicate with external agencies</t>
  </si>
  <si>
    <t>High mobilization of field crews</t>
  </si>
  <si>
    <t>Field user can create new tasks for other LOBs</t>
  </si>
  <si>
    <t>Adding mutual aid support and assigning tasks</t>
  </si>
  <si>
    <t>Restoration work from field is added to schedule</t>
  </si>
  <si>
    <t>Add office workers to field assignments</t>
  </si>
  <si>
    <t>Transferring crews between regions</t>
  </si>
  <si>
    <t>Submit Availabiliy</t>
  </si>
  <si>
    <t xml:space="preserve">Field person can log availability including vacation, training, illness </t>
  </si>
  <si>
    <t>Field persons and supervisions can manage qualifications</t>
  </si>
  <si>
    <t>Field person can take a photo and attach to task and edit documentation to capture As-Built</t>
  </si>
  <si>
    <t>Field person can provide feedback on a task such as accept/reject/delegate/extend/update</t>
  </si>
  <si>
    <t>Field person can access supporting documentation and specifications (multi-media formatted, interactive, AR-RV)</t>
  </si>
  <si>
    <t>Field person can communicate with customers via multi-channel (text, calls, bots) and capture feedback &amp; signatures</t>
  </si>
  <si>
    <t>View asset, customer and work information assign to them on a mobile tool in tabular, Gantt and map view</t>
  </si>
  <si>
    <t xml:space="preserve">Capture procedural execution steps (safety, LOTO) via checklist/form and the results produce a record of completion </t>
  </si>
  <si>
    <t>Draw on maps and save changes</t>
  </si>
  <si>
    <t>Can capture their time on a task</t>
  </si>
  <si>
    <t>User can control display on mobile device</t>
  </si>
  <si>
    <t>Field person can work offline and online and they system updates  mobile device in bulk and real-time</t>
  </si>
  <si>
    <t>Create a new task from mobile tool (including map view) and link to parent tasks if any</t>
  </si>
  <si>
    <t>Field user can self-schedule tasks</t>
  </si>
  <si>
    <t>Field person can view work and crews nearby</t>
  </si>
  <si>
    <t>Row Labels</t>
  </si>
  <si>
    <t>Count of Critical Success Factors</t>
  </si>
  <si>
    <t>Additional Context</t>
  </si>
  <si>
    <t>(blank)</t>
  </si>
  <si>
    <t>Grand Total</t>
  </si>
  <si>
    <t>One template has to incorporate a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</si>
</sst>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0" x14ac:knownFonts="1">
    <font>
      <sz val="11"/>
      <color theme="1"/>
      <name val="Calibri"/>
      <family val="2"/>
      <scheme val="minor"/>
    </font>
    <font>
      <sz val="11"/>
      <color theme="0"/>
      <name val="Calibri"/>
      <family val="2"/>
      <scheme val="minor"/>
    </font>
    <font>
      <sz val="8"/>
      <name val="Arial"/>
      <family val="2"/>
    </font>
    <font>
      <b/>
      <sz val="8"/>
      <name val="Arial"/>
      <family val="2"/>
    </font>
    <font>
      <sz val="20"/>
      <color theme="1"/>
      <name val="Calibri"/>
      <family val="2"/>
      <scheme val="minor"/>
    </font>
    <font>
      <sz val="11"/>
      <name val="Calibri"/>
      <family val="2"/>
      <scheme val="minor"/>
    </font>
    <font>
      <sz val="20"/>
      <name val="Calibri"/>
      <family val="2"/>
      <scheme val="minor"/>
    </font>
    <font>
      <b/>
      <sz val="12"/>
      <color theme="0"/>
      <name val="Calibri"/>
      <family val="2"/>
      <scheme val="minor"/>
    </font>
    <font>
      <sz val="8"/>
      <color theme="1"/>
      <name val="Calibri"/>
      <family val="2"/>
      <scheme val="minor"/>
    </font>
    <font>
      <sz val="8"/>
      <name val="Calibri"/>
      <family val="2"/>
    </font>
    <font>
      <sz val="8"/>
      <name val="Calibri"/>
      <family val="2"/>
      <scheme val="minor"/>
    </font>
    <font>
      <sz val="28"/>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6"/>
      <name val="Calibri"/>
      <family val="2"/>
      <scheme val="minor"/>
    </font>
    <font>
      <b/>
      <sz val="10"/>
      <color theme="0"/>
      <name val="Calibri"/>
      <family val="2"/>
      <scheme val="minor"/>
    </font>
    <font>
      <b/>
      <sz val="10"/>
      <name val="Calibri"/>
      <family val="2"/>
      <scheme val="minor"/>
    </font>
    <font>
      <b/>
      <sz val="16"/>
      <color theme="1"/>
      <name val="Calibri"/>
      <family val="2"/>
      <scheme val="minor"/>
    </font>
    <font>
      <strike/>
      <sz val="11"/>
      <color theme="1"/>
      <name val="Calibri"/>
      <family val="2"/>
      <scheme val="minor"/>
    </font>
    <font>
      <sz val="8"/>
      <name val="Arial"/>
      <family val="2"/>
    </font>
    <font>
      <sz val="8"/>
      <name val="Calibri"/>
      <family val="2"/>
    </font>
    <font>
      <sz val="11"/>
      <name val="Calibri"/>
      <family val="2"/>
    </font>
    <font>
      <b/>
      <sz val="10"/>
      <color theme="1"/>
      <name val="Calibri"/>
      <family val="2"/>
      <scheme val="minor"/>
    </font>
    <font>
      <sz val="10"/>
      <color theme="1"/>
      <name val="Calibri"/>
      <family val="2"/>
    </font>
    <font>
      <sz val="10"/>
      <color theme="1"/>
      <name val="Calibri Light"/>
      <family val="2"/>
      <scheme val="major"/>
    </font>
    <font>
      <u/>
      <sz val="10"/>
      <name val="Calibri"/>
      <family val="2"/>
      <scheme val="minor"/>
    </font>
    <font>
      <b/>
      <u/>
      <sz val="10"/>
      <color theme="1"/>
      <name val="Calibri"/>
      <family val="2"/>
      <scheme val="minor"/>
    </font>
    <font>
      <sz val="10"/>
      <name val="Arial"/>
      <family val="2"/>
    </font>
    <font>
      <u/>
      <sz val="10"/>
      <color rgb="FF1155CC"/>
      <name val="Arial"/>
      <family val="2"/>
    </font>
    <font>
      <sz val="10"/>
      <color theme="0"/>
      <name val="Calibri"/>
      <family val="2"/>
    </font>
    <font>
      <sz val="10"/>
      <color rgb="FF000000"/>
      <name val="Calibri"/>
      <family val="2"/>
    </font>
    <font>
      <u/>
      <sz val="10"/>
      <color rgb="FF0000FF"/>
      <name val="Arial"/>
      <family val="2"/>
    </font>
    <font>
      <b/>
      <sz val="10"/>
      <color rgb="FF000000"/>
      <name val="Calibri"/>
      <family val="2"/>
    </font>
    <font>
      <u/>
      <sz val="10"/>
      <color theme="1"/>
      <name val="Arial"/>
      <family val="2"/>
    </font>
    <font>
      <sz val="10"/>
      <color theme="1"/>
      <name val="Arial"/>
      <family val="2"/>
    </font>
    <font>
      <sz val="10"/>
      <color rgb="FF000000"/>
      <name val="Arial"/>
      <family val="2"/>
    </font>
    <font>
      <sz val="9"/>
      <color rgb="FFFF0000"/>
      <name val="Arial"/>
      <family val="2"/>
    </font>
    <font>
      <sz val="10"/>
      <color rgb="FFFF0000"/>
      <name val="Arial"/>
      <family val="2"/>
    </font>
    <font>
      <sz val="10"/>
      <color rgb="FFFF0000"/>
      <name val="Arial"/>
      <family val="2"/>
    </font>
  </fonts>
  <fills count="19">
    <fill>
      <patternFill patternType="none"/>
    </fill>
    <fill>
      <patternFill patternType="gray125"/>
    </fill>
    <fill>
      <patternFill patternType="solid">
        <fgColor rgb="FFCCCCCC"/>
        <bgColor indexed="64"/>
      </patternFill>
    </fill>
    <fill>
      <patternFill patternType="solid">
        <fgColor rgb="FFFFFFFF"/>
        <bgColor rgb="FFFFFFFF"/>
      </patternFill>
    </fill>
    <fill>
      <patternFill patternType="solid">
        <fgColor rgb="FF81CCED"/>
        <bgColor indexed="9"/>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4" tint="0.39997558519241921"/>
        <bgColor rgb="FFFFFFFF"/>
      </patternFill>
    </fill>
    <fill>
      <patternFill patternType="solid">
        <fgColor theme="0"/>
        <bgColor rgb="FFFFFFFF"/>
      </patternFill>
    </fill>
    <fill>
      <patternFill patternType="solid">
        <fgColor theme="9" tint="0.59999389629810485"/>
        <bgColor indexed="64"/>
      </patternFill>
    </fill>
    <fill>
      <patternFill patternType="solid">
        <fgColor theme="0"/>
        <bgColor theme="0"/>
      </patternFill>
    </fill>
    <fill>
      <patternFill patternType="solid">
        <fgColor rgb="FF8EAADB"/>
        <bgColor rgb="FF8EAADB"/>
      </patternFill>
    </fill>
    <fill>
      <patternFill patternType="solid">
        <fgColor rgb="FF2F5496"/>
        <bgColor rgb="FF2F5496"/>
      </patternFill>
    </fill>
    <fill>
      <patternFill patternType="solid">
        <fgColor theme="7" tint="0.59999389629810485"/>
        <bgColor theme="0"/>
      </patternFill>
    </fill>
    <fill>
      <patternFill patternType="solid">
        <fgColor theme="1"/>
        <bgColor indexed="64"/>
      </patternFill>
    </fill>
  </fills>
  <borders count="10">
    <border>
      <left/>
      <right/>
      <top/>
      <bottom/>
      <diagonal/>
    </border>
    <border>
      <left/>
      <right/>
      <top style="hair">
        <color indexed="8"/>
      </top>
      <bottom style="hair">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2" borderId="1" applyNumberFormat="0" applyAlignment="0"/>
    <xf numFmtId="2" fontId="3" fillId="4" borderId="2" applyFont="0" applyAlignment="0"/>
  </cellStyleXfs>
  <cellXfs count="205">
    <xf numFmtId="0" fontId="0" fillId="0" borderId="0" xfId="0"/>
    <xf numFmtId="0" fontId="0" fillId="0" borderId="0" xfId="0" applyAlignment="1">
      <alignment horizontal="center"/>
    </xf>
    <xf numFmtId="0" fontId="0" fillId="6" borderId="0" xfId="0" applyFill="1"/>
    <xf numFmtId="0" fontId="1" fillId="7" borderId="3" xfId="0" applyFont="1" applyFill="1" applyBorder="1" applyAlignment="1">
      <alignment wrapText="1"/>
    </xf>
    <xf numFmtId="0" fontId="0" fillId="0" borderId="3" xfId="0" applyBorder="1"/>
    <xf numFmtId="9" fontId="1" fillId="7" borderId="3" xfId="0" applyNumberFormat="1" applyFont="1" applyFill="1" applyBorder="1" applyAlignment="1">
      <alignment wrapText="1"/>
    </xf>
    <xf numFmtId="9" fontId="0" fillId="5" borderId="3" xfId="0" applyNumberFormat="1" applyFill="1" applyBorder="1" applyAlignment="1">
      <alignment wrapText="1"/>
    </xf>
    <xf numFmtId="0" fontId="0" fillId="5" borderId="3" xfId="0" applyFill="1" applyBorder="1"/>
    <xf numFmtId="9" fontId="0" fillId="5" borderId="3" xfId="0" applyNumberFormat="1" applyFill="1" applyBorder="1"/>
    <xf numFmtId="0" fontId="0" fillId="5" borderId="3" xfId="0" applyFill="1" applyBorder="1" applyAlignment="1">
      <alignment vertical="top" wrapText="1"/>
    </xf>
    <xf numFmtId="0" fontId="0" fillId="7" borderId="3" xfId="0" applyFill="1" applyBorder="1" applyAlignment="1">
      <alignment vertical="center" wrapText="1"/>
    </xf>
    <xf numFmtId="0" fontId="5" fillId="6" borderId="0" xfId="0" applyFont="1" applyFill="1"/>
    <xf numFmtId="0" fontId="5" fillId="6" borderId="0" xfId="0" applyFont="1" applyFill="1" applyAlignment="1">
      <alignment horizontal="center"/>
    </xf>
    <xf numFmtId="0" fontId="0" fillId="5" borderId="3" xfId="0" applyFill="1" applyBorder="1" applyAlignment="1">
      <alignment wrapText="1"/>
    </xf>
    <xf numFmtId="0" fontId="6" fillId="6" borderId="0" xfId="0" applyFont="1" applyFill="1"/>
    <xf numFmtId="0" fontId="0" fillId="6" borderId="0" xfId="0" applyFill="1" applyAlignment="1">
      <alignment horizontal="center"/>
    </xf>
    <xf numFmtId="0" fontId="0" fillId="7" borderId="3" xfId="0" applyFill="1" applyBorder="1"/>
    <xf numFmtId="0" fontId="0" fillId="5" borderId="3" xfId="0" applyFill="1" applyBorder="1" applyAlignment="1">
      <alignment vertical="top"/>
    </xf>
    <xf numFmtId="0" fontId="2" fillId="6" borderId="3" xfId="1" applyFill="1" applyBorder="1" applyAlignment="1">
      <alignment vertical="top" wrapText="1"/>
    </xf>
    <xf numFmtId="0" fontId="8" fillId="0" borderId="3" xfId="0" applyFont="1" applyBorder="1" applyAlignment="1">
      <alignment vertical="center" wrapText="1"/>
    </xf>
    <xf numFmtId="0" fontId="7" fillId="10" borderId="3" xfId="0" applyFont="1" applyFill="1" applyBorder="1" applyAlignment="1">
      <alignment wrapText="1"/>
    </xf>
    <xf numFmtId="9" fontId="7" fillId="10" borderId="3" xfId="0" applyNumberFormat="1" applyFont="1" applyFill="1" applyBorder="1" applyAlignment="1">
      <alignment wrapText="1"/>
    </xf>
    <xf numFmtId="0" fontId="7" fillId="10" borderId="3" xfId="0" applyFont="1" applyFill="1" applyBorder="1"/>
    <xf numFmtId="0" fontId="8" fillId="0" borderId="3" xfId="0" applyFont="1" applyBorder="1"/>
    <xf numFmtId="0" fontId="8" fillId="0" borderId="3" xfId="0" applyFont="1" applyBorder="1" applyAlignment="1">
      <alignment wrapText="1"/>
    </xf>
    <xf numFmtId="0" fontId="5" fillId="5" borderId="3" xfId="0" applyFont="1" applyFill="1" applyBorder="1" applyAlignment="1">
      <alignment wrapText="1"/>
    </xf>
    <xf numFmtId="0" fontId="8" fillId="6" borderId="3" xfId="0" applyFont="1" applyFill="1" applyBorder="1"/>
    <xf numFmtId="0" fontId="8" fillId="6" borderId="3" xfId="0" applyFont="1" applyFill="1" applyBorder="1" applyAlignment="1">
      <alignment vertical="center" wrapText="1"/>
    </xf>
    <xf numFmtId="0" fontId="9" fillId="0" borderId="3" xfId="0" applyFont="1" applyBorder="1" applyAlignment="1">
      <alignment vertical="top"/>
    </xf>
    <xf numFmtId="9" fontId="2" fillId="6" borderId="3" xfId="1" applyNumberFormat="1" applyFill="1" applyBorder="1" applyAlignment="1">
      <alignment vertical="top" wrapText="1"/>
    </xf>
    <xf numFmtId="0" fontId="8" fillId="6" borderId="3" xfId="0" applyFont="1" applyFill="1" applyBorder="1" applyAlignment="1">
      <alignment vertical="top"/>
    </xf>
    <xf numFmtId="0" fontId="9" fillId="6" borderId="3" xfId="0" applyFont="1" applyFill="1" applyBorder="1" applyAlignment="1">
      <alignment vertical="top"/>
    </xf>
    <xf numFmtId="0" fontId="9" fillId="3" borderId="3" xfId="0" applyFont="1" applyFill="1" applyBorder="1" applyAlignment="1">
      <alignment vertical="top"/>
    </xf>
    <xf numFmtId="0" fontId="10" fillId="0" borderId="3" xfId="0" applyFont="1" applyBorder="1" applyAlignment="1">
      <alignment vertical="center" wrapText="1"/>
    </xf>
    <xf numFmtId="0" fontId="10" fillId="6" borderId="3" xfId="0" applyFont="1" applyFill="1" applyBorder="1" applyAlignment="1">
      <alignment vertical="top"/>
    </xf>
    <xf numFmtId="0" fontId="10" fillId="0" borderId="3" xfId="0" applyFont="1" applyBorder="1"/>
    <xf numFmtId="0" fontId="9" fillId="6" borderId="3" xfId="0" applyFont="1" applyFill="1" applyBorder="1" applyAlignment="1">
      <alignment vertical="top" wrapText="1"/>
    </xf>
    <xf numFmtId="0" fontId="9" fillId="12" borderId="3" xfId="0" applyFont="1" applyFill="1" applyBorder="1" applyAlignment="1">
      <alignment vertical="top" wrapText="1"/>
    </xf>
    <xf numFmtId="0" fontId="9" fillId="0" borderId="3" xfId="0" applyFont="1" applyBorder="1" applyAlignment="1">
      <alignment vertical="top" wrapText="1"/>
    </xf>
    <xf numFmtId="0" fontId="8" fillId="0" borderId="0" xfId="0" applyFont="1"/>
    <xf numFmtId="0" fontId="8" fillId="6" borderId="0" xfId="0" applyFont="1" applyFill="1"/>
    <xf numFmtId="0" fontId="2" fillId="6" borderId="3" xfId="1" applyFill="1" applyBorder="1" applyAlignment="1">
      <alignment vertical="top"/>
    </xf>
    <xf numFmtId="0" fontId="8" fillId="0" borderId="3" xfId="0" applyFont="1" applyBorder="1" applyAlignment="1">
      <alignment vertical="top" wrapText="1"/>
    </xf>
    <xf numFmtId="0" fontId="12" fillId="6" borderId="0" xfId="0" applyFont="1" applyFill="1" applyAlignment="1">
      <alignment wrapText="1"/>
    </xf>
    <xf numFmtId="0" fontId="12" fillId="6" borderId="0" xfId="0" applyFont="1" applyFill="1"/>
    <xf numFmtId="0" fontId="12" fillId="6" borderId="0" xfId="0" applyFont="1" applyFill="1" applyAlignment="1">
      <alignment horizontal="right"/>
    </xf>
    <xf numFmtId="0" fontId="12" fillId="0" borderId="0" xfId="0" applyFont="1"/>
    <xf numFmtId="0" fontId="13" fillId="6" borderId="0" xfId="0" applyFont="1" applyFill="1"/>
    <xf numFmtId="0" fontId="13" fillId="6" borderId="0" xfId="0" applyFont="1" applyFill="1" applyAlignment="1">
      <alignment horizontal="right"/>
    </xf>
    <xf numFmtId="0" fontId="13" fillId="6" borderId="0" xfId="0" applyFont="1" applyFill="1" applyAlignment="1">
      <alignment wrapText="1"/>
    </xf>
    <xf numFmtId="14" fontId="13" fillId="6" borderId="0" xfId="0" applyNumberFormat="1" applyFont="1" applyFill="1"/>
    <xf numFmtId="0" fontId="12" fillId="0" borderId="0" xfId="0" applyFont="1" applyAlignment="1">
      <alignment wrapText="1"/>
    </xf>
    <xf numFmtId="0" fontId="12" fillId="9" borderId="4" xfId="0" applyFont="1" applyFill="1" applyBorder="1" applyAlignment="1">
      <alignment horizontal="center"/>
    </xf>
    <xf numFmtId="0" fontId="12" fillId="9" borderId="4" xfId="0" applyFont="1" applyFill="1" applyBorder="1" applyAlignment="1">
      <alignment horizontal="right"/>
    </xf>
    <xf numFmtId="0" fontId="14" fillId="7" borderId="3" xfId="0" applyFont="1" applyFill="1" applyBorder="1" applyAlignment="1">
      <alignment wrapText="1"/>
    </xf>
    <xf numFmtId="0" fontId="14" fillId="7" borderId="3" xfId="0" applyFont="1" applyFill="1" applyBorder="1" applyAlignment="1">
      <alignment horizontal="right" wrapText="1"/>
    </xf>
    <xf numFmtId="0" fontId="12" fillId="5" borderId="3" xfId="0" applyFont="1" applyFill="1" applyBorder="1" applyAlignment="1">
      <alignment wrapText="1"/>
    </xf>
    <xf numFmtId="0" fontId="12" fillId="5" borderId="3" xfId="0" applyFont="1" applyFill="1" applyBorder="1" applyAlignment="1">
      <alignment horizontal="right" wrapText="1"/>
    </xf>
    <xf numFmtId="0" fontId="13" fillId="0" borderId="3" xfId="0" applyFont="1" applyBorder="1" applyAlignment="1">
      <alignment horizontal="left" vertical="top" wrapText="1"/>
    </xf>
    <xf numFmtId="0" fontId="12" fillId="0" borderId="3" xfId="0" applyFont="1" applyBorder="1" applyAlignment="1">
      <alignment horizontal="left" vertical="top" wrapText="1"/>
    </xf>
    <xf numFmtId="0" fontId="13" fillId="12" borderId="3" xfId="0" applyFont="1" applyFill="1" applyBorder="1" applyAlignment="1">
      <alignment horizontal="left" vertical="top" wrapText="1"/>
    </xf>
    <xf numFmtId="0" fontId="12" fillId="6" borderId="3" xfId="0" applyFont="1" applyFill="1" applyBorder="1" applyAlignment="1">
      <alignment horizontal="left" vertical="top" wrapText="1"/>
    </xf>
    <xf numFmtId="0" fontId="13" fillId="6" borderId="3" xfId="0" applyFont="1" applyFill="1" applyBorder="1" applyAlignment="1">
      <alignment horizontal="left" vertical="top" wrapText="1"/>
    </xf>
    <xf numFmtId="0" fontId="12" fillId="0" borderId="0" xfId="0" applyFont="1" applyAlignment="1">
      <alignment horizontal="right"/>
    </xf>
    <xf numFmtId="0" fontId="15" fillId="6" borderId="0" xfId="0" applyFont="1" applyFill="1"/>
    <xf numFmtId="9" fontId="16" fillId="7" borderId="3" xfId="1" applyNumberFormat="1" applyFont="1" applyFill="1" applyBorder="1" applyAlignment="1">
      <alignment horizontal="right" vertical="top" wrapText="1"/>
    </xf>
    <xf numFmtId="9" fontId="17" fillId="5" borderId="3" xfId="0" applyNumberFormat="1" applyFont="1" applyFill="1" applyBorder="1" applyAlignment="1">
      <alignment horizontal="right" wrapText="1"/>
    </xf>
    <xf numFmtId="9" fontId="13" fillId="5" borderId="3" xfId="1" applyNumberFormat="1" applyFont="1" applyFill="1" applyBorder="1" applyAlignment="1">
      <alignment horizontal="right" vertical="top" wrapText="1"/>
    </xf>
    <xf numFmtId="0" fontId="12" fillId="9" borderId="0" xfId="0" applyFont="1" applyFill="1"/>
    <xf numFmtId="0" fontId="14" fillId="7" borderId="3" xfId="0" applyFont="1" applyFill="1" applyBorder="1" applyAlignment="1">
      <alignment horizontal="left" vertical="top" wrapText="1"/>
    </xf>
    <xf numFmtId="0" fontId="12" fillId="7" borderId="3"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6" borderId="3" xfId="0" applyFont="1" applyFill="1" applyBorder="1" applyAlignment="1">
      <alignment horizontal="left" vertical="top"/>
    </xf>
    <xf numFmtId="0" fontId="13" fillId="7" borderId="3"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3" xfId="0" applyFont="1" applyFill="1" applyBorder="1" applyAlignment="1">
      <alignment horizontal="left" vertical="top"/>
    </xf>
    <xf numFmtId="0" fontId="12" fillId="0" borderId="3" xfId="0" applyFont="1" applyBorder="1" applyAlignment="1">
      <alignment horizontal="left" vertical="top"/>
    </xf>
    <xf numFmtId="0" fontId="12" fillId="6" borderId="3" xfId="0" applyFont="1" applyFill="1" applyBorder="1" applyAlignment="1">
      <alignment horizontal="left" vertical="top"/>
    </xf>
    <xf numFmtId="0" fontId="13" fillId="6" borderId="3" xfId="1" applyFont="1" applyFill="1" applyBorder="1" applyAlignment="1">
      <alignment horizontal="left" vertical="top" wrapText="1"/>
    </xf>
    <xf numFmtId="0" fontId="12" fillId="0" borderId="0" xfId="0" applyFont="1" applyAlignment="1">
      <alignment horizontal="left" vertical="top"/>
    </xf>
    <xf numFmtId="0" fontId="12" fillId="6" borderId="0" xfId="0" applyFont="1" applyFill="1" applyAlignment="1">
      <alignment horizontal="left" vertical="top"/>
    </xf>
    <xf numFmtId="9" fontId="12" fillId="5" borderId="3" xfId="0" applyNumberFormat="1" applyFont="1" applyFill="1" applyBorder="1" applyAlignment="1">
      <alignment horizontal="right" vertical="top" wrapText="1"/>
    </xf>
    <xf numFmtId="0" fontId="18" fillId="9" borderId="4" xfId="0" applyFont="1" applyFill="1" applyBorder="1" applyAlignment="1">
      <alignment horizontal="center"/>
    </xf>
    <xf numFmtId="0" fontId="0" fillId="0" borderId="8" xfId="0" applyBorder="1" applyAlignment="1">
      <alignment horizontal="center" wrapText="1"/>
    </xf>
    <xf numFmtId="0" fontId="13" fillId="8" borderId="3" xfId="1" applyFont="1" applyFill="1" applyBorder="1" applyAlignment="1">
      <alignment horizontal="left" vertical="top" wrapText="1"/>
    </xf>
    <xf numFmtId="0" fontId="13" fillId="13" borderId="3" xfId="1" applyFont="1" applyFill="1" applyBorder="1" applyAlignment="1">
      <alignment horizontal="left" vertical="top" wrapText="1"/>
    </xf>
    <xf numFmtId="0" fontId="9" fillId="8" borderId="3" xfId="0" applyFont="1" applyFill="1" applyBorder="1" applyAlignment="1">
      <alignment horizontal="center" vertical="top"/>
    </xf>
    <xf numFmtId="0" fontId="9" fillId="13" borderId="3" xfId="0" applyFont="1" applyFill="1" applyBorder="1" applyAlignment="1">
      <alignment horizontal="center" vertical="top"/>
    </xf>
    <xf numFmtId="0" fontId="13" fillId="5" borderId="3" xfId="1" applyFont="1" applyFill="1" applyBorder="1" applyAlignment="1">
      <alignment horizontal="left" vertical="top" wrapText="1"/>
    </xf>
    <xf numFmtId="0" fontId="12" fillId="9" borderId="0" xfId="0" applyFont="1" applyFill="1" applyAlignment="1">
      <alignment horizontal="center"/>
    </xf>
    <xf numFmtId="0" fontId="14" fillId="7" borderId="5" xfId="0" applyFont="1" applyFill="1" applyBorder="1" applyAlignment="1">
      <alignment wrapText="1"/>
    </xf>
    <xf numFmtId="0" fontId="12" fillId="5" borderId="5" xfId="0" applyFont="1" applyFill="1" applyBorder="1" applyAlignment="1">
      <alignment wrapText="1"/>
    </xf>
    <xf numFmtId="0" fontId="13" fillId="6" borderId="5" xfId="1"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5" xfId="0" applyFont="1" applyFill="1" applyBorder="1" applyAlignment="1">
      <alignment horizontal="left" vertical="top"/>
    </xf>
    <xf numFmtId="0" fontId="12" fillId="6" borderId="5" xfId="0" applyFont="1" applyFill="1" applyBorder="1" applyAlignment="1">
      <alignment horizontal="left" vertical="top"/>
    </xf>
    <xf numFmtId="0" fontId="0" fillId="0" borderId="3" xfId="0" applyBorder="1" applyAlignment="1">
      <alignment horizontal="left" vertical="top" wrapText="1"/>
    </xf>
    <xf numFmtId="0" fontId="4" fillId="6" borderId="0" xfId="0" applyFont="1" applyFill="1"/>
    <xf numFmtId="0" fontId="13" fillId="6" borderId="7" xfId="1" applyFont="1" applyFill="1" applyBorder="1" applyAlignment="1">
      <alignment horizontal="left" vertical="top" wrapText="1"/>
    </xf>
    <xf numFmtId="0" fontId="13" fillId="5" borderId="7" xfId="1" applyFont="1" applyFill="1" applyBorder="1" applyAlignment="1">
      <alignment horizontal="left" vertical="top" wrapText="1"/>
    </xf>
    <xf numFmtId="9" fontId="13" fillId="5" borderId="7" xfId="1" applyNumberFormat="1" applyFont="1" applyFill="1" applyBorder="1" applyAlignment="1">
      <alignment horizontal="right" vertical="top" wrapText="1"/>
    </xf>
    <xf numFmtId="0" fontId="19" fillId="0" borderId="3" xfId="0" applyFont="1" applyBorder="1" applyAlignment="1">
      <alignment horizontal="left" vertical="top" wrapText="1"/>
    </xf>
    <xf numFmtId="0" fontId="0" fillId="0" borderId="3" xfId="0" applyBorder="1" applyAlignment="1">
      <alignment wrapText="1"/>
    </xf>
    <xf numFmtId="9" fontId="8" fillId="6" borderId="0" xfId="0" applyNumberFormat="1" applyFont="1" applyFill="1"/>
    <xf numFmtId="10" fontId="0" fillId="6" borderId="0" xfId="0" applyNumberFormat="1" applyFill="1"/>
    <xf numFmtId="10" fontId="5" fillId="6" borderId="0" xfId="0" applyNumberFormat="1" applyFont="1" applyFill="1"/>
    <xf numFmtId="10" fontId="0" fillId="0" borderId="0" xfId="0" applyNumberFormat="1"/>
    <xf numFmtId="10" fontId="7" fillId="10" borderId="3" xfId="0" applyNumberFormat="1" applyFont="1" applyFill="1" applyBorder="1" applyAlignment="1">
      <alignment wrapText="1"/>
    </xf>
    <xf numFmtId="10" fontId="1" fillId="7" borderId="3" xfId="0" applyNumberFormat="1" applyFont="1" applyFill="1" applyBorder="1" applyAlignment="1">
      <alignment wrapText="1"/>
    </xf>
    <xf numFmtId="10" fontId="0" fillId="5" borderId="3" xfId="0" applyNumberFormat="1" applyFill="1" applyBorder="1" applyAlignment="1">
      <alignment wrapText="1"/>
    </xf>
    <xf numFmtId="10" fontId="2" fillId="6" borderId="3" xfId="1" applyNumberFormat="1" applyFill="1" applyBorder="1" applyAlignment="1">
      <alignment vertical="top" wrapText="1"/>
    </xf>
    <xf numFmtId="10" fontId="0" fillId="5" borderId="3" xfId="0" applyNumberFormat="1" applyFill="1" applyBorder="1"/>
    <xf numFmtId="10" fontId="8" fillId="0" borderId="3" xfId="0" applyNumberFormat="1" applyFont="1" applyBorder="1"/>
    <xf numFmtId="10" fontId="8" fillId="6" borderId="3" xfId="0" applyNumberFormat="1" applyFont="1" applyFill="1" applyBorder="1"/>
    <xf numFmtId="0" fontId="12" fillId="9" borderId="0" xfId="0" applyFont="1" applyFill="1" applyAlignment="1">
      <alignment horizontal="center" vertical="center"/>
    </xf>
    <xf numFmtId="0" fontId="13" fillId="6" borderId="0" xfId="0" applyFont="1" applyFill="1" applyAlignment="1">
      <alignment horizontal="center" vertical="center"/>
    </xf>
    <xf numFmtId="0" fontId="14" fillId="7"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6" borderId="3" xfId="1" applyFont="1" applyFill="1" applyBorder="1" applyAlignment="1">
      <alignment horizontal="center" vertical="center" wrapText="1"/>
    </xf>
    <xf numFmtId="0" fontId="12" fillId="7" borderId="3" xfId="0" applyFont="1" applyFill="1" applyBorder="1" applyAlignment="1">
      <alignment horizontal="center" vertical="center"/>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0" fontId="12" fillId="0" borderId="0" xfId="0" applyFont="1" applyAlignment="1">
      <alignment horizontal="center" vertical="center"/>
    </xf>
    <xf numFmtId="0" fontId="12" fillId="9" borderId="4" xfId="0" applyFont="1" applyFill="1" applyBorder="1" applyAlignment="1">
      <alignment horizontal="center" wrapText="1"/>
    </xf>
    <xf numFmtId="0" fontId="12" fillId="6"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2" fillId="0" borderId="3" xfId="0" applyFont="1" applyBorder="1" applyAlignment="1">
      <alignment horizontal="center" vertical="center"/>
    </xf>
    <xf numFmtId="0" fontId="13" fillId="0" borderId="3" xfId="1" applyFont="1" applyFill="1" applyBorder="1" applyAlignment="1">
      <alignment horizontal="left" vertical="top" wrapText="1"/>
    </xf>
    <xf numFmtId="0" fontId="20" fillId="6" borderId="3" xfId="1" applyFont="1" applyFill="1" applyBorder="1" applyAlignment="1">
      <alignment vertical="top"/>
    </xf>
    <xf numFmtId="0" fontId="20" fillId="6" borderId="3" xfId="1" applyFont="1" applyFill="1" applyBorder="1" applyAlignment="1">
      <alignment vertical="top" wrapText="1"/>
    </xf>
    <xf numFmtId="10" fontId="20" fillId="6" borderId="3" xfId="1" applyNumberFormat="1" applyFont="1" applyFill="1" applyBorder="1" applyAlignment="1">
      <alignment vertical="top" wrapText="1"/>
    </xf>
    <xf numFmtId="0" fontId="13" fillId="14" borderId="9" xfId="0" applyFont="1" applyFill="1" applyBorder="1" applyAlignment="1">
      <alignment horizontal="left" vertical="top" wrapText="1"/>
    </xf>
    <xf numFmtId="0" fontId="24" fillId="14" borderId="9" xfId="0" applyFont="1" applyFill="1" applyBorder="1" applyAlignment="1">
      <alignment horizontal="left" vertical="top" wrapText="1"/>
    </xf>
    <xf numFmtId="0" fontId="12" fillId="14" borderId="9" xfId="0" applyFont="1" applyFill="1" applyBorder="1" applyAlignment="1">
      <alignment horizontal="left" vertical="top" wrapText="1"/>
    </xf>
    <xf numFmtId="0" fontId="25" fillId="14" borderId="9" xfId="0" applyFont="1" applyFill="1" applyBorder="1" applyAlignment="1">
      <alignment horizontal="left" vertical="top" wrapText="1"/>
    </xf>
    <xf numFmtId="0" fontId="13" fillId="0" borderId="3" xfId="1"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24" fillId="14" borderId="9" xfId="0" applyFont="1" applyFill="1" applyBorder="1" applyAlignment="1">
      <alignment horizontal="left" vertical="center" wrapText="1"/>
    </xf>
    <xf numFmtId="0" fontId="24" fillId="0" borderId="9" xfId="0" applyFont="1" applyBorder="1" applyAlignment="1">
      <alignment horizontal="left" vertical="center" wrapText="1"/>
    </xf>
    <xf numFmtId="0" fontId="24" fillId="3" borderId="9"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24" fillId="14" borderId="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3" borderId="9" xfId="0" applyFont="1" applyFill="1" applyBorder="1" applyAlignment="1">
      <alignment horizontal="center" vertical="center" wrapText="1"/>
    </xf>
    <xf numFmtId="0" fontId="23" fillId="9" borderId="4" xfId="0" applyFont="1" applyFill="1" applyBorder="1" applyAlignment="1">
      <alignment horizontal="center"/>
    </xf>
    <xf numFmtId="0" fontId="24" fillId="17" borderId="9" xfId="0" applyFont="1" applyFill="1" applyBorder="1" applyAlignment="1">
      <alignment horizontal="left" vertical="top" wrapText="1"/>
    </xf>
    <xf numFmtId="0" fontId="24" fillId="15" borderId="9" xfId="0" applyFont="1" applyFill="1" applyBorder="1" applyAlignment="1">
      <alignment horizontal="left" vertical="top" wrapText="1"/>
    </xf>
    <xf numFmtId="0" fontId="30" fillId="16" borderId="9" xfId="0" applyFont="1" applyFill="1" applyBorder="1" applyAlignment="1">
      <alignment horizontal="left" vertical="top" wrapText="1"/>
    </xf>
    <xf numFmtId="0" fontId="24" fillId="15" borderId="9" xfId="0" applyFont="1" applyFill="1" applyBorder="1" applyAlignment="1">
      <alignment horizontal="left" vertical="top"/>
    </xf>
    <xf numFmtId="0" fontId="31" fillId="3" borderId="0" xfId="0" applyFont="1" applyFill="1" applyAlignment="1">
      <alignment horizontal="left" vertical="center" wrapText="1"/>
    </xf>
    <xf numFmtId="0" fontId="32" fillId="14" borderId="9" xfId="0" applyFont="1" applyFill="1" applyBorder="1" applyAlignment="1">
      <alignment horizontal="left" vertical="top" wrapText="1"/>
    </xf>
    <xf numFmtId="0" fontId="34" fillId="14" borderId="9" xfId="0" applyFont="1" applyFill="1" applyBorder="1" applyAlignment="1">
      <alignment horizontal="left" vertical="center" wrapText="1"/>
    </xf>
    <xf numFmtId="0" fontId="24" fillId="15" borderId="9" xfId="0" applyFont="1" applyFill="1" applyBorder="1" applyAlignment="1">
      <alignment horizontal="center" vertical="center" wrapText="1"/>
    </xf>
    <xf numFmtId="0" fontId="24" fillId="15" borderId="9" xfId="0" applyFont="1" applyFill="1" applyBorder="1" applyAlignment="1">
      <alignment horizontal="left" vertical="center" wrapText="1"/>
    </xf>
    <xf numFmtId="0" fontId="32" fillId="14" borderId="9" xfId="0" applyFont="1" applyFill="1" applyBorder="1" applyAlignment="1">
      <alignment horizontal="left" vertical="center" wrapText="1"/>
    </xf>
    <xf numFmtId="0" fontId="24" fillId="15" borderId="9" xfId="0" applyFont="1" applyFill="1" applyBorder="1" applyAlignment="1">
      <alignment horizontal="center" vertical="center"/>
    </xf>
    <xf numFmtId="0" fontId="30" fillId="16" borderId="9" xfId="0" applyFont="1" applyFill="1" applyBorder="1" applyAlignment="1">
      <alignment horizontal="center" vertical="center" wrapText="1"/>
    </xf>
    <xf numFmtId="0" fontId="24" fillId="16" borderId="9" xfId="0" applyFont="1" applyFill="1" applyBorder="1" applyAlignment="1">
      <alignment horizontal="left" vertical="center" wrapText="1"/>
    </xf>
    <xf numFmtId="2" fontId="12" fillId="0" borderId="3" xfId="0" applyNumberFormat="1" applyFont="1" applyFill="1" applyBorder="1" applyAlignment="1">
      <alignment horizontal="center" vertical="center"/>
    </xf>
    <xf numFmtId="0" fontId="12" fillId="0" borderId="3"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xf numFmtId="164" fontId="7" fillId="10" borderId="3" xfId="0" applyNumberFormat="1" applyFont="1" applyFill="1" applyBorder="1" applyAlignment="1">
      <alignment horizontal="center" wrapText="1"/>
    </xf>
    <xf numFmtId="164" fontId="1" fillId="7" borderId="3" xfId="0" applyNumberFormat="1" applyFont="1" applyFill="1" applyBorder="1" applyAlignment="1">
      <alignment horizontal="center" wrapText="1"/>
    </xf>
    <xf numFmtId="164" fontId="0" fillId="5" borderId="3" xfId="0" applyNumberFormat="1" applyFill="1" applyBorder="1" applyAlignment="1">
      <alignment horizontal="center" wrapText="1"/>
    </xf>
    <xf numFmtId="164" fontId="21" fillId="8" borderId="3" xfId="0" applyNumberFormat="1" applyFont="1" applyFill="1" applyBorder="1" applyAlignment="1">
      <alignment horizontal="center" vertical="top"/>
    </xf>
    <xf numFmtId="164" fontId="21" fillId="13" borderId="3" xfId="0" applyNumberFormat="1" applyFont="1" applyFill="1" applyBorder="1" applyAlignment="1">
      <alignment horizontal="center" vertical="top"/>
    </xf>
    <xf numFmtId="164" fontId="0" fillId="5" borderId="3" xfId="0" applyNumberFormat="1" applyFill="1" applyBorder="1" applyAlignment="1">
      <alignment horizontal="center"/>
    </xf>
    <xf numFmtId="164" fontId="1" fillId="7" borderId="3" xfId="0" applyNumberFormat="1" applyFont="1" applyFill="1" applyBorder="1" applyAlignment="1">
      <alignment horizontal="center" vertical="center" wrapText="1"/>
    </xf>
    <xf numFmtId="164" fontId="22" fillId="5" borderId="3" xfId="0" applyNumberFormat="1" applyFont="1" applyFill="1" applyBorder="1" applyAlignment="1">
      <alignment horizontal="center" vertical="top"/>
    </xf>
    <xf numFmtId="164" fontId="22" fillId="11" borderId="3" xfId="0" applyNumberFormat="1" applyFont="1" applyFill="1" applyBorder="1" applyAlignment="1">
      <alignment horizontal="center" vertical="top"/>
    </xf>
    <xf numFmtId="164" fontId="1" fillId="7" borderId="3" xfId="0" applyNumberFormat="1" applyFont="1" applyFill="1" applyBorder="1" applyAlignment="1">
      <alignment horizontal="center"/>
    </xf>
    <xf numFmtId="0" fontId="18" fillId="0" borderId="3" xfId="0" applyFont="1" applyFill="1" applyBorder="1" applyAlignment="1">
      <alignment wrapText="1"/>
    </xf>
    <xf numFmtId="0" fontId="12" fillId="0" borderId="3" xfId="0" applyFont="1" applyFill="1" applyBorder="1" applyAlignment="1">
      <alignment horizontal="center" wrapText="1"/>
    </xf>
    <xf numFmtId="0" fontId="12" fillId="0" borderId="0" xfId="0" applyFont="1" applyFill="1"/>
    <xf numFmtId="9" fontId="12" fillId="0" borderId="3" xfId="0" applyNumberFormat="1" applyFont="1" applyFill="1" applyBorder="1" applyAlignment="1">
      <alignment horizontal="center" vertical="center" wrapText="1"/>
    </xf>
    <xf numFmtId="0" fontId="12" fillId="0" borderId="5" xfId="0" applyFont="1" applyFill="1" applyBorder="1" applyAlignment="1">
      <alignment horizontal="center" wrapText="1"/>
    </xf>
    <xf numFmtId="9" fontId="13" fillId="0" borderId="3" xfId="1" applyNumberFormat="1" applyFont="1" applyFill="1" applyBorder="1" applyAlignment="1">
      <alignment horizontal="right" vertical="top" wrapText="1"/>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0" fillId="0" borderId="0" xfId="0" applyFill="1" applyAlignment="1">
      <alignment wrapText="1"/>
    </xf>
    <xf numFmtId="0" fontId="0" fillId="0" borderId="0" xfId="0" applyFill="1"/>
    <xf numFmtId="0" fontId="0" fillId="0" borderId="0" xfId="0" applyFill="1" applyAlignment="1">
      <alignment horizontal="left" wrapText="1"/>
    </xf>
    <xf numFmtId="0" fontId="0" fillId="0" borderId="0" xfId="0" applyFill="1" applyAlignment="1">
      <alignment horizontal="left" indent="2"/>
    </xf>
    <xf numFmtId="0" fontId="0" fillId="0" borderId="0" xfId="0" applyNumberFormat="1" applyFill="1"/>
    <xf numFmtId="0" fontId="0" fillId="6" borderId="0" xfId="0" applyFill="1" applyAlignment="1">
      <alignment horizontal="left" indent="1"/>
    </xf>
    <xf numFmtId="0" fontId="0" fillId="6" borderId="0" xfId="0" applyFill="1" applyAlignment="1">
      <alignment horizontal="left" wrapText="1"/>
    </xf>
    <xf numFmtId="0" fontId="5" fillId="6" borderId="0" xfId="0" applyFont="1" applyFill="1" applyAlignment="1"/>
    <xf numFmtId="0" fontId="0" fillId="0" borderId="0" xfId="0" applyAlignment="1"/>
    <xf numFmtId="0" fontId="5" fillId="6" borderId="3" xfId="0" applyFont="1" applyFill="1" applyBorder="1" applyAlignment="1">
      <alignment horizontal="center"/>
    </xf>
    <xf numFmtId="0" fontId="0" fillId="0" borderId="3" xfId="0" applyBorder="1" applyAlignment="1"/>
    <xf numFmtId="0" fontId="11" fillId="6" borderId="0" xfId="0" applyFont="1" applyFill="1" applyAlignment="1">
      <alignment wrapText="1"/>
    </xf>
    <xf numFmtId="0" fontId="0" fillId="0" borderId="4" xfId="0" applyBorder="1" applyAlignment="1"/>
    <xf numFmtId="0" fontId="0" fillId="0" borderId="5" xfId="0" applyBorder="1" applyAlignment="1">
      <alignment horizontal="center" wrapText="1"/>
    </xf>
    <xf numFmtId="0" fontId="0" fillId="0" borderId="2"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xf>
    <xf numFmtId="0" fontId="12" fillId="18" borderId="0" xfId="0" applyFont="1" applyFill="1"/>
    <xf numFmtId="0" fontId="12" fillId="18" borderId="3" xfId="0" applyFont="1" applyFill="1" applyBorder="1" applyAlignment="1">
      <alignment horizontal="center" wrapText="1"/>
    </xf>
    <xf numFmtId="0" fontId="12" fillId="18" borderId="3" xfId="0" applyFont="1" applyFill="1" applyBorder="1" applyAlignment="1">
      <alignment horizontal="left" vertical="top" wrapText="1"/>
    </xf>
    <xf numFmtId="0" fontId="13" fillId="18" borderId="3" xfId="0" applyFont="1" applyFill="1" applyBorder="1" applyAlignment="1">
      <alignment horizontal="left" vertical="top" wrapText="1"/>
    </xf>
    <xf numFmtId="0" fontId="12" fillId="18" borderId="3" xfId="0" applyFont="1" applyFill="1" applyBorder="1" applyAlignment="1">
      <alignment horizontal="center" vertical="center"/>
    </xf>
  </cellXfs>
  <cellStyles count="3">
    <cellStyle name="Level1" xfId="2" xr:uid="{00000000-0005-0000-0000-000000000000}"/>
    <cellStyle name="Level2" xfId="1" xr:uid="{00000000-0005-0000-0000-000001000000}"/>
    <cellStyle name="Normal" xfId="0" builtinId="0"/>
  </cellStyles>
  <dxfs count="911">
    <dxf>
      <fill>
        <patternFill patternType="solid">
          <bgColor theme="0"/>
        </patternFill>
      </fill>
    </dxf>
    <dxf>
      <fill>
        <patternFill patternType="solid">
          <bgColor theme="0"/>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indent="0"/>
    </dxf>
    <dxf>
      <alignment wrapText="1" indent="0"/>
    </dxf>
    <dxf>
      <alignment wrapText="1" indent="0"/>
    </dxf>
    <dxf>
      <alignment wrapText="1" indent="0"/>
    </dxf>
    <dxf>
      <alignment wrapText="1" indent="0"/>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fill>
        <patternFill patternType="none"/>
      </fill>
      <border>
        <bottom style="thin">
          <color rgb="FF000000"/>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19050</xdr:rowOff>
    </xdr:from>
    <xdr:to>
      <xdr:col>1</xdr:col>
      <xdr:colOff>1347959</xdr:colOff>
      <xdr:row>6</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0" y="19050"/>
          <a:ext cx="1214609"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1566335</xdr:colOff>
      <xdr:row>1</xdr:row>
      <xdr:rowOff>10584</xdr:rowOff>
    </xdr:from>
    <xdr:to>
      <xdr:col>0</xdr:col>
      <xdr:colOff>1947682</xdr:colOff>
      <xdr:row>3</xdr:row>
      <xdr:rowOff>44451</xdr:rowOff>
    </xdr:to>
    <xdr:pic>
      <xdr:nvPicPr>
        <xdr:cNvPr id="2" name="Picture 1">
          <a:extLst>
            <a:ext uri="{FF2B5EF4-FFF2-40B4-BE49-F238E27FC236}">
              <a16:creationId xmlns:a16="http://schemas.microsoft.com/office/drawing/2014/main" id="{42553487-B06A-4D6A-BA74-2B6F6C884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335" y="10584"/>
          <a:ext cx="381347" cy="462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1566335</xdr:colOff>
      <xdr:row>1</xdr:row>
      <xdr:rowOff>10584</xdr:rowOff>
    </xdr:from>
    <xdr:to>
      <xdr:col>0</xdr:col>
      <xdr:colOff>1947682</xdr:colOff>
      <xdr:row>3</xdr:row>
      <xdr:rowOff>44451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335" y="10584"/>
          <a:ext cx="381347"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1566335</xdr:colOff>
      <xdr:row>1</xdr:row>
      <xdr:rowOff>10584</xdr:rowOff>
    </xdr:from>
    <xdr:to>
      <xdr:col>0</xdr:col>
      <xdr:colOff>1947682</xdr:colOff>
      <xdr:row>3</xdr:row>
      <xdr:rowOff>44451</xdr:rowOff>
    </xdr:to>
    <xdr:pic>
      <xdr:nvPicPr>
        <xdr:cNvPr id="2" name="Picture 1">
          <a:extLst>
            <a:ext uri="{FF2B5EF4-FFF2-40B4-BE49-F238E27FC236}">
              <a16:creationId xmlns:a16="http://schemas.microsoft.com/office/drawing/2014/main" id="{7244063E-CAED-494D-9D11-97A92912E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335" y="10584"/>
          <a:ext cx="381347" cy="462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1566335</xdr:colOff>
      <xdr:row>1</xdr:row>
      <xdr:rowOff>10584</xdr:rowOff>
    </xdr:from>
    <xdr:to>
      <xdr:col>0</xdr:col>
      <xdr:colOff>1947682</xdr:colOff>
      <xdr:row>3</xdr:row>
      <xdr:rowOff>153309</xdr:rowOff>
    </xdr:to>
    <xdr:pic>
      <xdr:nvPicPr>
        <xdr:cNvPr id="2" name="Picture 1">
          <a:extLst>
            <a:ext uri="{FF2B5EF4-FFF2-40B4-BE49-F238E27FC236}">
              <a16:creationId xmlns:a16="http://schemas.microsoft.com/office/drawing/2014/main" id="{5CE38270-C609-4B4D-BE8E-0C92043758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335" y="10584"/>
          <a:ext cx="381347" cy="46249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sappa, Sandesh" refreshedDate="43874.48224675926" createdVersion="6" refreshedVersion="6" minRefreshableVersion="3" recordCount="256" xr:uid="{ADB17664-7398-4DAD-B22E-9CDEE1B5A780}">
  <cacheSource type="worksheet">
    <worksheetSource ref="A12:N268" sheet="Additional Details"/>
  </cacheSource>
  <cacheFields count="14">
    <cacheField name="Category" numFmtId="0">
      <sharedItems/>
    </cacheField>
    <cacheField name="Link to previous PG&amp;E docs" numFmtId="0">
      <sharedItems containsBlank="1" containsMixedTypes="1" containsNumber="1" containsInteger="1" minValue="0" maxValue="0"/>
    </cacheField>
    <cacheField name="SaaS/On-Prem or Hosted/Both" numFmtId="0">
      <sharedItems containsBlank="1"/>
    </cacheField>
    <cacheField name="Resource, Material, Tool" numFmtId="0">
      <sharedItems containsBlank="1"/>
    </cacheField>
    <cacheField name="Emergency" numFmtId="0">
      <sharedItems containsBlank="1"/>
    </cacheField>
    <cacheField name="Map to version 2.0" numFmtId="0">
      <sharedItems containsBlank="1"/>
    </cacheField>
    <cacheField name="Similar requirements (mapped to 3.0)" numFmtId="0">
      <sharedItems containsBlank="1"/>
    </cacheField>
    <cacheField name="Functional Maturity" numFmtId="0">
      <sharedItems containsBlank="1"/>
    </cacheField>
    <cacheField name="Priority" numFmtId="0">
      <sharedItems containsBlank="1"/>
    </cacheField>
    <cacheField name="Adjusted Priority" numFmtId="0">
      <sharedItems containsBlank="1"/>
    </cacheField>
    <cacheField name="Use Case Requirement Link" numFmtId="0">
      <sharedItems containsBlank="1" containsMixedTypes="1" containsNumber="1" containsInteger="1" minValue="0" maxValue="9" count="30">
        <m/>
        <s v="N/A"/>
        <s v="Configuration"/>
        <s v="Security "/>
        <s v="Platform"/>
        <s v="Mobile Platform"/>
        <s v="Integration"/>
        <s v="Reporting &amp; Analytics"/>
        <s v="Usability"/>
        <s v="Subscription Management"/>
        <s v="Identify Known Work"/>
        <s v="View Work"/>
        <s v="Build Schedule"/>
        <s v="WRO Adjustments"/>
        <s v="Emergency Adjustments"/>
        <s v="Standard Dispatch"/>
        <s v="Emergency Dispatch"/>
        <s v="Major Emergency Dispatch"/>
        <s v="Submit Availabiliy"/>
        <s v="Field Updates"/>
        <n v="0" u="1"/>
        <n v="5" u="1"/>
        <n v="2" u="1"/>
        <n v="6" u="1"/>
        <n v="7" u="1"/>
        <n v="1" u="1"/>
        <n v="3" u="1"/>
        <n v="8" u="1"/>
        <n v="9" u="1"/>
        <n v="4" u="1"/>
      </sharedItems>
    </cacheField>
    <cacheField name="Demo/Workshop" numFmtId="0">
      <sharedItems containsBlank="1" count="4">
        <m/>
        <s v="Workshop"/>
        <s v="Demo"/>
        <s v="N/A" u="1"/>
      </sharedItems>
    </cacheField>
    <cacheField name="Critical Success Factors" numFmtId="0">
      <sharedItems containsBlank="1" count="133" longText="1">
        <m/>
        <s v="Demonstrate the users' and administrators' ability to configure their own interface as well as user defined reports, charts and dashboards."/>
        <s v="Demonstrate how the application supports configuration of business rules and scheduling policies as well as workflow design capabilities with  role/delegations, email notifications, assignment view and navigation, workflow routing and other actions ."/>
        <s v="Demonstrate how the application supports product feature extensions and enhancements capability with custom code."/>
        <s v="Demonstrate how configurations are managed, including version control, backup &amp; recovery.  Demonstrate the customization/configuration code development lifecycle showing how are configurations managed, what development and testing tools are available, and how do you control distribution to target environments.  Demonstrate how the solution will accommodate multiple configurations/development for multiple business units and being deployed to a common production environment."/>
        <s v="Demonstrate how the system ensures data protection at all layers of the product - encryption on mobile devices as well as all data storage methods, encryption of sensitive data to a subset of authorized users, _x000a_Demonstrate out the application enables SSL/TSL communication with valid/deployable certificates._x000a_Demonstrate GDPR Compliance if available."/>
        <s v="Demonstrate the monitoring tools available in the application, showing how the application enables audit tracking to automatically capture updates made on significant fields/objects, allows admin to view an audit log and how the system typically connect with enterprise event monitoring platforms."/>
        <s v="Demonstrate how the application leverages Active Directory integration and any Single Sign On enablements, _x000a_ SSL/TSL communication with valid/deployable certificates, and any open standards available for RBAC and authentication."/>
        <s v="Demonstrate how the application provides role based access to functionality and data with the ability to segregate data by multiple business units and control access to that data and system functionary by role such as Field Workers, Planners, Supervisors, Dispatchers, Technicians."/>
        <s v="Demonstrate how the application provides role based access to functionality and data with the ability to segregate data by multiple business units and control access to that data and system functionality by role such as Field Workers, Planners, Supervisors, Dispatchers, Technicians."/>
        <s v="Demonstrate how the system ensures data protection at all layers of the product - encryption on mobile devices as well as all data storage methods, encryption of sensitive data to a subset of authorized users, _x000a_Demonstrate how the application enables SSL/TSL communication with valid/deployable certificates._x000a_Demonstrate GDPR or similar Compliance if available."/>
        <s v="Demonstrate how the application enable different type of users with to access the underline system data for query, reports and extract - showing formats available.  Describe how the tool supports the data retention tools in the system."/>
        <s v="Demonstrate how the platform scales per demand with and without intervention and provides high availability and disaster recovery.  Describe the standard SLA modules commonly implemented and how performance can be monitored."/>
        <s v="Demonstrate how the application enable different type of users with to access the underlining system data for query, reports and extract - showing formats available.  Describe how the tool supports the data retention tools in the system."/>
        <s v="_x000a_Demonstrate how the application UI runs on all Web browsers (e.g. MS IE, Google Chrome, Firefox)."/>
        <s v="Demonstrate how the application enables different type of users with to access the underlining system data for query, reports and extract - showing formats available.  Describe how the tool supports the data retention tools in the system."/>
        <s v="Describe the mobile app platform and tools to manage configurations and components."/>
        <s v="Demonstrate the different device platforms supported."/>
        <s v="Demonstrate the mobile online and offline data management model including support of downloading sufficient data onto the mobile device, any backend Stack Overflow (SO) databases, leveraging ESRI data, any native integrations between mobile and server for extending the data items transferred.  Show how the system manages different types of documents and media attachments, captures geocode information on pictures and GPS location for Field Technicians in the field describing how that data is stored and controlled."/>
        <s v="Demonstrate how the mobile experience can be extended with task completion forms and checklists with field data validation as well as integrated with custom built apps."/>
        <s v="Demonstrate common integration models/framework employed by the application for both transactional systems as well as analytical platforms (on-premises &amp; common cloud providers) ."/>
        <s v="Demonstrate common integration tools provided focusing on any pre-programed connectors and custom development tools (SDK).  "/>
        <s v="Demonstrate how an administrator can configure tabular, graphic, spatial reports, dashboards for different user groups. "/>
        <s v="Demonstrate how an administrator can configure any predictive analytics tools and interfaces for different user groups."/>
        <s v="Demonstrate how a designer can configure an UI to make them user friendly, manage visibility, easy of discovery and personalization."/>
        <s v="Demonstrate how an admin can monitor subscriptions and licenses including data and user utilization."/>
        <s v="Planner can manage general work constraints (e.g. seasonal, budgetary, capacity, priority)"/>
        <s v="Planner can define task templates and create multiple templates"/>
        <s v="Planner can leverage demand prediction to intelligently forecast capacity for break-in work by region and district"/>
        <s v="Planner can manage all work definition (e.g. priority, due dates) from multiple external systems (e.g. SAP)"/>
        <s v="Can view resource utilization real-time and historically."/>
        <s v="See schedules by team, organization (Gas vs Electric, and all in division"/>
        <s v="View changes to schedule and dispatch team real-time "/>
        <s v="Ability to view work in progress and see status"/>
        <s v="Scheduler can see all the known work that needs to be built into the schedule as well as capacity for break-in work and system provides recommended schedule based on advance analytics"/>
        <s v="Scheduler can manage the resource calendar and shift planning including contractor capacity"/>
        <s v="System enforces  capacity, priority and resource constraints like travel/breaks  based on configurable, dynamic policies"/>
        <s v="System will automatically provide work bundling recommendations leveraging advanced optimization capabilities (e.g. AI/ML , patterns and anomalies)"/>
        <s v="Tasks can be inputted manually via self-service tools and employee forms (non-system users) for future work."/>
        <s v="System takes into consideration dependencies (permits, clearances, outage requests, resource availability/qualification)_x000a_ as well as dependencies between tasks to generate work assignment recommendations while allowing manual overrides"/>
        <s v="System enforces  capacity, priority and resource constraints based on configurable, dynamic policies"/>
        <s v="Schedulers can add contractor resources and manage overall capacity."/>
        <s v="Scheduler can see the work packaging as tasks in the system and can view completion status to confirm readiness."/>
        <s v="System takes into consideration dependencies (permits, clearances, outage requests, resource availability/qualification) as well as dependencies between tasks to generate work assignment recommendations while allowing manual overrides"/>
        <s v="Scheduler can manually manage tasks (e.g., create/update, change priority)"/>
        <s v="ability to easily redistribute the work based on a short term emergency"/>
        <s v="How does the application respond to shifting priorities"/>
        <s v="Ability to see across functional team boundaries and  surface opportunities to redistribute work "/>
        <s v="Configurable dynamic work scheduling to aid adjusting schedule"/>
        <s v="Dispatch receives real-time information on field teams automatically"/>
        <s v="Dispatcher can bulk dispatch bundle of work to contractors"/>
        <s v="Dispatcher can capture supervisor feedback on tasks for completion"/>
        <s v="Dispatcher can see (Gantt, dashboard) all work ready to be assigned including readiness details (permits, clearances, job packets, materials, equipment)"/>
        <s v="Dispatcher can perform crew formation/management (e.g. field technician, vehicle and equipment"/>
        <s v="Dispatcher has visibility into material available real-time and can reorder inventory"/>
        <s v="Dispatcher can manually dispatch work to field person/crew."/>
        <s v="System provides route optimization to aid dispatch."/>
        <s v="System manages optimization to reach policy goals."/>
        <s v="Dispatcher can manage automated, drip feed dispatch based policy for work types and others such as  smart push, selective feed, daily or weekly view, "/>
        <s v="Tasks can be inputted manually via self-service tools and employee forms (non-system users) within dispatching window"/>
        <s v="Dispatcher can see when a field person has not acknowledged assignment so can be re-dispatched"/>
        <s v="System can send alerts (emails, text) to internal and external entities"/>
        <s v="Provide recommended sequencing and assignments (crew location) with ability to see different scenarios"/>
        <s v="Map view to aid dispatching "/>
        <s v="Highlight work in jeopardy due to proposed changes"/>
        <s v="Allow dispatcher to override any automation"/>
        <s v="Dispatcher can see offline resources"/>
        <s v="Provide recommended sequencing and assignments with ability to see different scenarios"/>
        <s v="Ability to have automatic workflows that can be adjusted for different scenarios like a major emergency"/>
        <s v="Advance street level routing with real-time data (e.g. weather)"/>
        <s v="Bypass usual constraints"/>
        <s v="Communicate with external agencies"/>
        <s v="High mobilization of field crews"/>
        <s v="Field user can create new tasks for other LOBs"/>
        <s v="Adding mutual aid support and assigning tasks"/>
        <s v="Restoration work from field is added to schedule"/>
        <s v="Add office workers to field assignments"/>
        <s v="Transferring crews between regions"/>
        <s v="Field person can log availability including vacation, training, illness "/>
        <s v="Field persons and supervisions can manage qualifications"/>
        <s v="Field person can take a photo and attach to task and edit documentation to capture As-Built"/>
        <s v="Field person can provide feedback on a task such as accept/reject/delegate/extend/update"/>
        <s v="Field person can access supporting documentation and specifications (multi-media formatted, interactive, AR-RV)"/>
        <s v="Field person can communicate with customers via multi-channel (text, calls, bots) and capture feedback &amp; signatures"/>
        <s v="View asset, customer and work information assign to them on a mobile tool in tabular, Gantt and map view"/>
        <s v="Capture procedural execution steps (safety, LOTO) via checklist/form and the results produce a record of completion "/>
        <s v="Draw on maps and save changes"/>
        <s v="Can capture their time on a task"/>
        <s v="User can control display on mobile device"/>
        <s v="Field person can work offline and online and they system updates  mobile device in bulk and real-time"/>
        <s v="Create a new task from mobile tool (including map view) and link to parent tasks if any"/>
        <s v="Field user can self-schedule tasks"/>
        <s v="Field person can view work and crews nearby"/>
        <s v="Demonstrate how the system ensures data protection at all layers of the product - encryption on mobile devices as well as all data storage methods, encryption of sensitive data to a subset of authorized users, _x000a_Demonstrate out the application enables SSL/TSL communication with valid/deployable certificates._x000a_Demostrate GDPR Compliance if available." u="1"/>
        <s v="System takes into consideration dependencies (permits, clearences, outage requests, resource availability/qualitification) as well as dependencies between tasks to generate work assignment recommendations while allowing manual overrides" u="1"/>
        <s v="Tasks can be inputed manually via self-service tools and employee forms (non-system users) for future work." u="1"/>
        <s v="Demostrate how the application support product feature extensions and enhancements capability with custom code." u="1"/>
        <s v="Dispatcher can see (gantt, dashboard) all work ready to be assigned including readiness details (permits, clearences, job packets, materials, equiptment)" u="1"/>
        <s v="Can view resource utilization realtime and historically." u="1"/>
        <s v="Planner can manage general work constraints (e.g. seasonal, bugetary, capacity, priority)" u="1"/>
        <s v="Transfering crews between regions" u="1"/>
        <s v="Demonstrate the users ability to configure their own interface as well as user defined reports, charts and dashboards." u="1"/>
        <s v="Tasks can be inputed manually via self-service tools and employee forms (non-system users) within dispatching window" u="1"/>
        <s v="Planner can manage general work constraints (e.g. bugetary, capacity, priority)" u="1"/>
        <s v="Demonstrate common integration models/framework employed by the application for both transactional systems as well as analytical platforms (on-premises &amp; common cloud provideres) ." u="1"/>
        <s v="Demostrate how the application provides role based access to funcationality and data with the ability to segregate data by multiple business units and control access to that data and system functionity by role such as Field Workers, Planners, Supervisors, Dispatchers, Technicians." u="1"/>
        <s v="System enforces  capactity, priority and resource constraints like travel/breaks  based on configurable, dynamic policies" u="1"/>
        <s v="Demostrate how configurations are managed, including version control, backup &amp; recovery.  Demostrate the customization/configuration code development lifecycle showing how are configurations managed, what development and testing tools are available, and how do you control distribution to target environments.  Demostrate how the solution will accomodate multiple configurations/development for multiple business units and being deployed to a common production environment." u="1"/>
        <s v="Demostrate how the application provides role based access for application and data with the ability to segregate data by multiple business units and control access to that data and system functionity by role such as Field Workers, Planners, Supervisors, Dispatchers, Technicians." u="1"/>
        <s v="Planner can define task templates and create muliple templates" u="1"/>
        <s v="Demostrate how the application supports configuration of business rules and scheduling policies as well as workflow design capabilities with  role/delegations, email notifications, assignment view and navigation, workflow routing and other actions actions." u="1"/>
        <s v="Demonstrate the mobile online and offline data management model including support of downloading suffiencent data onto the mobile device, any backend Stack Overflow (SO) databases, leveraging ESRI data, any native integrations between mobile and server for extending the data items transferred.  Show how the system manages different types of documents and media attachments, captures geocode information on pictures and GPS location for Field Technicians in the field describing how that data is stored and controlled." u="1"/>
        <s v="Demostrate how a designer can configure an UI to make them user friendly, manage visibility, easy of discovery and personalization." u="1"/>
        <s v="Demonstrate the monitoring tools available in the application, showing how the application enables audit tracking to automatically capture updates made on significant fields/objects, _x000a_and audit log to be viewed from the application, how the system typically connect with enterprise event monitoring platforms." u="1"/>
        <s v="View asset, customer and work information on a mobile tool in tabular, gantt and map view" u="1"/>
        <s v="View asset and work information on a mobile tool in tabular, gantt and map view" u="1"/>
        <s v="System enforces  capactity, priority and resource constraints based on configurable, dynamic policies" u="1"/>
        <s v="Demonstrate how the applicaitn to leveage Active Directory integration and any Single Sign On enablements, _x000a_ SSL/TSL communication with valid/deployable certificates, and any open standards available for RBAC and authentication." u="1"/>
        <s v="Demostrate how the platform scales per demand with and without intevention and provides high availability and disaster recovery.  Describe the standard SLA modules commonly implemented and how performance can be monitored." u="1"/>
        <s v="Demostrate how an administrator can configure tabular, graphic, spatial reports, dashboards for different user groups. " u="1"/>
        <s v="Field person can provice feedback on a taks such as accept/reject/delegate/extend/update" u="1"/>
        <s v="System takes into consideration dependencies (permits, clearences, outage requests, resource availability/qualitification)_x000a_ as well as dependencies between tasks to generate work assignment recommendations while allowing manual overrides" u="1"/>
        <s v="Configurable dynamic work scheduling to aid adusting schedule" u="1"/>
        <s v="Demostrate how the mobile experience can be extended with task completion forms and checklists with field data validation as well as integrated with custom built apps." u="1"/>
        <s v="Capture procedural execution (safety, LOTO)  steps via checklist " u="1"/>
        <s v="Dispatcher can see all work ready to be assigned including readiness details (permits, clearences, job packets, materials, equiptment)" u="1"/>
        <s v="Field person can access supporting documentation and specifications (multi-media formated, interactive, AR-RV)" u="1"/>
        <s v="Dispatch recieves real-time information on field teams automatically" u="1"/>
        <s v="Field person can provice feedback on a taks such as accept/reject/delegate/extend" u="1"/>
        <s v="Demostrate how an admin can monitor subscriptions and licenses including data and user utilization." u="1"/>
        <s v="Demonstrate the mobile online and offline data management model including support of downloading suffiencent data onto the mobile device, any backend Stack Overflow (SO) databases, leveraging ESRI data, any native integrations between mobile and server for extending the data items transferred?_x000a_different types of documents and media attachments.  Show how the system captures geocode information on pictures and GPS location for Field Technicians in the field describing how that data is stored and controlled." u="1"/>
        <s v="_x000a_Show how the application UI run on all Web browsers (e.g. MS IE, Google Chrome, Firefox)." u="1"/>
        <s v="Demostrate how an administrator can configure any predictive analystics tools and interfaces for different user groups." u="1"/>
      </sharedItems>
    </cacheField>
    <cacheField name="Remark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6">
  <r>
    <s v="Company"/>
    <m/>
    <m/>
    <m/>
    <m/>
    <m/>
    <m/>
    <m/>
    <m/>
    <m/>
    <x v="0"/>
    <x v="0"/>
    <x v="0"/>
    <m/>
  </r>
  <r>
    <s v="Company -Vision, Execution, and Strategy"/>
    <m/>
    <m/>
    <m/>
    <m/>
    <m/>
    <m/>
    <m/>
    <m/>
    <m/>
    <x v="0"/>
    <x v="0"/>
    <x v="0"/>
    <m/>
  </r>
  <r>
    <s v="Execution on enterprise strategy"/>
    <s v="Vendor Comparison"/>
    <m/>
    <m/>
    <m/>
    <m/>
    <m/>
    <m/>
    <m/>
    <m/>
    <x v="1"/>
    <x v="0"/>
    <x v="0"/>
    <m/>
  </r>
  <r>
    <s v="Innovation and market approach"/>
    <s v="Vendor Comparison"/>
    <m/>
    <m/>
    <m/>
    <m/>
    <m/>
    <m/>
    <m/>
    <m/>
    <x v="1"/>
    <x v="0"/>
    <x v="0"/>
    <m/>
  </r>
  <r>
    <s v="Product Investment"/>
    <s v="Vendor Comparison"/>
    <m/>
    <m/>
    <m/>
    <m/>
    <m/>
    <m/>
    <m/>
    <m/>
    <x v="1"/>
    <x v="0"/>
    <x v="0"/>
    <m/>
  </r>
  <r>
    <s v="Partnerships and trained resources"/>
    <s v="Vendor Comparison"/>
    <m/>
    <m/>
    <m/>
    <m/>
    <m/>
    <m/>
    <m/>
    <m/>
    <x v="1"/>
    <x v="0"/>
    <x v="0"/>
    <m/>
  </r>
  <r>
    <s v="Product road map"/>
    <s v="Vendor Comparison, RFI - Roadmap"/>
    <m/>
    <m/>
    <m/>
    <m/>
    <m/>
    <m/>
    <m/>
    <m/>
    <x v="1"/>
    <x v="0"/>
    <x v="0"/>
    <m/>
  </r>
  <r>
    <s v="Key Differentiators"/>
    <s v="Vendor Comparison, RFI - Key Differentiators"/>
    <m/>
    <m/>
    <m/>
    <m/>
    <m/>
    <m/>
    <m/>
    <m/>
    <x v="1"/>
    <x v="0"/>
    <x v="0"/>
    <m/>
  </r>
  <r>
    <s v="Customer Base"/>
    <m/>
    <m/>
    <m/>
    <m/>
    <m/>
    <m/>
    <m/>
    <m/>
    <m/>
    <x v="0"/>
    <x v="0"/>
    <x v="0"/>
    <m/>
  </r>
  <r>
    <s v="General Customers"/>
    <s v="Vendor Comparison"/>
    <m/>
    <m/>
    <m/>
    <m/>
    <m/>
    <m/>
    <m/>
    <m/>
    <x v="1"/>
    <x v="0"/>
    <x v="0"/>
    <m/>
  </r>
  <r>
    <s v="Revenues"/>
    <s v="Vendor Comparison"/>
    <m/>
    <m/>
    <m/>
    <m/>
    <m/>
    <m/>
    <m/>
    <m/>
    <x v="1"/>
    <x v="0"/>
    <x v="0"/>
    <m/>
  </r>
  <r>
    <s v="Utility Footprint"/>
    <s v="Vendor Comparison"/>
    <m/>
    <m/>
    <m/>
    <m/>
    <m/>
    <m/>
    <m/>
    <m/>
    <x v="1"/>
    <x v="0"/>
    <x v="0"/>
    <m/>
  </r>
  <r>
    <s v="Customer Support"/>
    <m/>
    <m/>
    <m/>
    <m/>
    <m/>
    <m/>
    <m/>
    <m/>
    <m/>
    <x v="0"/>
    <x v="0"/>
    <x v="0"/>
    <m/>
  </r>
  <r>
    <s v="Engagement Model"/>
    <s v="Vendor Comparison"/>
    <m/>
    <m/>
    <m/>
    <m/>
    <m/>
    <m/>
    <m/>
    <m/>
    <x v="1"/>
    <x v="0"/>
    <x v="0"/>
    <m/>
  </r>
  <r>
    <s v="Change Management Process"/>
    <s v="Vendor Comparison"/>
    <m/>
    <m/>
    <m/>
    <m/>
    <m/>
    <m/>
    <m/>
    <m/>
    <x v="1"/>
    <x v="0"/>
    <x v="0"/>
    <m/>
  </r>
  <r>
    <s v="Upgrade"/>
    <s v="Vendor Comparison, RFI - Upgrade"/>
    <m/>
    <m/>
    <m/>
    <m/>
    <m/>
    <m/>
    <m/>
    <m/>
    <x v="1"/>
    <x v="0"/>
    <x v="0"/>
    <m/>
  </r>
  <r>
    <s v="Release Cadence"/>
    <s v="Vendor Comparison, RFI - Release Cadence"/>
    <m/>
    <m/>
    <m/>
    <m/>
    <m/>
    <m/>
    <m/>
    <m/>
    <x v="1"/>
    <x v="0"/>
    <x v="0"/>
    <m/>
  </r>
  <r>
    <s v="Implementations"/>
    <s v="Vendor Comparison"/>
    <m/>
    <m/>
    <m/>
    <m/>
    <m/>
    <m/>
    <m/>
    <m/>
    <x v="1"/>
    <x v="0"/>
    <x v="0"/>
    <m/>
  </r>
  <r>
    <s v="Agile "/>
    <s v="Vendor Comparison, RFI - Agile"/>
    <m/>
    <m/>
    <m/>
    <m/>
    <m/>
    <m/>
    <m/>
    <m/>
    <x v="1"/>
    <x v="0"/>
    <x v="0"/>
    <m/>
  </r>
  <r>
    <s v="Technical"/>
    <m/>
    <m/>
    <m/>
    <m/>
    <m/>
    <m/>
    <m/>
    <m/>
    <m/>
    <x v="0"/>
    <x v="0"/>
    <x v="0"/>
    <m/>
  </r>
  <r>
    <s v="Configuration and Extensions"/>
    <m/>
    <m/>
    <m/>
    <m/>
    <m/>
    <m/>
    <m/>
    <m/>
    <m/>
    <x v="0"/>
    <x v="0"/>
    <x v="0"/>
    <m/>
  </r>
  <r>
    <s v="Configuration Capability"/>
    <s v="RFI - Configuration and Customization"/>
    <s v="Both"/>
    <m/>
    <m/>
    <s v="34 - Configuration Capability"/>
    <m/>
    <m/>
    <s v="Standard/Essential"/>
    <m/>
    <x v="2"/>
    <x v="1"/>
    <x v="1"/>
    <m/>
  </r>
  <r>
    <s v="Configure Business Rules, Scheduling Policies"/>
    <m/>
    <s v="Both"/>
    <m/>
    <m/>
    <s v="35 - Configure Business Rules, Scheduling Policies"/>
    <m/>
    <m/>
    <s v="Vital/Must Have"/>
    <m/>
    <x v="2"/>
    <x v="1"/>
    <x v="2"/>
    <m/>
  </r>
  <r>
    <s v="Product Extension Capability"/>
    <m/>
    <s v="Both"/>
    <m/>
    <m/>
    <s v="36 - Product Extension Capability"/>
    <m/>
    <m/>
    <s v="Standard/Essential"/>
    <m/>
    <x v="2"/>
    <x v="2"/>
    <x v="3"/>
    <m/>
  </r>
  <r>
    <s v="Enhancements / Development"/>
    <m/>
    <s v="Both"/>
    <m/>
    <m/>
    <s v="37 - Enhancements / Development"/>
    <m/>
    <m/>
    <s v="Standard/Essential"/>
    <m/>
    <x v="2"/>
    <x v="2"/>
    <x v="3"/>
    <m/>
  </r>
  <r>
    <s v="Workflow"/>
    <m/>
    <s v="Both"/>
    <m/>
    <m/>
    <s v="38 - Workflow"/>
    <m/>
    <m/>
    <s v="Vital/Must Have"/>
    <m/>
    <x v="2"/>
    <x v="2"/>
    <x v="4"/>
    <m/>
  </r>
  <r>
    <s v="Configuration Management"/>
    <s v="RFI - Configuration Management"/>
    <s v="Both"/>
    <m/>
    <m/>
    <s v="39 - Configuration Management"/>
    <m/>
    <m/>
    <s v="Standard/Essential"/>
    <m/>
    <x v="2"/>
    <x v="2"/>
    <x v="4"/>
    <m/>
  </r>
  <r>
    <s v="Configuration Management"/>
    <m/>
    <s v="Both"/>
    <m/>
    <m/>
    <m/>
    <m/>
    <m/>
    <s v="Standard/Essential"/>
    <m/>
    <x v="2"/>
    <x v="2"/>
    <x v="4"/>
    <m/>
  </r>
  <r>
    <s v="Security"/>
    <m/>
    <m/>
    <m/>
    <m/>
    <m/>
    <m/>
    <m/>
    <m/>
    <m/>
    <x v="0"/>
    <x v="0"/>
    <x v="0"/>
    <m/>
  </r>
  <r>
    <s v="Data Protection /GDPR Compliance"/>
    <m/>
    <s v="Both"/>
    <m/>
    <m/>
    <s v="41 - Data Protection /GDPR Compliance"/>
    <m/>
    <m/>
    <s v="Vital/Must Have"/>
    <m/>
    <x v="3"/>
    <x v="2"/>
    <x v="5"/>
    <m/>
  </r>
  <r>
    <s v="Auditing"/>
    <s v="RFI - Automated Auditing"/>
    <s v="Both"/>
    <m/>
    <m/>
    <s v="42 - Auditing"/>
    <m/>
    <m/>
    <s v="Vital/Must Have"/>
    <m/>
    <x v="3"/>
    <x v="1"/>
    <x v="6"/>
    <m/>
  </r>
  <r>
    <s v="Authentication &amp; Access Control - Contractor Access"/>
    <s v="RFI - Authentication and Access Control"/>
    <s v="Both"/>
    <m/>
    <m/>
    <s v="43 - Authentication &amp; Access Control"/>
    <m/>
    <m/>
    <s v="Vital/Must Have"/>
    <m/>
    <x v="3"/>
    <x v="2"/>
    <x v="7"/>
    <m/>
  </r>
  <r>
    <s v="Authentication using LDAP and SSO"/>
    <m/>
    <s v="Both"/>
    <m/>
    <m/>
    <s v="44 - Authentication using LDAP and SSO"/>
    <m/>
    <m/>
    <s v="Standard/Essential"/>
    <m/>
    <x v="3"/>
    <x v="2"/>
    <x v="7"/>
    <m/>
  </r>
  <r>
    <s v="Authorization using Role Based Access Control (RBAC) on Functionality and Data"/>
    <s v="RFI - Role based access"/>
    <s v="Both"/>
    <m/>
    <m/>
    <s v="45 - Authorization using Role Based Access Control (RBAC) on Functionality and Data"/>
    <m/>
    <m/>
    <s v="Standard/Essential"/>
    <m/>
    <x v="3"/>
    <x v="1"/>
    <x v="8"/>
    <m/>
  </r>
  <r>
    <s v="Authorization using Role Based Access Control (RBAC) on Functionality and Data"/>
    <m/>
    <s v="Both"/>
    <m/>
    <m/>
    <m/>
    <m/>
    <m/>
    <s v="Standard/Essential"/>
    <m/>
    <x v="3"/>
    <x v="1"/>
    <x v="9"/>
    <m/>
  </r>
  <r>
    <s v="Authorization using Role Based Access Control (RBAC) on Functionality and Data"/>
    <m/>
    <s v="Both"/>
    <m/>
    <m/>
    <m/>
    <m/>
    <m/>
    <s v="Standard/Essential"/>
    <m/>
    <x v="3"/>
    <x v="1"/>
    <x v="9"/>
    <m/>
  </r>
  <r>
    <s v="Data Encryption at Rest and in Transit"/>
    <s v="RFI - Data and Encryption"/>
    <s v="Both"/>
    <m/>
    <m/>
    <s v="46 - Data Encryption at Rest and in Transit"/>
    <m/>
    <m/>
    <s v="Nice to have/Low Impact"/>
    <m/>
    <x v="3"/>
    <x v="2"/>
    <x v="10"/>
    <m/>
  </r>
  <r>
    <s v="System Monitoring"/>
    <s v="RFI - System Monitoring"/>
    <s v="Both"/>
    <m/>
    <m/>
    <s v="47 - System Monitoring"/>
    <m/>
    <m/>
    <s v="Vital/Must Have"/>
    <m/>
    <x v="3"/>
    <x v="1"/>
    <x v="6"/>
    <m/>
  </r>
  <r>
    <s v="VPN / SFTP"/>
    <m/>
    <s v="Both"/>
    <m/>
    <m/>
    <m/>
    <m/>
    <m/>
    <s v="Standard/Essential"/>
    <m/>
    <x v="3"/>
    <x v="2"/>
    <x v="7"/>
    <m/>
  </r>
  <r>
    <s v="Override &amp; Auditing"/>
    <s v="RFI - Override &amp; Auditing"/>
    <s v="Both"/>
    <m/>
    <m/>
    <s v="48 - Override &amp; Auditing"/>
    <m/>
    <m/>
    <s v="Standard/Essential"/>
    <m/>
    <x v="3"/>
    <x v="1"/>
    <x v="6"/>
    <m/>
  </r>
  <r>
    <s v="Application Platform"/>
    <m/>
    <m/>
    <m/>
    <m/>
    <m/>
    <m/>
    <m/>
    <m/>
    <m/>
    <x v="0"/>
    <x v="0"/>
    <x v="0"/>
    <m/>
  </r>
  <r>
    <s v="Native Databases"/>
    <m/>
    <s v="On-Premise"/>
    <m/>
    <m/>
    <s v="50 - Native Databases"/>
    <m/>
    <m/>
    <s v="Vital/Must Have"/>
    <m/>
    <x v="1"/>
    <x v="2"/>
    <x v="11"/>
    <m/>
  </r>
  <r>
    <s v="Platform Technology "/>
    <m/>
    <s v="On-Premise"/>
    <m/>
    <m/>
    <s v="51 - Platform Technology "/>
    <m/>
    <m/>
    <s v="Vital/Must Have"/>
    <m/>
    <x v="1"/>
    <x v="0"/>
    <x v="0"/>
    <m/>
  </r>
  <r>
    <s v="System/Suites/Modules"/>
    <s v="RFI - System/Suites/Modules"/>
    <s v="On-Premise"/>
    <m/>
    <m/>
    <s v="52 - System/Suites/Modules"/>
    <m/>
    <m/>
    <s v="Vital/Must Have"/>
    <m/>
    <x v="1"/>
    <x v="0"/>
    <x v="0"/>
    <m/>
  </r>
  <r>
    <s v="Open source components"/>
    <m/>
    <s v="On-Premise"/>
    <m/>
    <m/>
    <s v="53 - Open source components"/>
    <m/>
    <m/>
    <s v="Standard/Essential"/>
    <m/>
    <x v="1"/>
    <x v="0"/>
    <x v="0"/>
    <m/>
  </r>
  <r>
    <s v="Performance"/>
    <s v="RFI - Performance"/>
    <s v="Both"/>
    <m/>
    <m/>
    <s v="54 - Performance"/>
    <m/>
    <m/>
    <s v="Vital/Must Have"/>
    <m/>
    <x v="4"/>
    <x v="2"/>
    <x v="12"/>
    <m/>
  </r>
  <r>
    <s v="Data"/>
    <s v="RFI - Data  "/>
    <s v="Both"/>
    <m/>
    <m/>
    <s v="55 - Data"/>
    <m/>
    <m/>
    <s v="Vital/Must Have"/>
    <m/>
    <x v="4"/>
    <x v="2"/>
    <x v="13"/>
    <m/>
  </r>
  <r>
    <s v="Scalability"/>
    <s v="RFI - Scalability"/>
    <s v="On-Premise"/>
    <m/>
    <m/>
    <s v="56 - Scalability"/>
    <m/>
    <m/>
    <s v="Standard/Essential"/>
    <m/>
    <x v="4"/>
    <x v="2"/>
    <x v="12"/>
    <m/>
  </r>
  <r>
    <s v="OS/Hardware Specs"/>
    <s v="RFI - OS / Hardware specs"/>
    <s v="On-Premise"/>
    <m/>
    <m/>
    <s v="57 - OS/Hardware Specs"/>
    <m/>
    <m/>
    <s v="Standard/Essential"/>
    <m/>
    <x v="1"/>
    <x v="0"/>
    <x v="0"/>
    <m/>
  </r>
  <r>
    <s v="Deployment Sample"/>
    <s v="RFI - Deployment sample"/>
    <s v="Both"/>
    <m/>
    <m/>
    <s v="58 -Deployment Sample"/>
    <m/>
    <m/>
    <s v="Standard/Essential"/>
    <m/>
    <x v="1"/>
    <x v="0"/>
    <x v="0"/>
    <m/>
  </r>
  <r>
    <s v="Web compatibility"/>
    <s v="RFI - web"/>
    <s v="Both"/>
    <m/>
    <m/>
    <s v="59 - Web compatibility"/>
    <m/>
    <m/>
    <s v="Standard/Essential"/>
    <m/>
    <x v="4"/>
    <x v="2"/>
    <x v="14"/>
    <m/>
  </r>
  <r>
    <s v="System Monitoring"/>
    <m/>
    <s v="Both"/>
    <m/>
    <m/>
    <s v="60 - System Monitoring"/>
    <m/>
    <m/>
    <s v="Vital/Must Have"/>
    <m/>
    <x v="4"/>
    <x v="2"/>
    <x v="12"/>
    <m/>
  </r>
  <r>
    <s v="3rd party mobile enablement"/>
    <m/>
    <s v="Both"/>
    <m/>
    <m/>
    <s v="61 - 3rd party mobile enablement"/>
    <m/>
    <m/>
    <s v="Nice to have/Low Impact"/>
    <m/>
    <x v="1"/>
    <x v="0"/>
    <x v="0"/>
    <m/>
  </r>
  <r>
    <s v="Data Retention and Portability"/>
    <m/>
    <s v="On-Premise"/>
    <m/>
    <m/>
    <m/>
    <m/>
    <m/>
    <s v="Vital/Must Have"/>
    <m/>
    <x v="1"/>
    <x v="0"/>
    <x v="0"/>
    <m/>
  </r>
  <r>
    <s v="Availability"/>
    <m/>
    <s v="SaaS"/>
    <m/>
    <m/>
    <m/>
    <m/>
    <m/>
    <s v="Standard/Essential"/>
    <m/>
    <x v="4"/>
    <x v="2"/>
    <x v="12"/>
    <m/>
  </r>
  <r>
    <s v="Trial Environment"/>
    <m/>
    <s v="SaaS"/>
    <m/>
    <m/>
    <m/>
    <m/>
    <m/>
    <s v="Standard/Essential"/>
    <m/>
    <x v="1"/>
    <x v="0"/>
    <x v="0"/>
    <m/>
  </r>
  <r>
    <s v="Environments"/>
    <m/>
    <s v="SaaS"/>
    <m/>
    <m/>
    <m/>
    <m/>
    <m/>
    <s v="Standard/Essential"/>
    <m/>
    <x v="1"/>
    <x v="0"/>
    <x v="0"/>
    <m/>
  </r>
  <r>
    <s v="Disaster Recovery"/>
    <m/>
    <s v="SaaS"/>
    <m/>
    <m/>
    <m/>
    <m/>
    <m/>
    <s v="Vital/Must Have"/>
    <m/>
    <x v="4"/>
    <x v="2"/>
    <x v="12"/>
    <m/>
  </r>
  <r>
    <s v="Data Access"/>
    <m/>
    <s v="SaaS"/>
    <m/>
    <m/>
    <m/>
    <m/>
    <m/>
    <s v="Standard/Essential"/>
    <m/>
    <x v="4"/>
    <x v="2"/>
    <x v="15"/>
    <m/>
  </r>
  <r>
    <s v="New Feature release"/>
    <m/>
    <s v="Both"/>
    <m/>
    <m/>
    <m/>
    <m/>
    <m/>
    <s v="Standard/Essential"/>
    <m/>
    <x v="1"/>
    <x v="0"/>
    <x v="0"/>
    <m/>
  </r>
  <r>
    <s v="Mobile Application Platform"/>
    <m/>
    <m/>
    <m/>
    <m/>
    <m/>
    <m/>
    <m/>
    <m/>
    <m/>
    <x v="0"/>
    <x v="0"/>
    <x v="0"/>
    <m/>
  </r>
  <r>
    <s v="Robust Mobile Platform"/>
    <s v="RFI - mobile "/>
    <s v="Both"/>
    <m/>
    <m/>
    <s v="63 - Robust Mobile Platform"/>
    <m/>
    <m/>
    <s v="Vital/Must Have"/>
    <m/>
    <x v="5"/>
    <x v="2"/>
    <x v="16"/>
    <m/>
  </r>
  <r>
    <s v="Devices /Mobile OS supported"/>
    <m/>
    <s v="Both"/>
    <m/>
    <m/>
    <s v="64 - Devices /Mobile OS supported"/>
    <m/>
    <m/>
    <s v="Vital/Must Have"/>
    <m/>
    <x v="5"/>
    <x v="2"/>
    <x v="17"/>
    <m/>
  </r>
  <r>
    <s v="Leverage SO database"/>
    <m/>
    <s v="Both"/>
    <m/>
    <m/>
    <s v="65 - Leverage SO database"/>
    <m/>
    <m/>
    <s v="Vital/Must Have"/>
    <m/>
    <x v="5"/>
    <x v="2"/>
    <x v="18"/>
    <m/>
  </r>
  <r>
    <s v="Software configuration management &amp; releases"/>
    <m/>
    <s v="Both"/>
    <m/>
    <m/>
    <s v="66 - Software configuration management &amp; releases"/>
    <m/>
    <m/>
    <s v="Standard/Essential"/>
    <m/>
    <x v="5"/>
    <x v="2"/>
    <x v="16"/>
    <m/>
  </r>
  <r>
    <s v="Online /Offline data capture"/>
    <m/>
    <s v="Both"/>
    <m/>
    <m/>
    <s v="67 - Online /Offline data capture"/>
    <m/>
    <m/>
    <s v="Vital/Must Have"/>
    <m/>
    <x v="5"/>
    <x v="2"/>
    <x v="18"/>
    <m/>
  </r>
  <r>
    <s v="Pre-configured solution"/>
    <m/>
    <s v="Both"/>
    <m/>
    <m/>
    <s v="68 - Pre-configured solution"/>
    <m/>
    <m/>
    <s v="Standard/Essential"/>
    <m/>
    <x v="5"/>
    <x v="1"/>
    <x v="19"/>
    <m/>
  </r>
  <r>
    <s v="Configuration Capability"/>
    <m/>
    <s v="Both"/>
    <m/>
    <m/>
    <s v="69 - Configuration Capability"/>
    <m/>
    <m/>
    <s v="Vital/Must Have"/>
    <m/>
    <x v="5"/>
    <x v="1"/>
    <x v="19"/>
    <m/>
  </r>
  <r>
    <s v="Business Validation"/>
    <m/>
    <s v="Both"/>
    <m/>
    <m/>
    <s v="70 - Business Validation"/>
    <m/>
    <m/>
    <s v="Vital/Must Have"/>
    <m/>
    <x v="5"/>
    <x v="1"/>
    <x v="19"/>
    <m/>
  </r>
  <r>
    <s v="Extension Capability"/>
    <m/>
    <s v="Both"/>
    <m/>
    <m/>
    <s v="71 - Extension Capability"/>
    <m/>
    <m/>
    <s v="Standard/Essential"/>
    <m/>
    <x v="5"/>
    <x v="1"/>
    <x v="19"/>
    <m/>
  </r>
  <r>
    <s v="Mobile Integration"/>
    <m/>
    <s v="Both"/>
    <m/>
    <m/>
    <s v="72 - Mobile Integration"/>
    <m/>
    <m/>
    <s v="Standard/Essential"/>
    <m/>
    <x v="5"/>
    <x v="2"/>
    <x v="18"/>
    <m/>
  </r>
  <r>
    <s v="Attach Documents, Media"/>
    <m/>
    <s v="Both"/>
    <m/>
    <m/>
    <s v="73 - Attach Documents, Media"/>
    <m/>
    <m/>
    <s v="Standard/Essential"/>
    <m/>
    <x v="5"/>
    <x v="2"/>
    <x v="18"/>
    <m/>
  </r>
  <r>
    <s v="Geocoded Pictures"/>
    <m/>
    <s v="Both"/>
    <m/>
    <m/>
    <s v="74 - Geocoded Pictures"/>
    <m/>
    <m/>
    <s v="Nice to have/Low Impact"/>
    <m/>
    <x v="5"/>
    <x v="2"/>
    <x v="18"/>
    <m/>
  </r>
  <r>
    <s v="ESRI Integration"/>
    <m/>
    <s v="Both"/>
    <m/>
    <m/>
    <m/>
    <m/>
    <m/>
    <s v="Standard/Essential"/>
    <m/>
    <x v="5"/>
    <x v="2"/>
    <x v="18"/>
    <m/>
  </r>
  <r>
    <s v="GPS Integration"/>
    <m/>
    <s v="Both"/>
    <m/>
    <m/>
    <s v="75 - GPS Integration"/>
    <m/>
    <m/>
    <s v="Vital/Must Have"/>
    <m/>
    <x v="5"/>
    <x v="2"/>
    <x v="18"/>
    <m/>
  </r>
  <r>
    <s v="Real-Time Locate /Field Technician Location"/>
    <s v="RFI - Field Worker Location"/>
    <s v="Both"/>
    <m/>
    <m/>
    <s v="76 - Real-Time Locate /Field Technician Location"/>
    <m/>
    <m/>
    <s v="Vital/Must Have"/>
    <m/>
    <x v="5"/>
    <x v="2"/>
    <x v="18"/>
    <m/>
  </r>
  <r>
    <s v="Cloud hosting / SaaS"/>
    <m/>
    <m/>
    <m/>
    <m/>
    <m/>
    <m/>
    <m/>
    <m/>
    <m/>
    <x v="0"/>
    <x v="0"/>
    <x v="0"/>
    <m/>
  </r>
  <r>
    <s v="SaaS Cloud hosting model"/>
    <s v="RFI - Hosting"/>
    <s v="SaaS"/>
    <m/>
    <m/>
    <s v="78 - SaaS Cloud hosting model"/>
    <m/>
    <m/>
    <s v="Standard/Essential"/>
    <m/>
    <x v="1"/>
    <x v="0"/>
    <x v="0"/>
    <m/>
  </r>
  <r>
    <s v="On-Prem &amp; SaaS option of the product"/>
    <m/>
    <s v="SaaS"/>
    <m/>
    <m/>
    <s v="79 - On-Prem &amp; SaaS option of the product"/>
    <m/>
    <m/>
    <s v="Standard/Essential"/>
    <m/>
    <x v="1"/>
    <x v="0"/>
    <x v="0"/>
    <m/>
  </r>
  <r>
    <s v="Support hosted on public/private cloud platforms"/>
    <s v="RFI - Hosting"/>
    <s v="Hosted"/>
    <m/>
    <m/>
    <s v="80 - Support hosted on public/private cloud platforms"/>
    <m/>
    <m/>
    <s v="Standard/Essential"/>
    <m/>
    <x v="1"/>
    <x v="0"/>
    <x v="0"/>
    <m/>
  </r>
  <r>
    <s v="Cloud  "/>
    <s v="RFI - Cloud"/>
    <s v="SaaS"/>
    <m/>
    <m/>
    <s v="81 - Cloud  "/>
    <m/>
    <m/>
    <s v="Standard/Essential"/>
    <m/>
    <x v="1"/>
    <x v="0"/>
    <x v="0"/>
    <m/>
  </r>
  <r>
    <s v="Systems Integration"/>
    <m/>
    <m/>
    <m/>
    <m/>
    <m/>
    <m/>
    <m/>
    <m/>
    <m/>
    <x v="0"/>
    <x v="0"/>
    <x v="0"/>
    <m/>
  </r>
  <r>
    <s v="Enable WAM Integration"/>
    <m/>
    <s v="Both"/>
    <m/>
    <m/>
    <s v="83 - Enable WAM Integration"/>
    <m/>
    <m/>
    <s v="Vital/Must Have"/>
    <m/>
    <x v="6"/>
    <x v="2"/>
    <x v="20"/>
    <m/>
  </r>
  <r>
    <s v="SAP Interoperability"/>
    <s v="RFI - SAP Interoperability"/>
    <s v="Both"/>
    <m/>
    <m/>
    <s v="84 - SAP Interoperability"/>
    <m/>
    <m/>
    <s v="Vital/Must Have"/>
    <m/>
    <x v="6"/>
    <x v="2"/>
    <x v="20"/>
    <m/>
  </r>
  <r>
    <s v="SAP Capabilities"/>
    <s v="RFI - SAP Capabilities"/>
    <s v="Both"/>
    <m/>
    <m/>
    <s v="85 - SAP Capabilities"/>
    <m/>
    <m/>
    <s v="Vital/Must Have"/>
    <m/>
    <x v="6"/>
    <x v="2"/>
    <x v="20"/>
    <m/>
  </r>
  <r>
    <s v="ESRI Integration"/>
    <m/>
    <s v="Both"/>
    <m/>
    <m/>
    <m/>
    <m/>
    <m/>
    <s v="Standard/Essential"/>
    <m/>
    <x v="6"/>
    <x v="2"/>
    <x v="20"/>
    <m/>
  </r>
  <r>
    <s v="Support Services/Real time based  Integrations"/>
    <s v="RFI - Standard Custom"/>
    <s v="Both"/>
    <m/>
    <m/>
    <s v="86 - Support Services/Real time based  Integrations"/>
    <m/>
    <m/>
    <s v="Standard/Essential"/>
    <m/>
    <x v="6"/>
    <x v="1"/>
    <x v="21"/>
    <m/>
  </r>
  <r>
    <s v="Standard integrations adapters"/>
    <s v="RFI - Methods"/>
    <s v="Both"/>
    <m/>
    <m/>
    <s v="87 - Standard integrations adapters"/>
    <m/>
    <m/>
    <s v="Standard/Essential"/>
    <m/>
    <x v="6"/>
    <x v="1"/>
    <x v="21"/>
    <m/>
  </r>
  <r>
    <s v="Connectors"/>
    <s v="RFI - Connectors"/>
    <s v="Both"/>
    <m/>
    <m/>
    <s v="88 - Connectors"/>
    <m/>
    <m/>
    <s v="Standard/Essential"/>
    <m/>
    <x v="6"/>
    <x v="1"/>
    <x v="21"/>
    <m/>
  </r>
  <r>
    <s v="Customization Support"/>
    <m/>
    <s v="Both"/>
    <m/>
    <m/>
    <s v="90 - Customization Support"/>
    <m/>
    <m/>
    <s v="Standard/Essential"/>
    <m/>
    <x v="6"/>
    <x v="1"/>
    <x v="21"/>
    <m/>
  </r>
  <r>
    <s v="Methods"/>
    <m/>
    <s v="Both"/>
    <m/>
    <m/>
    <s v="91 - Methods"/>
    <m/>
    <m/>
    <s v="Standard/Essential"/>
    <m/>
    <x v="6"/>
    <x v="1"/>
    <x v="21"/>
    <m/>
  </r>
  <r>
    <s v="SDK"/>
    <s v="RFI - SDK"/>
    <s v="Both"/>
    <m/>
    <m/>
    <s v="92 - SDK"/>
    <m/>
    <m/>
    <s v="Standard/Essential"/>
    <m/>
    <x v="6"/>
    <x v="1"/>
    <x v="21"/>
    <m/>
  </r>
  <r>
    <s v="Data Integration"/>
    <m/>
    <s v="SaaS"/>
    <m/>
    <m/>
    <m/>
    <m/>
    <m/>
    <s v="Vital/Must Have"/>
    <m/>
    <x v="6"/>
    <x v="1"/>
    <x v="21"/>
    <m/>
  </r>
  <r>
    <s v="Reporting /Analytics Capability"/>
    <m/>
    <m/>
    <m/>
    <m/>
    <m/>
    <m/>
    <m/>
    <m/>
    <m/>
    <x v="0"/>
    <x v="0"/>
    <x v="0"/>
    <m/>
  </r>
  <r>
    <s v="Reporting Options"/>
    <m/>
    <s v="Both"/>
    <m/>
    <m/>
    <s v="94 - Reporting Options"/>
    <m/>
    <m/>
    <s v="Vital/Must Have"/>
    <m/>
    <x v="7"/>
    <x v="1"/>
    <x v="22"/>
    <m/>
  </r>
  <r>
    <s v="Ad Hoc Reporting Capability"/>
    <s v="RFI - Reporting"/>
    <s v="Both"/>
    <m/>
    <m/>
    <s v="95 - Ad Hoc Reporting Capability"/>
    <m/>
    <m/>
    <s v="Standard/Essential"/>
    <m/>
    <x v="7"/>
    <x v="1"/>
    <x v="22"/>
    <m/>
  </r>
  <r>
    <s v="Dashboards"/>
    <m/>
    <s v="Both"/>
    <m/>
    <m/>
    <s v="96 - Dashboards"/>
    <m/>
    <m/>
    <s v="Vital/Must Have"/>
    <m/>
    <x v="7"/>
    <x v="1"/>
    <x v="22"/>
    <m/>
  </r>
  <r>
    <s v="Predictive Analytics"/>
    <m/>
    <s v="Both"/>
    <m/>
    <m/>
    <s v="97 - Predictive Analytics"/>
    <m/>
    <m/>
    <s v="Nice to have/Low Impact"/>
    <m/>
    <x v="7"/>
    <x v="2"/>
    <x v="23"/>
    <m/>
  </r>
  <r>
    <s v="Advanced Analytics"/>
    <m/>
    <s v="Both"/>
    <m/>
    <m/>
    <m/>
    <m/>
    <m/>
    <s v="Nice to have/Low Impact"/>
    <m/>
    <x v="7"/>
    <x v="2"/>
    <x v="23"/>
    <m/>
  </r>
  <r>
    <s v="Usability ( technical configuration and support)"/>
    <m/>
    <m/>
    <m/>
    <m/>
    <m/>
    <m/>
    <m/>
    <m/>
    <m/>
    <x v="0"/>
    <x v="0"/>
    <x v="0"/>
    <m/>
  </r>
  <r>
    <s v="Accessibility / User friendly"/>
    <m/>
    <s v="Both"/>
    <m/>
    <m/>
    <m/>
    <m/>
    <m/>
    <s v="Standard/Essential"/>
    <m/>
    <x v="8"/>
    <x v="1"/>
    <x v="24"/>
    <m/>
  </r>
  <r>
    <s v="Visibility"/>
    <m/>
    <s v="Both"/>
    <m/>
    <m/>
    <m/>
    <m/>
    <m/>
    <s v="Standard/Essential"/>
    <m/>
    <x v="8"/>
    <x v="1"/>
    <x v="24"/>
    <m/>
  </r>
  <r>
    <s v="Response"/>
    <m/>
    <s v="Both"/>
    <m/>
    <m/>
    <m/>
    <m/>
    <m/>
    <s v="Standard/Essential"/>
    <m/>
    <x v="8"/>
    <x v="1"/>
    <x v="24"/>
    <m/>
  </r>
  <r>
    <s v="Information availability"/>
    <m/>
    <s v="Both"/>
    <m/>
    <m/>
    <m/>
    <m/>
    <m/>
    <s v="Standard/Essential"/>
    <m/>
    <x v="8"/>
    <x v="1"/>
    <x v="24"/>
    <m/>
  </r>
  <r>
    <s v="Customization and personalization"/>
    <m/>
    <s v="Both"/>
    <m/>
    <m/>
    <m/>
    <m/>
    <m/>
    <s v="Standard/Essential"/>
    <m/>
    <x v="8"/>
    <x v="1"/>
    <x v="24"/>
    <m/>
  </r>
  <r>
    <s v="Upgrades"/>
    <m/>
    <m/>
    <m/>
    <m/>
    <m/>
    <m/>
    <m/>
    <m/>
    <m/>
    <x v="0"/>
    <x v="0"/>
    <x v="0"/>
    <m/>
  </r>
  <r>
    <s v="Product Roadmap"/>
    <m/>
    <s v="Both"/>
    <m/>
    <m/>
    <s v="99 - Product Roadmap"/>
    <m/>
    <m/>
    <s v="Standard/Essential"/>
    <m/>
    <x v="1"/>
    <x v="0"/>
    <x v="0"/>
    <m/>
  </r>
  <r>
    <s v="Agile "/>
    <m/>
    <s v="Both"/>
    <m/>
    <m/>
    <s v="100 - Agile "/>
    <m/>
    <m/>
    <s v="Standard/Essential"/>
    <m/>
    <x v="1"/>
    <x v="0"/>
    <x v="0"/>
    <m/>
  </r>
  <r>
    <s v="License Model"/>
    <m/>
    <m/>
    <m/>
    <m/>
    <m/>
    <m/>
    <m/>
    <m/>
    <m/>
    <x v="0"/>
    <x v="0"/>
    <x v="0"/>
    <m/>
  </r>
  <r>
    <s v="Licenses model for On-Prem"/>
    <s v="RFI - License model"/>
    <s v="On-Premise"/>
    <m/>
    <m/>
    <s v="102 - Licenses model for On-Prem"/>
    <m/>
    <m/>
    <s v="Standard/Essential"/>
    <m/>
    <x v="9"/>
    <x v="1"/>
    <x v="25"/>
    <m/>
  </r>
  <r>
    <s v="License model  for Cloud"/>
    <s v="RFI - License model"/>
    <s v="SaaS"/>
    <m/>
    <m/>
    <s v="103 - License model  for Cloud"/>
    <m/>
    <m/>
    <s v="Standard/Essential"/>
    <m/>
    <x v="9"/>
    <x v="1"/>
    <x v="25"/>
    <m/>
  </r>
  <r>
    <s v="License model for cloud overage"/>
    <m/>
    <s v="SaaS"/>
    <m/>
    <m/>
    <m/>
    <m/>
    <m/>
    <s v="Standard/Essential"/>
    <m/>
    <x v="9"/>
    <x v="1"/>
    <x v="25"/>
    <m/>
  </r>
  <r>
    <s v="License model on tenancy"/>
    <m/>
    <s v="SaaS"/>
    <m/>
    <m/>
    <m/>
    <m/>
    <m/>
    <s v="Standard/Essential"/>
    <m/>
    <x v="9"/>
    <x v="1"/>
    <x v="25"/>
    <m/>
  </r>
  <r>
    <s v="License impact on interface"/>
    <m/>
    <s v="SaaS"/>
    <m/>
    <m/>
    <m/>
    <m/>
    <m/>
    <s v="Standard/Essential"/>
    <m/>
    <x v="9"/>
    <x v="1"/>
    <x v="25"/>
    <m/>
  </r>
  <r>
    <s v="License model for Field Device Components"/>
    <s v="RFI - License model"/>
    <s v="Both"/>
    <m/>
    <m/>
    <s v="104 - License model for Field Device Components"/>
    <m/>
    <m/>
    <s v="Standard/Essential"/>
    <m/>
    <x v="9"/>
    <x v="1"/>
    <x v="25"/>
    <m/>
  </r>
  <r>
    <s v="Support  Model"/>
    <m/>
    <m/>
    <m/>
    <m/>
    <m/>
    <m/>
    <m/>
    <m/>
    <m/>
    <x v="0"/>
    <x v="0"/>
    <x v="0"/>
    <m/>
  </r>
  <r>
    <s v="Tech Support Levels"/>
    <s v="RFI - Tech support levels"/>
    <s v="Both"/>
    <m/>
    <m/>
    <s v="106 - Tech Support Levels"/>
    <m/>
    <m/>
    <s v="Standard/Essential"/>
    <m/>
    <x v="1"/>
    <x v="0"/>
    <x v="0"/>
    <m/>
  </r>
  <r>
    <s v="Support Window"/>
    <n v="0"/>
    <s v="Both"/>
    <m/>
    <m/>
    <s v="107 - Support Window"/>
    <m/>
    <m/>
    <s v="Standard/Essential"/>
    <m/>
    <x v="1"/>
    <x v="0"/>
    <x v="0"/>
    <m/>
  </r>
  <r>
    <s v="User Groups"/>
    <s v="RFI - User groups"/>
    <s v="Both"/>
    <m/>
    <m/>
    <s v="108 - User Groups"/>
    <m/>
    <m/>
    <s v="Standard/Essential"/>
    <m/>
    <x v="1"/>
    <x v="0"/>
    <x v="0"/>
    <m/>
  </r>
  <r>
    <s v="Functional"/>
    <m/>
    <m/>
    <m/>
    <m/>
    <m/>
    <m/>
    <m/>
    <m/>
    <m/>
    <x v="0"/>
    <x v="0"/>
    <x v="0"/>
    <m/>
  </r>
  <r>
    <s v="Planning - Identify Known Work"/>
    <m/>
    <m/>
    <m/>
    <m/>
    <m/>
    <m/>
    <m/>
    <m/>
    <m/>
    <x v="0"/>
    <x v="0"/>
    <x v="0"/>
    <m/>
  </r>
  <r>
    <s v="Budgetary Restraints (Override auto schedule)"/>
    <s v="RFI - Budgetary Restraints (Override auto schedule)"/>
    <m/>
    <s v="Resource, Material and Tool"/>
    <m/>
    <s v="173 - Budgetary Restraints (Override auto schedule)"/>
    <s v="173 - Manual override of automated work assignment_x000a_188 - Budgetary Restraints (Override auto schedule)"/>
    <s v="Optimize"/>
    <s v="Vital/Must Have"/>
    <m/>
    <x v="10"/>
    <x v="2"/>
    <x v="26"/>
    <m/>
  </r>
  <r>
    <s v="Create multiple task types (e.g. Planned, Emergency, Construction, Repair, Inspections)"/>
    <m/>
    <m/>
    <s v="Resource, Material and Tool"/>
    <s v="Emergency"/>
    <s v="127 - Create multiple task types (e.g. Planned, Emergency, Construction, Repair, Inspections)_x000a_"/>
    <s v="142 - Create multiple task types (e.g. Planned, Emergency, Construction, Repair, Inspections)_x000a_144 - Define Task Templates for each Task Types"/>
    <s v="Visualize"/>
    <s v="Standard/Essential"/>
    <m/>
    <x v="10"/>
    <x v="2"/>
    <x v="27"/>
    <m/>
  </r>
  <r>
    <s v="Define Task Templates for each Task Types"/>
    <m/>
    <m/>
    <s v="Resource, Material and Tool"/>
    <m/>
    <s v="_x000a_129 - Define Task Templates for each Task Types"/>
    <s v="142 - Create multiple task types (e.g. Planned, Emergency, Construction, Repair, Inspections)_x000a_144 - Define Task Templates for each Task Types"/>
    <s v="Visualize"/>
    <s v="Standard/Essential"/>
    <m/>
    <x v="10"/>
    <x v="2"/>
    <x v="27"/>
    <m/>
  </r>
  <r>
    <s v="Demand prediction / Intelligent forecasting "/>
    <m/>
    <m/>
    <s v="Resource, Material and Tool"/>
    <m/>
    <s v="144 - Demand prediction / Intelligent forecasting "/>
    <s v="136 - Leverage predictive tools_x000a_159 - Demand prediction / Intelligent forecasting "/>
    <s v="Optimize"/>
    <s v="Nice to have/Low Impact"/>
    <m/>
    <x v="10"/>
    <x v="2"/>
    <x v="28"/>
    <m/>
  </r>
  <r>
    <s v="Forecasting -Service Territory Level"/>
    <m/>
    <m/>
    <m/>
    <m/>
    <s v="145 - Forecasting -Service Territory Level"/>
    <m/>
    <s v="Optimize"/>
    <s v="Nice to have/Low Impact"/>
    <m/>
    <x v="10"/>
    <x v="2"/>
    <x v="28"/>
    <m/>
  </r>
  <r>
    <s v="Identify work to be done"/>
    <s v="Outcomes - Identify"/>
    <m/>
    <m/>
    <m/>
    <s v="118 - Identify work to be done"/>
    <m/>
    <s v="Optimize"/>
    <s v="Nice to have/Low Impact"/>
    <m/>
    <x v="10"/>
    <x v="2"/>
    <x v="29"/>
    <m/>
  </r>
  <r>
    <s v="Receive /send  task Information from multiple systems"/>
    <m/>
    <m/>
    <m/>
    <s v="Emergency"/>
    <s v="111 - Receive /send task Information from multiple systems"/>
    <m/>
    <s v="Visualize"/>
    <s v="Vital/Must Have"/>
    <m/>
    <x v="10"/>
    <x v="2"/>
    <x v="29"/>
    <m/>
  </r>
  <r>
    <s v="Seasonal Adjustment of Tasks (Additional Breaks/time)"/>
    <s v="RFI - Seasonal Adjustment of Tasks (Additional Breaks/time)"/>
    <m/>
    <m/>
    <m/>
    <s v="179 - Seasonal Adjustment of Tasks (Additional Breaks/time)"/>
    <m/>
    <s v="Optimize"/>
    <s v="Standard/Essential"/>
    <m/>
    <x v="10"/>
    <x v="2"/>
    <x v="26"/>
    <m/>
  </r>
  <r>
    <s v="Planning - View Work"/>
    <m/>
    <m/>
    <m/>
    <m/>
    <m/>
    <m/>
    <m/>
    <m/>
    <m/>
    <x v="0"/>
    <x v="0"/>
    <x v="0"/>
    <m/>
  </r>
  <r>
    <s v="Ability to report resource utilization"/>
    <m/>
    <m/>
    <m/>
    <m/>
    <s v="201 - Ability to report resource utilization"/>
    <m/>
    <s v="Visualize"/>
    <s v="Standard/Essential"/>
    <m/>
    <x v="11"/>
    <x v="1"/>
    <x v="30"/>
    <m/>
  </r>
  <r>
    <s v="Access to common online schedule"/>
    <s v="Outcomes - Schedule"/>
    <m/>
    <m/>
    <m/>
    <s v="171 - Online schedule"/>
    <m/>
    <s v="Optimize"/>
    <s v="Vital/Must Have"/>
    <m/>
    <x v="11"/>
    <x v="2"/>
    <x v="31"/>
    <m/>
  </r>
  <r>
    <s v="Monitoring dashboards -on real time basis"/>
    <m/>
    <m/>
    <m/>
    <m/>
    <s v="189 - Supervisor monitoring dashboards -on real time basis"/>
    <m/>
    <s v="Visualize"/>
    <s v="Standard/Essential"/>
    <m/>
    <x v="11"/>
    <x v="2"/>
    <x v="32"/>
    <m/>
  </r>
  <r>
    <s v="Visibility to schedule changes"/>
    <s v="Outcomes - Execute"/>
    <m/>
    <s v="Resource"/>
    <m/>
    <s v="207 - Visibility to schedule changes"/>
    <m/>
    <s v="Visualize"/>
    <s v="Standard/Essential"/>
    <m/>
    <x v="11"/>
    <x v="2"/>
    <x v="33"/>
    <m/>
  </r>
  <r>
    <s v="Schedule - Build Schedule"/>
    <m/>
    <m/>
    <m/>
    <m/>
    <m/>
    <m/>
    <m/>
    <m/>
    <m/>
    <x v="0"/>
    <x v="0"/>
    <x v="0"/>
    <m/>
  </r>
  <r>
    <s v="Advanced scheduling features"/>
    <m/>
    <m/>
    <s v="Resource, Material and Tool"/>
    <s v="Emergency"/>
    <s v="_x000a_168 - Advanced scheduling features"/>
    <s v="172 - Dynamic work scheduling_x000a_183- Advanced scheduling features"/>
    <s v="Automate"/>
    <s v="Vital/Must Have"/>
    <m/>
    <x v="12"/>
    <x v="1"/>
    <x v="34"/>
    <m/>
  </r>
  <r>
    <s v="Automatically schedule a portion of the work"/>
    <s v="Outcomes - Schedule_x000a_RFI - Semi automatic scheduling"/>
    <m/>
    <m/>
    <m/>
    <s v="181 - Automatically schedule a portion of the work"/>
    <m/>
    <s v="Optimize"/>
    <s v="Standard/Essential"/>
    <m/>
    <x v="12"/>
    <x v="1"/>
    <x v="34"/>
    <m/>
  </r>
  <r>
    <s v="Capacity Planning: Contracts/ 3rd Party Resources , Overtime"/>
    <m/>
    <m/>
    <s v="Resource"/>
    <m/>
    <s v="132 - Contracts/ 3rd Party Resources Capacity Planning"/>
    <m/>
    <s v="Visualize"/>
    <s v="Vital/Must Have"/>
    <m/>
    <x v="12"/>
    <x v="1"/>
    <x v="35"/>
    <m/>
  </r>
  <r>
    <s v="Define Productive and Non-Productive Task types (e.g. Travel, Lunch Break)"/>
    <m/>
    <m/>
    <s v="Resource"/>
    <m/>
    <s v="128 - Define Productive and Non-Productive Task types (e.g. Travel, Lunch Break)"/>
    <m/>
    <s v="Visualize"/>
    <s v="Standard/Essential"/>
    <m/>
    <x v="12"/>
    <x v="2"/>
    <x v="36"/>
    <m/>
  </r>
  <r>
    <s v="Enforcement of planning constraints"/>
    <s v="Outcomes - Plan"/>
    <m/>
    <s v="Resource"/>
    <m/>
    <s v="152 - Enforcement of planning constraints"/>
    <m/>
    <s v="Optimize"/>
    <s v="Vital/Must Have"/>
    <m/>
    <x v="12"/>
    <x v="2"/>
    <x v="36"/>
    <m/>
  </r>
  <r>
    <s v="Identify anomalies/patterns"/>
    <s v="Outcomes - Identify"/>
    <m/>
    <m/>
    <m/>
    <s v="120 - Identify anomalies/patterns"/>
    <m/>
    <s v="Automate"/>
    <s v="Vital/Must Have"/>
    <m/>
    <x v="12"/>
    <x v="2"/>
    <x v="37"/>
    <m/>
  </r>
  <r>
    <s v="Leverage analytics"/>
    <s v="Outcomes - Plan"/>
    <m/>
    <s v="Resource"/>
    <m/>
    <s v="149 - Leverage analytics"/>
    <m/>
    <s v="Optimize"/>
    <s v="Vital/Must Have"/>
    <m/>
    <x v="12"/>
    <x v="1"/>
    <x v="34"/>
    <m/>
  </r>
  <r>
    <s v="Leverage predictive tools"/>
    <s v="Outcomes - Identify"/>
    <m/>
    <m/>
    <m/>
    <s v="121 - Leverage predictive tools_x000a_"/>
    <s v="136 - Leverage predictive tools_x000a_159 - Demand prediction / Intelligent forecasting "/>
    <s v="Optimize"/>
    <s v="Nice to have/Low Impact"/>
    <m/>
    <x v="12"/>
    <x v="2"/>
    <x v="37"/>
    <m/>
  </r>
  <r>
    <s v="Managing appointments - Self Service Tool &amp; Back Office"/>
    <m/>
    <m/>
    <m/>
    <m/>
    <s v="115 - Managing appointments - Self Service Tool &amp; Back Office"/>
    <m/>
    <s v="Visualize"/>
    <s v="Vital/Must Have"/>
    <m/>
    <x v="12"/>
    <x v="1"/>
    <x v="38"/>
    <m/>
  </r>
  <r>
    <s v="Manually create task information"/>
    <m/>
    <m/>
    <m/>
    <m/>
    <m/>
    <m/>
    <s v="Visualize"/>
    <s v="Standard/Essential"/>
    <m/>
    <x v="12"/>
    <x v="1"/>
    <x v="38"/>
    <m/>
  </r>
  <r>
    <s v="Outage Request"/>
    <s v="RFI - Outage Request"/>
    <m/>
    <m/>
    <m/>
    <s v="183 - Outage Request"/>
    <m/>
    <s v="Optimize"/>
    <s v="Vital/Must Have"/>
    <m/>
    <x v="12"/>
    <x v="2"/>
    <x v="39"/>
    <m/>
  </r>
  <r>
    <s v="Resource Calendar &amp; Shift Planning"/>
    <m/>
    <m/>
    <s v="Resource"/>
    <m/>
    <s v="131 - Resource Calendar &amp; Shift Planning"/>
    <m/>
    <s v="Visualize"/>
    <s v="Vital/Must Have"/>
    <m/>
    <x v="12"/>
    <x v="1"/>
    <x v="35"/>
    <m/>
  </r>
  <r>
    <s v="See all work / ready for field work"/>
    <s v="Outcomes - Plan"/>
    <m/>
    <m/>
    <m/>
    <s v="146 - See all work / ready for field work"/>
    <s v="161 - See all work / ready for field work_x000a_168 - Work readiness_x000a_187 - View work readiness"/>
    <s v="Visualize"/>
    <s v="Standard/Essential"/>
    <m/>
    <x v="12"/>
    <x v="1"/>
    <x v="34"/>
    <m/>
  </r>
  <r>
    <s v="Schedule - WRO Adjustments"/>
    <m/>
    <m/>
    <m/>
    <m/>
    <m/>
    <m/>
    <m/>
    <m/>
    <m/>
    <x v="0"/>
    <x v="0"/>
    <x v="0"/>
    <m/>
  </r>
  <r>
    <s v="Configurable scheduling policy"/>
    <s v="RFI - Work Scheduling Configuration"/>
    <m/>
    <m/>
    <m/>
    <s v="156 - Configurable scheduling policy"/>
    <m/>
    <s v="Optimize"/>
    <s v="Vital/Must Have"/>
    <m/>
    <x v="13"/>
    <x v="1"/>
    <x v="40"/>
    <m/>
  </r>
  <r>
    <s v="Contractor Management"/>
    <m/>
    <m/>
    <m/>
    <m/>
    <s v="230 - Contractor Management"/>
    <m/>
    <s v="Visualize"/>
    <s v="Nice to have/Low Impact"/>
    <m/>
    <x v="13"/>
    <x v="1"/>
    <x v="41"/>
    <m/>
  </r>
  <r>
    <s v="Create Work Packages"/>
    <m/>
    <m/>
    <s v="Resource, Material and Tool"/>
    <m/>
    <s v="143 - Create Work Packages"/>
    <m/>
    <s v="Optimize"/>
    <s v="Standard/Essential"/>
    <m/>
    <x v="13"/>
    <x v="1"/>
    <x v="42"/>
    <m/>
  </r>
  <r>
    <s v="Outcome based Service Management "/>
    <m/>
    <m/>
    <m/>
    <m/>
    <s v="214 - Outcome based Service Management _x000a_"/>
    <s v="197 - Service Management Goal Optimization capability_x000a_229 - Outcome based Service Management _x000a_"/>
    <s v="Automate"/>
    <s v="Vital/Must Have"/>
    <m/>
    <x v="13"/>
    <x v="1"/>
    <x v="43"/>
    <m/>
  </r>
  <r>
    <s v="Permit and Clearance Management"/>
    <m/>
    <m/>
    <m/>
    <m/>
    <s v="139 - Permit and Clearance Management"/>
    <m/>
    <s v="Visualize"/>
    <s v="Vital/Must Have"/>
    <m/>
    <x v="13"/>
    <x v="1"/>
    <x v="43"/>
    <m/>
  </r>
  <r>
    <s v="Stored digital versions of planning documentation"/>
    <s v="Outcomes - Plan"/>
    <m/>
    <m/>
    <m/>
    <s v="142 - View/Attach documents view from Document Management Systems (DMS)_x000a_"/>
    <s v="157 - View/Attach documents view from Document Management Systems (DMS)_x000a_163 - Stored digital versions of planning documentation_x000a_224 - All supporting documentation available electronically"/>
    <s v="Automate"/>
    <s v="Standard/Essential"/>
    <m/>
    <x v="13"/>
    <x v="1"/>
    <x v="42"/>
    <s v="operation management"/>
  </r>
  <r>
    <s v="Task Bundling"/>
    <m/>
    <m/>
    <s v="Resource, Material and Tool"/>
    <m/>
    <s v="140 - Task Bundling"/>
    <m/>
    <s v="Optimize"/>
    <s v="Standard/Essential"/>
    <m/>
    <x v="13"/>
    <x v="1"/>
    <x v="37"/>
    <m/>
  </r>
  <r>
    <s v="Task Dependencies/Constraints"/>
    <s v="RFI - Dependency Management"/>
    <m/>
    <s v="Material and Tool"/>
    <m/>
    <s v="138 - Task Dependencies/Constraints"/>
    <m/>
    <s v="Automate"/>
    <s v="Vital/Must Have"/>
    <m/>
    <x v="13"/>
    <x v="1"/>
    <x v="43"/>
    <m/>
  </r>
  <r>
    <s v="Task management "/>
    <m/>
    <m/>
    <m/>
    <m/>
    <s v="137 - Task management "/>
    <m/>
    <m/>
    <m/>
    <m/>
    <x v="13"/>
    <x v="1"/>
    <x v="44"/>
    <m/>
  </r>
  <r>
    <s v="View work readiness"/>
    <s v="Outcomes - Schedule"/>
    <m/>
    <m/>
    <m/>
    <s v="172 - View work readiness"/>
    <s v="161 - See all work / ready for field work_x000a_168 - Work readiness_x000a_187 - View work readiness"/>
    <s v="Automate"/>
    <s v="Standard/Essential"/>
    <m/>
    <x v="13"/>
    <x v="1"/>
    <x v="42"/>
    <m/>
  </r>
  <r>
    <s v="Work Bundling"/>
    <s v="Outcomes - Schedule_x000a_RFI - Bundling work"/>
    <m/>
    <s v="Resource, Material and Tool"/>
    <m/>
    <s v="163 - Work Bundling"/>
    <m/>
    <s v="Optimize"/>
    <s v="Vital/Must Have"/>
    <m/>
    <x v="13"/>
    <x v="2"/>
    <x v="37"/>
    <m/>
  </r>
  <r>
    <s v="Workflow / Task Routing"/>
    <s v="Outcomes - Plan"/>
    <m/>
    <m/>
    <s v="Emergency"/>
    <s v="150 - Workflow / Task Routing_x000a_"/>
    <s v="165 - Workflow / Task Routing_x000a_166 - Workflow / Task Routing"/>
    <s v="Optimize"/>
    <s v="Vital/Must Have"/>
    <m/>
    <x v="13"/>
    <x v="1"/>
    <x v="42"/>
    <m/>
  </r>
  <r>
    <s v="Workflow / Task Routing"/>
    <s v="Outcomes - Plan"/>
    <m/>
    <s v="Resource, Material and Tool"/>
    <s v="Emergency"/>
    <s v="_x000a_151 - Workflow / Task Routing"/>
    <s v="165 - Workflow / Task Routing_x000a_166 - Workflow / Task Routing"/>
    <s v="Automate"/>
    <s v="Vital/Must Have"/>
    <m/>
    <x v="13"/>
    <x v="1"/>
    <x v="42"/>
    <m/>
  </r>
  <r>
    <s v="Schedule - Emergency Adjustments"/>
    <m/>
    <m/>
    <m/>
    <m/>
    <m/>
    <m/>
    <m/>
    <m/>
    <m/>
    <x v="0"/>
    <x v="0"/>
    <x v="0"/>
    <m/>
  </r>
  <r>
    <s v="Re-Optimization"/>
    <s v="RFI - Re-optimization"/>
    <m/>
    <m/>
    <s v="Emergency"/>
    <s v="177 - Re-Optimization"/>
    <m/>
    <s v="Optimize"/>
    <s v="Vital/Must Have"/>
    <m/>
    <x v="14"/>
    <x v="2"/>
    <x v="45"/>
    <m/>
  </r>
  <r>
    <s v="Respond to shifting priorities"/>
    <s v="Outcomes - Identify"/>
    <m/>
    <m/>
    <m/>
    <s v="119 - Respond to shifting priorities"/>
    <m/>
    <s v="Optimize"/>
    <s v="Standard/Essential"/>
    <m/>
    <x v="14"/>
    <x v="1"/>
    <x v="46"/>
    <m/>
  </r>
  <r>
    <s v="Schedule work"/>
    <s v="Outcomes - Schedule"/>
    <m/>
    <m/>
    <m/>
    <s v="170 - Schedule work"/>
    <m/>
    <s v="Visualize"/>
    <s v="Vital/Must Have"/>
    <m/>
    <x v="14"/>
    <x v="2"/>
    <x v="47"/>
    <m/>
  </r>
  <r>
    <s v="Dynamic work scheduling"/>
    <s v="Outcomes - Schedule"/>
    <m/>
    <s v="Resource, Material and Tool"/>
    <s v="Emergency"/>
    <s v="157 - Dynamic work scheduling"/>
    <s v="172 - Dynamic work scheduling_x000a_183- Advanced scheduling features"/>
    <s v="Automate"/>
    <s v="Vital/Must Have"/>
    <m/>
    <x v="14"/>
    <x v="2"/>
    <x v="48"/>
    <m/>
  </r>
  <r>
    <s v="Dispatch - Standard Dispatch"/>
    <m/>
    <m/>
    <m/>
    <m/>
    <m/>
    <m/>
    <m/>
    <m/>
    <m/>
    <x v="0"/>
    <x v="0"/>
    <x v="0"/>
    <m/>
  </r>
  <r>
    <s v="Background service optimization"/>
    <m/>
    <m/>
    <m/>
    <m/>
    <s v="167 - Background service optimization"/>
    <m/>
    <s v="Optimize"/>
    <s v="Vital/Must Have"/>
    <m/>
    <x v="15"/>
    <x v="1"/>
    <x v="49"/>
    <m/>
  </r>
  <r>
    <s v="Bulk dispatch of Capacity work for Contractors "/>
    <s v="RFI - contract resource management"/>
    <m/>
    <m/>
    <m/>
    <s v="166 - Bulk dispatch of Capacity work for Contractors "/>
    <m/>
    <s v="Optimize"/>
    <s v="Standard/Essential"/>
    <m/>
    <x v="15"/>
    <x v="1"/>
    <x v="50"/>
    <m/>
  </r>
  <r>
    <s v="Capture supervisor feedback for task completion"/>
    <m/>
    <m/>
    <s v="Resource, Material and Tool"/>
    <m/>
    <m/>
    <m/>
    <s v="Automate"/>
    <s v="Standard/Essential"/>
    <m/>
    <x v="15"/>
    <x v="1"/>
    <x v="51"/>
    <s v="New requirement after Eanna feedback on version V2.0"/>
  </r>
  <r>
    <s v="Construction ready visibility"/>
    <s v="Outcomes - Plan"/>
    <m/>
    <m/>
    <m/>
    <s v="147 - Construction ready visibility"/>
    <m/>
    <s v="Visualize"/>
    <s v="Standard/Essential"/>
    <m/>
    <x v="15"/>
    <x v="1"/>
    <x v="52"/>
    <m/>
  </r>
  <r>
    <s v="Crew Formation "/>
    <m/>
    <m/>
    <s v="Resource and Tool"/>
    <s v="Emergency"/>
    <s v="134 - Crew Formation "/>
    <m/>
    <s v="Visualize"/>
    <s v="Standard/Essential"/>
    <m/>
    <x v="15"/>
    <x v="1"/>
    <x v="53"/>
    <m/>
  </r>
  <r>
    <s v="Crew Management"/>
    <s v="Outcomes - Schedule_x000a_RFI - Crew Optimization"/>
    <m/>
    <m/>
    <m/>
    <s v="175 - Crew Management"/>
    <m/>
    <s v="Visualize"/>
    <s v="Vital/Must Have"/>
    <m/>
    <x v="15"/>
    <x v="1"/>
    <x v="53"/>
    <m/>
  </r>
  <r>
    <s v="Dispatcher Dashboard "/>
    <m/>
    <m/>
    <s v="Resource"/>
    <s v="Emergency"/>
    <s v="162 - Dispatcher Dashboard "/>
    <s v="176 - Dispatcher Interactive Gantt view  with filter_x000a_177 - Dispatcher Dashboard "/>
    <s v="Visualize"/>
    <s v="Vital/Must Have"/>
    <m/>
    <x v="15"/>
    <x v="1"/>
    <x v="52"/>
    <m/>
  </r>
  <r>
    <s v="Dispatcher Interactive Gantt view  with filter"/>
    <m/>
    <m/>
    <m/>
    <s v="Emergency"/>
    <s v="161 - Dispatcher Interactive Gantt view  with filter"/>
    <s v="176 - Dispatcher Interactive Gantt view  with filter_x000a_177 - Dispatcher Dashboard "/>
    <s v="Visualize"/>
    <s v="Vital/Must Have"/>
    <m/>
    <x v="15"/>
    <x v="1"/>
    <x v="52"/>
    <m/>
  </r>
  <r>
    <s v="Inventory replenishment"/>
    <m/>
    <m/>
    <m/>
    <m/>
    <s v="204 - Inventory replenishment"/>
    <m/>
    <s v="Visualize"/>
    <s v="Standard/Essential"/>
    <m/>
    <x v="15"/>
    <x v="2"/>
    <x v="54"/>
    <s v="operation management"/>
  </r>
  <r>
    <s v="Real Time Inventory"/>
    <m/>
    <m/>
    <s v="Material "/>
    <m/>
    <s v="154 - Real Time Inventory"/>
    <m/>
    <s v="Visualize"/>
    <s v="Standard/Essential"/>
    <m/>
    <x v="15"/>
    <x v="2"/>
    <x v="54"/>
    <m/>
  </r>
  <r>
    <s v="Real-Time Scheduler"/>
    <m/>
    <m/>
    <s v="Resource"/>
    <m/>
    <s v="169 - Real-Time Scheduler"/>
    <m/>
    <s v="Visualize"/>
    <s v="Vital/Must Have"/>
    <m/>
    <x v="15"/>
    <x v="1"/>
    <x v="55"/>
    <m/>
  </r>
  <r>
    <s v="Route optimization"/>
    <s v="Outcomes - Schedule_x000a_RFI - Route Optimization"/>
    <m/>
    <m/>
    <m/>
    <s v="174 - Route optimization"/>
    <s v="189 - Route optimization_x000a_191 -  Time Optimized Dispatch"/>
    <s v="Optimize"/>
    <s v="Vital/Must Have"/>
    <m/>
    <x v="15"/>
    <x v="1"/>
    <x v="56"/>
    <m/>
  </r>
  <r>
    <s v="Service Management Goal Optimization capability"/>
    <m/>
    <m/>
    <m/>
    <m/>
    <s v="182 - Service Management Goal Optimization capability_x000a_"/>
    <s v="197 - Service Management Goal Optimization capability_x000a_229 - Outcome based Service Management _x000a_"/>
    <s v="Optimize"/>
    <s v="Vital/Must Have"/>
    <m/>
    <x v="15"/>
    <x v="2"/>
    <x v="57"/>
    <m/>
  </r>
  <r>
    <s v="Supports On Demand, Time Scheduled and Drip Feed dispatch "/>
    <m/>
    <m/>
    <m/>
    <m/>
    <s v="164 - Supports On Demand, Time Scheduled and Drip Feed dispatch "/>
    <m/>
    <s v="Visualize"/>
    <s v="Standard/Essential"/>
    <m/>
    <x v="15"/>
    <x v="2"/>
    <x v="58"/>
    <m/>
  </r>
  <r>
    <s v="Truth based appointment booking"/>
    <m/>
    <m/>
    <s v="Resource, Material and Tool"/>
    <m/>
    <s v="116 - Truth based appointment booking"/>
    <m/>
    <s v="Optimize"/>
    <s v="Vital/Must Have"/>
    <m/>
    <x v="15"/>
    <x v="1"/>
    <x v="59"/>
    <m/>
  </r>
  <r>
    <s v="View Stock and Order Parts"/>
    <m/>
    <m/>
    <m/>
    <s v="Emergency"/>
    <s v="205 - View Stock and Order Parts"/>
    <m/>
    <s v="Visualize"/>
    <s v="Standard/Essential"/>
    <m/>
    <x v="15"/>
    <x v="2"/>
    <x v="54"/>
    <m/>
  </r>
  <r>
    <s v="Work readiness"/>
    <s v="Outcomes - Plan"/>
    <m/>
    <s v="Resource, Material and Tool"/>
    <m/>
    <s v="153 - Work readiness"/>
    <s v="161 - See all work / ready for field work_x000a_168 - Work readiness_x000a_187 - View work readiness"/>
    <s v="Automate"/>
    <s v="Standard/Essential"/>
    <m/>
    <x v="15"/>
    <x v="1"/>
    <x v="52"/>
    <m/>
  </r>
  <r>
    <s v="Dispatch - Emergency Dispatch"/>
    <m/>
    <m/>
    <m/>
    <m/>
    <m/>
    <m/>
    <m/>
    <m/>
    <m/>
    <x v="0"/>
    <x v="0"/>
    <x v="0"/>
    <m/>
  </r>
  <r>
    <s v="Acknowledgement of Work Communication"/>
    <s v="RFI - Acknowledgement of Work Communication"/>
    <m/>
    <m/>
    <m/>
    <s v="239 - Acknowledgement of Work Communication"/>
    <m/>
    <s v="Automate"/>
    <s v="Standard/Essential"/>
    <m/>
    <x v="16"/>
    <x v="1"/>
    <x v="60"/>
    <m/>
  </r>
  <r>
    <s v="Alerts/Emails"/>
    <s v="RFI - Alerts/Emails"/>
    <m/>
    <m/>
    <m/>
    <s v="234 - Alerts/Emails"/>
    <m/>
    <s v="Optimize"/>
    <s v="Standard/Essential"/>
    <m/>
    <x v="16"/>
    <x v="2"/>
    <x v="61"/>
    <m/>
  </r>
  <r>
    <s v="Auto-generated recommendations"/>
    <s v="Outcomes - Identify"/>
    <m/>
    <m/>
    <s v="Emergency"/>
    <s v="122 - Auto-generated recommendations"/>
    <m/>
    <s v="Optimize"/>
    <s v="Nice to have/Low Impact"/>
    <s v="Standard/Essential"/>
    <x v="16"/>
    <x v="2"/>
    <x v="62"/>
    <m/>
  </r>
  <r>
    <s v="Field Tech. to Service Area and Depot mapping"/>
    <m/>
    <m/>
    <s v="Resource"/>
    <s v="Emergency"/>
    <s v="136 - Field Tech. to Service Area and Depot mapping"/>
    <m/>
    <s v="Visualize"/>
    <s v="Standard/Essential"/>
    <m/>
    <x v="16"/>
    <x v="2"/>
    <x v="63"/>
    <m/>
  </r>
  <r>
    <s v="Integration with Customer/Messaging Systems"/>
    <s v="RFI - Integration with Customer/Messaging Systems"/>
    <m/>
    <m/>
    <m/>
    <s v="231 - Integration with Customer/Messaging Systems"/>
    <s v="242 - Advanced Digital Customer Experiences _x000a_246 - Integration with Customer/Messaging Systems"/>
    <s v="Automate"/>
    <s v="Nice to have/Low Impact"/>
    <m/>
    <x v="16"/>
    <x v="2"/>
    <x v="61"/>
    <m/>
  </r>
  <r>
    <s v="Jeopardy Management"/>
    <m/>
    <m/>
    <m/>
    <s v="Emergency"/>
    <s v="160 - Jeopardy Management"/>
    <m/>
    <s v="Optimize"/>
    <s v="Vital/Must Have"/>
    <m/>
    <x v="16"/>
    <x v="2"/>
    <x v="64"/>
    <m/>
  </r>
  <r>
    <s v="Manual override of automated work assignment"/>
    <m/>
    <m/>
    <m/>
    <s v="Emergency"/>
    <s v="158 - Manual override of automated work assignment"/>
    <s v="173 - Manual override of automated work assignment_x000a_188 - Budgetary Restraints (Override auto schedule)"/>
    <s v="Visualize"/>
    <s v="Vital/Must Have"/>
    <m/>
    <x v="16"/>
    <x v="1"/>
    <x v="65"/>
    <m/>
  </r>
  <r>
    <s v="Offline Resource Recognition"/>
    <s v="RFI - Offline Resource Recognition"/>
    <m/>
    <m/>
    <m/>
    <s v="240 - Offline Resource Recognition"/>
    <m/>
    <s v="Visualize"/>
    <s v="Nice to have/Low Impact"/>
    <m/>
    <x v="16"/>
    <x v="2"/>
    <x v="66"/>
    <m/>
  </r>
  <r>
    <s v="Support Mapping features for scheduling"/>
    <s v="RFI - Map Management_x000a_"/>
    <m/>
    <m/>
    <s v="Emergency"/>
    <s v="159 - Support Mapping features for scheduling"/>
    <m/>
    <s v="Optimize"/>
    <s v="Vital/Must Have"/>
    <m/>
    <x v="16"/>
    <x v="2"/>
    <x v="63"/>
    <m/>
  </r>
  <r>
    <s v="Time Optimized Dispatch"/>
    <s v="RFI - Time Optimized Dispatch"/>
    <m/>
    <s v="Resource, Material and Tool"/>
    <m/>
    <s v="176 -  Time Optimized Dispatch"/>
    <s v="189 - Route optimization_x000a_191 -  Time Optimized Dispatch"/>
    <s v="Automate"/>
    <s v="Vital/Must Have"/>
    <m/>
    <x v="16"/>
    <x v="2"/>
    <x v="62"/>
    <m/>
  </r>
  <r>
    <s v="Visualization allowing for comparison scenarios"/>
    <s v="Outcomes - Identify"/>
    <m/>
    <m/>
    <m/>
    <s v="123 - Visualization allowing for comparison scenarios"/>
    <m/>
    <s v="Visualize"/>
    <s v="Vital/Must Have"/>
    <s v="Vital/Must Have"/>
    <x v="16"/>
    <x v="1"/>
    <x v="67"/>
    <m/>
  </r>
  <r>
    <s v="Dispatch - Major Emergency Dispatch"/>
    <m/>
    <m/>
    <m/>
    <m/>
    <m/>
    <m/>
    <m/>
    <m/>
    <m/>
    <x v="0"/>
    <x v="0"/>
    <x v="0"/>
    <m/>
  </r>
  <r>
    <s v="Administrative touchpoints vs automatic workflows"/>
    <s v="Outcomes - Identify"/>
    <m/>
    <m/>
    <s v="Emergency"/>
    <s v="125 - Administrative touchpoints vs automatic workflows"/>
    <m/>
    <s v="Automate"/>
    <s v="Nice to have/Low Impact"/>
    <s v="Nice to have/Low Impact"/>
    <x v="17"/>
    <x v="2"/>
    <x v="68"/>
    <m/>
  </r>
  <r>
    <s v="Advanced Street Level Routing - real time weather and traffic"/>
    <m/>
    <m/>
    <m/>
    <s v="Emergency"/>
    <s v="165 - Advanced Street Level Routing - real time weather and traffic"/>
    <m/>
    <s v="Optimize"/>
    <s v="Vital/Must Have"/>
    <s v="Vital/Must Have"/>
    <x v="17"/>
    <x v="2"/>
    <x v="69"/>
    <m/>
  </r>
  <r>
    <s v="Automatic Emergency Initiation"/>
    <s v="RFI - Automatic Emergency Initiation"/>
    <m/>
    <m/>
    <m/>
    <s v="238 - Automatic Emergency Initiation"/>
    <m/>
    <s v="Automate"/>
    <s v="Standard/Essential"/>
    <s v="Standard/Essential"/>
    <x v="17"/>
    <x v="2"/>
    <x v="70"/>
    <m/>
  </r>
  <r>
    <s v="Automatic workflows"/>
    <s v="Outcomes - Identify"/>
    <m/>
    <m/>
    <s v="Emergency"/>
    <s v="124 - Automatic workflows"/>
    <m/>
    <s v="Automate"/>
    <s v="Nice to have/Low Impact"/>
    <s v="Standard/Essential"/>
    <x v="17"/>
    <x v="2"/>
    <x v="68"/>
    <m/>
  </r>
  <r>
    <s v="Communication with External Resources"/>
    <s v="RFI - Communication with External Resources"/>
    <m/>
    <m/>
    <m/>
    <s v="235 - Communication with External Resources"/>
    <s v="250 - Communication with External Resources_x000a_259 - External Agency Communication"/>
    <s v="Automate"/>
    <s v="Standard/Essential"/>
    <s v="Standard/Essential"/>
    <x v="17"/>
    <x v="2"/>
    <x v="71"/>
    <m/>
  </r>
  <r>
    <s v="External Agency Communication"/>
    <s v="RFI  - External Agency Communication"/>
    <m/>
    <s v="Resource, Material and Tool"/>
    <m/>
    <s v="244 - External Agency Communication"/>
    <s v="250 - Communication with External Resources_x000a_259 - External Agency Communication"/>
    <s v="Visualize"/>
    <s v="Standard/Essential"/>
    <s v="Standard/Essential"/>
    <x v="17"/>
    <x v="2"/>
    <x v="71"/>
    <m/>
  </r>
  <r>
    <s v="High Load Management"/>
    <s v="RFI - High Load Management"/>
    <m/>
    <m/>
    <m/>
    <s v="235 - High Load Management"/>
    <m/>
    <s v="Optimize"/>
    <s v="Standard/Essential"/>
    <s v="Standard/Essential"/>
    <x v="17"/>
    <x v="2"/>
    <x v="72"/>
    <m/>
  </r>
  <r>
    <s v="Mobile/Field Emergent Work Creation (From different LoB)"/>
    <s v="RFI - Mobile/Field Emergent Work Creation (From different LoB)"/>
    <m/>
    <m/>
    <m/>
    <s v="232 - Mobile/Field Emergent Work Creation (From different LoB)"/>
    <m/>
    <s v="Optimize"/>
    <s v="Standard/Essential"/>
    <s v="Standard/Essential"/>
    <x v="17"/>
    <x v="2"/>
    <x v="73"/>
    <m/>
  </r>
  <r>
    <s v="Mutual Aid Tools Integration"/>
    <s v="RFI - Mutual Aid Tools Integration"/>
    <m/>
    <m/>
    <m/>
    <s v="242 - Mutual Aid Tools Integration"/>
    <m/>
    <s v="Optimize"/>
    <s v="Nice to have/Low Impact"/>
    <s v="Standard/Essential"/>
    <x v="17"/>
    <x v="2"/>
    <x v="74"/>
    <m/>
  </r>
  <r>
    <s v="Restoration Work Scheduling"/>
    <s v="RFI - Restoration Work Scheduling"/>
    <m/>
    <m/>
    <m/>
    <s v="Restoration Work Scheduling"/>
    <m/>
    <s v="Automate"/>
    <s v="Standard/Essential"/>
    <s v="Standard/Essential"/>
    <x v="17"/>
    <x v="2"/>
    <x v="75"/>
    <m/>
  </r>
  <r>
    <s v="Temporary External Labor Management"/>
    <s v="RFI - Temporary External Labor Management"/>
    <m/>
    <m/>
    <m/>
    <s v="237 - Temporary External Labor Management"/>
    <m/>
    <s v="Optimize"/>
    <s v="Standard/Essential"/>
    <s v="Standard/Essential"/>
    <x v="17"/>
    <x v="2"/>
    <x v="74"/>
    <m/>
  </r>
  <r>
    <s v="Temporary Security Configurations"/>
    <s v="RFI - Temporary Security Configurations"/>
    <m/>
    <m/>
    <m/>
    <s v="241 - Temporary Security Configurations"/>
    <m/>
    <s v="Visualize"/>
    <s v="Nice to have/Low Impact"/>
    <s v="Nice to have/Low Impact"/>
    <x v="17"/>
    <x v="2"/>
    <x v="76"/>
    <m/>
  </r>
  <r>
    <s v="Transferring Crew between Regions (with Accounting)"/>
    <s v="RFI - Transferring Crew between Regions (with Accounting)"/>
    <m/>
    <s v="Resource"/>
    <m/>
    <s v="178 - Transferring Crew between Regions (with Accounting)"/>
    <m/>
    <s v="Optimize"/>
    <s v="Standard/Essential"/>
    <s v="Standard/Essential"/>
    <x v="17"/>
    <x v="2"/>
    <x v="77"/>
    <m/>
  </r>
  <r>
    <s v="Execute - Submit Availabiliy"/>
    <m/>
    <m/>
    <m/>
    <m/>
    <m/>
    <m/>
    <m/>
    <m/>
    <m/>
    <x v="0"/>
    <x v="0"/>
    <x v="0"/>
    <m/>
  </r>
  <r>
    <s v="Ability to log availability"/>
    <m/>
    <m/>
    <s v="Resource, Material and Tool"/>
    <m/>
    <s v="216 - Ability to log availability"/>
    <m/>
    <s v="Visualize"/>
    <s v="Vital/Must Have"/>
    <m/>
    <x v="18"/>
    <x v="1"/>
    <x v="78"/>
    <m/>
  </r>
  <r>
    <s v="Field Tech. Skills and Certification Management"/>
    <m/>
    <m/>
    <s v="Resource"/>
    <s v="Emergency"/>
    <s v="135 - Field Tech. Skills and Certification Management"/>
    <m/>
    <s v="Visualize"/>
    <s v="Standard/Essential"/>
    <m/>
    <x v="18"/>
    <x v="2"/>
    <x v="79"/>
    <m/>
  </r>
  <r>
    <s v="Non-Working Time (Leave, Training) -Dynamic Inputs"/>
    <m/>
    <m/>
    <s v="Resource"/>
    <m/>
    <s v="133 - Non-Working Time (Leave, Training) -Dynamic Inputs"/>
    <m/>
    <s v="Visualize"/>
    <s v="Standard/Essential"/>
    <m/>
    <x v="18"/>
    <x v="1"/>
    <x v="78"/>
    <m/>
  </r>
  <r>
    <s v="Execute - Field Updates"/>
    <m/>
    <m/>
    <m/>
    <m/>
    <m/>
    <m/>
    <m/>
    <m/>
    <m/>
    <x v="0"/>
    <x v="0"/>
    <x v="0"/>
    <m/>
  </r>
  <r>
    <s v="Ability to attach media files to task"/>
    <m/>
    <m/>
    <m/>
    <m/>
    <s v="195 - Ability to attach media files to task"/>
    <m/>
    <s v="Visualize"/>
    <s v="Standard/Essential"/>
    <m/>
    <x v="19"/>
    <x v="1"/>
    <x v="80"/>
    <m/>
  </r>
  <r>
    <s v="Ability to extend assigned task with reasons"/>
    <m/>
    <m/>
    <s v="Resource"/>
    <m/>
    <s v="194 - Ability to extend assigned task with reasons"/>
    <s v="208 - Retrieve Assigned Tasks and Accept/Reject/Delegate_x000a_209 - Ability to extend assigned task with reasons"/>
    <s v="Automate"/>
    <s v="Vital/Must Have"/>
    <m/>
    <x v="19"/>
    <x v="1"/>
    <x v="81"/>
    <m/>
  </r>
  <r>
    <s v="Access asset specs., manuals, media files during work execution"/>
    <m/>
    <m/>
    <m/>
    <m/>
    <s v="198 - Access asset specs., manuals, media files during work execution"/>
    <m/>
    <s v="Optimize"/>
    <s v="Vital/Must Have"/>
    <m/>
    <x v="19"/>
    <x v="1"/>
    <x v="82"/>
    <m/>
  </r>
  <r>
    <s v="Advanced Digital Customer Experiences "/>
    <m/>
    <m/>
    <m/>
    <m/>
    <s v="226 - Advanced Digital Customer Experiences "/>
    <s v="242 - Advanced Digital Customer Experiences _x000a_246 - Integration with Customer/Messaging Systems"/>
    <s v="Automate"/>
    <s v="Nice to have/Low Impact"/>
    <m/>
    <x v="19"/>
    <x v="2"/>
    <x v="83"/>
    <m/>
  </r>
  <r>
    <s v="All supporting documentation available electronically"/>
    <s v="Outcomes - Execute"/>
    <m/>
    <m/>
    <m/>
    <s v="209 - All supporting documentation available electronically"/>
    <s v="157 - View/Attach documents view from Document Management Systems (DMS)_x000a_163 - Stored digital versions of planning documentation_x000a_224 - All supporting documentation available electronically"/>
    <s v="Visualize"/>
    <s v="Standard/Essential"/>
    <m/>
    <x v="19"/>
    <x v="1"/>
    <x v="82"/>
    <s v="operation management"/>
  </r>
  <r>
    <s v="Asset Information view"/>
    <m/>
    <m/>
    <s v="Resource, Material and Tool"/>
    <s v="Emergency"/>
    <s v="141 - Asset Information view"/>
    <m/>
    <s v="Visualize"/>
    <s v="Standard/Essential"/>
    <m/>
    <x v="19"/>
    <x v="1"/>
    <x v="84"/>
    <m/>
  </r>
  <r>
    <s v="Automatically generate forms and records"/>
    <s v="Outcomes - Execute"/>
    <m/>
    <m/>
    <m/>
    <s v="211 - Automatically generate forms and records"/>
    <m/>
    <s v="Optimize"/>
    <s v="Standard/Essential"/>
    <m/>
    <x v="19"/>
    <x v="1"/>
    <x v="85"/>
    <m/>
  </r>
  <r>
    <s v="Automatically record task and job completion"/>
    <s v="Outcomes - Execute"/>
    <m/>
    <m/>
    <m/>
    <s v="212 - Automatically record task and job completion"/>
    <m/>
    <s v="Optimize"/>
    <s v="Standard/Essential"/>
    <m/>
    <x v="19"/>
    <x v="1"/>
    <x v="85"/>
    <m/>
  </r>
  <r>
    <s v="Build multiple forms "/>
    <m/>
    <m/>
    <m/>
    <m/>
    <s v="187 - Build multiple forms "/>
    <m/>
    <s v="Optimize"/>
    <s v="Vital/Must Have"/>
    <m/>
    <x v="19"/>
    <x v="2"/>
    <x v="83"/>
    <m/>
  </r>
  <r>
    <s v="Bulk Upload Debrief details for Capacity work"/>
    <m/>
    <m/>
    <m/>
    <m/>
    <s v="222 - Bulk Upload Debrief details for Capacity work"/>
    <m/>
    <s v="Optimize"/>
    <s v="Standard/Essential"/>
    <m/>
    <x v="19"/>
    <x v="1"/>
    <x v="85"/>
    <m/>
  </r>
  <r>
    <s v="Capture As-Built/As-Laid/Correction of Asset Records"/>
    <m/>
    <m/>
    <m/>
    <m/>
    <s v="197 - Capture As-Built/As-Laid/Correction of Asset Records"/>
    <m/>
    <s v="Visualize"/>
    <s v="Nice to have/Low Impact"/>
    <m/>
    <x v="19"/>
    <x v="1"/>
    <x v="80"/>
    <s v="operation management"/>
  </r>
  <r>
    <s v="Capture customer feedback for Task"/>
    <m/>
    <m/>
    <m/>
    <m/>
    <s v="221 - Capture customer feedback for Task"/>
    <s v="235 - Capture customer signatures using handheld_x000a_236 - Capture customer feedback for Task"/>
    <s v="Visualize"/>
    <s v="Standard/Essential"/>
    <m/>
    <x v="19"/>
    <x v="2"/>
    <x v="83"/>
    <m/>
  </r>
  <r>
    <s v="Capture customer signatures using handheld"/>
    <m/>
    <m/>
    <m/>
    <m/>
    <s v="220 - Capture customer signatures using handheld"/>
    <s v="235 - Capture customer signatures using handheld_x000a_236 - Capture customer feedback for Task"/>
    <s v="Visualize"/>
    <s v="Standard/Essential"/>
    <m/>
    <x v="19"/>
    <x v="2"/>
    <x v="83"/>
    <m/>
  </r>
  <r>
    <s v="Customer Notifications using multiple channels"/>
    <m/>
    <m/>
    <m/>
    <m/>
    <s v="196 - Customer Notifications using multiple channels"/>
    <m/>
    <m/>
    <m/>
    <m/>
    <x v="19"/>
    <x v="2"/>
    <x v="83"/>
    <s v="close work"/>
  </r>
  <r>
    <s v="Drawing Feature Integration with GIS"/>
    <m/>
    <m/>
    <m/>
    <m/>
    <s v="190 - Drawing Feature Integration with GIS"/>
    <m/>
    <s v="Visualize"/>
    <s v="Vital/Must Have"/>
    <m/>
    <x v="19"/>
    <x v="1"/>
    <x v="86"/>
    <m/>
  </r>
  <r>
    <s v="Electronic compliance on mobile devices for LOTO"/>
    <m/>
    <m/>
    <m/>
    <m/>
    <s v="203 - Electronic compliance on mobile devices for LOTO"/>
    <m/>
    <s v="Visualize"/>
    <s v="Standard/Essential"/>
    <m/>
    <x v="19"/>
    <x v="1"/>
    <x v="85"/>
    <s v="operation management"/>
  </r>
  <r>
    <s v="Enterprise time sheet"/>
    <m/>
    <m/>
    <m/>
    <m/>
    <s v="200 - Enterprise time sheet"/>
    <m/>
    <s v="Optimize"/>
    <s v="Standard/Essential"/>
    <m/>
    <x v="19"/>
    <x v="2"/>
    <x v="87"/>
    <s v="operation management"/>
  </r>
  <r>
    <s v="Fully user configurable UI on handheld devices"/>
    <s v="RFI - UI"/>
    <m/>
    <m/>
    <m/>
    <s v="185 - Fully user configurable UI on handheld devices"/>
    <s v="200 - Fully user configurable UI on handheld devices_x000a_201 - Intuitive UI compliant with form factors of handheld devices"/>
    <s v="Visualize"/>
    <s v="Vital/Must Have"/>
    <m/>
    <x v="19"/>
    <x v="1"/>
    <x v="88"/>
    <m/>
  </r>
  <r>
    <s v="Host System Transfer and Validation"/>
    <m/>
    <m/>
    <m/>
    <m/>
    <s v="223 - Host System Transfer and Validation"/>
    <m/>
    <s v="Visualize"/>
    <s v="Vital/Must Have"/>
    <m/>
    <x v="19"/>
    <x v="2"/>
    <x v="89"/>
    <m/>
  </r>
  <r>
    <s v="Integrate seamlessly with GIS/EAM/CRM and HCM systems"/>
    <m/>
    <m/>
    <m/>
    <m/>
    <s v="130 - Integrate seamlessly with GIS/EAM/CRM and HCM systems"/>
    <m/>
    <s v="Visualize"/>
    <s v="Vital/Must Have"/>
    <m/>
    <x v="19"/>
    <x v="1"/>
    <x v="84"/>
    <m/>
  </r>
  <r>
    <s v="Integration of AR-VR"/>
    <m/>
    <m/>
    <m/>
    <m/>
    <s v="213 - Integration of AR-VR"/>
    <s v="225 - Optimal sequence_x000a_228 - Integration of AR-VR_x000a_230 - Wearable and Remote Video Communication _x000a_243 - Remote Monitoring and problem resolution _x000a_"/>
    <s v="Visualize"/>
    <s v="Nice to have/Low Impact"/>
    <m/>
    <x v="19"/>
    <x v="1"/>
    <x v="82"/>
    <m/>
  </r>
  <r>
    <s v="Link follow on task raised from field with parent task"/>
    <m/>
    <m/>
    <m/>
    <m/>
    <s v="117 - Link follow on task raised from field with parent task"/>
    <m/>
    <s v="Optimize"/>
    <s v="Standard/Essential"/>
    <m/>
    <x v="19"/>
    <x v="1"/>
    <x v="90"/>
    <m/>
  </r>
  <r>
    <s v="Management of Change (MOC) "/>
    <m/>
    <m/>
    <m/>
    <m/>
    <s v="202 - Management of Change (MOC) "/>
    <m/>
    <s v="Visualize"/>
    <s v="Standard/Essential"/>
    <m/>
    <x v="19"/>
    <x v="1"/>
    <x v="82"/>
    <s v="operation management"/>
  </r>
  <r>
    <s v="Operations Integrity"/>
    <m/>
    <m/>
    <m/>
    <m/>
    <s v="225 - Operations Integrity"/>
    <m/>
    <s v="Visualize"/>
    <s v="Nice to have/Low Impact"/>
    <m/>
    <x v="19"/>
    <x v="1"/>
    <x v="85"/>
    <m/>
  </r>
  <r>
    <s v="Optimal sequence"/>
    <s v="Outcomes - Execute"/>
    <m/>
    <s v="Resource, Material and Tool"/>
    <m/>
    <s v="210 - Optimal sequence_x000a_"/>
    <s v="225 - Optimal sequence_x000a_228 - Integration of AR-VR_x000a_230 - Wearable and Remote Video Communication _x000a_243 - Remote Monitoring and problem resolution _x000a_"/>
    <s v="Automate"/>
    <s v="Nice to have/Low Impact"/>
    <m/>
    <x v="19"/>
    <x v="1"/>
    <x v="85"/>
    <m/>
  </r>
  <r>
    <s v="Raise new task/work  from mobile using a screen  interface"/>
    <m/>
    <m/>
    <m/>
    <m/>
    <s v="_x000a_114 - Raise new task/work  from mobile using a screen  interface"/>
    <s v="128 - Raise new task/work from mobile using a map interface_x000a_129 - Raise new task/work  from mobile using a screen  interface"/>
    <s v="Visualize"/>
    <s v="Vital/Must Have"/>
    <m/>
    <x v="19"/>
    <x v="1"/>
    <x v="90"/>
    <m/>
  </r>
  <r>
    <s v="Raise new task/work from mobile using a map interface"/>
    <m/>
    <m/>
    <m/>
    <s v="Emergency"/>
    <s v="113 - Raise new task/work from mobile using a map interface_x000a_"/>
    <s v="128 - Raise new task/work from mobile using a map interface_x000a_129 - Raise new task/work  from mobile using a screen  interface"/>
    <s v="Visualize"/>
    <s v="Standard/Essential"/>
    <m/>
    <x v="19"/>
    <x v="1"/>
    <x v="90"/>
    <m/>
  </r>
  <r>
    <s v="Remote Monitoring and problem resolution "/>
    <m/>
    <m/>
    <m/>
    <m/>
    <s v="227 - Remote Monitoring and problem resolution _x000a_"/>
    <s v="225 - Optimal sequence_x000a_228 - Integration of AR-VR_x000a_230 - Wearable and Remote Video Communication _x000a_243 - Remote Monitoring and problem resolution _x000a_"/>
    <s v="Automate"/>
    <s v="Nice to have/Low Impact"/>
    <m/>
    <x v="19"/>
    <x v="1"/>
    <x v="82"/>
    <m/>
  </r>
  <r>
    <s v="Retrieve and capture  Safety Procedures using preconfigured PSSR/ JSA checklists"/>
    <m/>
    <m/>
    <m/>
    <m/>
    <s v="199 - Retrieve and capture  Safety Procedures using preconfigured PSSR/ JSA checklists"/>
    <m/>
    <s v="Visualize"/>
    <s v="Nice to have/Low Impact"/>
    <m/>
    <x v="19"/>
    <x v="1"/>
    <x v="85"/>
    <s v="operation management"/>
  </r>
  <r>
    <s v="Retrieve Assigned Tasks and Accept/Reject/Delegate"/>
    <m/>
    <m/>
    <m/>
    <m/>
    <s v="193 - Retrieve Assigned Tasks and Accept/Reject/Delegate"/>
    <s v="208 - Retrieve Assigned Tasks and Accept/Reject/Delegate_x000a_209 - Ability to extend assigned task with reasons"/>
    <s v="Visualize"/>
    <s v="Vital/Must Have"/>
    <m/>
    <x v="19"/>
    <x v="1"/>
    <x v="81"/>
    <m/>
  </r>
  <r>
    <s v="Risk events"/>
    <m/>
    <m/>
    <m/>
    <s v="Emergency"/>
    <s v="206 - Risk events"/>
    <m/>
    <s v="Optimize"/>
    <s v="Standard/Essential"/>
    <m/>
    <x v="19"/>
    <x v="1"/>
    <x v="90"/>
    <m/>
  </r>
  <r>
    <s v="Safety Protocol - Field Incidents"/>
    <s v="RFI - Safety Protocol - Field Incidents"/>
    <m/>
    <m/>
    <m/>
    <s v="233 - Safety Protocol - Field Incidents"/>
    <m/>
    <s v="Optimize"/>
    <s v="Standard/Essential"/>
    <m/>
    <x v="19"/>
    <x v="1"/>
    <x v="82"/>
    <m/>
  </r>
  <r>
    <s v="Self schedule work "/>
    <s v="Outcomes - Schedule_x000a_RFI - Pull down work"/>
    <m/>
    <m/>
    <m/>
    <s v="180 - Self schedule work "/>
    <m/>
    <s v="Optimize"/>
    <s v="Standard/Essential"/>
    <m/>
    <x v="19"/>
    <x v="1"/>
    <x v="91"/>
    <m/>
  </r>
  <r>
    <s v="Self schedule work raised from field"/>
    <m/>
    <m/>
    <m/>
    <s v="Emergency"/>
    <s v="188 - Self schedule work raised from field"/>
    <m/>
    <s v="Visualize"/>
    <s v="Standard/Essential"/>
    <m/>
    <x v="19"/>
    <x v="1"/>
    <x v="90"/>
    <m/>
  </r>
  <r>
    <s v="Task Debrief capability from server for Field Technician"/>
    <m/>
    <m/>
    <s v="Resource, Material and Tool"/>
    <s v="Emergency"/>
    <s v="219 - Task Debrief capability from server for Field Technician"/>
    <m/>
    <s v="Visualize"/>
    <s v="Standard/Essential"/>
    <m/>
    <x v="19"/>
    <x v="1"/>
    <x v="85"/>
    <m/>
  </r>
  <r>
    <s v="Task Debrief capability using handheld device (Labor, Material, Tool and Equipment)"/>
    <m/>
    <m/>
    <s v="Resource, Material and Tool"/>
    <s v="Emergency"/>
    <s v="218 - Task Debrief capability using handheld device (Labor, Material, Tool and Equipment)"/>
    <m/>
    <s v="Visualize"/>
    <s v="Standard/Essential"/>
    <m/>
    <x v="19"/>
    <x v="1"/>
    <x v="85"/>
    <m/>
  </r>
  <r>
    <s v="Training needs - online"/>
    <m/>
    <m/>
    <m/>
    <m/>
    <s v="229 - Training needs - online"/>
    <m/>
    <s v="Visualize"/>
    <s v="Nice to have/Low Impact"/>
    <m/>
    <x v="19"/>
    <x v="1"/>
    <x v="82"/>
    <m/>
  </r>
  <r>
    <s v="Update job status"/>
    <s v="Outcomes - Execute"/>
    <m/>
    <m/>
    <m/>
    <s v="208 - Update job status"/>
    <m/>
    <s v="Optimize"/>
    <s v="Standard/Essential"/>
    <m/>
    <x v="19"/>
    <x v="1"/>
    <x v="85"/>
    <m/>
  </r>
  <r>
    <s v="View asset, location and customer information using handheld"/>
    <s v="RFI - Real time work execution"/>
    <m/>
    <m/>
    <m/>
    <s v="191 - View asset, location and customer information using handheld"/>
    <m/>
    <s v="Visualize"/>
    <s v="Vital/Must Have"/>
    <m/>
    <x v="19"/>
    <x v="1"/>
    <x v="84"/>
    <m/>
  </r>
  <r>
    <s v="View nearby jobs and their crew details"/>
    <m/>
    <m/>
    <m/>
    <m/>
    <s v="192 - View nearby jobs and their crew details"/>
    <m/>
    <s v="Visualize"/>
    <s v="Standard/Essential"/>
    <m/>
    <x v="19"/>
    <x v="2"/>
    <x v="9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CE6B5C-BCFD-4F9B-8C6E-F7E6F7C3D9BD}"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B210" firstHeaderRow="1" firstDataRow="1" firstDataCol="1"/>
  <pivotFields count="14">
    <pivotField showAll="0"/>
    <pivotField showAll="0"/>
    <pivotField showAll="0"/>
    <pivotField showAll="0"/>
    <pivotField showAll="0"/>
    <pivotField showAll="0"/>
    <pivotField showAll="0"/>
    <pivotField showAll="0"/>
    <pivotField showAll="0"/>
    <pivotField showAll="0"/>
    <pivotField axis="axisRow" multipleItemSelectionAllowed="1" showAll="0">
      <items count="31">
        <item sd="0" m="1" x="20"/>
        <item m="1" x="25"/>
        <item sd="0" m="1" x="22"/>
        <item m="1" x="26"/>
        <item sd="0" m="1" x="29"/>
        <item sd="0" m="1" x="21"/>
        <item sd="0" m="1" x="23"/>
        <item sd="0" m="1" x="24"/>
        <item sd="0" m="1" x="27"/>
        <item sd="0" m="1" x="28"/>
        <item sd="0" x="1"/>
        <item x="0"/>
        <item x="3"/>
        <item x="4"/>
        <item x="5"/>
        <item x="6"/>
        <item x="7"/>
        <item x="8"/>
        <item x="9"/>
        <item x="2"/>
        <item x="10"/>
        <item x="11"/>
        <item x="12"/>
        <item x="13"/>
        <item x="14"/>
        <item x="15"/>
        <item x="16"/>
        <item x="17"/>
        <item x="18"/>
        <item x="19"/>
        <item t="default"/>
      </items>
    </pivotField>
    <pivotField axis="axisRow" showAll="0">
      <items count="5">
        <item x="2"/>
        <item m="1" x="3"/>
        <item x="1"/>
        <item x="0"/>
        <item t="default"/>
      </items>
    </pivotField>
    <pivotField axis="axisRow" dataField="1" showAll="0">
      <items count="134">
        <item x="45"/>
        <item x="68"/>
        <item x="47"/>
        <item x="33"/>
        <item x="76"/>
        <item x="74"/>
        <item x="69"/>
        <item x="65"/>
        <item x="70"/>
        <item x="87"/>
        <item m="1" x="98"/>
        <item m="1" x="124"/>
        <item x="85"/>
        <item x="71"/>
        <item m="1" x="122"/>
        <item x="90"/>
        <item m="1" x="127"/>
        <item x="50"/>
        <item x="51"/>
        <item x="58"/>
        <item x="55"/>
        <item x="53"/>
        <item m="1" x="97"/>
        <item m="1" x="125"/>
        <item x="66"/>
        <item x="60"/>
        <item x="54"/>
        <item x="86"/>
        <item m="1" x="126"/>
        <item x="83"/>
        <item x="78"/>
        <item m="1" x="128"/>
        <item m="1" x="120"/>
        <item x="80"/>
        <item x="92"/>
        <item x="89"/>
        <item x="79"/>
        <item x="73"/>
        <item x="91"/>
        <item x="72"/>
        <item x="64"/>
        <item x="46"/>
        <item x="63"/>
        <item m="1" x="109"/>
        <item sd="0" x="28"/>
        <item x="29"/>
        <item m="1" x="103"/>
        <item m="1" x="99"/>
        <item x="62"/>
        <item x="67"/>
        <item x="75"/>
        <item x="35"/>
        <item x="44"/>
        <item x="34"/>
        <item x="42"/>
        <item x="41"/>
        <item x="31"/>
        <item x="61"/>
        <item m="1" x="116"/>
        <item m="1" x="106"/>
        <item x="57"/>
        <item x="56"/>
        <item m="1" x="94"/>
        <item x="37"/>
        <item m="1" x="95"/>
        <item m="1" x="102"/>
        <item m="1" x="100"/>
        <item x="88"/>
        <item m="1" x="115"/>
        <item x="84"/>
        <item m="1" x="114"/>
        <item x="32"/>
        <item x="0"/>
        <item m="1" x="121"/>
        <item m="1" x="101"/>
        <item m="1" x="110"/>
        <item m="1" x="96"/>
        <item m="1" x="107"/>
        <item m="1" x="93"/>
        <item m="1" x="113"/>
        <item m="1" x="117"/>
        <item m="1" x="108"/>
        <item x="11"/>
        <item m="1" x="118"/>
        <item m="1" x="131"/>
        <item x="16"/>
        <item x="17"/>
        <item m="1" x="130"/>
        <item m="1" x="123"/>
        <item m="1" x="104"/>
        <item x="21"/>
        <item m="1" x="119"/>
        <item m="1" x="132"/>
        <item m="1" x="112"/>
        <item m="1" x="129"/>
        <item x="6"/>
        <item m="1" x="105"/>
        <item m="1" x="111"/>
        <item x="1"/>
        <item x="2"/>
        <item x="3"/>
        <item x="4"/>
        <item x="5"/>
        <item x="7"/>
        <item x="8"/>
        <item x="9"/>
        <item x="10"/>
        <item x="12"/>
        <item x="13"/>
        <item x="14"/>
        <item x="15"/>
        <item x="18"/>
        <item x="19"/>
        <item x="20"/>
        <item x="22"/>
        <item x="23"/>
        <item x="24"/>
        <item x="25"/>
        <item x="38"/>
        <item x="59"/>
        <item x="27"/>
        <item x="36"/>
        <item x="43"/>
        <item x="82"/>
        <item x="52"/>
        <item x="40"/>
        <item x="48"/>
        <item x="49"/>
        <item x="26"/>
        <item x="77"/>
        <item x="39"/>
        <item x="81"/>
        <item x="30"/>
        <item t="default"/>
      </items>
    </pivotField>
    <pivotField showAll="0"/>
  </pivotFields>
  <rowFields count="3">
    <field x="10"/>
    <field x="12"/>
    <field x="11"/>
  </rowFields>
  <rowItems count="207">
    <i>
      <x v="10"/>
    </i>
    <i>
      <x v="11"/>
    </i>
    <i r="1">
      <x v="72"/>
    </i>
    <i r="2">
      <x v="3"/>
    </i>
    <i>
      <x v="12"/>
    </i>
    <i r="1">
      <x v="95"/>
    </i>
    <i r="2">
      <x v="2"/>
    </i>
    <i r="1">
      <x v="102"/>
    </i>
    <i r="2">
      <x/>
    </i>
    <i r="1">
      <x v="103"/>
    </i>
    <i r="2">
      <x/>
    </i>
    <i r="1">
      <x v="104"/>
    </i>
    <i r="2">
      <x v="2"/>
    </i>
    <i r="1">
      <x v="105"/>
    </i>
    <i r="2">
      <x v="2"/>
    </i>
    <i r="1">
      <x v="106"/>
    </i>
    <i r="2">
      <x/>
    </i>
    <i>
      <x v="13"/>
    </i>
    <i r="1">
      <x v="107"/>
    </i>
    <i r="2">
      <x/>
    </i>
    <i r="1">
      <x v="108"/>
    </i>
    <i r="2">
      <x/>
    </i>
    <i r="1">
      <x v="109"/>
    </i>
    <i r="2">
      <x/>
    </i>
    <i r="1">
      <x v="110"/>
    </i>
    <i r="2">
      <x/>
    </i>
    <i>
      <x v="14"/>
    </i>
    <i r="1">
      <x v="85"/>
    </i>
    <i r="2">
      <x/>
    </i>
    <i r="1">
      <x v="86"/>
    </i>
    <i r="2">
      <x/>
    </i>
    <i r="1">
      <x v="111"/>
    </i>
    <i r="2">
      <x/>
    </i>
    <i r="1">
      <x v="112"/>
    </i>
    <i r="2">
      <x v="2"/>
    </i>
    <i>
      <x v="15"/>
    </i>
    <i r="1">
      <x v="90"/>
    </i>
    <i r="2">
      <x v="2"/>
    </i>
    <i r="1">
      <x v="113"/>
    </i>
    <i r="2">
      <x/>
    </i>
    <i>
      <x v="16"/>
    </i>
    <i r="1">
      <x v="114"/>
    </i>
    <i r="2">
      <x v="2"/>
    </i>
    <i r="1">
      <x v="115"/>
    </i>
    <i r="2">
      <x/>
    </i>
    <i>
      <x v="17"/>
    </i>
    <i r="1">
      <x v="116"/>
    </i>
    <i r="2">
      <x v="2"/>
    </i>
    <i>
      <x v="18"/>
    </i>
    <i r="1">
      <x v="117"/>
    </i>
    <i r="2">
      <x v="2"/>
    </i>
    <i>
      <x v="19"/>
    </i>
    <i r="1">
      <x v="98"/>
    </i>
    <i r="2">
      <x v="2"/>
    </i>
    <i r="1">
      <x v="99"/>
    </i>
    <i r="2">
      <x v="2"/>
    </i>
    <i r="1">
      <x v="100"/>
    </i>
    <i r="2">
      <x/>
    </i>
    <i r="1">
      <x v="101"/>
    </i>
    <i r="2">
      <x/>
    </i>
    <i>
      <x v="20"/>
    </i>
    <i r="1">
      <x v="44"/>
    </i>
    <i r="1">
      <x v="45"/>
    </i>
    <i r="2">
      <x/>
    </i>
    <i r="1">
      <x v="120"/>
    </i>
    <i r="2">
      <x/>
    </i>
    <i r="1">
      <x v="128"/>
    </i>
    <i r="2">
      <x/>
    </i>
    <i>
      <x v="21"/>
    </i>
    <i r="1">
      <x v="3"/>
    </i>
    <i r="2">
      <x/>
    </i>
    <i r="1">
      <x v="56"/>
    </i>
    <i r="2">
      <x/>
    </i>
    <i r="1">
      <x v="71"/>
    </i>
    <i r="2">
      <x/>
    </i>
    <i r="1">
      <x v="132"/>
    </i>
    <i r="2">
      <x v="2"/>
    </i>
    <i>
      <x v="22"/>
    </i>
    <i r="1">
      <x v="51"/>
    </i>
    <i r="2">
      <x v="2"/>
    </i>
    <i r="1">
      <x v="53"/>
    </i>
    <i r="2">
      <x v="2"/>
    </i>
    <i r="1">
      <x v="63"/>
    </i>
    <i r="2">
      <x/>
    </i>
    <i r="1">
      <x v="118"/>
    </i>
    <i r="2">
      <x v="2"/>
    </i>
    <i r="1">
      <x v="121"/>
    </i>
    <i r="2">
      <x/>
    </i>
    <i r="1">
      <x v="130"/>
    </i>
    <i r="2">
      <x/>
    </i>
    <i>
      <x v="23"/>
    </i>
    <i r="1">
      <x v="52"/>
    </i>
    <i r="2">
      <x v="2"/>
    </i>
    <i r="1">
      <x v="54"/>
    </i>
    <i r="2">
      <x v="2"/>
    </i>
    <i r="1">
      <x v="55"/>
    </i>
    <i r="2">
      <x v="2"/>
    </i>
    <i r="1">
      <x v="63"/>
    </i>
    <i r="2">
      <x/>
    </i>
    <i r="2">
      <x v="2"/>
    </i>
    <i r="1">
      <x v="122"/>
    </i>
    <i r="2">
      <x v="2"/>
    </i>
    <i r="1">
      <x v="125"/>
    </i>
    <i r="2">
      <x v="2"/>
    </i>
    <i>
      <x v="24"/>
    </i>
    <i r="1">
      <x/>
    </i>
    <i r="2">
      <x/>
    </i>
    <i r="1">
      <x v="2"/>
    </i>
    <i r="2">
      <x/>
    </i>
    <i r="1">
      <x v="41"/>
    </i>
    <i r="2">
      <x v="2"/>
    </i>
    <i r="1">
      <x v="126"/>
    </i>
    <i r="2">
      <x/>
    </i>
    <i>
      <x v="25"/>
    </i>
    <i r="1">
      <x v="17"/>
    </i>
    <i r="2">
      <x v="2"/>
    </i>
    <i r="1">
      <x v="18"/>
    </i>
    <i r="2">
      <x v="2"/>
    </i>
    <i r="1">
      <x v="19"/>
    </i>
    <i r="2">
      <x/>
    </i>
    <i r="1">
      <x v="20"/>
    </i>
    <i r="2">
      <x v="2"/>
    </i>
    <i r="1">
      <x v="21"/>
    </i>
    <i r="2">
      <x v="2"/>
    </i>
    <i r="1">
      <x v="26"/>
    </i>
    <i r="2">
      <x/>
    </i>
    <i r="1">
      <x v="60"/>
    </i>
    <i r="2">
      <x/>
    </i>
    <i r="1">
      <x v="61"/>
    </i>
    <i r="2">
      <x v="2"/>
    </i>
    <i r="1">
      <x v="119"/>
    </i>
    <i r="2">
      <x v="2"/>
    </i>
    <i r="1">
      <x v="124"/>
    </i>
    <i r="2">
      <x v="2"/>
    </i>
    <i r="1">
      <x v="127"/>
    </i>
    <i r="2">
      <x v="2"/>
    </i>
    <i>
      <x v="26"/>
    </i>
    <i r="1">
      <x v="7"/>
    </i>
    <i r="2">
      <x v="2"/>
    </i>
    <i r="1">
      <x v="24"/>
    </i>
    <i r="2">
      <x/>
    </i>
    <i r="1">
      <x v="25"/>
    </i>
    <i r="2">
      <x v="2"/>
    </i>
    <i r="1">
      <x v="40"/>
    </i>
    <i r="2">
      <x/>
    </i>
    <i r="1">
      <x v="42"/>
    </i>
    <i r="2">
      <x/>
    </i>
    <i r="1">
      <x v="48"/>
    </i>
    <i r="2">
      <x/>
    </i>
    <i r="1">
      <x v="49"/>
    </i>
    <i r="2">
      <x v="2"/>
    </i>
    <i r="1">
      <x v="57"/>
    </i>
    <i r="2">
      <x/>
    </i>
    <i>
      <x v="27"/>
    </i>
    <i r="1">
      <x v="1"/>
    </i>
    <i r="2">
      <x/>
    </i>
    <i r="1">
      <x v="4"/>
    </i>
    <i r="2">
      <x/>
    </i>
    <i r="1">
      <x v="5"/>
    </i>
    <i r="2">
      <x/>
    </i>
    <i r="1">
      <x v="6"/>
    </i>
    <i r="2">
      <x/>
    </i>
    <i r="1">
      <x v="8"/>
    </i>
    <i r="2">
      <x/>
    </i>
    <i r="1">
      <x v="13"/>
    </i>
    <i r="2">
      <x/>
    </i>
    <i r="1">
      <x v="37"/>
    </i>
    <i r="2">
      <x/>
    </i>
    <i r="1">
      <x v="39"/>
    </i>
    <i r="2">
      <x/>
    </i>
    <i r="1">
      <x v="50"/>
    </i>
    <i r="2">
      <x/>
    </i>
    <i r="1">
      <x v="129"/>
    </i>
    <i r="2">
      <x/>
    </i>
    <i>
      <x v="28"/>
    </i>
    <i r="1">
      <x v="30"/>
    </i>
    <i r="2">
      <x v="2"/>
    </i>
    <i r="1">
      <x v="36"/>
    </i>
    <i r="2">
      <x/>
    </i>
    <i>
      <x v="29"/>
    </i>
    <i r="1">
      <x v="9"/>
    </i>
    <i r="2">
      <x/>
    </i>
    <i r="1">
      <x v="12"/>
    </i>
    <i r="2">
      <x v="2"/>
    </i>
    <i r="1">
      <x v="15"/>
    </i>
    <i r="2">
      <x v="2"/>
    </i>
    <i r="1">
      <x v="27"/>
    </i>
    <i r="2">
      <x v="2"/>
    </i>
    <i r="1">
      <x v="29"/>
    </i>
    <i r="2">
      <x/>
    </i>
    <i r="1">
      <x v="33"/>
    </i>
    <i r="2">
      <x v="2"/>
    </i>
    <i r="1">
      <x v="34"/>
    </i>
    <i r="2">
      <x/>
    </i>
    <i r="1">
      <x v="35"/>
    </i>
    <i r="2">
      <x/>
    </i>
    <i r="1">
      <x v="38"/>
    </i>
    <i r="2">
      <x v="2"/>
    </i>
    <i r="1">
      <x v="67"/>
    </i>
    <i r="2">
      <x v="2"/>
    </i>
    <i r="1">
      <x v="69"/>
    </i>
    <i r="2">
      <x v="2"/>
    </i>
    <i r="1">
      <x v="123"/>
    </i>
    <i r="2">
      <x v="2"/>
    </i>
    <i r="1">
      <x v="131"/>
    </i>
    <i r="2">
      <x v="2"/>
    </i>
    <i t="grand">
      <x/>
    </i>
  </rowItems>
  <colItems count="1">
    <i/>
  </colItems>
  <dataFields count="1">
    <dataField name="Count of Critical Success Factors" fld="12" subtotal="count" baseField="0" baseItem="0"/>
  </dataFields>
  <formats count="313">
    <format dxfId="312">
      <pivotArea dataOnly="0" labelOnly="1" fieldPosition="0">
        <references count="3">
          <reference field="10" count="1" selected="0">
            <x v="0"/>
          </reference>
          <reference field="11" count="1">
            <x v="0"/>
          </reference>
          <reference field="12" count="1" selected="0">
            <x v="44"/>
          </reference>
        </references>
      </pivotArea>
    </format>
    <format dxfId="311">
      <pivotArea dataOnly="0" labelOnly="1" fieldPosition="0">
        <references count="3">
          <reference field="10" count="1" selected="0">
            <x v="1"/>
          </reference>
          <reference field="11" count="2">
            <x v="0"/>
            <x v="2"/>
          </reference>
          <reference field="12" count="1" selected="0">
            <x v="51"/>
          </reference>
        </references>
      </pivotArea>
    </format>
    <format dxfId="310">
      <pivotArea dataOnly="0" labelOnly="1" fieldPosition="0">
        <references count="3">
          <reference field="10" count="1" selected="0">
            <x v="1"/>
          </reference>
          <reference field="11" count="2">
            <x v="0"/>
            <x v="2"/>
          </reference>
          <reference field="12" count="1" selected="0">
            <x v="53"/>
          </reference>
        </references>
      </pivotArea>
    </format>
    <format dxfId="309">
      <pivotArea dataOnly="0" labelOnly="1" fieldPosition="0">
        <references count="3">
          <reference field="10" count="1" selected="0">
            <x v="1"/>
          </reference>
          <reference field="11" count="2">
            <x v="0"/>
            <x v="2"/>
          </reference>
          <reference field="12" count="1" selected="0">
            <x v="59"/>
          </reference>
        </references>
      </pivotArea>
    </format>
    <format dxfId="308">
      <pivotArea dataOnly="0" labelOnly="1" fieldPosition="0">
        <references count="3">
          <reference field="10" count="1" selected="0">
            <x v="1"/>
          </reference>
          <reference field="11" count="2">
            <x v="0"/>
            <x v="2"/>
          </reference>
          <reference field="12" count="1" selected="0">
            <x v="64"/>
          </reference>
        </references>
      </pivotArea>
    </format>
    <format dxfId="307">
      <pivotArea field="10" type="button" dataOnly="0" labelOnly="1" outline="0" axis="axisRow" fieldPosition="0"/>
    </format>
    <format dxfId="306">
      <pivotArea dataOnly="0" labelOnly="1" fieldPosition="0">
        <references count="1">
          <reference field="10" count="0"/>
        </references>
      </pivotArea>
    </format>
    <format dxfId="305">
      <pivotArea dataOnly="0" labelOnly="1" grandRow="1" outline="0" fieldPosition="0"/>
    </format>
    <format dxfId="304">
      <pivotArea dataOnly="0" labelOnly="1" fieldPosition="0">
        <references count="2">
          <reference field="10" count="1" selected="0">
            <x v="0"/>
          </reference>
          <reference field="12" count="4">
            <x v="43"/>
            <x v="44"/>
            <x v="45"/>
            <x v="47"/>
          </reference>
        </references>
      </pivotArea>
    </format>
    <format dxfId="303">
      <pivotArea dataOnly="0" labelOnly="1" fieldPosition="0">
        <references count="2">
          <reference field="10" count="1" selected="0">
            <x v="1"/>
          </reference>
          <reference field="12" count="6">
            <x v="51"/>
            <x v="53"/>
            <x v="59"/>
            <x v="63"/>
            <x v="64"/>
            <x v="73"/>
          </reference>
        </references>
      </pivotArea>
    </format>
    <format dxfId="302">
      <pivotArea dataOnly="0" labelOnly="1" fieldPosition="0">
        <references count="2">
          <reference field="10" count="1" selected="0">
            <x v="2"/>
          </reference>
          <reference field="12" count="2">
            <x v="30"/>
            <x v="36"/>
          </reference>
        </references>
      </pivotArea>
    </format>
    <format dxfId="301">
      <pivotArea dataOnly="0" labelOnly="1" fieldPosition="0">
        <references count="2">
          <reference field="10" count="1" selected="0">
            <x v="3"/>
          </reference>
          <reference field="12" count="6">
            <x v="52"/>
            <x v="54"/>
            <x v="55"/>
            <x v="58"/>
            <x v="62"/>
            <x v="63"/>
          </reference>
        </references>
      </pivotArea>
    </format>
    <format dxfId="300">
      <pivotArea dataOnly="0" labelOnly="1" fieldPosition="0">
        <references count="2">
          <reference field="10" count="1" selected="0">
            <x v="4"/>
          </reference>
          <reference field="12" count="11">
            <x v="16"/>
            <x v="17"/>
            <x v="18"/>
            <x v="19"/>
            <x v="20"/>
            <x v="21"/>
            <x v="22"/>
            <x v="26"/>
            <x v="60"/>
            <x v="61"/>
            <x v="65"/>
          </reference>
        </references>
      </pivotArea>
    </format>
    <format dxfId="299">
      <pivotArea dataOnly="0" labelOnly="1" fieldPosition="0">
        <references count="2">
          <reference field="10" count="1" selected="0">
            <x v="5"/>
          </reference>
          <reference field="12" count="13">
            <x v="9"/>
            <x v="12"/>
            <x v="15"/>
            <x v="27"/>
            <x v="28"/>
            <x v="29"/>
            <x v="32"/>
            <x v="33"/>
            <x v="34"/>
            <x v="35"/>
            <x v="38"/>
            <x v="67"/>
            <x v="69"/>
          </reference>
        </references>
      </pivotArea>
    </format>
    <format dxfId="298">
      <pivotArea dataOnly="0" labelOnly="1" fieldPosition="0">
        <references count="2">
          <reference field="10" count="1" selected="0">
            <x v="6"/>
          </reference>
          <reference field="12" count="4">
            <x v="0"/>
            <x v="2"/>
            <x v="14"/>
            <x v="41"/>
          </reference>
        </references>
      </pivotArea>
    </format>
    <format dxfId="297">
      <pivotArea dataOnly="0" labelOnly="1" fieldPosition="0">
        <references count="2">
          <reference field="10" count="1" selected="0">
            <x v="7"/>
          </reference>
          <reference field="12" count="8">
            <x v="7"/>
            <x v="24"/>
            <x v="25"/>
            <x v="40"/>
            <x v="42"/>
            <x v="48"/>
            <x v="49"/>
            <x v="57"/>
          </reference>
        </references>
      </pivotArea>
    </format>
    <format dxfId="296">
      <pivotArea dataOnly="0" labelOnly="1" fieldPosition="0">
        <references count="2">
          <reference field="10" count="1" selected="0">
            <x v="8"/>
          </reference>
          <reference field="12" count="10">
            <x v="1"/>
            <x v="4"/>
            <x v="5"/>
            <x v="6"/>
            <x v="8"/>
            <x v="13"/>
            <x v="37"/>
            <x v="39"/>
            <x v="50"/>
            <x v="66"/>
          </reference>
        </references>
      </pivotArea>
    </format>
    <format dxfId="295">
      <pivotArea dataOnly="0" labelOnly="1" fieldPosition="0">
        <references count="2">
          <reference field="10" count="1" selected="0">
            <x v="9"/>
          </reference>
          <reference field="12" count="4">
            <x v="3"/>
            <x v="10"/>
            <x v="56"/>
            <x v="71"/>
          </reference>
        </references>
      </pivotArea>
    </format>
    <format dxfId="294">
      <pivotArea dataOnly="0" labelOnly="1" fieldPosition="0">
        <references count="2">
          <reference field="10" count="1" selected="0">
            <x v="12"/>
          </reference>
          <reference field="12" count="4">
            <x v="78"/>
            <x v="79"/>
            <x v="80"/>
            <x v="81"/>
          </reference>
        </references>
      </pivotArea>
    </format>
    <format dxfId="293">
      <pivotArea dataOnly="0" labelOnly="1" fieldPosition="0">
        <references count="2">
          <reference field="10" count="1" selected="0">
            <x v="13"/>
          </reference>
          <reference field="12" count="3">
            <x v="82"/>
            <x v="83"/>
            <x v="84"/>
          </reference>
        </references>
      </pivotArea>
    </format>
    <format dxfId="292">
      <pivotArea dataOnly="0" labelOnly="1" fieldPosition="0">
        <references count="2">
          <reference field="10" count="1" selected="0">
            <x v="14"/>
          </reference>
          <reference field="12" count="4">
            <x v="85"/>
            <x v="86"/>
            <x v="87"/>
            <x v="88"/>
          </reference>
        </references>
      </pivotArea>
    </format>
    <format dxfId="291">
      <pivotArea dataOnly="0" labelOnly="1" fieldPosition="0">
        <references count="2">
          <reference field="10" count="1" selected="0">
            <x v="15"/>
          </reference>
          <reference field="12" count="2">
            <x v="89"/>
            <x v="90"/>
          </reference>
        </references>
      </pivotArea>
    </format>
    <format dxfId="290">
      <pivotArea dataOnly="0" labelOnly="1" fieldPosition="0">
        <references count="2">
          <reference field="10" count="1" selected="0">
            <x v="16"/>
          </reference>
          <reference field="12" count="2">
            <x v="91"/>
            <x v="92"/>
          </reference>
        </references>
      </pivotArea>
    </format>
    <format dxfId="289">
      <pivotArea dataOnly="0" labelOnly="1" fieldPosition="0">
        <references count="2">
          <reference field="10" count="1" selected="0">
            <x v="17"/>
          </reference>
          <reference field="12" count="1">
            <x v="93"/>
          </reference>
        </references>
      </pivotArea>
    </format>
    <format dxfId="288">
      <pivotArea dataOnly="0" labelOnly="1" fieldPosition="0">
        <references count="2">
          <reference field="10" count="1" selected="0">
            <x v="18"/>
          </reference>
          <reference field="12" count="1">
            <x v="94"/>
          </reference>
        </references>
      </pivotArea>
    </format>
    <format dxfId="287">
      <pivotArea dataOnly="0" labelOnly="1" fieldPosition="0">
        <references count="3">
          <reference field="10" count="1" selected="0">
            <x v="0"/>
          </reference>
          <reference field="11" count="1">
            <x v="0"/>
          </reference>
          <reference field="12" count="1" selected="0">
            <x v="43"/>
          </reference>
        </references>
      </pivotArea>
    </format>
    <format dxfId="286">
      <pivotArea dataOnly="0" labelOnly="1" fieldPosition="0">
        <references count="3">
          <reference field="10" count="1" selected="0">
            <x v="0"/>
          </reference>
          <reference field="11" count="1">
            <x v="0"/>
          </reference>
          <reference field="12" count="1" selected="0">
            <x v="45"/>
          </reference>
        </references>
      </pivotArea>
    </format>
    <format dxfId="285">
      <pivotArea dataOnly="0" labelOnly="1" fieldPosition="0">
        <references count="3">
          <reference field="10" count="1" selected="0">
            <x v="0"/>
          </reference>
          <reference field="11" count="1">
            <x v="0"/>
          </reference>
          <reference field="12" count="1" selected="0">
            <x v="47"/>
          </reference>
        </references>
      </pivotArea>
    </format>
    <format dxfId="284">
      <pivotArea dataOnly="0" labelOnly="1" fieldPosition="0">
        <references count="3">
          <reference field="10" count="1" selected="0">
            <x v="1"/>
          </reference>
          <reference field="11" count="1">
            <x v="2"/>
          </reference>
          <reference field="12" count="1" selected="0">
            <x v="51"/>
          </reference>
        </references>
      </pivotArea>
    </format>
    <format dxfId="283">
      <pivotArea dataOnly="0" labelOnly="1" fieldPosition="0">
        <references count="3">
          <reference field="10" count="1" selected="0">
            <x v="1"/>
          </reference>
          <reference field="11" count="1">
            <x v="2"/>
          </reference>
          <reference field="12" count="1" selected="0">
            <x v="53"/>
          </reference>
        </references>
      </pivotArea>
    </format>
    <format dxfId="282">
      <pivotArea dataOnly="0" labelOnly="1" fieldPosition="0">
        <references count="3">
          <reference field="10" count="1" selected="0">
            <x v="1"/>
          </reference>
          <reference field="11" count="1">
            <x v="0"/>
          </reference>
          <reference field="12" count="1" selected="0">
            <x v="59"/>
          </reference>
        </references>
      </pivotArea>
    </format>
    <format dxfId="281">
      <pivotArea dataOnly="0" labelOnly="1" fieldPosition="0">
        <references count="3">
          <reference field="10" count="1" selected="0">
            <x v="1"/>
          </reference>
          <reference field="11" count="1">
            <x v="0"/>
          </reference>
          <reference field="12" count="1" selected="0">
            <x v="63"/>
          </reference>
        </references>
      </pivotArea>
    </format>
    <format dxfId="280">
      <pivotArea dataOnly="0" labelOnly="1" fieldPosition="0">
        <references count="3">
          <reference field="10" count="1" selected="0">
            <x v="1"/>
          </reference>
          <reference field="11" count="1">
            <x v="2"/>
          </reference>
          <reference field="12" count="1" selected="0">
            <x v="64"/>
          </reference>
        </references>
      </pivotArea>
    </format>
    <format dxfId="279">
      <pivotArea dataOnly="0" labelOnly="1" fieldPosition="0">
        <references count="3">
          <reference field="10" count="1" selected="0">
            <x v="1"/>
          </reference>
          <reference field="11" count="1">
            <x v="0"/>
          </reference>
          <reference field="12" count="1" selected="0">
            <x v="73"/>
          </reference>
        </references>
      </pivotArea>
    </format>
    <format dxfId="278">
      <pivotArea dataOnly="0" labelOnly="1" fieldPosition="0">
        <references count="3">
          <reference field="10" count="1" selected="0">
            <x v="2"/>
          </reference>
          <reference field="11" count="1">
            <x v="2"/>
          </reference>
          <reference field="12" count="1" selected="0">
            <x v="30"/>
          </reference>
        </references>
      </pivotArea>
    </format>
    <format dxfId="277">
      <pivotArea dataOnly="0" labelOnly="1" fieldPosition="0">
        <references count="3">
          <reference field="10" count="1" selected="0">
            <x v="2"/>
          </reference>
          <reference field="11" count="1">
            <x v="0"/>
          </reference>
          <reference field="12" count="1" selected="0">
            <x v="36"/>
          </reference>
        </references>
      </pivotArea>
    </format>
    <format dxfId="276">
      <pivotArea dataOnly="0" labelOnly="1" fieldPosition="0">
        <references count="3">
          <reference field="10" count="1" selected="0">
            <x v="3"/>
          </reference>
          <reference field="11" count="1">
            <x v="2"/>
          </reference>
          <reference field="12" count="1" selected="0">
            <x v="52"/>
          </reference>
        </references>
      </pivotArea>
    </format>
    <format dxfId="275">
      <pivotArea dataOnly="0" labelOnly="1" fieldPosition="0">
        <references count="3">
          <reference field="10" count="1" selected="0">
            <x v="3"/>
          </reference>
          <reference field="11" count="1">
            <x v="2"/>
          </reference>
          <reference field="12" count="1" selected="0">
            <x v="54"/>
          </reference>
        </references>
      </pivotArea>
    </format>
    <format dxfId="274">
      <pivotArea dataOnly="0" labelOnly="1" fieldPosition="0">
        <references count="3">
          <reference field="10" count="1" selected="0">
            <x v="3"/>
          </reference>
          <reference field="11" count="1">
            <x v="2"/>
          </reference>
          <reference field="12" count="1" selected="0">
            <x v="55"/>
          </reference>
        </references>
      </pivotArea>
    </format>
    <format dxfId="273">
      <pivotArea dataOnly="0" labelOnly="1" fieldPosition="0">
        <references count="3">
          <reference field="10" count="1" selected="0">
            <x v="3"/>
          </reference>
          <reference field="11" count="1">
            <x v="2"/>
          </reference>
          <reference field="12" count="1" selected="0">
            <x v="58"/>
          </reference>
        </references>
      </pivotArea>
    </format>
    <format dxfId="272">
      <pivotArea dataOnly="0" labelOnly="1" fieldPosition="0">
        <references count="3">
          <reference field="10" count="1" selected="0">
            <x v="3"/>
          </reference>
          <reference field="11" count="1">
            <x v="2"/>
          </reference>
          <reference field="12" count="1" selected="0">
            <x v="62"/>
          </reference>
        </references>
      </pivotArea>
    </format>
    <format dxfId="271">
      <pivotArea dataOnly="0" labelOnly="1" fieldPosition="0">
        <references count="3">
          <reference field="10" count="1" selected="0">
            <x v="3"/>
          </reference>
          <reference field="11" count="2">
            <x v="0"/>
            <x v="2"/>
          </reference>
          <reference field="12" count="1" selected="0">
            <x v="63"/>
          </reference>
        </references>
      </pivotArea>
    </format>
    <format dxfId="270">
      <pivotArea dataOnly="0" labelOnly="1" fieldPosition="0">
        <references count="3">
          <reference field="10" count="1" selected="0">
            <x v="4"/>
          </reference>
          <reference field="11" count="1">
            <x v="2"/>
          </reference>
          <reference field="12" count="1" selected="0">
            <x v="16"/>
          </reference>
        </references>
      </pivotArea>
    </format>
    <format dxfId="269">
      <pivotArea dataOnly="0" labelOnly="1" fieldPosition="0">
        <references count="3">
          <reference field="10" count="1" selected="0">
            <x v="4"/>
          </reference>
          <reference field="11" count="1">
            <x v="2"/>
          </reference>
          <reference field="12" count="1" selected="0">
            <x v="17"/>
          </reference>
        </references>
      </pivotArea>
    </format>
    <format dxfId="268">
      <pivotArea dataOnly="0" labelOnly="1" fieldPosition="0">
        <references count="3">
          <reference field="10" count="1" selected="0">
            <x v="4"/>
          </reference>
          <reference field="11" count="1">
            <x v="2"/>
          </reference>
          <reference field="12" count="1" selected="0">
            <x v="18"/>
          </reference>
        </references>
      </pivotArea>
    </format>
    <format dxfId="267">
      <pivotArea dataOnly="0" labelOnly="1" fieldPosition="0">
        <references count="3">
          <reference field="10" count="1" selected="0">
            <x v="4"/>
          </reference>
          <reference field="11" count="1">
            <x v="0"/>
          </reference>
          <reference field="12" count="1" selected="0">
            <x v="19"/>
          </reference>
        </references>
      </pivotArea>
    </format>
    <format dxfId="266">
      <pivotArea dataOnly="0" labelOnly="1" fieldPosition="0">
        <references count="3">
          <reference field="10" count="1" selected="0">
            <x v="4"/>
          </reference>
          <reference field="11" count="1">
            <x v="2"/>
          </reference>
          <reference field="12" count="1" selected="0">
            <x v="20"/>
          </reference>
        </references>
      </pivotArea>
    </format>
    <format dxfId="265">
      <pivotArea dataOnly="0" labelOnly="1" fieldPosition="0">
        <references count="3">
          <reference field="10" count="1" selected="0">
            <x v="4"/>
          </reference>
          <reference field="11" count="1">
            <x v="2"/>
          </reference>
          <reference field="12" count="1" selected="0">
            <x v="21"/>
          </reference>
        </references>
      </pivotArea>
    </format>
    <format dxfId="264">
      <pivotArea dataOnly="0" labelOnly="1" fieldPosition="0">
        <references count="3">
          <reference field="10" count="1" selected="0">
            <x v="4"/>
          </reference>
          <reference field="11" count="1">
            <x v="2"/>
          </reference>
          <reference field="12" count="1" selected="0">
            <x v="22"/>
          </reference>
        </references>
      </pivotArea>
    </format>
    <format dxfId="263">
      <pivotArea dataOnly="0" labelOnly="1" fieldPosition="0">
        <references count="3">
          <reference field="10" count="1" selected="0">
            <x v="4"/>
          </reference>
          <reference field="11" count="1">
            <x v="0"/>
          </reference>
          <reference field="12" count="1" selected="0">
            <x v="26"/>
          </reference>
        </references>
      </pivotArea>
    </format>
    <format dxfId="262">
      <pivotArea dataOnly="0" labelOnly="1" fieldPosition="0">
        <references count="3">
          <reference field="10" count="1" selected="0">
            <x v="4"/>
          </reference>
          <reference field="11" count="1">
            <x v="0"/>
          </reference>
          <reference field="12" count="1" selected="0">
            <x v="60"/>
          </reference>
        </references>
      </pivotArea>
    </format>
    <format dxfId="261">
      <pivotArea dataOnly="0" labelOnly="1" fieldPosition="0">
        <references count="3">
          <reference field="10" count="1" selected="0">
            <x v="4"/>
          </reference>
          <reference field="11" count="1">
            <x v="2"/>
          </reference>
          <reference field="12" count="1" selected="0">
            <x v="61"/>
          </reference>
        </references>
      </pivotArea>
    </format>
    <format dxfId="260">
      <pivotArea dataOnly="0" labelOnly="1" fieldPosition="0">
        <references count="3">
          <reference field="10" count="1" selected="0">
            <x v="4"/>
          </reference>
          <reference field="11" count="1">
            <x v="2"/>
          </reference>
          <reference field="12" count="1" selected="0">
            <x v="65"/>
          </reference>
        </references>
      </pivotArea>
    </format>
    <format dxfId="259">
      <pivotArea dataOnly="0" labelOnly="1" fieldPosition="0">
        <references count="3">
          <reference field="10" count="1" selected="0">
            <x v="5"/>
          </reference>
          <reference field="11" count="1">
            <x v="0"/>
          </reference>
          <reference field="12" count="1" selected="0">
            <x v="9"/>
          </reference>
        </references>
      </pivotArea>
    </format>
    <format dxfId="258">
      <pivotArea dataOnly="0" labelOnly="1" fieldPosition="0">
        <references count="3">
          <reference field="10" count="1" selected="0">
            <x v="5"/>
          </reference>
          <reference field="11" count="1">
            <x v="2"/>
          </reference>
          <reference field="12" count="1" selected="0">
            <x v="12"/>
          </reference>
        </references>
      </pivotArea>
    </format>
    <format dxfId="257">
      <pivotArea dataOnly="0" labelOnly="1" fieldPosition="0">
        <references count="3">
          <reference field="10" count="1" selected="0">
            <x v="5"/>
          </reference>
          <reference field="11" count="1">
            <x v="2"/>
          </reference>
          <reference field="12" count="1" selected="0">
            <x v="15"/>
          </reference>
        </references>
      </pivotArea>
    </format>
    <format dxfId="256">
      <pivotArea dataOnly="0" labelOnly="1" fieldPosition="0">
        <references count="3">
          <reference field="10" count="1" selected="0">
            <x v="5"/>
          </reference>
          <reference field="11" count="1">
            <x v="2"/>
          </reference>
          <reference field="12" count="1" selected="0">
            <x v="27"/>
          </reference>
        </references>
      </pivotArea>
    </format>
    <format dxfId="255">
      <pivotArea dataOnly="0" labelOnly="1" fieldPosition="0">
        <references count="3">
          <reference field="10" count="1" selected="0">
            <x v="5"/>
          </reference>
          <reference field="11" count="1">
            <x v="2"/>
          </reference>
          <reference field="12" count="1" selected="0">
            <x v="28"/>
          </reference>
        </references>
      </pivotArea>
    </format>
    <format dxfId="254">
      <pivotArea dataOnly="0" labelOnly="1" fieldPosition="0">
        <references count="3">
          <reference field="10" count="1" selected="0">
            <x v="5"/>
          </reference>
          <reference field="11" count="1">
            <x v="0"/>
          </reference>
          <reference field="12" count="1" selected="0">
            <x v="29"/>
          </reference>
        </references>
      </pivotArea>
    </format>
    <format dxfId="253">
      <pivotArea dataOnly="0" labelOnly="1" fieldPosition="0">
        <references count="3">
          <reference field="10" count="1" selected="0">
            <x v="5"/>
          </reference>
          <reference field="11" count="1">
            <x v="2"/>
          </reference>
          <reference field="12" count="1" selected="0">
            <x v="32"/>
          </reference>
        </references>
      </pivotArea>
    </format>
    <format dxfId="252">
      <pivotArea dataOnly="0" labelOnly="1" fieldPosition="0">
        <references count="3">
          <reference field="10" count="1" selected="0">
            <x v="5"/>
          </reference>
          <reference field="11" count="1">
            <x v="2"/>
          </reference>
          <reference field="12" count="1" selected="0">
            <x v="33"/>
          </reference>
        </references>
      </pivotArea>
    </format>
    <format dxfId="251">
      <pivotArea dataOnly="0" labelOnly="1" fieldPosition="0">
        <references count="3">
          <reference field="10" count="1" selected="0">
            <x v="5"/>
          </reference>
          <reference field="11" count="1">
            <x v="0"/>
          </reference>
          <reference field="12" count="1" selected="0">
            <x v="34"/>
          </reference>
        </references>
      </pivotArea>
    </format>
    <format dxfId="250">
      <pivotArea dataOnly="0" labelOnly="1" fieldPosition="0">
        <references count="3">
          <reference field="10" count="1" selected="0">
            <x v="5"/>
          </reference>
          <reference field="11" count="1">
            <x v="0"/>
          </reference>
          <reference field="12" count="1" selected="0">
            <x v="35"/>
          </reference>
        </references>
      </pivotArea>
    </format>
    <format dxfId="249">
      <pivotArea dataOnly="0" labelOnly="1" fieldPosition="0">
        <references count="3">
          <reference field="10" count="1" selected="0">
            <x v="5"/>
          </reference>
          <reference field="11" count="1">
            <x v="2"/>
          </reference>
          <reference field="12" count="1" selected="0">
            <x v="38"/>
          </reference>
        </references>
      </pivotArea>
    </format>
    <format dxfId="248">
      <pivotArea dataOnly="0" labelOnly="1" fieldPosition="0">
        <references count="3">
          <reference field="10" count="1" selected="0">
            <x v="5"/>
          </reference>
          <reference field="11" count="1">
            <x v="2"/>
          </reference>
          <reference field="12" count="1" selected="0">
            <x v="67"/>
          </reference>
        </references>
      </pivotArea>
    </format>
    <format dxfId="247">
      <pivotArea dataOnly="0" labelOnly="1" fieldPosition="0">
        <references count="3">
          <reference field="10" count="1" selected="0">
            <x v="5"/>
          </reference>
          <reference field="11" count="1">
            <x v="2"/>
          </reference>
          <reference field="12" count="1" selected="0">
            <x v="69"/>
          </reference>
        </references>
      </pivotArea>
    </format>
    <format dxfId="246">
      <pivotArea dataOnly="0" labelOnly="1" fieldPosition="0">
        <references count="3">
          <reference field="10" count="1" selected="0">
            <x v="6"/>
          </reference>
          <reference field="11" count="1">
            <x v="0"/>
          </reference>
          <reference field="12" count="1" selected="0">
            <x v="0"/>
          </reference>
        </references>
      </pivotArea>
    </format>
    <format dxfId="245">
      <pivotArea dataOnly="0" labelOnly="1" fieldPosition="0">
        <references count="3">
          <reference field="10" count="1" selected="0">
            <x v="6"/>
          </reference>
          <reference field="11" count="1">
            <x v="0"/>
          </reference>
          <reference field="12" count="1" selected="0">
            <x v="2"/>
          </reference>
        </references>
      </pivotArea>
    </format>
    <format dxfId="244">
      <pivotArea dataOnly="0" labelOnly="1" fieldPosition="0">
        <references count="3">
          <reference field="10" count="1" selected="0">
            <x v="6"/>
          </reference>
          <reference field="11" count="1">
            <x v="0"/>
          </reference>
          <reference field="12" count="1" selected="0">
            <x v="14"/>
          </reference>
        </references>
      </pivotArea>
    </format>
    <format dxfId="243">
      <pivotArea dataOnly="0" labelOnly="1" fieldPosition="0">
        <references count="3">
          <reference field="10" count="1" selected="0">
            <x v="6"/>
          </reference>
          <reference field="11" count="1">
            <x v="2"/>
          </reference>
          <reference field="12" count="1" selected="0">
            <x v="41"/>
          </reference>
        </references>
      </pivotArea>
    </format>
    <format dxfId="242">
      <pivotArea dataOnly="0" labelOnly="1" fieldPosition="0">
        <references count="3">
          <reference field="10" count="1" selected="0">
            <x v="7"/>
          </reference>
          <reference field="11" count="1">
            <x v="2"/>
          </reference>
          <reference field="12" count="1" selected="0">
            <x v="7"/>
          </reference>
        </references>
      </pivotArea>
    </format>
    <format dxfId="241">
      <pivotArea dataOnly="0" labelOnly="1" fieldPosition="0">
        <references count="3">
          <reference field="10" count="1" selected="0">
            <x v="7"/>
          </reference>
          <reference field="11" count="1">
            <x v="0"/>
          </reference>
          <reference field="12" count="1" selected="0">
            <x v="24"/>
          </reference>
        </references>
      </pivotArea>
    </format>
    <format dxfId="240">
      <pivotArea dataOnly="0" labelOnly="1" fieldPosition="0">
        <references count="3">
          <reference field="10" count="1" selected="0">
            <x v="7"/>
          </reference>
          <reference field="11" count="1">
            <x v="2"/>
          </reference>
          <reference field="12" count="1" selected="0">
            <x v="25"/>
          </reference>
        </references>
      </pivotArea>
    </format>
    <format dxfId="239">
      <pivotArea dataOnly="0" labelOnly="1" fieldPosition="0">
        <references count="3">
          <reference field="10" count="1" selected="0">
            <x v="7"/>
          </reference>
          <reference field="11" count="1">
            <x v="0"/>
          </reference>
          <reference field="12" count="1" selected="0">
            <x v="40"/>
          </reference>
        </references>
      </pivotArea>
    </format>
    <format dxfId="238">
      <pivotArea dataOnly="0" labelOnly="1" fieldPosition="0">
        <references count="3">
          <reference field="10" count="1" selected="0">
            <x v="7"/>
          </reference>
          <reference field="11" count="1">
            <x v="0"/>
          </reference>
          <reference field="12" count="1" selected="0">
            <x v="42"/>
          </reference>
        </references>
      </pivotArea>
    </format>
    <format dxfId="237">
      <pivotArea dataOnly="0" labelOnly="1" fieldPosition="0">
        <references count="3">
          <reference field="10" count="1" selected="0">
            <x v="7"/>
          </reference>
          <reference field="11" count="1">
            <x v="0"/>
          </reference>
          <reference field="12" count="1" selected="0">
            <x v="48"/>
          </reference>
        </references>
      </pivotArea>
    </format>
    <format dxfId="236">
      <pivotArea dataOnly="0" labelOnly="1" fieldPosition="0">
        <references count="3">
          <reference field="10" count="1" selected="0">
            <x v="7"/>
          </reference>
          <reference field="11" count="1">
            <x v="2"/>
          </reference>
          <reference field="12" count="1" selected="0">
            <x v="49"/>
          </reference>
        </references>
      </pivotArea>
    </format>
    <format dxfId="235">
      <pivotArea dataOnly="0" labelOnly="1" fieldPosition="0">
        <references count="3">
          <reference field="10" count="1" selected="0">
            <x v="7"/>
          </reference>
          <reference field="11" count="1">
            <x v="0"/>
          </reference>
          <reference field="12" count="1" selected="0">
            <x v="57"/>
          </reference>
        </references>
      </pivotArea>
    </format>
    <format dxfId="234">
      <pivotArea dataOnly="0" labelOnly="1" fieldPosition="0">
        <references count="3">
          <reference field="10" count="1" selected="0">
            <x v="8"/>
          </reference>
          <reference field="11" count="1">
            <x v="0"/>
          </reference>
          <reference field="12" count="1" selected="0">
            <x v="1"/>
          </reference>
        </references>
      </pivotArea>
    </format>
    <format dxfId="233">
      <pivotArea dataOnly="0" labelOnly="1" fieldPosition="0">
        <references count="3">
          <reference field="10" count="1" selected="0">
            <x v="8"/>
          </reference>
          <reference field="11" count="1">
            <x v="0"/>
          </reference>
          <reference field="12" count="1" selected="0">
            <x v="4"/>
          </reference>
        </references>
      </pivotArea>
    </format>
    <format dxfId="232">
      <pivotArea dataOnly="0" labelOnly="1" fieldPosition="0">
        <references count="3">
          <reference field="10" count="1" selected="0">
            <x v="8"/>
          </reference>
          <reference field="11" count="1">
            <x v="0"/>
          </reference>
          <reference field="12" count="1" selected="0">
            <x v="5"/>
          </reference>
        </references>
      </pivotArea>
    </format>
    <format dxfId="231">
      <pivotArea dataOnly="0" labelOnly="1" fieldPosition="0">
        <references count="3">
          <reference field="10" count="1" selected="0">
            <x v="8"/>
          </reference>
          <reference field="11" count="1">
            <x v="0"/>
          </reference>
          <reference field="12" count="1" selected="0">
            <x v="6"/>
          </reference>
        </references>
      </pivotArea>
    </format>
    <format dxfId="230">
      <pivotArea dataOnly="0" labelOnly="1" fieldPosition="0">
        <references count="3">
          <reference field="10" count="1" selected="0">
            <x v="8"/>
          </reference>
          <reference field="11" count="1">
            <x v="0"/>
          </reference>
          <reference field="12" count="1" selected="0">
            <x v="8"/>
          </reference>
        </references>
      </pivotArea>
    </format>
    <format dxfId="229">
      <pivotArea dataOnly="0" labelOnly="1" fieldPosition="0">
        <references count="3">
          <reference field="10" count="1" selected="0">
            <x v="8"/>
          </reference>
          <reference field="11" count="1">
            <x v="0"/>
          </reference>
          <reference field="12" count="1" selected="0">
            <x v="13"/>
          </reference>
        </references>
      </pivotArea>
    </format>
    <format dxfId="228">
      <pivotArea dataOnly="0" labelOnly="1" fieldPosition="0">
        <references count="3">
          <reference field="10" count="1" selected="0">
            <x v="8"/>
          </reference>
          <reference field="11" count="1">
            <x v="0"/>
          </reference>
          <reference field="12" count="1" selected="0">
            <x v="37"/>
          </reference>
        </references>
      </pivotArea>
    </format>
    <format dxfId="227">
      <pivotArea dataOnly="0" labelOnly="1" fieldPosition="0">
        <references count="3">
          <reference field="10" count="1" selected="0">
            <x v="8"/>
          </reference>
          <reference field="11" count="1">
            <x v="0"/>
          </reference>
          <reference field="12" count="1" selected="0">
            <x v="39"/>
          </reference>
        </references>
      </pivotArea>
    </format>
    <format dxfId="226">
      <pivotArea dataOnly="0" labelOnly="1" fieldPosition="0">
        <references count="3">
          <reference field="10" count="1" selected="0">
            <x v="8"/>
          </reference>
          <reference field="11" count="1">
            <x v="0"/>
          </reference>
          <reference field="12" count="1" selected="0">
            <x v="50"/>
          </reference>
        </references>
      </pivotArea>
    </format>
    <format dxfId="225">
      <pivotArea dataOnly="0" labelOnly="1" fieldPosition="0">
        <references count="3">
          <reference field="10" count="1" selected="0">
            <x v="8"/>
          </reference>
          <reference field="11" count="1">
            <x v="0"/>
          </reference>
          <reference field="12" count="1" selected="0">
            <x v="66"/>
          </reference>
        </references>
      </pivotArea>
    </format>
    <format dxfId="224">
      <pivotArea dataOnly="0" labelOnly="1" fieldPosition="0">
        <references count="3">
          <reference field="10" count="1" selected="0">
            <x v="9"/>
          </reference>
          <reference field="11" count="1">
            <x v="0"/>
          </reference>
          <reference field="12" count="1" selected="0">
            <x v="3"/>
          </reference>
        </references>
      </pivotArea>
    </format>
    <format dxfId="223">
      <pivotArea dataOnly="0" labelOnly="1" fieldPosition="0">
        <references count="3">
          <reference field="10" count="1" selected="0">
            <x v="9"/>
          </reference>
          <reference field="11" count="1">
            <x v="2"/>
          </reference>
          <reference field="12" count="1" selected="0">
            <x v="10"/>
          </reference>
        </references>
      </pivotArea>
    </format>
    <format dxfId="222">
      <pivotArea dataOnly="0" labelOnly="1" fieldPosition="0">
        <references count="3">
          <reference field="10" count="1" selected="0">
            <x v="9"/>
          </reference>
          <reference field="11" count="1">
            <x v="0"/>
          </reference>
          <reference field="12" count="1" selected="0">
            <x v="56"/>
          </reference>
        </references>
      </pivotArea>
    </format>
    <format dxfId="221">
      <pivotArea dataOnly="0" labelOnly="1" fieldPosition="0">
        <references count="3">
          <reference field="10" count="1" selected="0">
            <x v="9"/>
          </reference>
          <reference field="11" count="1">
            <x v="0"/>
          </reference>
          <reference field="12" count="1" selected="0">
            <x v="71"/>
          </reference>
        </references>
      </pivotArea>
    </format>
    <format dxfId="220">
      <pivotArea dataOnly="0" labelOnly="1" fieldPosition="0">
        <references count="3">
          <reference field="10" count="1" selected="0">
            <x v="12"/>
          </reference>
          <reference field="11" count="1">
            <x v="0"/>
          </reference>
          <reference field="12" count="1" selected="0">
            <x v="78"/>
          </reference>
        </references>
      </pivotArea>
    </format>
    <format dxfId="219">
      <pivotArea dataOnly="0" labelOnly="1" fieldPosition="0">
        <references count="3">
          <reference field="10" count="1" selected="0">
            <x v="12"/>
          </reference>
          <reference field="11" count="2">
            <x v="0"/>
            <x v="2"/>
          </reference>
          <reference field="12" count="1" selected="0">
            <x v="79"/>
          </reference>
        </references>
      </pivotArea>
    </format>
    <format dxfId="218">
      <pivotArea dataOnly="0" labelOnly="1" fieldPosition="0">
        <references count="3">
          <reference field="10" count="1" selected="0">
            <x v="12"/>
          </reference>
          <reference field="11" count="1">
            <x v="0"/>
          </reference>
          <reference field="12" count="1" selected="0">
            <x v="80"/>
          </reference>
        </references>
      </pivotArea>
    </format>
    <format dxfId="217">
      <pivotArea dataOnly="0" labelOnly="1" fieldPosition="0">
        <references count="3">
          <reference field="10" count="1" selected="0">
            <x v="12"/>
          </reference>
          <reference field="11" count="1">
            <x v="2"/>
          </reference>
          <reference field="12" count="1" selected="0">
            <x v="81"/>
          </reference>
        </references>
      </pivotArea>
    </format>
    <format dxfId="216">
      <pivotArea dataOnly="0" labelOnly="1" fieldPosition="0">
        <references count="3">
          <reference field="10" count="1" selected="0">
            <x v="13"/>
          </reference>
          <reference field="11" count="2">
            <x v="0"/>
            <x v="2"/>
          </reference>
          <reference field="12" count="1" selected="0">
            <x v="82"/>
          </reference>
        </references>
      </pivotArea>
    </format>
    <format dxfId="215">
      <pivotArea dataOnly="0" labelOnly="1" fieldPosition="0">
        <references count="3">
          <reference field="10" count="1" selected="0">
            <x v="13"/>
          </reference>
          <reference field="11" count="2">
            <x v="0"/>
            <x v="2"/>
          </reference>
          <reference field="12" count="1" selected="0">
            <x v="83"/>
          </reference>
        </references>
      </pivotArea>
    </format>
    <format dxfId="214">
      <pivotArea dataOnly="0" labelOnly="1" fieldPosition="0">
        <references count="3">
          <reference field="10" count="1" selected="0">
            <x v="13"/>
          </reference>
          <reference field="11" count="1">
            <x v="0"/>
          </reference>
          <reference field="12" count="1" selected="0">
            <x v="84"/>
          </reference>
        </references>
      </pivotArea>
    </format>
    <format dxfId="213">
      <pivotArea dataOnly="0" labelOnly="1" fieldPosition="0">
        <references count="3">
          <reference field="10" count="1" selected="0">
            <x v="14"/>
          </reference>
          <reference field="11" count="1">
            <x v="0"/>
          </reference>
          <reference field="12" count="1" selected="0">
            <x v="85"/>
          </reference>
        </references>
      </pivotArea>
    </format>
    <format dxfId="212">
      <pivotArea dataOnly="0" labelOnly="1" fieldPosition="0">
        <references count="3">
          <reference field="10" count="1" selected="0">
            <x v="14"/>
          </reference>
          <reference field="11" count="1">
            <x v="0"/>
          </reference>
          <reference field="12" count="1" selected="0">
            <x v="86"/>
          </reference>
        </references>
      </pivotArea>
    </format>
    <format dxfId="211">
      <pivotArea dataOnly="0" labelOnly="1" fieldPosition="0">
        <references count="3">
          <reference field="10" count="1" selected="0">
            <x v="14"/>
          </reference>
          <reference field="11" count="2">
            <x v="0"/>
            <x v="2"/>
          </reference>
          <reference field="12" count="1" selected="0">
            <x v="87"/>
          </reference>
        </references>
      </pivotArea>
    </format>
    <format dxfId="210">
      <pivotArea dataOnly="0" labelOnly="1" fieldPosition="0">
        <references count="3">
          <reference field="10" count="1" selected="0">
            <x v="14"/>
          </reference>
          <reference field="11" count="1">
            <x v="2"/>
          </reference>
          <reference field="12" count="1" selected="0">
            <x v="88"/>
          </reference>
        </references>
      </pivotArea>
    </format>
    <format dxfId="209">
      <pivotArea dataOnly="0" labelOnly="1" fieldPosition="0">
        <references count="3">
          <reference field="10" count="1" selected="0">
            <x v="15"/>
          </reference>
          <reference field="11" count="1">
            <x v="0"/>
          </reference>
          <reference field="12" count="1" selected="0">
            <x v="89"/>
          </reference>
        </references>
      </pivotArea>
    </format>
    <format dxfId="208">
      <pivotArea dataOnly="0" labelOnly="1" fieldPosition="0">
        <references count="3">
          <reference field="10" count="1" selected="0">
            <x v="15"/>
          </reference>
          <reference field="11" count="1">
            <x v="2"/>
          </reference>
          <reference field="12" count="1" selected="0">
            <x v="90"/>
          </reference>
        </references>
      </pivotArea>
    </format>
    <format dxfId="207">
      <pivotArea dataOnly="0" labelOnly="1" fieldPosition="0">
        <references count="3">
          <reference field="10" count="1" selected="0">
            <x v="16"/>
          </reference>
          <reference field="11" count="1">
            <x v="2"/>
          </reference>
          <reference field="12" count="1" selected="0">
            <x v="91"/>
          </reference>
        </references>
      </pivotArea>
    </format>
    <format dxfId="206">
      <pivotArea dataOnly="0" labelOnly="1" fieldPosition="0">
        <references count="3">
          <reference field="10" count="1" selected="0">
            <x v="16"/>
          </reference>
          <reference field="11" count="1">
            <x v="0"/>
          </reference>
          <reference field="12" count="1" selected="0">
            <x v="92"/>
          </reference>
        </references>
      </pivotArea>
    </format>
    <format dxfId="205">
      <pivotArea dataOnly="0" labelOnly="1" fieldPosition="0">
        <references count="3">
          <reference field="10" count="1" selected="0">
            <x v="17"/>
          </reference>
          <reference field="11" count="1">
            <x v="2"/>
          </reference>
          <reference field="12" count="1" selected="0">
            <x v="93"/>
          </reference>
        </references>
      </pivotArea>
    </format>
    <format dxfId="204">
      <pivotArea dataOnly="0" labelOnly="1" fieldPosition="0">
        <references count="3">
          <reference field="10" count="1" selected="0">
            <x v="18"/>
          </reference>
          <reference field="11" count="1">
            <x v="2"/>
          </reference>
          <reference field="12" count="1" selected="0">
            <x v="94"/>
          </reference>
        </references>
      </pivotArea>
    </format>
    <format dxfId="203">
      <pivotArea field="10" type="button" dataOnly="0" labelOnly="1" outline="0" axis="axisRow" fieldPosition="0"/>
    </format>
    <format dxfId="202">
      <pivotArea dataOnly="0" labelOnly="1" fieldPosition="0">
        <references count="1">
          <reference field="10" count="0"/>
        </references>
      </pivotArea>
    </format>
    <format dxfId="201">
      <pivotArea dataOnly="0" labelOnly="1" grandRow="1" outline="0" fieldPosition="0"/>
    </format>
    <format dxfId="200">
      <pivotArea dataOnly="0" labelOnly="1" fieldPosition="0">
        <references count="2">
          <reference field="10" count="1" selected="0">
            <x v="0"/>
          </reference>
          <reference field="12" count="4">
            <x v="43"/>
            <x v="44"/>
            <x v="45"/>
            <x v="47"/>
          </reference>
        </references>
      </pivotArea>
    </format>
    <format dxfId="199">
      <pivotArea dataOnly="0" labelOnly="1" fieldPosition="0">
        <references count="2">
          <reference field="10" count="1" selected="0">
            <x v="1"/>
          </reference>
          <reference field="12" count="6">
            <x v="51"/>
            <x v="53"/>
            <x v="59"/>
            <x v="63"/>
            <x v="64"/>
            <x v="73"/>
          </reference>
        </references>
      </pivotArea>
    </format>
    <format dxfId="198">
      <pivotArea dataOnly="0" labelOnly="1" fieldPosition="0">
        <references count="2">
          <reference field="10" count="1" selected="0">
            <x v="2"/>
          </reference>
          <reference field="12" count="2">
            <x v="30"/>
            <x v="36"/>
          </reference>
        </references>
      </pivotArea>
    </format>
    <format dxfId="197">
      <pivotArea dataOnly="0" labelOnly="1" fieldPosition="0">
        <references count="2">
          <reference field="10" count="1" selected="0">
            <x v="3"/>
          </reference>
          <reference field="12" count="6">
            <x v="52"/>
            <x v="54"/>
            <x v="55"/>
            <x v="58"/>
            <x v="62"/>
            <x v="63"/>
          </reference>
        </references>
      </pivotArea>
    </format>
    <format dxfId="196">
      <pivotArea dataOnly="0" labelOnly="1" fieldPosition="0">
        <references count="2">
          <reference field="10" count="1" selected="0">
            <x v="4"/>
          </reference>
          <reference field="12" count="11">
            <x v="16"/>
            <x v="17"/>
            <x v="18"/>
            <x v="19"/>
            <x v="20"/>
            <x v="21"/>
            <x v="22"/>
            <x v="26"/>
            <x v="60"/>
            <x v="61"/>
            <x v="65"/>
          </reference>
        </references>
      </pivotArea>
    </format>
    <format dxfId="195">
      <pivotArea dataOnly="0" labelOnly="1" fieldPosition="0">
        <references count="2">
          <reference field="10" count="1" selected="0">
            <x v="5"/>
          </reference>
          <reference field="12" count="13">
            <x v="9"/>
            <x v="12"/>
            <x v="15"/>
            <x v="27"/>
            <x v="28"/>
            <x v="29"/>
            <x v="32"/>
            <x v="33"/>
            <x v="34"/>
            <x v="35"/>
            <x v="38"/>
            <x v="67"/>
            <x v="69"/>
          </reference>
        </references>
      </pivotArea>
    </format>
    <format dxfId="194">
      <pivotArea dataOnly="0" labelOnly="1" fieldPosition="0">
        <references count="2">
          <reference field="10" count="1" selected="0">
            <x v="6"/>
          </reference>
          <reference field="12" count="4">
            <x v="0"/>
            <x v="2"/>
            <x v="14"/>
            <x v="41"/>
          </reference>
        </references>
      </pivotArea>
    </format>
    <format dxfId="193">
      <pivotArea dataOnly="0" labelOnly="1" fieldPosition="0">
        <references count="2">
          <reference field="10" count="1" selected="0">
            <x v="7"/>
          </reference>
          <reference field="12" count="8">
            <x v="7"/>
            <x v="24"/>
            <x v="25"/>
            <x v="40"/>
            <x v="42"/>
            <x v="48"/>
            <x v="49"/>
            <x v="57"/>
          </reference>
        </references>
      </pivotArea>
    </format>
    <format dxfId="192">
      <pivotArea dataOnly="0" labelOnly="1" fieldPosition="0">
        <references count="2">
          <reference field="10" count="1" selected="0">
            <x v="8"/>
          </reference>
          <reference field="12" count="10">
            <x v="1"/>
            <x v="4"/>
            <x v="5"/>
            <x v="6"/>
            <x v="8"/>
            <x v="13"/>
            <x v="37"/>
            <x v="39"/>
            <x v="50"/>
            <x v="66"/>
          </reference>
        </references>
      </pivotArea>
    </format>
    <format dxfId="191">
      <pivotArea dataOnly="0" labelOnly="1" fieldPosition="0">
        <references count="2">
          <reference field="10" count="1" selected="0">
            <x v="9"/>
          </reference>
          <reference field="12" count="4">
            <x v="3"/>
            <x v="10"/>
            <x v="56"/>
            <x v="71"/>
          </reference>
        </references>
      </pivotArea>
    </format>
    <format dxfId="190">
      <pivotArea dataOnly="0" labelOnly="1" fieldPosition="0">
        <references count="2">
          <reference field="10" count="1" selected="0">
            <x v="12"/>
          </reference>
          <reference field="12" count="4">
            <x v="78"/>
            <x v="79"/>
            <x v="80"/>
            <x v="81"/>
          </reference>
        </references>
      </pivotArea>
    </format>
    <format dxfId="189">
      <pivotArea dataOnly="0" labelOnly="1" fieldPosition="0">
        <references count="2">
          <reference field="10" count="1" selected="0">
            <x v="13"/>
          </reference>
          <reference field="12" count="3">
            <x v="82"/>
            <x v="83"/>
            <x v="84"/>
          </reference>
        </references>
      </pivotArea>
    </format>
    <format dxfId="188">
      <pivotArea dataOnly="0" labelOnly="1" fieldPosition="0">
        <references count="2">
          <reference field="10" count="1" selected="0">
            <x v="14"/>
          </reference>
          <reference field="12" count="4">
            <x v="85"/>
            <x v="86"/>
            <x v="87"/>
            <x v="88"/>
          </reference>
        </references>
      </pivotArea>
    </format>
    <format dxfId="187">
      <pivotArea dataOnly="0" labelOnly="1" fieldPosition="0">
        <references count="2">
          <reference field="10" count="1" selected="0">
            <x v="15"/>
          </reference>
          <reference field="12" count="2">
            <x v="89"/>
            <x v="90"/>
          </reference>
        </references>
      </pivotArea>
    </format>
    <format dxfId="186">
      <pivotArea dataOnly="0" labelOnly="1" fieldPosition="0">
        <references count="2">
          <reference field="10" count="1" selected="0">
            <x v="16"/>
          </reference>
          <reference field="12" count="2">
            <x v="91"/>
            <x v="92"/>
          </reference>
        </references>
      </pivotArea>
    </format>
    <format dxfId="185">
      <pivotArea dataOnly="0" labelOnly="1" fieldPosition="0">
        <references count="2">
          <reference field="10" count="1" selected="0">
            <x v="17"/>
          </reference>
          <reference field="12" count="1">
            <x v="93"/>
          </reference>
        </references>
      </pivotArea>
    </format>
    <format dxfId="184">
      <pivotArea dataOnly="0" labelOnly="1" fieldPosition="0">
        <references count="2">
          <reference field="10" count="1" selected="0">
            <x v="18"/>
          </reference>
          <reference field="12" count="1">
            <x v="94"/>
          </reference>
        </references>
      </pivotArea>
    </format>
    <format dxfId="183">
      <pivotArea dataOnly="0" labelOnly="1" fieldPosition="0">
        <references count="3">
          <reference field="10" count="1" selected="0">
            <x v="0"/>
          </reference>
          <reference field="11" count="1">
            <x v="0"/>
          </reference>
          <reference field="12" count="1" selected="0">
            <x v="43"/>
          </reference>
        </references>
      </pivotArea>
    </format>
    <format dxfId="182">
      <pivotArea dataOnly="0" labelOnly="1" fieldPosition="0">
        <references count="3">
          <reference field="10" count="1" selected="0">
            <x v="0"/>
          </reference>
          <reference field="11" count="1">
            <x v="0"/>
          </reference>
          <reference field="12" count="1" selected="0">
            <x v="45"/>
          </reference>
        </references>
      </pivotArea>
    </format>
    <format dxfId="181">
      <pivotArea dataOnly="0" labelOnly="1" fieldPosition="0">
        <references count="3">
          <reference field="10" count="1" selected="0">
            <x v="0"/>
          </reference>
          <reference field="11" count="1">
            <x v="0"/>
          </reference>
          <reference field="12" count="1" selected="0">
            <x v="47"/>
          </reference>
        </references>
      </pivotArea>
    </format>
    <format dxfId="180">
      <pivotArea dataOnly="0" labelOnly="1" fieldPosition="0">
        <references count="3">
          <reference field="10" count="1" selected="0">
            <x v="1"/>
          </reference>
          <reference field="11" count="1">
            <x v="2"/>
          </reference>
          <reference field="12" count="1" selected="0">
            <x v="51"/>
          </reference>
        </references>
      </pivotArea>
    </format>
    <format dxfId="179">
      <pivotArea dataOnly="0" labelOnly="1" fieldPosition="0">
        <references count="3">
          <reference field="10" count="1" selected="0">
            <x v="1"/>
          </reference>
          <reference field="11" count="1">
            <x v="2"/>
          </reference>
          <reference field="12" count="1" selected="0">
            <x v="53"/>
          </reference>
        </references>
      </pivotArea>
    </format>
    <format dxfId="178">
      <pivotArea dataOnly="0" labelOnly="1" fieldPosition="0">
        <references count="3">
          <reference field="10" count="1" selected="0">
            <x v="1"/>
          </reference>
          <reference field="11" count="1">
            <x v="0"/>
          </reference>
          <reference field="12" count="1" selected="0">
            <x v="59"/>
          </reference>
        </references>
      </pivotArea>
    </format>
    <format dxfId="177">
      <pivotArea dataOnly="0" labelOnly="1" fieldPosition="0">
        <references count="3">
          <reference field="10" count="1" selected="0">
            <x v="1"/>
          </reference>
          <reference field="11" count="1">
            <x v="0"/>
          </reference>
          <reference field="12" count="1" selected="0">
            <x v="63"/>
          </reference>
        </references>
      </pivotArea>
    </format>
    <format dxfId="176">
      <pivotArea dataOnly="0" labelOnly="1" fieldPosition="0">
        <references count="3">
          <reference field="10" count="1" selected="0">
            <x v="1"/>
          </reference>
          <reference field="11" count="1">
            <x v="2"/>
          </reference>
          <reference field="12" count="1" selected="0">
            <x v="64"/>
          </reference>
        </references>
      </pivotArea>
    </format>
    <format dxfId="175">
      <pivotArea dataOnly="0" labelOnly="1" fieldPosition="0">
        <references count="3">
          <reference field="10" count="1" selected="0">
            <x v="1"/>
          </reference>
          <reference field="11" count="1">
            <x v="0"/>
          </reference>
          <reference field="12" count="1" selected="0">
            <x v="73"/>
          </reference>
        </references>
      </pivotArea>
    </format>
    <format dxfId="174">
      <pivotArea dataOnly="0" labelOnly="1" fieldPosition="0">
        <references count="3">
          <reference field="10" count="1" selected="0">
            <x v="2"/>
          </reference>
          <reference field="11" count="1">
            <x v="2"/>
          </reference>
          <reference field="12" count="1" selected="0">
            <x v="30"/>
          </reference>
        </references>
      </pivotArea>
    </format>
    <format dxfId="173">
      <pivotArea dataOnly="0" labelOnly="1" fieldPosition="0">
        <references count="3">
          <reference field="10" count="1" selected="0">
            <x v="2"/>
          </reference>
          <reference field="11" count="1">
            <x v="0"/>
          </reference>
          <reference field="12" count="1" selected="0">
            <x v="36"/>
          </reference>
        </references>
      </pivotArea>
    </format>
    <format dxfId="172">
      <pivotArea dataOnly="0" labelOnly="1" fieldPosition="0">
        <references count="3">
          <reference field="10" count="1" selected="0">
            <x v="3"/>
          </reference>
          <reference field="11" count="1">
            <x v="2"/>
          </reference>
          <reference field="12" count="1" selected="0">
            <x v="52"/>
          </reference>
        </references>
      </pivotArea>
    </format>
    <format dxfId="171">
      <pivotArea dataOnly="0" labelOnly="1" fieldPosition="0">
        <references count="3">
          <reference field="10" count="1" selected="0">
            <x v="3"/>
          </reference>
          <reference field="11" count="1">
            <x v="2"/>
          </reference>
          <reference field="12" count="1" selected="0">
            <x v="54"/>
          </reference>
        </references>
      </pivotArea>
    </format>
    <format dxfId="170">
      <pivotArea dataOnly="0" labelOnly="1" fieldPosition="0">
        <references count="3">
          <reference field="10" count="1" selected="0">
            <x v="3"/>
          </reference>
          <reference field="11" count="1">
            <x v="2"/>
          </reference>
          <reference field="12" count="1" selected="0">
            <x v="55"/>
          </reference>
        </references>
      </pivotArea>
    </format>
    <format dxfId="169">
      <pivotArea dataOnly="0" labelOnly="1" fieldPosition="0">
        <references count="3">
          <reference field="10" count="1" selected="0">
            <x v="3"/>
          </reference>
          <reference field="11" count="1">
            <x v="2"/>
          </reference>
          <reference field="12" count="1" selected="0">
            <x v="58"/>
          </reference>
        </references>
      </pivotArea>
    </format>
    <format dxfId="168">
      <pivotArea dataOnly="0" labelOnly="1" fieldPosition="0">
        <references count="3">
          <reference field="10" count="1" selected="0">
            <x v="3"/>
          </reference>
          <reference field="11" count="1">
            <x v="2"/>
          </reference>
          <reference field="12" count="1" selected="0">
            <x v="62"/>
          </reference>
        </references>
      </pivotArea>
    </format>
    <format dxfId="167">
      <pivotArea dataOnly="0" labelOnly="1" fieldPosition="0">
        <references count="3">
          <reference field="10" count="1" selected="0">
            <x v="3"/>
          </reference>
          <reference field="11" count="2">
            <x v="0"/>
            <x v="2"/>
          </reference>
          <reference field="12" count="1" selected="0">
            <x v="63"/>
          </reference>
        </references>
      </pivotArea>
    </format>
    <format dxfId="166">
      <pivotArea dataOnly="0" labelOnly="1" fieldPosition="0">
        <references count="3">
          <reference field="10" count="1" selected="0">
            <x v="4"/>
          </reference>
          <reference field="11" count="1">
            <x v="2"/>
          </reference>
          <reference field="12" count="1" selected="0">
            <x v="16"/>
          </reference>
        </references>
      </pivotArea>
    </format>
    <format dxfId="165">
      <pivotArea dataOnly="0" labelOnly="1" fieldPosition="0">
        <references count="3">
          <reference field="10" count="1" selected="0">
            <x v="4"/>
          </reference>
          <reference field="11" count="1">
            <x v="2"/>
          </reference>
          <reference field="12" count="1" selected="0">
            <x v="17"/>
          </reference>
        </references>
      </pivotArea>
    </format>
    <format dxfId="164">
      <pivotArea dataOnly="0" labelOnly="1" fieldPosition="0">
        <references count="3">
          <reference field="10" count="1" selected="0">
            <x v="4"/>
          </reference>
          <reference field="11" count="1">
            <x v="2"/>
          </reference>
          <reference field="12" count="1" selected="0">
            <x v="18"/>
          </reference>
        </references>
      </pivotArea>
    </format>
    <format dxfId="163">
      <pivotArea dataOnly="0" labelOnly="1" fieldPosition="0">
        <references count="3">
          <reference field="10" count="1" selected="0">
            <x v="4"/>
          </reference>
          <reference field="11" count="1">
            <x v="0"/>
          </reference>
          <reference field="12" count="1" selected="0">
            <x v="19"/>
          </reference>
        </references>
      </pivotArea>
    </format>
    <format dxfId="162">
      <pivotArea dataOnly="0" labelOnly="1" fieldPosition="0">
        <references count="3">
          <reference field="10" count="1" selected="0">
            <x v="4"/>
          </reference>
          <reference field="11" count="1">
            <x v="2"/>
          </reference>
          <reference field="12" count="1" selected="0">
            <x v="20"/>
          </reference>
        </references>
      </pivotArea>
    </format>
    <format dxfId="161">
      <pivotArea dataOnly="0" labelOnly="1" fieldPosition="0">
        <references count="3">
          <reference field="10" count="1" selected="0">
            <x v="4"/>
          </reference>
          <reference field="11" count="1">
            <x v="2"/>
          </reference>
          <reference field="12" count="1" selected="0">
            <x v="21"/>
          </reference>
        </references>
      </pivotArea>
    </format>
    <format dxfId="160">
      <pivotArea dataOnly="0" labelOnly="1" fieldPosition="0">
        <references count="3">
          <reference field="10" count="1" selected="0">
            <x v="4"/>
          </reference>
          <reference field="11" count="1">
            <x v="2"/>
          </reference>
          <reference field="12" count="1" selected="0">
            <x v="22"/>
          </reference>
        </references>
      </pivotArea>
    </format>
    <format dxfId="159">
      <pivotArea dataOnly="0" labelOnly="1" fieldPosition="0">
        <references count="3">
          <reference field="10" count="1" selected="0">
            <x v="4"/>
          </reference>
          <reference field="11" count="1">
            <x v="0"/>
          </reference>
          <reference field="12" count="1" selected="0">
            <x v="26"/>
          </reference>
        </references>
      </pivotArea>
    </format>
    <format dxfId="158">
      <pivotArea dataOnly="0" labelOnly="1" fieldPosition="0">
        <references count="3">
          <reference field="10" count="1" selected="0">
            <x v="4"/>
          </reference>
          <reference field="11" count="1">
            <x v="0"/>
          </reference>
          <reference field="12" count="1" selected="0">
            <x v="60"/>
          </reference>
        </references>
      </pivotArea>
    </format>
    <format dxfId="157">
      <pivotArea dataOnly="0" labelOnly="1" fieldPosition="0">
        <references count="3">
          <reference field="10" count="1" selected="0">
            <x v="4"/>
          </reference>
          <reference field="11" count="1">
            <x v="2"/>
          </reference>
          <reference field="12" count="1" selected="0">
            <x v="61"/>
          </reference>
        </references>
      </pivotArea>
    </format>
    <format dxfId="156">
      <pivotArea dataOnly="0" labelOnly="1" fieldPosition="0">
        <references count="3">
          <reference field="10" count="1" selected="0">
            <x v="4"/>
          </reference>
          <reference field="11" count="1">
            <x v="2"/>
          </reference>
          <reference field="12" count="1" selected="0">
            <x v="65"/>
          </reference>
        </references>
      </pivotArea>
    </format>
    <format dxfId="155">
      <pivotArea dataOnly="0" labelOnly="1" fieldPosition="0">
        <references count="3">
          <reference field="10" count="1" selected="0">
            <x v="5"/>
          </reference>
          <reference field="11" count="1">
            <x v="0"/>
          </reference>
          <reference field="12" count="1" selected="0">
            <x v="9"/>
          </reference>
        </references>
      </pivotArea>
    </format>
    <format dxfId="154">
      <pivotArea dataOnly="0" labelOnly="1" fieldPosition="0">
        <references count="3">
          <reference field="10" count="1" selected="0">
            <x v="5"/>
          </reference>
          <reference field="11" count="1">
            <x v="2"/>
          </reference>
          <reference field="12" count="1" selected="0">
            <x v="12"/>
          </reference>
        </references>
      </pivotArea>
    </format>
    <format dxfId="153">
      <pivotArea dataOnly="0" labelOnly="1" fieldPosition="0">
        <references count="3">
          <reference field="10" count="1" selected="0">
            <x v="5"/>
          </reference>
          <reference field="11" count="1">
            <x v="2"/>
          </reference>
          <reference field="12" count="1" selected="0">
            <x v="15"/>
          </reference>
        </references>
      </pivotArea>
    </format>
    <format dxfId="152">
      <pivotArea dataOnly="0" labelOnly="1" fieldPosition="0">
        <references count="3">
          <reference field="10" count="1" selected="0">
            <x v="5"/>
          </reference>
          <reference field="11" count="1">
            <x v="2"/>
          </reference>
          <reference field="12" count="1" selected="0">
            <x v="27"/>
          </reference>
        </references>
      </pivotArea>
    </format>
    <format dxfId="151">
      <pivotArea dataOnly="0" labelOnly="1" fieldPosition="0">
        <references count="3">
          <reference field="10" count="1" selected="0">
            <x v="5"/>
          </reference>
          <reference field="11" count="1">
            <x v="2"/>
          </reference>
          <reference field="12" count="1" selected="0">
            <x v="28"/>
          </reference>
        </references>
      </pivotArea>
    </format>
    <format dxfId="150">
      <pivotArea dataOnly="0" labelOnly="1" fieldPosition="0">
        <references count="3">
          <reference field="10" count="1" selected="0">
            <x v="5"/>
          </reference>
          <reference field="11" count="1">
            <x v="0"/>
          </reference>
          <reference field="12" count="1" selected="0">
            <x v="29"/>
          </reference>
        </references>
      </pivotArea>
    </format>
    <format dxfId="149">
      <pivotArea dataOnly="0" labelOnly="1" fieldPosition="0">
        <references count="3">
          <reference field="10" count="1" selected="0">
            <x v="5"/>
          </reference>
          <reference field="11" count="1">
            <x v="2"/>
          </reference>
          <reference field="12" count="1" selected="0">
            <x v="32"/>
          </reference>
        </references>
      </pivotArea>
    </format>
    <format dxfId="148">
      <pivotArea dataOnly="0" labelOnly="1" fieldPosition="0">
        <references count="3">
          <reference field="10" count="1" selected="0">
            <x v="5"/>
          </reference>
          <reference field="11" count="1">
            <x v="2"/>
          </reference>
          <reference field="12" count="1" selected="0">
            <x v="33"/>
          </reference>
        </references>
      </pivotArea>
    </format>
    <format dxfId="147">
      <pivotArea dataOnly="0" labelOnly="1" fieldPosition="0">
        <references count="3">
          <reference field="10" count="1" selected="0">
            <x v="5"/>
          </reference>
          <reference field="11" count="1">
            <x v="0"/>
          </reference>
          <reference field="12" count="1" selected="0">
            <x v="34"/>
          </reference>
        </references>
      </pivotArea>
    </format>
    <format dxfId="146">
      <pivotArea dataOnly="0" labelOnly="1" fieldPosition="0">
        <references count="3">
          <reference field="10" count="1" selected="0">
            <x v="5"/>
          </reference>
          <reference field="11" count="1">
            <x v="0"/>
          </reference>
          <reference field="12" count="1" selected="0">
            <x v="35"/>
          </reference>
        </references>
      </pivotArea>
    </format>
    <format dxfId="145">
      <pivotArea dataOnly="0" labelOnly="1" fieldPosition="0">
        <references count="3">
          <reference field="10" count="1" selected="0">
            <x v="5"/>
          </reference>
          <reference field="11" count="1">
            <x v="2"/>
          </reference>
          <reference field="12" count="1" selected="0">
            <x v="38"/>
          </reference>
        </references>
      </pivotArea>
    </format>
    <format dxfId="144">
      <pivotArea dataOnly="0" labelOnly="1" fieldPosition="0">
        <references count="3">
          <reference field="10" count="1" selected="0">
            <x v="5"/>
          </reference>
          <reference field="11" count="1">
            <x v="2"/>
          </reference>
          <reference field="12" count="1" selected="0">
            <x v="67"/>
          </reference>
        </references>
      </pivotArea>
    </format>
    <format dxfId="143">
      <pivotArea dataOnly="0" labelOnly="1" fieldPosition="0">
        <references count="3">
          <reference field="10" count="1" selected="0">
            <x v="5"/>
          </reference>
          <reference field="11" count="1">
            <x v="2"/>
          </reference>
          <reference field="12" count="1" selected="0">
            <x v="69"/>
          </reference>
        </references>
      </pivotArea>
    </format>
    <format dxfId="142">
      <pivotArea dataOnly="0" labelOnly="1" fieldPosition="0">
        <references count="3">
          <reference field="10" count="1" selected="0">
            <x v="6"/>
          </reference>
          <reference field="11" count="1">
            <x v="0"/>
          </reference>
          <reference field="12" count="1" selected="0">
            <x v="0"/>
          </reference>
        </references>
      </pivotArea>
    </format>
    <format dxfId="141">
      <pivotArea dataOnly="0" labelOnly="1" fieldPosition="0">
        <references count="3">
          <reference field="10" count="1" selected="0">
            <x v="6"/>
          </reference>
          <reference field="11" count="1">
            <x v="0"/>
          </reference>
          <reference field="12" count="1" selected="0">
            <x v="2"/>
          </reference>
        </references>
      </pivotArea>
    </format>
    <format dxfId="140">
      <pivotArea dataOnly="0" labelOnly="1" fieldPosition="0">
        <references count="3">
          <reference field="10" count="1" selected="0">
            <x v="6"/>
          </reference>
          <reference field="11" count="1">
            <x v="0"/>
          </reference>
          <reference field="12" count="1" selected="0">
            <x v="14"/>
          </reference>
        </references>
      </pivotArea>
    </format>
    <format dxfId="139">
      <pivotArea dataOnly="0" labelOnly="1" fieldPosition="0">
        <references count="3">
          <reference field="10" count="1" selected="0">
            <x v="6"/>
          </reference>
          <reference field="11" count="1">
            <x v="2"/>
          </reference>
          <reference field="12" count="1" selected="0">
            <x v="41"/>
          </reference>
        </references>
      </pivotArea>
    </format>
    <format dxfId="138">
      <pivotArea dataOnly="0" labelOnly="1" fieldPosition="0">
        <references count="3">
          <reference field="10" count="1" selected="0">
            <x v="7"/>
          </reference>
          <reference field="11" count="1">
            <x v="2"/>
          </reference>
          <reference field="12" count="1" selected="0">
            <x v="7"/>
          </reference>
        </references>
      </pivotArea>
    </format>
    <format dxfId="137">
      <pivotArea dataOnly="0" labelOnly="1" fieldPosition="0">
        <references count="3">
          <reference field="10" count="1" selected="0">
            <x v="7"/>
          </reference>
          <reference field="11" count="1">
            <x v="0"/>
          </reference>
          <reference field="12" count="1" selected="0">
            <x v="24"/>
          </reference>
        </references>
      </pivotArea>
    </format>
    <format dxfId="136">
      <pivotArea dataOnly="0" labelOnly="1" fieldPosition="0">
        <references count="3">
          <reference field="10" count="1" selected="0">
            <x v="7"/>
          </reference>
          <reference field="11" count="1">
            <x v="2"/>
          </reference>
          <reference field="12" count="1" selected="0">
            <x v="25"/>
          </reference>
        </references>
      </pivotArea>
    </format>
    <format dxfId="135">
      <pivotArea dataOnly="0" labelOnly="1" fieldPosition="0">
        <references count="3">
          <reference field="10" count="1" selected="0">
            <x v="7"/>
          </reference>
          <reference field="11" count="1">
            <x v="0"/>
          </reference>
          <reference field="12" count="1" selected="0">
            <x v="40"/>
          </reference>
        </references>
      </pivotArea>
    </format>
    <format dxfId="134">
      <pivotArea dataOnly="0" labelOnly="1" fieldPosition="0">
        <references count="3">
          <reference field="10" count="1" selected="0">
            <x v="7"/>
          </reference>
          <reference field="11" count="1">
            <x v="0"/>
          </reference>
          <reference field="12" count="1" selected="0">
            <x v="42"/>
          </reference>
        </references>
      </pivotArea>
    </format>
    <format dxfId="133">
      <pivotArea dataOnly="0" labelOnly="1" fieldPosition="0">
        <references count="3">
          <reference field="10" count="1" selected="0">
            <x v="7"/>
          </reference>
          <reference field="11" count="1">
            <x v="0"/>
          </reference>
          <reference field="12" count="1" selected="0">
            <x v="48"/>
          </reference>
        </references>
      </pivotArea>
    </format>
    <format dxfId="132">
      <pivotArea dataOnly="0" labelOnly="1" fieldPosition="0">
        <references count="3">
          <reference field="10" count="1" selected="0">
            <x v="7"/>
          </reference>
          <reference field="11" count="1">
            <x v="2"/>
          </reference>
          <reference field="12" count="1" selected="0">
            <x v="49"/>
          </reference>
        </references>
      </pivotArea>
    </format>
    <format dxfId="131">
      <pivotArea dataOnly="0" labelOnly="1" fieldPosition="0">
        <references count="3">
          <reference field="10" count="1" selected="0">
            <x v="7"/>
          </reference>
          <reference field="11" count="1">
            <x v="0"/>
          </reference>
          <reference field="12" count="1" selected="0">
            <x v="57"/>
          </reference>
        </references>
      </pivotArea>
    </format>
    <format dxfId="130">
      <pivotArea dataOnly="0" labelOnly="1" fieldPosition="0">
        <references count="3">
          <reference field="10" count="1" selected="0">
            <x v="8"/>
          </reference>
          <reference field="11" count="1">
            <x v="0"/>
          </reference>
          <reference field="12" count="1" selected="0">
            <x v="1"/>
          </reference>
        </references>
      </pivotArea>
    </format>
    <format dxfId="129">
      <pivotArea dataOnly="0" labelOnly="1" fieldPosition="0">
        <references count="3">
          <reference field="10" count="1" selected="0">
            <x v="8"/>
          </reference>
          <reference field="11" count="1">
            <x v="0"/>
          </reference>
          <reference field="12" count="1" selected="0">
            <x v="4"/>
          </reference>
        </references>
      </pivotArea>
    </format>
    <format dxfId="128">
      <pivotArea dataOnly="0" labelOnly="1" fieldPosition="0">
        <references count="3">
          <reference field="10" count="1" selected="0">
            <x v="8"/>
          </reference>
          <reference field="11" count="1">
            <x v="0"/>
          </reference>
          <reference field="12" count="1" selected="0">
            <x v="5"/>
          </reference>
        </references>
      </pivotArea>
    </format>
    <format dxfId="127">
      <pivotArea dataOnly="0" labelOnly="1" fieldPosition="0">
        <references count="3">
          <reference field="10" count="1" selected="0">
            <x v="8"/>
          </reference>
          <reference field="11" count="1">
            <x v="0"/>
          </reference>
          <reference field="12" count="1" selected="0">
            <x v="6"/>
          </reference>
        </references>
      </pivotArea>
    </format>
    <format dxfId="126">
      <pivotArea dataOnly="0" labelOnly="1" fieldPosition="0">
        <references count="3">
          <reference field="10" count="1" selected="0">
            <x v="8"/>
          </reference>
          <reference field="11" count="1">
            <x v="0"/>
          </reference>
          <reference field="12" count="1" selected="0">
            <x v="8"/>
          </reference>
        </references>
      </pivotArea>
    </format>
    <format dxfId="125">
      <pivotArea dataOnly="0" labelOnly="1" fieldPosition="0">
        <references count="3">
          <reference field="10" count="1" selected="0">
            <x v="8"/>
          </reference>
          <reference field="11" count="1">
            <x v="0"/>
          </reference>
          <reference field="12" count="1" selected="0">
            <x v="13"/>
          </reference>
        </references>
      </pivotArea>
    </format>
    <format dxfId="124">
      <pivotArea dataOnly="0" labelOnly="1" fieldPosition="0">
        <references count="3">
          <reference field="10" count="1" selected="0">
            <x v="8"/>
          </reference>
          <reference field="11" count="1">
            <x v="0"/>
          </reference>
          <reference field="12" count="1" selected="0">
            <x v="37"/>
          </reference>
        </references>
      </pivotArea>
    </format>
    <format dxfId="123">
      <pivotArea dataOnly="0" labelOnly="1" fieldPosition="0">
        <references count="3">
          <reference field="10" count="1" selected="0">
            <x v="8"/>
          </reference>
          <reference field="11" count="1">
            <x v="0"/>
          </reference>
          <reference field="12" count="1" selected="0">
            <x v="39"/>
          </reference>
        </references>
      </pivotArea>
    </format>
    <format dxfId="122">
      <pivotArea dataOnly="0" labelOnly="1" fieldPosition="0">
        <references count="3">
          <reference field="10" count="1" selected="0">
            <x v="8"/>
          </reference>
          <reference field="11" count="1">
            <x v="0"/>
          </reference>
          <reference field="12" count="1" selected="0">
            <x v="50"/>
          </reference>
        </references>
      </pivotArea>
    </format>
    <format dxfId="121">
      <pivotArea dataOnly="0" labelOnly="1" fieldPosition="0">
        <references count="3">
          <reference field="10" count="1" selected="0">
            <x v="8"/>
          </reference>
          <reference field="11" count="1">
            <x v="0"/>
          </reference>
          <reference field="12" count="1" selected="0">
            <x v="66"/>
          </reference>
        </references>
      </pivotArea>
    </format>
    <format dxfId="120">
      <pivotArea dataOnly="0" labelOnly="1" fieldPosition="0">
        <references count="3">
          <reference field="10" count="1" selected="0">
            <x v="9"/>
          </reference>
          <reference field="11" count="1">
            <x v="0"/>
          </reference>
          <reference field="12" count="1" selected="0">
            <x v="3"/>
          </reference>
        </references>
      </pivotArea>
    </format>
    <format dxfId="119">
      <pivotArea dataOnly="0" labelOnly="1" fieldPosition="0">
        <references count="3">
          <reference field="10" count="1" selected="0">
            <x v="9"/>
          </reference>
          <reference field="11" count="1">
            <x v="2"/>
          </reference>
          <reference field="12" count="1" selected="0">
            <x v="10"/>
          </reference>
        </references>
      </pivotArea>
    </format>
    <format dxfId="118">
      <pivotArea dataOnly="0" labelOnly="1" fieldPosition="0">
        <references count="3">
          <reference field="10" count="1" selected="0">
            <x v="9"/>
          </reference>
          <reference field="11" count="1">
            <x v="0"/>
          </reference>
          <reference field="12" count="1" selected="0">
            <x v="56"/>
          </reference>
        </references>
      </pivotArea>
    </format>
    <format dxfId="117">
      <pivotArea dataOnly="0" labelOnly="1" fieldPosition="0">
        <references count="3">
          <reference field="10" count="1" selected="0">
            <x v="9"/>
          </reference>
          <reference field="11" count="1">
            <x v="0"/>
          </reference>
          <reference field="12" count="1" selected="0">
            <x v="71"/>
          </reference>
        </references>
      </pivotArea>
    </format>
    <format dxfId="116">
      <pivotArea dataOnly="0" labelOnly="1" fieldPosition="0">
        <references count="3">
          <reference field="10" count="1" selected="0">
            <x v="12"/>
          </reference>
          <reference field="11" count="1">
            <x v="0"/>
          </reference>
          <reference field="12" count="1" selected="0">
            <x v="78"/>
          </reference>
        </references>
      </pivotArea>
    </format>
    <format dxfId="115">
      <pivotArea dataOnly="0" labelOnly="1" fieldPosition="0">
        <references count="3">
          <reference field="10" count="1" selected="0">
            <x v="12"/>
          </reference>
          <reference field="11" count="2">
            <x v="0"/>
            <x v="2"/>
          </reference>
          <reference field="12" count="1" selected="0">
            <x v="79"/>
          </reference>
        </references>
      </pivotArea>
    </format>
    <format dxfId="114">
      <pivotArea dataOnly="0" labelOnly="1" fieldPosition="0">
        <references count="3">
          <reference field="10" count="1" selected="0">
            <x v="12"/>
          </reference>
          <reference field="11" count="1">
            <x v="0"/>
          </reference>
          <reference field="12" count="1" selected="0">
            <x v="80"/>
          </reference>
        </references>
      </pivotArea>
    </format>
    <format dxfId="113">
      <pivotArea dataOnly="0" labelOnly="1" fieldPosition="0">
        <references count="3">
          <reference field="10" count="1" selected="0">
            <x v="12"/>
          </reference>
          <reference field="11" count="1">
            <x v="2"/>
          </reference>
          <reference field="12" count="1" selected="0">
            <x v="81"/>
          </reference>
        </references>
      </pivotArea>
    </format>
    <format dxfId="112">
      <pivotArea dataOnly="0" labelOnly="1" fieldPosition="0">
        <references count="3">
          <reference field="10" count="1" selected="0">
            <x v="13"/>
          </reference>
          <reference field="11" count="2">
            <x v="0"/>
            <x v="2"/>
          </reference>
          <reference field="12" count="1" selected="0">
            <x v="82"/>
          </reference>
        </references>
      </pivotArea>
    </format>
    <format dxfId="111">
      <pivotArea dataOnly="0" labelOnly="1" fieldPosition="0">
        <references count="3">
          <reference field="10" count="1" selected="0">
            <x v="13"/>
          </reference>
          <reference field="11" count="2">
            <x v="0"/>
            <x v="2"/>
          </reference>
          <reference field="12" count="1" selected="0">
            <x v="83"/>
          </reference>
        </references>
      </pivotArea>
    </format>
    <format dxfId="110">
      <pivotArea dataOnly="0" labelOnly="1" fieldPosition="0">
        <references count="3">
          <reference field="10" count="1" selected="0">
            <x v="13"/>
          </reference>
          <reference field="11" count="1">
            <x v="0"/>
          </reference>
          <reference field="12" count="1" selected="0">
            <x v="84"/>
          </reference>
        </references>
      </pivotArea>
    </format>
    <format dxfId="109">
      <pivotArea dataOnly="0" labelOnly="1" fieldPosition="0">
        <references count="3">
          <reference field="10" count="1" selected="0">
            <x v="14"/>
          </reference>
          <reference field="11" count="1">
            <x v="0"/>
          </reference>
          <reference field="12" count="1" selected="0">
            <x v="85"/>
          </reference>
        </references>
      </pivotArea>
    </format>
    <format dxfId="108">
      <pivotArea dataOnly="0" labelOnly="1" fieldPosition="0">
        <references count="3">
          <reference field="10" count="1" selected="0">
            <x v="14"/>
          </reference>
          <reference field="11" count="1">
            <x v="0"/>
          </reference>
          <reference field="12" count="1" selected="0">
            <x v="86"/>
          </reference>
        </references>
      </pivotArea>
    </format>
    <format dxfId="107">
      <pivotArea dataOnly="0" labelOnly="1" fieldPosition="0">
        <references count="3">
          <reference field="10" count="1" selected="0">
            <x v="14"/>
          </reference>
          <reference field="11" count="2">
            <x v="0"/>
            <x v="2"/>
          </reference>
          <reference field="12" count="1" selected="0">
            <x v="87"/>
          </reference>
        </references>
      </pivotArea>
    </format>
    <format dxfId="106">
      <pivotArea dataOnly="0" labelOnly="1" fieldPosition="0">
        <references count="3">
          <reference field="10" count="1" selected="0">
            <x v="14"/>
          </reference>
          <reference field="11" count="1">
            <x v="2"/>
          </reference>
          <reference field="12" count="1" selected="0">
            <x v="88"/>
          </reference>
        </references>
      </pivotArea>
    </format>
    <format dxfId="105">
      <pivotArea dataOnly="0" labelOnly="1" fieldPosition="0">
        <references count="3">
          <reference field="10" count="1" selected="0">
            <x v="15"/>
          </reference>
          <reference field="11" count="1">
            <x v="0"/>
          </reference>
          <reference field="12" count="1" selected="0">
            <x v="89"/>
          </reference>
        </references>
      </pivotArea>
    </format>
    <format dxfId="104">
      <pivotArea dataOnly="0" labelOnly="1" fieldPosition="0">
        <references count="3">
          <reference field="10" count="1" selected="0">
            <x v="15"/>
          </reference>
          <reference field="11" count="1">
            <x v="2"/>
          </reference>
          <reference field="12" count="1" selected="0">
            <x v="90"/>
          </reference>
        </references>
      </pivotArea>
    </format>
    <format dxfId="103">
      <pivotArea dataOnly="0" labelOnly="1" fieldPosition="0">
        <references count="3">
          <reference field="10" count="1" selected="0">
            <x v="16"/>
          </reference>
          <reference field="11" count="1">
            <x v="2"/>
          </reference>
          <reference field="12" count="1" selected="0">
            <x v="91"/>
          </reference>
        </references>
      </pivotArea>
    </format>
    <format dxfId="102">
      <pivotArea dataOnly="0" labelOnly="1" fieldPosition="0">
        <references count="3">
          <reference field="10" count="1" selected="0">
            <x v="16"/>
          </reference>
          <reference field="11" count="1">
            <x v="0"/>
          </reference>
          <reference field="12" count="1" selected="0">
            <x v="92"/>
          </reference>
        </references>
      </pivotArea>
    </format>
    <format dxfId="101">
      <pivotArea dataOnly="0" labelOnly="1" fieldPosition="0">
        <references count="3">
          <reference field="10" count="1" selected="0">
            <x v="17"/>
          </reference>
          <reference field="11" count="1">
            <x v="2"/>
          </reference>
          <reference field="12" count="1" selected="0">
            <x v="93"/>
          </reference>
        </references>
      </pivotArea>
    </format>
    <format dxfId="100">
      <pivotArea dataOnly="0" labelOnly="1" fieldPosition="0">
        <references count="3">
          <reference field="10" count="1" selected="0">
            <x v="18"/>
          </reference>
          <reference field="11" count="1">
            <x v="2"/>
          </reference>
          <reference field="12" count="1" selected="0">
            <x v="94"/>
          </reference>
        </references>
      </pivotArea>
    </format>
    <format dxfId="99">
      <pivotArea type="all" dataOnly="0" outline="0" fieldPosition="0"/>
    </format>
    <format dxfId="98">
      <pivotArea outline="0" collapsedLevelsAreSubtotals="1" fieldPosition="0"/>
    </format>
    <format dxfId="97">
      <pivotArea field="10" type="button" dataOnly="0" labelOnly="1" outline="0" axis="axisRow" fieldPosition="0"/>
    </format>
    <format dxfId="96">
      <pivotArea dataOnly="0" labelOnly="1" grandRow="1" outline="0" fieldPosition="0"/>
    </format>
    <format dxfId="95">
      <pivotArea dataOnly="0" labelOnly="1" fieldPosition="0">
        <references count="3">
          <reference field="10" count="1" selected="0">
            <x v="11"/>
          </reference>
          <reference field="11" count="1">
            <x v="3"/>
          </reference>
          <reference field="12" count="1" selected="0">
            <x v="72"/>
          </reference>
        </references>
      </pivotArea>
    </format>
    <format dxfId="94">
      <pivotArea dataOnly="0" labelOnly="1" fieldPosition="0">
        <references count="3">
          <reference field="10" count="1" selected="0">
            <x v="12"/>
          </reference>
          <reference field="11" count="1">
            <x v="2"/>
          </reference>
          <reference field="12" count="1" selected="0">
            <x v="95"/>
          </reference>
        </references>
      </pivotArea>
    </format>
    <format dxfId="93">
      <pivotArea dataOnly="0" labelOnly="1" fieldPosition="0">
        <references count="3">
          <reference field="10" count="1" selected="0">
            <x v="12"/>
          </reference>
          <reference field="11" count="1">
            <x v="0"/>
          </reference>
          <reference field="12" count="1" selected="0">
            <x v="102"/>
          </reference>
        </references>
      </pivotArea>
    </format>
    <format dxfId="92">
      <pivotArea dataOnly="0" labelOnly="1" fieldPosition="0">
        <references count="3">
          <reference field="10" count="1" selected="0">
            <x v="12"/>
          </reference>
          <reference field="11" count="1">
            <x v="0"/>
          </reference>
          <reference field="12" count="1" selected="0">
            <x v="103"/>
          </reference>
        </references>
      </pivotArea>
    </format>
    <format dxfId="91">
      <pivotArea dataOnly="0" labelOnly="1" fieldPosition="0">
        <references count="3">
          <reference field="10" count="1" selected="0">
            <x v="12"/>
          </reference>
          <reference field="11" count="1">
            <x v="2"/>
          </reference>
          <reference field="12" count="1" selected="0">
            <x v="104"/>
          </reference>
        </references>
      </pivotArea>
    </format>
    <format dxfId="90">
      <pivotArea dataOnly="0" labelOnly="1" fieldPosition="0">
        <references count="3">
          <reference field="10" count="1" selected="0">
            <x v="12"/>
          </reference>
          <reference field="11" count="1">
            <x v="2"/>
          </reference>
          <reference field="12" count="1" selected="0">
            <x v="105"/>
          </reference>
        </references>
      </pivotArea>
    </format>
    <format dxfId="89">
      <pivotArea dataOnly="0" labelOnly="1" fieldPosition="0">
        <references count="3">
          <reference field="10" count="1" selected="0">
            <x v="12"/>
          </reference>
          <reference field="11" count="1">
            <x v="0"/>
          </reference>
          <reference field="12" count="1" selected="0">
            <x v="106"/>
          </reference>
        </references>
      </pivotArea>
    </format>
    <format dxfId="88">
      <pivotArea dataOnly="0" labelOnly="1" fieldPosition="0">
        <references count="3">
          <reference field="10" count="1" selected="0">
            <x v="13"/>
          </reference>
          <reference field="11" count="1">
            <x v="0"/>
          </reference>
          <reference field="12" count="1" selected="0">
            <x v="107"/>
          </reference>
        </references>
      </pivotArea>
    </format>
    <format dxfId="87">
      <pivotArea dataOnly="0" labelOnly="1" fieldPosition="0">
        <references count="3">
          <reference field="10" count="1" selected="0">
            <x v="13"/>
          </reference>
          <reference field="11" count="1">
            <x v="0"/>
          </reference>
          <reference field="12" count="1" selected="0">
            <x v="108"/>
          </reference>
        </references>
      </pivotArea>
    </format>
    <format dxfId="86">
      <pivotArea dataOnly="0" labelOnly="1" fieldPosition="0">
        <references count="3">
          <reference field="10" count="1" selected="0">
            <x v="13"/>
          </reference>
          <reference field="11" count="1">
            <x v="0"/>
          </reference>
          <reference field="12" count="1" selected="0">
            <x v="109"/>
          </reference>
        </references>
      </pivotArea>
    </format>
    <format dxfId="85">
      <pivotArea dataOnly="0" labelOnly="1" fieldPosition="0">
        <references count="3">
          <reference field="10" count="1" selected="0">
            <x v="13"/>
          </reference>
          <reference field="11" count="1">
            <x v="0"/>
          </reference>
          <reference field="12" count="1" selected="0">
            <x v="110"/>
          </reference>
        </references>
      </pivotArea>
    </format>
    <format dxfId="84">
      <pivotArea dataOnly="0" labelOnly="1" fieldPosition="0">
        <references count="3">
          <reference field="10" count="1" selected="0">
            <x v="14"/>
          </reference>
          <reference field="11" count="1">
            <x v="0"/>
          </reference>
          <reference field="12" count="1" selected="0">
            <x v="85"/>
          </reference>
        </references>
      </pivotArea>
    </format>
    <format dxfId="83">
      <pivotArea dataOnly="0" labelOnly="1" fieldPosition="0">
        <references count="3">
          <reference field="10" count="1" selected="0">
            <x v="14"/>
          </reference>
          <reference field="11" count="1">
            <x v="0"/>
          </reference>
          <reference field="12" count="1" selected="0">
            <x v="86"/>
          </reference>
        </references>
      </pivotArea>
    </format>
    <format dxfId="82">
      <pivotArea dataOnly="0" labelOnly="1" fieldPosition="0">
        <references count="3">
          <reference field="10" count="1" selected="0">
            <x v="14"/>
          </reference>
          <reference field="11" count="1">
            <x v="0"/>
          </reference>
          <reference field="12" count="1" selected="0">
            <x v="111"/>
          </reference>
        </references>
      </pivotArea>
    </format>
    <format dxfId="81">
      <pivotArea dataOnly="0" labelOnly="1" fieldPosition="0">
        <references count="3">
          <reference field="10" count="1" selected="0">
            <x v="14"/>
          </reference>
          <reference field="11" count="1">
            <x v="2"/>
          </reference>
          <reference field="12" count="1" selected="0">
            <x v="112"/>
          </reference>
        </references>
      </pivotArea>
    </format>
    <format dxfId="80">
      <pivotArea dataOnly="0" labelOnly="1" fieldPosition="0">
        <references count="3">
          <reference field="10" count="1" selected="0">
            <x v="15"/>
          </reference>
          <reference field="11" count="1">
            <x v="2"/>
          </reference>
          <reference field="12" count="1" selected="0">
            <x v="90"/>
          </reference>
        </references>
      </pivotArea>
    </format>
    <format dxfId="79">
      <pivotArea dataOnly="0" labelOnly="1" fieldPosition="0">
        <references count="3">
          <reference field="10" count="1" selected="0">
            <x v="15"/>
          </reference>
          <reference field="11" count="1">
            <x v="0"/>
          </reference>
          <reference field="12" count="1" selected="0">
            <x v="113"/>
          </reference>
        </references>
      </pivotArea>
    </format>
    <format dxfId="78">
      <pivotArea dataOnly="0" labelOnly="1" fieldPosition="0">
        <references count="3">
          <reference field="10" count="1" selected="0">
            <x v="16"/>
          </reference>
          <reference field="11" count="1">
            <x v="2"/>
          </reference>
          <reference field="12" count="1" selected="0">
            <x v="114"/>
          </reference>
        </references>
      </pivotArea>
    </format>
    <format dxfId="77">
      <pivotArea dataOnly="0" labelOnly="1" fieldPosition="0">
        <references count="3">
          <reference field="10" count="1" selected="0">
            <x v="16"/>
          </reference>
          <reference field="11" count="1">
            <x v="0"/>
          </reference>
          <reference field="12" count="1" selected="0">
            <x v="115"/>
          </reference>
        </references>
      </pivotArea>
    </format>
    <format dxfId="76">
      <pivotArea dataOnly="0" labelOnly="1" fieldPosition="0">
        <references count="3">
          <reference field="10" count="1" selected="0">
            <x v="17"/>
          </reference>
          <reference field="11" count="1">
            <x v="2"/>
          </reference>
          <reference field="12" count="1" selected="0">
            <x v="116"/>
          </reference>
        </references>
      </pivotArea>
    </format>
    <format dxfId="75">
      <pivotArea dataOnly="0" labelOnly="1" fieldPosition="0">
        <references count="3">
          <reference field="10" count="1" selected="0">
            <x v="18"/>
          </reference>
          <reference field="11" count="1">
            <x v="2"/>
          </reference>
          <reference field="12" count="1" selected="0">
            <x v="117"/>
          </reference>
        </references>
      </pivotArea>
    </format>
    <format dxfId="74">
      <pivotArea dataOnly="0" labelOnly="1" fieldPosition="0">
        <references count="3">
          <reference field="10" count="1" selected="0">
            <x v="19"/>
          </reference>
          <reference field="11" count="1">
            <x v="2"/>
          </reference>
          <reference field="12" count="1" selected="0">
            <x v="98"/>
          </reference>
        </references>
      </pivotArea>
    </format>
    <format dxfId="73">
      <pivotArea dataOnly="0" labelOnly="1" fieldPosition="0">
        <references count="3">
          <reference field="10" count="1" selected="0">
            <x v="19"/>
          </reference>
          <reference field="11" count="1">
            <x v="2"/>
          </reference>
          <reference field="12" count="1" selected="0">
            <x v="99"/>
          </reference>
        </references>
      </pivotArea>
    </format>
    <format dxfId="72">
      <pivotArea dataOnly="0" labelOnly="1" fieldPosition="0">
        <references count="3">
          <reference field="10" count="1" selected="0">
            <x v="19"/>
          </reference>
          <reference field="11" count="1">
            <x v="0"/>
          </reference>
          <reference field="12" count="1" selected="0">
            <x v="100"/>
          </reference>
        </references>
      </pivotArea>
    </format>
    <format dxfId="71">
      <pivotArea dataOnly="0" labelOnly="1" fieldPosition="0">
        <references count="3">
          <reference field="10" count="1" selected="0">
            <x v="19"/>
          </reference>
          <reference field="11" count="1">
            <x v="0"/>
          </reference>
          <reference field="12" count="1" selected="0">
            <x v="101"/>
          </reference>
        </references>
      </pivotArea>
    </format>
    <format dxfId="70">
      <pivotArea dataOnly="0" labelOnly="1" fieldPosition="0">
        <references count="3">
          <reference field="10" count="1" selected="0">
            <x v="20"/>
          </reference>
          <reference field="11" count="1">
            <x v="0"/>
          </reference>
          <reference field="12" count="1" selected="0">
            <x v="45"/>
          </reference>
        </references>
      </pivotArea>
    </format>
    <format dxfId="69">
      <pivotArea dataOnly="0" labelOnly="1" fieldPosition="0">
        <references count="3">
          <reference field="10" count="1" selected="0">
            <x v="20"/>
          </reference>
          <reference field="11" count="1">
            <x v="0"/>
          </reference>
          <reference field="12" count="1" selected="0">
            <x v="120"/>
          </reference>
        </references>
      </pivotArea>
    </format>
    <format dxfId="68">
      <pivotArea dataOnly="0" labelOnly="1" fieldPosition="0">
        <references count="3">
          <reference field="10" count="1" selected="0">
            <x v="20"/>
          </reference>
          <reference field="11" count="1">
            <x v="0"/>
          </reference>
          <reference field="12" count="1" selected="0">
            <x v="128"/>
          </reference>
        </references>
      </pivotArea>
    </format>
    <format dxfId="67">
      <pivotArea dataOnly="0" labelOnly="1" fieldPosition="0">
        <references count="3">
          <reference field="10" count="1" selected="0">
            <x v="21"/>
          </reference>
          <reference field="11" count="1">
            <x v="0"/>
          </reference>
          <reference field="12" count="1" selected="0">
            <x v="3"/>
          </reference>
        </references>
      </pivotArea>
    </format>
    <format dxfId="66">
      <pivotArea dataOnly="0" labelOnly="1" fieldPosition="0">
        <references count="3">
          <reference field="10" count="1" selected="0">
            <x v="21"/>
          </reference>
          <reference field="11" count="1">
            <x v="0"/>
          </reference>
          <reference field="12" count="1" selected="0">
            <x v="56"/>
          </reference>
        </references>
      </pivotArea>
    </format>
    <format dxfId="65">
      <pivotArea dataOnly="0" labelOnly="1" fieldPosition="0">
        <references count="3">
          <reference field="10" count="1" selected="0">
            <x v="21"/>
          </reference>
          <reference field="11" count="1">
            <x v="0"/>
          </reference>
          <reference field="12" count="1" selected="0">
            <x v="71"/>
          </reference>
        </references>
      </pivotArea>
    </format>
    <format dxfId="64">
      <pivotArea dataOnly="0" labelOnly="1" fieldPosition="0">
        <references count="3">
          <reference field="10" count="1" selected="0">
            <x v="21"/>
          </reference>
          <reference field="11" count="1">
            <x v="2"/>
          </reference>
          <reference field="12" count="1" selected="0">
            <x v="132"/>
          </reference>
        </references>
      </pivotArea>
    </format>
    <format dxfId="63">
      <pivotArea dataOnly="0" labelOnly="1" fieldPosition="0">
        <references count="3">
          <reference field="10" count="1" selected="0">
            <x v="22"/>
          </reference>
          <reference field="11" count="1">
            <x v="2"/>
          </reference>
          <reference field="12" count="1" selected="0">
            <x v="51"/>
          </reference>
        </references>
      </pivotArea>
    </format>
    <format dxfId="62">
      <pivotArea dataOnly="0" labelOnly="1" fieldPosition="0">
        <references count="3">
          <reference field="10" count="1" selected="0">
            <x v="22"/>
          </reference>
          <reference field="11" count="1">
            <x v="2"/>
          </reference>
          <reference field="12" count="1" selected="0">
            <x v="53"/>
          </reference>
        </references>
      </pivotArea>
    </format>
    <format dxfId="61">
      <pivotArea dataOnly="0" labelOnly="1" fieldPosition="0">
        <references count="3">
          <reference field="10" count="1" selected="0">
            <x v="22"/>
          </reference>
          <reference field="11" count="1">
            <x v="0"/>
          </reference>
          <reference field="12" count="1" selected="0">
            <x v="63"/>
          </reference>
        </references>
      </pivotArea>
    </format>
    <format dxfId="60">
      <pivotArea dataOnly="0" labelOnly="1" fieldPosition="0">
        <references count="3">
          <reference field="10" count="1" selected="0">
            <x v="22"/>
          </reference>
          <reference field="11" count="1">
            <x v="2"/>
          </reference>
          <reference field="12" count="1" selected="0">
            <x v="118"/>
          </reference>
        </references>
      </pivotArea>
    </format>
    <format dxfId="59">
      <pivotArea dataOnly="0" labelOnly="1" fieldPosition="0">
        <references count="3">
          <reference field="10" count="1" selected="0">
            <x v="22"/>
          </reference>
          <reference field="11" count="1">
            <x v="0"/>
          </reference>
          <reference field="12" count="1" selected="0">
            <x v="121"/>
          </reference>
        </references>
      </pivotArea>
    </format>
    <format dxfId="58">
      <pivotArea dataOnly="0" labelOnly="1" fieldPosition="0">
        <references count="3">
          <reference field="10" count="1" selected="0">
            <x v="22"/>
          </reference>
          <reference field="11" count="1">
            <x v="0"/>
          </reference>
          <reference field="12" count="1" selected="0">
            <x v="130"/>
          </reference>
        </references>
      </pivotArea>
    </format>
    <format dxfId="57">
      <pivotArea dataOnly="0" labelOnly="1" fieldPosition="0">
        <references count="3">
          <reference field="10" count="1" selected="0">
            <x v="23"/>
          </reference>
          <reference field="11" count="1">
            <x v="2"/>
          </reference>
          <reference field="12" count="1" selected="0">
            <x v="52"/>
          </reference>
        </references>
      </pivotArea>
    </format>
    <format dxfId="56">
      <pivotArea dataOnly="0" labelOnly="1" fieldPosition="0">
        <references count="3">
          <reference field="10" count="1" selected="0">
            <x v="23"/>
          </reference>
          <reference field="11" count="1">
            <x v="2"/>
          </reference>
          <reference field="12" count="1" selected="0">
            <x v="54"/>
          </reference>
        </references>
      </pivotArea>
    </format>
    <format dxfId="55">
      <pivotArea dataOnly="0" labelOnly="1" fieldPosition="0">
        <references count="3">
          <reference field="10" count="1" selected="0">
            <x v="23"/>
          </reference>
          <reference field="11" count="1">
            <x v="2"/>
          </reference>
          <reference field="12" count="1" selected="0">
            <x v="55"/>
          </reference>
        </references>
      </pivotArea>
    </format>
    <format dxfId="54">
      <pivotArea dataOnly="0" labelOnly="1" fieldPosition="0">
        <references count="3">
          <reference field="10" count="1" selected="0">
            <x v="23"/>
          </reference>
          <reference field="11" count="2">
            <x v="0"/>
            <x v="2"/>
          </reference>
          <reference field="12" count="1" selected="0">
            <x v="63"/>
          </reference>
        </references>
      </pivotArea>
    </format>
    <format dxfId="53">
      <pivotArea dataOnly="0" labelOnly="1" fieldPosition="0">
        <references count="3">
          <reference field="10" count="1" selected="0">
            <x v="23"/>
          </reference>
          <reference field="11" count="1">
            <x v="2"/>
          </reference>
          <reference field="12" count="1" selected="0">
            <x v="122"/>
          </reference>
        </references>
      </pivotArea>
    </format>
    <format dxfId="52">
      <pivotArea dataOnly="0" labelOnly="1" fieldPosition="0">
        <references count="3">
          <reference field="10" count="1" selected="0">
            <x v="23"/>
          </reference>
          <reference field="11" count="1">
            <x v="2"/>
          </reference>
          <reference field="12" count="1" selected="0">
            <x v="125"/>
          </reference>
        </references>
      </pivotArea>
    </format>
    <format dxfId="51">
      <pivotArea dataOnly="0" labelOnly="1" fieldPosition="0">
        <references count="3">
          <reference field="10" count="1" selected="0">
            <x v="24"/>
          </reference>
          <reference field="11" count="1">
            <x v="0"/>
          </reference>
          <reference field="12" count="1" selected="0">
            <x v="0"/>
          </reference>
        </references>
      </pivotArea>
    </format>
    <format dxfId="50">
      <pivotArea dataOnly="0" labelOnly="1" fieldPosition="0">
        <references count="3">
          <reference field="10" count="1" selected="0">
            <x v="24"/>
          </reference>
          <reference field="11" count="1">
            <x v="0"/>
          </reference>
          <reference field="12" count="1" selected="0">
            <x v="2"/>
          </reference>
        </references>
      </pivotArea>
    </format>
    <format dxfId="49">
      <pivotArea dataOnly="0" labelOnly="1" fieldPosition="0">
        <references count="3">
          <reference field="10" count="1" selected="0">
            <x v="24"/>
          </reference>
          <reference field="11" count="1">
            <x v="2"/>
          </reference>
          <reference field="12" count="1" selected="0">
            <x v="41"/>
          </reference>
        </references>
      </pivotArea>
    </format>
    <format dxfId="48">
      <pivotArea dataOnly="0" labelOnly="1" fieldPosition="0">
        <references count="3">
          <reference field="10" count="1" selected="0">
            <x v="24"/>
          </reference>
          <reference field="11" count="1">
            <x v="0"/>
          </reference>
          <reference field="12" count="1" selected="0">
            <x v="126"/>
          </reference>
        </references>
      </pivotArea>
    </format>
    <format dxfId="47">
      <pivotArea dataOnly="0" labelOnly="1" fieldPosition="0">
        <references count="3">
          <reference field="10" count="1" selected="0">
            <x v="25"/>
          </reference>
          <reference field="11" count="1">
            <x v="2"/>
          </reference>
          <reference field="12" count="1" selected="0">
            <x v="17"/>
          </reference>
        </references>
      </pivotArea>
    </format>
    <format dxfId="46">
      <pivotArea dataOnly="0" labelOnly="1" fieldPosition="0">
        <references count="3">
          <reference field="10" count="1" selected="0">
            <x v="25"/>
          </reference>
          <reference field="11" count="1">
            <x v="2"/>
          </reference>
          <reference field="12" count="1" selected="0">
            <x v="18"/>
          </reference>
        </references>
      </pivotArea>
    </format>
    <format dxfId="45">
      <pivotArea dataOnly="0" labelOnly="1" fieldPosition="0">
        <references count="3">
          <reference field="10" count="1" selected="0">
            <x v="25"/>
          </reference>
          <reference field="11" count="1">
            <x v="0"/>
          </reference>
          <reference field="12" count="1" selected="0">
            <x v="19"/>
          </reference>
        </references>
      </pivotArea>
    </format>
    <format dxfId="44">
      <pivotArea dataOnly="0" labelOnly="1" fieldPosition="0">
        <references count="3">
          <reference field="10" count="1" selected="0">
            <x v="25"/>
          </reference>
          <reference field="11" count="1">
            <x v="2"/>
          </reference>
          <reference field="12" count="1" selected="0">
            <x v="20"/>
          </reference>
        </references>
      </pivotArea>
    </format>
    <format dxfId="43">
      <pivotArea dataOnly="0" labelOnly="1" fieldPosition="0">
        <references count="3">
          <reference field="10" count="1" selected="0">
            <x v="25"/>
          </reference>
          <reference field="11" count="1">
            <x v="2"/>
          </reference>
          <reference field="12" count="1" selected="0">
            <x v="21"/>
          </reference>
        </references>
      </pivotArea>
    </format>
    <format dxfId="42">
      <pivotArea dataOnly="0" labelOnly="1" fieldPosition="0">
        <references count="3">
          <reference field="10" count="1" selected="0">
            <x v="25"/>
          </reference>
          <reference field="11" count="1">
            <x v="0"/>
          </reference>
          <reference field="12" count="1" selected="0">
            <x v="26"/>
          </reference>
        </references>
      </pivotArea>
    </format>
    <format dxfId="41">
      <pivotArea dataOnly="0" labelOnly="1" fieldPosition="0">
        <references count="3">
          <reference field="10" count="1" selected="0">
            <x v="25"/>
          </reference>
          <reference field="11" count="1">
            <x v="0"/>
          </reference>
          <reference field="12" count="1" selected="0">
            <x v="60"/>
          </reference>
        </references>
      </pivotArea>
    </format>
    <format dxfId="40">
      <pivotArea dataOnly="0" labelOnly="1" fieldPosition="0">
        <references count="3">
          <reference field="10" count="1" selected="0">
            <x v="25"/>
          </reference>
          <reference field="11" count="1">
            <x v="2"/>
          </reference>
          <reference field="12" count="1" selected="0">
            <x v="61"/>
          </reference>
        </references>
      </pivotArea>
    </format>
    <format dxfId="39">
      <pivotArea dataOnly="0" labelOnly="1" fieldPosition="0">
        <references count="3">
          <reference field="10" count="1" selected="0">
            <x v="25"/>
          </reference>
          <reference field="11" count="1">
            <x v="2"/>
          </reference>
          <reference field="12" count="1" selected="0">
            <x v="119"/>
          </reference>
        </references>
      </pivotArea>
    </format>
    <format dxfId="38">
      <pivotArea dataOnly="0" labelOnly="1" fieldPosition="0">
        <references count="3">
          <reference field="10" count="1" selected="0">
            <x v="25"/>
          </reference>
          <reference field="11" count="1">
            <x v="2"/>
          </reference>
          <reference field="12" count="1" selected="0">
            <x v="124"/>
          </reference>
        </references>
      </pivotArea>
    </format>
    <format dxfId="37">
      <pivotArea dataOnly="0" labelOnly="1" fieldPosition="0">
        <references count="3">
          <reference field="10" count="1" selected="0">
            <x v="25"/>
          </reference>
          <reference field="11" count="1">
            <x v="2"/>
          </reference>
          <reference field="12" count="1" selected="0">
            <x v="127"/>
          </reference>
        </references>
      </pivotArea>
    </format>
    <format dxfId="36">
      <pivotArea dataOnly="0" labelOnly="1" fieldPosition="0">
        <references count="3">
          <reference field="10" count="1" selected="0">
            <x v="26"/>
          </reference>
          <reference field="11" count="1">
            <x v="2"/>
          </reference>
          <reference field="12" count="1" selected="0">
            <x v="7"/>
          </reference>
        </references>
      </pivotArea>
    </format>
    <format dxfId="35">
      <pivotArea dataOnly="0" labelOnly="1" fieldPosition="0">
        <references count="3">
          <reference field="10" count="1" selected="0">
            <x v="26"/>
          </reference>
          <reference field="11" count="1">
            <x v="0"/>
          </reference>
          <reference field="12" count="1" selected="0">
            <x v="24"/>
          </reference>
        </references>
      </pivotArea>
    </format>
    <format dxfId="34">
      <pivotArea dataOnly="0" labelOnly="1" fieldPosition="0">
        <references count="3">
          <reference field="10" count="1" selected="0">
            <x v="26"/>
          </reference>
          <reference field="11" count="1">
            <x v="2"/>
          </reference>
          <reference field="12" count="1" selected="0">
            <x v="25"/>
          </reference>
        </references>
      </pivotArea>
    </format>
    <format dxfId="33">
      <pivotArea dataOnly="0" labelOnly="1" fieldPosition="0">
        <references count="3">
          <reference field="10" count="1" selected="0">
            <x v="26"/>
          </reference>
          <reference field="11" count="1">
            <x v="0"/>
          </reference>
          <reference field="12" count="1" selected="0">
            <x v="40"/>
          </reference>
        </references>
      </pivotArea>
    </format>
    <format dxfId="32">
      <pivotArea dataOnly="0" labelOnly="1" fieldPosition="0">
        <references count="3">
          <reference field="10" count="1" selected="0">
            <x v="26"/>
          </reference>
          <reference field="11" count="1">
            <x v="0"/>
          </reference>
          <reference field="12" count="1" selected="0">
            <x v="42"/>
          </reference>
        </references>
      </pivotArea>
    </format>
    <format dxfId="31">
      <pivotArea dataOnly="0" labelOnly="1" fieldPosition="0">
        <references count="3">
          <reference field="10" count="1" selected="0">
            <x v="26"/>
          </reference>
          <reference field="11" count="1">
            <x v="0"/>
          </reference>
          <reference field="12" count="1" selected="0">
            <x v="48"/>
          </reference>
        </references>
      </pivotArea>
    </format>
    <format dxfId="30">
      <pivotArea dataOnly="0" labelOnly="1" fieldPosition="0">
        <references count="3">
          <reference field="10" count="1" selected="0">
            <x v="26"/>
          </reference>
          <reference field="11" count="1">
            <x v="2"/>
          </reference>
          <reference field="12" count="1" selected="0">
            <x v="49"/>
          </reference>
        </references>
      </pivotArea>
    </format>
    <format dxfId="29">
      <pivotArea dataOnly="0" labelOnly="1" fieldPosition="0">
        <references count="3">
          <reference field="10" count="1" selected="0">
            <x v="26"/>
          </reference>
          <reference field="11" count="1">
            <x v="0"/>
          </reference>
          <reference field="12" count="1" selected="0">
            <x v="57"/>
          </reference>
        </references>
      </pivotArea>
    </format>
    <format dxfId="28">
      <pivotArea dataOnly="0" labelOnly="1" fieldPosition="0">
        <references count="3">
          <reference field="10" count="1" selected="0">
            <x v="27"/>
          </reference>
          <reference field="11" count="1">
            <x v="0"/>
          </reference>
          <reference field="12" count="1" selected="0">
            <x v="1"/>
          </reference>
        </references>
      </pivotArea>
    </format>
    <format dxfId="27">
      <pivotArea dataOnly="0" labelOnly="1" fieldPosition="0">
        <references count="3">
          <reference field="10" count="1" selected="0">
            <x v="27"/>
          </reference>
          <reference field="11" count="1">
            <x v="0"/>
          </reference>
          <reference field="12" count="1" selected="0">
            <x v="4"/>
          </reference>
        </references>
      </pivotArea>
    </format>
    <format dxfId="26">
      <pivotArea dataOnly="0" labelOnly="1" fieldPosition="0">
        <references count="3">
          <reference field="10" count="1" selected="0">
            <x v="27"/>
          </reference>
          <reference field="11" count="1">
            <x v="0"/>
          </reference>
          <reference field="12" count="1" selected="0">
            <x v="5"/>
          </reference>
        </references>
      </pivotArea>
    </format>
    <format dxfId="25">
      <pivotArea dataOnly="0" labelOnly="1" fieldPosition="0">
        <references count="3">
          <reference field="10" count="1" selected="0">
            <x v="27"/>
          </reference>
          <reference field="11" count="1">
            <x v="0"/>
          </reference>
          <reference field="12" count="1" selected="0">
            <x v="6"/>
          </reference>
        </references>
      </pivotArea>
    </format>
    <format dxfId="24">
      <pivotArea dataOnly="0" labelOnly="1" fieldPosition="0">
        <references count="3">
          <reference field="10" count="1" selected="0">
            <x v="27"/>
          </reference>
          <reference field="11" count="1">
            <x v="0"/>
          </reference>
          <reference field="12" count="1" selected="0">
            <x v="8"/>
          </reference>
        </references>
      </pivotArea>
    </format>
    <format dxfId="23">
      <pivotArea dataOnly="0" labelOnly="1" fieldPosition="0">
        <references count="3">
          <reference field="10" count="1" selected="0">
            <x v="27"/>
          </reference>
          <reference field="11" count="1">
            <x v="0"/>
          </reference>
          <reference field="12" count="1" selected="0">
            <x v="13"/>
          </reference>
        </references>
      </pivotArea>
    </format>
    <format dxfId="22">
      <pivotArea dataOnly="0" labelOnly="1" fieldPosition="0">
        <references count="3">
          <reference field="10" count="1" selected="0">
            <x v="27"/>
          </reference>
          <reference field="11" count="1">
            <x v="0"/>
          </reference>
          <reference field="12" count="1" selected="0">
            <x v="37"/>
          </reference>
        </references>
      </pivotArea>
    </format>
    <format dxfId="21">
      <pivotArea dataOnly="0" labelOnly="1" fieldPosition="0">
        <references count="3">
          <reference field="10" count="1" selected="0">
            <x v="27"/>
          </reference>
          <reference field="11" count="1">
            <x v="0"/>
          </reference>
          <reference field="12" count="1" selected="0">
            <x v="39"/>
          </reference>
        </references>
      </pivotArea>
    </format>
    <format dxfId="20">
      <pivotArea dataOnly="0" labelOnly="1" fieldPosition="0">
        <references count="3">
          <reference field="10" count="1" selected="0">
            <x v="27"/>
          </reference>
          <reference field="11" count="1">
            <x v="0"/>
          </reference>
          <reference field="12" count="1" selected="0">
            <x v="50"/>
          </reference>
        </references>
      </pivotArea>
    </format>
    <format dxfId="19">
      <pivotArea dataOnly="0" labelOnly="1" fieldPosition="0">
        <references count="3">
          <reference field="10" count="1" selected="0">
            <x v="27"/>
          </reference>
          <reference field="11" count="1">
            <x v="0"/>
          </reference>
          <reference field="12" count="1" selected="0">
            <x v="129"/>
          </reference>
        </references>
      </pivotArea>
    </format>
    <format dxfId="18">
      <pivotArea dataOnly="0" labelOnly="1" fieldPosition="0">
        <references count="3">
          <reference field="10" count="1" selected="0">
            <x v="28"/>
          </reference>
          <reference field="11" count="1">
            <x v="2"/>
          </reference>
          <reference field="12" count="1" selected="0">
            <x v="30"/>
          </reference>
        </references>
      </pivotArea>
    </format>
    <format dxfId="17">
      <pivotArea dataOnly="0" labelOnly="1" fieldPosition="0">
        <references count="3">
          <reference field="10" count="1" selected="0">
            <x v="28"/>
          </reference>
          <reference field="11" count="1">
            <x v="0"/>
          </reference>
          <reference field="12" count="1" selected="0">
            <x v="36"/>
          </reference>
        </references>
      </pivotArea>
    </format>
    <format dxfId="16">
      <pivotArea dataOnly="0" labelOnly="1" fieldPosition="0">
        <references count="3">
          <reference field="10" count="1" selected="0">
            <x v="29"/>
          </reference>
          <reference field="11" count="1">
            <x v="0"/>
          </reference>
          <reference field="12" count="1" selected="0">
            <x v="9"/>
          </reference>
        </references>
      </pivotArea>
    </format>
    <format dxfId="15">
      <pivotArea dataOnly="0" labelOnly="1" fieldPosition="0">
        <references count="3">
          <reference field="10" count="1" selected="0">
            <x v="29"/>
          </reference>
          <reference field="11" count="1">
            <x v="2"/>
          </reference>
          <reference field="12" count="1" selected="0">
            <x v="12"/>
          </reference>
        </references>
      </pivotArea>
    </format>
    <format dxfId="14">
      <pivotArea dataOnly="0" labelOnly="1" fieldPosition="0">
        <references count="3">
          <reference field="10" count="1" selected="0">
            <x v="29"/>
          </reference>
          <reference field="11" count="1">
            <x v="2"/>
          </reference>
          <reference field="12" count="1" selected="0">
            <x v="15"/>
          </reference>
        </references>
      </pivotArea>
    </format>
    <format dxfId="13">
      <pivotArea dataOnly="0" labelOnly="1" fieldPosition="0">
        <references count="3">
          <reference field="10" count="1" selected="0">
            <x v="29"/>
          </reference>
          <reference field="11" count="1">
            <x v="2"/>
          </reference>
          <reference field="12" count="1" selected="0">
            <x v="27"/>
          </reference>
        </references>
      </pivotArea>
    </format>
    <format dxfId="12">
      <pivotArea dataOnly="0" labelOnly="1" fieldPosition="0">
        <references count="3">
          <reference field="10" count="1" selected="0">
            <x v="29"/>
          </reference>
          <reference field="11" count="1">
            <x v="0"/>
          </reference>
          <reference field="12" count="1" selected="0">
            <x v="29"/>
          </reference>
        </references>
      </pivotArea>
    </format>
    <format dxfId="11">
      <pivotArea dataOnly="0" labelOnly="1" fieldPosition="0">
        <references count="3">
          <reference field="10" count="1" selected="0">
            <x v="29"/>
          </reference>
          <reference field="11" count="1">
            <x v="2"/>
          </reference>
          <reference field="12" count="1" selected="0">
            <x v="33"/>
          </reference>
        </references>
      </pivotArea>
    </format>
    <format dxfId="10">
      <pivotArea dataOnly="0" labelOnly="1" fieldPosition="0">
        <references count="3">
          <reference field="10" count="1" selected="0">
            <x v="29"/>
          </reference>
          <reference field="11" count="1">
            <x v="0"/>
          </reference>
          <reference field="12" count="1" selected="0">
            <x v="34"/>
          </reference>
        </references>
      </pivotArea>
    </format>
    <format dxfId="9">
      <pivotArea dataOnly="0" labelOnly="1" fieldPosition="0">
        <references count="3">
          <reference field="10" count="1" selected="0">
            <x v="29"/>
          </reference>
          <reference field="11" count="1">
            <x v="0"/>
          </reference>
          <reference field="12" count="1" selected="0">
            <x v="35"/>
          </reference>
        </references>
      </pivotArea>
    </format>
    <format dxfId="8">
      <pivotArea dataOnly="0" labelOnly="1" fieldPosition="0">
        <references count="3">
          <reference field="10" count="1" selected="0">
            <x v="29"/>
          </reference>
          <reference field="11" count="1">
            <x v="2"/>
          </reference>
          <reference field="12" count="1" selected="0">
            <x v="38"/>
          </reference>
        </references>
      </pivotArea>
    </format>
    <format dxfId="7">
      <pivotArea dataOnly="0" labelOnly="1" fieldPosition="0">
        <references count="3">
          <reference field="10" count="1" selected="0">
            <x v="29"/>
          </reference>
          <reference field="11" count="1">
            <x v="2"/>
          </reference>
          <reference field="12" count="1" selected="0">
            <x v="67"/>
          </reference>
        </references>
      </pivotArea>
    </format>
    <format dxfId="6">
      <pivotArea dataOnly="0" labelOnly="1" fieldPosition="0">
        <references count="3">
          <reference field="10" count="1" selected="0">
            <x v="29"/>
          </reference>
          <reference field="11" count="1">
            <x v="2"/>
          </reference>
          <reference field="12" count="1" selected="0">
            <x v="69"/>
          </reference>
        </references>
      </pivotArea>
    </format>
    <format dxfId="5">
      <pivotArea dataOnly="0" labelOnly="1" fieldPosition="0">
        <references count="3">
          <reference field="10" count="1" selected="0">
            <x v="29"/>
          </reference>
          <reference field="11" count="1">
            <x v="2"/>
          </reference>
          <reference field="12" count="1" selected="0">
            <x v="123"/>
          </reference>
        </references>
      </pivotArea>
    </format>
    <format dxfId="4">
      <pivotArea dataOnly="0" labelOnly="1" fieldPosition="0">
        <references count="3">
          <reference field="10" count="1" selected="0">
            <x v="29"/>
          </reference>
          <reference field="11" count="1">
            <x v="2"/>
          </reference>
          <reference field="12" count="1" selected="0">
            <x v="131"/>
          </reference>
        </references>
      </pivotArea>
    </format>
    <format dxfId="3">
      <pivotArea dataOnly="0" labelOnly="1" outline="0" axis="axisValues" fieldPosition="0"/>
    </format>
    <format dxfId="2">
      <pivotArea dataOnly="0" fieldPosition="0">
        <references count="1">
          <reference field="11" count="1">
            <x v="0"/>
          </reference>
        </references>
      </pivotArea>
    </format>
    <format dxfId="1">
      <pivotArea dataOnly="0" labelOnly="1" fieldPosition="0">
        <references count="1">
          <reference field="12" count="0"/>
        </references>
      </pivotArea>
    </format>
    <format dxfId="0">
      <pivotArea dataOnly="0" labelOnly="1" fieldPosition="0">
        <references count="1">
          <reference field="1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github.com/"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https://help.salesforce.com/articleView?id=getstart_browser_overview.htm&amp;type=5" TargetMode="External"/><Relationship Id="rId13" Type="http://schemas.openxmlformats.org/officeDocument/2006/relationships/hyperlink" Target="http://appexchange.salesforce.com/" TargetMode="External"/><Relationship Id="rId18" Type="http://schemas.openxmlformats.org/officeDocument/2006/relationships/hyperlink" Target="https://trailhead.salesforce.com/" TargetMode="External"/><Relationship Id="rId3" Type="http://schemas.openxmlformats.org/officeDocument/2006/relationships/hyperlink" Target="https://success.salesforce.com/IdeaSearch" TargetMode="External"/><Relationship Id="rId7" Type="http://schemas.openxmlformats.org/officeDocument/2006/relationships/hyperlink" Target="https://help.salesforce.com/articleView?id=getstart_browser_overview.htm&amp;type=5" TargetMode="External"/><Relationship Id="rId12" Type="http://schemas.openxmlformats.org/officeDocument/2006/relationships/hyperlink" Target="https://developer.salesforce.com/docs/atlas.en-us.api_meta.meta/api_meta/meta_intro.htm" TargetMode="External"/><Relationship Id="rId17" Type="http://schemas.openxmlformats.org/officeDocument/2006/relationships/hyperlink" Target="https://trailhead.salesforce.com/content/learn/trails/identity" TargetMode="External"/><Relationship Id="rId2" Type="http://schemas.openxmlformats.org/officeDocument/2006/relationships/hyperlink" Target="https://help.salesforce.com/articleView?id=lex_roadmap.htm&amp;type=5" TargetMode="External"/><Relationship Id="rId16" Type="http://schemas.openxmlformats.org/officeDocument/2006/relationships/hyperlink" Target="https://www.salesforce.com/products/platform/services/how-you-integrate/" TargetMode="External"/><Relationship Id="rId20" Type="http://schemas.openxmlformats.org/officeDocument/2006/relationships/drawing" Target="../drawings/drawing4.xml"/><Relationship Id="rId1" Type="http://schemas.openxmlformats.org/officeDocument/2006/relationships/hyperlink" Target="https://partners.salesforce.com/s/education/general/Partner_Program" TargetMode="External"/><Relationship Id="rId6" Type="http://schemas.openxmlformats.org/officeDocument/2006/relationships/hyperlink" Target="https://trailhead.salesforce.com/content/learn/trails/identity" TargetMode="External"/><Relationship Id="rId11" Type="http://schemas.openxmlformats.org/officeDocument/2006/relationships/hyperlink" Target="https://help.salesforce.com/articleView?id=create_test_instance.htm&amp;type=5" TargetMode="External"/><Relationship Id="rId5" Type="http://schemas.openxmlformats.org/officeDocument/2006/relationships/hyperlink" Target="https://help.salesforce.com/articleView?id=code_apex_dev_guide_tools.htm" TargetMode="External"/><Relationship Id="rId15" Type="http://schemas.openxmlformats.org/officeDocument/2006/relationships/hyperlink" Target="https://www.salesforce.com/products/platform/services/how-you-integrate/" TargetMode="External"/><Relationship Id="rId10" Type="http://schemas.openxmlformats.org/officeDocument/2006/relationships/hyperlink" Target="https://trust.salesforce.com/en/" TargetMode="External"/><Relationship Id="rId19" Type="http://schemas.openxmlformats.org/officeDocument/2006/relationships/printerSettings" Target="../printerSettings/printerSettings6.bin"/><Relationship Id="rId4" Type="http://schemas.openxmlformats.org/officeDocument/2006/relationships/hyperlink" Target="http://status.salesforce.com/" TargetMode="External"/><Relationship Id="rId9" Type="http://schemas.openxmlformats.org/officeDocument/2006/relationships/hyperlink" Target="https://help.salesforce.com/articleView?id=dev_force_com_system_overview_page.htm&amp;type=5" TargetMode="External"/><Relationship Id="rId14" Type="http://schemas.openxmlformats.org/officeDocument/2006/relationships/hyperlink" Target="https://trust.salesforce.com/en/trust-and-compliance-documentat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election activeCell="C45" sqref="C45"/>
    </sheetView>
  </sheetViews>
  <sheetFormatPr defaultRowHeight="15" x14ac:dyDescent="0.25"/>
  <cols>
    <col min="2" max="2" width="23.140625" customWidth="1"/>
    <col min="3" max="3" width="174.42578125" customWidth="1"/>
  </cols>
  <sheetData>
    <row r="1" spans="1:3" ht="12" customHeight="1" x14ac:dyDescent="0.25">
      <c r="A1" s="2"/>
      <c r="B1" s="2"/>
      <c r="C1" s="2"/>
    </row>
    <row r="2" spans="1:3" x14ac:dyDescent="0.25">
      <c r="A2" s="2"/>
      <c r="B2" s="2"/>
      <c r="C2" s="2"/>
    </row>
    <row r="3" spans="1:3" ht="26.25" x14ac:dyDescent="0.4">
      <c r="A3" s="2"/>
      <c r="B3" s="2"/>
      <c r="C3" s="97" t="str">
        <f>Scoring!$C$2</f>
        <v xml:space="preserve">One VM POC Evaluation </v>
      </c>
    </row>
    <row r="4" spans="1:3" x14ac:dyDescent="0.25">
      <c r="A4" s="2"/>
      <c r="B4" s="2"/>
      <c r="C4" s="2" t="str">
        <f>Scoring!$C$4</f>
        <v>Draft:  3/19/21 - Requested Updates</v>
      </c>
    </row>
    <row r="5" spans="1:3" x14ac:dyDescent="0.25">
      <c r="A5" s="2"/>
      <c r="B5" s="2"/>
      <c r="C5" s="2" t="str">
        <f>Scoring!$C$5</f>
        <v>VERSION: 0.3</v>
      </c>
    </row>
    <row r="6" spans="1:3" x14ac:dyDescent="0.25">
      <c r="A6" s="2"/>
      <c r="B6" s="2"/>
      <c r="C6" s="2"/>
    </row>
    <row r="7" spans="1:3" x14ac:dyDescent="0.25">
      <c r="A7" s="2"/>
      <c r="B7" s="2"/>
      <c r="C7" s="2"/>
    </row>
    <row r="8" spans="1:3" ht="2.1" customHeight="1" x14ac:dyDescent="0.25">
      <c r="A8" s="2"/>
      <c r="B8" s="2"/>
      <c r="C8" s="2"/>
    </row>
    <row r="9" spans="1:3" ht="2.1" customHeight="1" x14ac:dyDescent="0.25">
      <c r="A9" s="2"/>
      <c r="B9" s="2"/>
      <c r="C9" s="2"/>
    </row>
    <row r="10" spans="1:3" ht="2.1" customHeight="1" x14ac:dyDescent="0.25">
      <c r="A10" s="2"/>
      <c r="B10" s="2"/>
      <c r="C10" s="2"/>
    </row>
    <row r="11" spans="1:3" ht="2.1" customHeight="1" x14ac:dyDescent="0.25">
      <c r="A11" s="2"/>
      <c r="B11" s="2"/>
      <c r="C11" s="2"/>
    </row>
    <row r="12" spans="1:3" ht="21" x14ac:dyDescent="0.35">
      <c r="A12" s="174" t="s">
        <v>0</v>
      </c>
      <c r="B12" s="174" t="s">
        <v>1</v>
      </c>
      <c r="C12" s="174" t="s">
        <v>2</v>
      </c>
    </row>
    <row r="13" spans="1:3" x14ac:dyDescent="0.25">
      <c r="A13" s="96">
        <v>1</v>
      </c>
      <c r="B13" s="96" t="s">
        <v>3</v>
      </c>
      <c r="C13" s="96" t="s">
        <v>4</v>
      </c>
    </row>
    <row r="14" spans="1:3" x14ac:dyDescent="0.25">
      <c r="A14" s="96">
        <f>A13+1</f>
        <v>2</v>
      </c>
      <c r="B14" s="96" t="s">
        <v>5</v>
      </c>
      <c r="C14" s="96" t="s">
        <v>6</v>
      </c>
    </row>
    <row r="15" spans="1:3" ht="30" x14ac:dyDescent="0.25">
      <c r="A15" s="96">
        <f t="shared" ref="A15:A45" si="0">A14+1</f>
        <v>3</v>
      </c>
      <c r="B15" s="96" t="s">
        <v>7</v>
      </c>
      <c r="C15" s="96" t="s">
        <v>8</v>
      </c>
    </row>
    <row r="16" spans="1:3" x14ac:dyDescent="0.25">
      <c r="A16" s="96">
        <f t="shared" si="0"/>
        <v>4</v>
      </c>
      <c r="B16" s="96" t="s">
        <v>7</v>
      </c>
      <c r="C16" s="96" t="s">
        <v>9</v>
      </c>
    </row>
    <row r="17" spans="1:3" ht="30" x14ac:dyDescent="0.25">
      <c r="A17" s="96">
        <f t="shared" si="0"/>
        <v>5</v>
      </c>
      <c r="B17" s="96" t="s">
        <v>7</v>
      </c>
      <c r="C17" s="96" t="s">
        <v>10</v>
      </c>
    </row>
    <row r="18" spans="1:3" ht="30" x14ac:dyDescent="0.25">
      <c r="A18" s="96">
        <f t="shared" si="0"/>
        <v>6</v>
      </c>
      <c r="B18" s="96" t="s">
        <v>7</v>
      </c>
      <c r="C18" s="96" t="s">
        <v>11</v>
      </c>
    </row>
    <row r="19" spans="1:3" x14ac:dyDescent="0.25">
      <c r="A19" s="96">
        <f t="shared" si="0"/>
        <v>7</v>
      </c>
      <c r="B19" s="96" t="s">
        <v>7</v>
      </c>
      <c r="C19" s="96" t="s">
        <v>12</v>
      </c>
    </row>
    <row r="20" spans="1:3" ht="30" x14ac:dyDescent="0.25">
      <c r="A20" s="96">
        <f t="shared" si="0"/>
        <v>8</v>
      </c>
      <c r="B20" s="96" t="s">
        <v>7</v>
      </c>
      <c r="C20" s="101" t="s">
        <v>13</v>
      </c>
    </row>
    <row r="21" spans="1:3" x14ac:dyDescent="0.25">
      <c r="A21" s="96">
        <f t="shared" si="0"/>
        <v>9</v>
      </c>
      <c r="B21" s="96" t="s">
        <v>7</v>
      </c>
      <c r="C21" s="96" t="s">
        <v>14</v>
      </c>
    </row>
    <row r="22" spans="1:3" x14ac:dyDescent="0.25">
      <c r="A22" s="96">
        <f t="shared" si="0"/>
        <v>10</v>
      </c>
      <c r="B22" s="96" t="s">
        <v>7</v>
      </c>
      <c r="C22" s="96" t="s">
        <v>15</v>
      </c>
    </row>
    <row r="23" spans="1:3" ht="30" x14ac:dyDescent="0.25">
      <c r="A23" s="96">
        <f t="shared" si="0"/>
        <v>11</v>
      </c>
      <c r="B23" s="96" t="s">
        <v>7</v>
      </c>
      <c r="C23" s="96" t="s">
        <v>16</v>
      </c>
    </row>
    <row r="24" spans="1:3" x14ac:dyDescent="0.25">
      <c r="A24" s="96">
        <f t="shared" si="0"/>
        <v>12</v>
      </c>
      <c r="B24" s="96" t="s">
        <v>7</v>
      </c>
      <c r="C24" s="96" t="s">
        <v>17</v>
      </c>
    </row>
    <row r="25" spans="1:3" ht="30" x14ac:dyDescent="0.25">
      <c r="A25" s="96">
        <f t="shared" si="0"/>
        <v>13</v>
      </c>
      <c r="B25" s="96" t="s">
        <v>18</v>
      </c>
      <c r="C25" s="96" t="s">
        <v>19</v>
      </c>
    </row>
    <row r="26" spans="1:3" x14ac:dyDescent="0.25">
      <c r="A26" s="96">
        <f t="shared" si="0"/>
        <v>14</v>
      </c>
      <c r="B26" s="96" t="s">
        <v>18</v>
      </c>
      <c r="C26" s="96" t="s">
        <v>20</v>
      </c>
    </row>
    <row r="27" spans="1:3" ht="30" x14ac:dyDescent="0.25">
      <c r="A27" s="96">
        <f t="shared" si="0"/>
        <v>15</v>
      </c>
      <c r="B27" s="96" t="s">
        <v>21</v>
      </c>
      <c r="C27" s="96" t="s">
        <v>22</v>
      </c>
    </row>
    <row r="28" spans="1:3" x14ac:dyDescent="0.25">
      <c r="A28" s="96">
        <f t="shared" si="0"/>
        <v>16</v>
      </c>
      <c r="B28" s="96" t="s">
        <v>21</v>
      </c>
      <c r="C28" s="96" t="s">
        <v>23</v>
      </c>
    </row>
    <row r="29" spans="1:3" x14ac:dyDescent="0.25">
      <c r="A29" s="96">
        <f t="shared" si="0"/>
        <v>17</v>
      </c>
      <c r="B29" s="96" t="s">
        <v>21</v>
      </c>
      <c r="C29" s="96" t="s">
        <v>24</v>
      </c>
    </row>
    <row r="30" spans="1:3" x14ac:dyDescent="0.25">
      <c r="A30" s="96">
        <f t="shared" si="0"/>
        <v>18</v>
      </c>
      <c r="B30" s="96" t="s">
        <v>21</v>
      </c>
      <c r="C30" s="96" t="s">
        <v>25</v>
      </c>
    </row>
    <row r="31" spans="1:3" x14ac:dyDescent="0.25">
      <c r="A31" s="96">
        <f t="shared" si="0"/>
        <v>19</v>
      </c>
      <c r="B31" s="96" t="s">
        <v>26</v>
      </c>
      <c r="C31" s="96" t="s">
        <v>27</v>
      </c>
    </row>
    <row r="32" spans="1:3" x14ac:dyDescent="0.25">
      <c r="A32" s="96">
        <f t="shared" si="0"/>
        <v>20</v>
      </c>
      <c r="B32" s="96" t="s">
        <v>26</v>
      </c>
      <c r="C32" s="96" t="s">
        <v>28</v>
      </c>
    </row>
    <row r="33" spans="1:3" x14ac:dyDescent="0.25">
      <c r="A33" s="96">
        <f t="shared" si="0"/>
        <v>21</v>
      </c>
      <c r="B33" s="96" t="s">
        <v>26</v>
      </c>
      <c r="C33" s="96" t="s">
        <v>29</v>
      </c>
    </row>
    <row r="34" spans="1:3" x14ac:dyDescent="0.25">
      <c r="A34" s="96">
        <f t="shared" si="0"/>
        <v>22</v>
      </c>
      <c r="B34" s="96" t="s">
        <v>26</v>
      </c>
      <c r="C34" s="96" t="s">
        <v>30</v>
      </c>
    </row>
    <row r="35" spans="1:3" x14ac:dyDescent="0.25">
      <c r="A35" s="96">
        <f t="shared" si="0"/>
        <v>23</v>
      </c>
      <c r="B35" s="96" t="s">
        <v>26</v>
      </c>
      <c r="C35" s="96" t="s">
        <v>31</v>
      </c>
    </row>
    <row r="36" spans="1:3" x14ac:dyDescent="0.25">
      <c r="A36" s="96">
        <f t="shared" si="0"/>
        <v>24</v>
      </c>
      <c r="B36" s="96" t="s">
        <v>26</v>
      </c>
      <c r="C36" s="96" t="s">
        <v>32</v>
      </c>
    </row>
    <row r="37" spans="1:3" x14ac:dyDescent="0.25">
      <c r="A37" s="96">
        <f t="shared" si="0"/>
        <v>25</v>
      </c>
      <c r="B37" s="96" t="s">
        <v>26</v>
      </c>
      <c r="C37" s="96" t="s">
        <v>33</v>
      </c>
    </row>
    <row r="38" spans="1:3" x14ac:dyDescent="0.25">
      <c r="A38" s="96">
        <f t="shared" si="0"/>
        <v>26</v>
      </c>
      <c r="B38" s="96" t="s">
        <v>26</v>
      </c>
      <c r="C38" s="96" t="s">
        <v>34</v>
      </c>
    </row>
    <row r="39" spans="1:3" x14ac:dyDescent="0.25">
      <c r="A39" s="96">
        <f t="shared" si="0"/>
        <v>27</v>
      </c>
      <c r="B39" s="96" t="s">
        <v>26</v>
      </c>
      <c r="C39" s="96" t="s">
        <v>35</v>
      </c>
    </row>
    <row r="40" spans="1:3" x14ac:dyDescent="0.25">
      <c r="A40" s="96">
        <f t="shared" si="0"/>
        <v>28</v>
      </c>
      <c r="B40" s="96" t="s">
        <v>26</v>
      </c>
      <c r="C40" s="96" t="s">
        <v>36</v>
      </c>
    </row>
    <row r="41" spans="1:3" x14ac:dyDescent="0.25">
      <c r="A41" s="96">
        <f t="shared" si="0"/>
        <v>29</v>
      </c>
      <c r="B41" s="96" t="s">
        <v>26</v>
      </c>
      <c r="C41" s="96" t="s">
        <v>37</v>
      </c>
    </row>
    <row r="42" spans="1:3" x14ac:dyDescent="0.25">
      <c r="A42" s="96">
        <f t="shared" si="0"/>
        <v>30</v>
      </c>
      <c r="B42" s="96" t="s">
        <v>26</v>
      </c>
      <c r="C42" s="96" t="s">
        <v>38</v>
      </c>
    </row>
    <row r="43" spans="1:3" x14ac:dyDescent="0.25">
      <c r="A43" s="96">
        <v>31</v>
      </c>
      <c r="B43" s="96" t="s">
        <v>26</v>
      </c>
      <c r="C43" s="96" t="s">
        <v>39</v>
      </c>
    </row>
    <row r="44" spans="1:3" x14ac:dyDescent="0.25">
      <c r="A44" s="96">
        <v>32</v>
      </c>
      <c r="B44" s="96" t="s">
        <v>26</v>
      </c>
      <c r="C44" s="96" t="s">
        <v>40</v>
      </c>
    </row>
    <row r="45" spans="1:3" x14ac:dyDescent="0.25">
      <c r="A45" s="96">
        <f t="shared" si="0"/>
        <v>33</v>
      </c>
      <c r="B45" s="96" t="s">
        <v>26</v>
      </c>
      <c r="C45" s="96" t="s">
        <v>41</v>
      </c>
    </row>
  </sheetData>
  <pageMargins left="0.7" right="0.7" top="0.75" bottom="0.75" header="0.3" footer="0.3"/>
  <pageSetup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C9C1-A87F-47BC-ACF1-891281C9854F}">
  <sheetPr>
    <outlinePr summaryBelow="0"/>
  </sheetPr>
  <dimension ref="A1:O141"/>
  <sheetViews>
    <sheetView zoomScale="85" zoomScaleNormal="85" workbookViewId="0">
      <selection activeCell="I1" sqref="I1:I1048576"/>
    </sheetView>
  </sheetViews>
  <sheetFormatPr defaultColWidth="9.140625" defaultRowHeight="46.5" customHeight="1" outlineLevelRow="2" x14ac:dyDescent="0.2"/>
  <cols>
    <col min="1" max="1" width="23.140625" style="51" customWidth="1"/>
    <col min="2" max="2" width="39" style="51" customWidth="1"/>
    <col min="3" max="3" width="59.28515625" style="46" customWidth="1"/>
    <col min="4" max="4" width="8.5703125" style="63" customWidth="1"/>
    <col min="5" max="5" width="21.5703125" style="51" customWidth="1"/>
    <col min="6" max="6" width="18.7109375" style="46" customWidth="1"/>
    <col min="7" max="7" width="11" style="122" customWidth="1"/>
    <col min="8" max="8" width="8.85546875" style="122" customWidth="1"/>
    <col min="9" max="9" width="10.7109375" style="200" customWidth="1"/>
    <col min="10" max="10" width="31.42578125" style="51" customWidth="1"/>
    <col min="11" max="11" width="16" style="46" customWidth="1"/>
    <col min="12" max="16384" width="9.140625" style="46"/>
  </cols>
  <sheetData>
    <row r="1" spans="1:15" ht="46.5" customHeight="1" x14ac:dyDescent="0.2">
      <c r="A1" s="180"/>
    </row>
    <row r="2" spans="1:15" ht="46.5" customHeight="1" x14ac:dyDescent="0.35">
      <c r="A2" s="43"/>
      <c r="B2" s="64" t="str">
        <f>Scoring!C2</f>
        <v xml:space="preserve">One VM POC Evaluation </v>
      </c>
      <c r="C2" s="47"/>
      <c r="D2" s="48"/>
      <c r="E2" s="49"/>
      <c r="F2" s="44"/>
      <c r="G2" s="115"/>
      <c r="H2" s="115"/>
      <c r="K2" s="46" t="s">
        <v>42</v>
      </c>
    </row>
    <row r="3" spans="1:15" ht="46.5" customHeight="1" x14ac:dyDescent="0.35">
      <c r="A3" s="82" t="s">
        <v>43</v>
      </c>
      <c r="B3" s="52"/>
      <c r="C3" s="52"/>
      <c r="D3" s="53"/>
      <c r="E3" s="123"/>
      <c r="F3" s="68"/>
      <c r="G3" s="114"/>
      <c r="H3" s="114"/>
      <c r="J3" s="68"/>
    </row>
    <row r="4" spans="1:15" ht="46.5" customHeight="1" x14ac:dyDescent="0.2">
      <c r="A4" s="175" t="s">
        <v>44</v>
      </c>
      <c r="B4" s="175" t="s">
        <v>5</v>
      </c>
      <c r="C4" s="175" t="s">
        <v>45</v>
      </c>
      <c r="D4" s="175" t="s">
        <v>46</v>
      </c>
      <c r="E4" s="175" t="s">
        <v>47</v>
      </c>
      <c r="F4" s="175" t="s">
        <v>48</v>
      </c>
      <c r="G4" s="175" t="s">
        <v>49</v>
      </c>
      <c r="H4" s="141" t="s">
        <v>50</v>
      </c>
      <c r="I4" s="201"/>
      <c r="J4" s="175" t="s">
        <v>51</v>
      </c>
      <c r="K4" s="176" t="s">
        <v>52</v>
      </c>
    </row>
    <row r="5" spans="1:15" ht="46.5" customHeight="1" x14ac:dyDescent="0.2">
      <c r="A5" s="54" t="s">
        <v>53</v>
      </c>
      <c r="B5" s="54"/>
      <c r="C5" s="54"/>
      <c r="D5" s="55"/>
      <c r="E5" s="54"/>
      <c r="F5" s="70"/>
      <c r="G5" s="116"/>
      <c r="H5" s="116"/>
      <c r="I5" s="202"/>
      <c r="J5" s="70"/>
      <c r="K5" s="46" t="s">
        <v>52</v>
      </c>
      <c r="O5" s="46" t="s">
        <v>54</v>
      </c>
    </row>
    <row r="6" spans="1:15" ht="46.5" customHeight="1" outlineLevel="1" x14ac:dyDescent="0.2">
      <c r="A6" s="56" t="s">
        <v>55</v>
      </c>
      <c r="B6" s="56"/>
      <c r="C6" s="56"/>
      <c r="D6" s="57"/>
      <c r="E6" s="56"/>
      <c r="F6" s="71"/>
      <c r="G6" s="117"/>
      <c r="H6" s="117"/>
      <c r="I6" s="203"/>
      <c r="J6" s="71"/>
      <c r="K6" s="46" t="s">
        <v>52</v>
      </c>
      <c r="O6" s="46" t="s">
        <v>52</v>
      </c>
    </row>
    <row r="7" spans="1:15" s="79" customFormat="1" ht="46.5" customHeight="1" outlineLevel="2" x14ac:dyDescent="0.2">
      <c r="A7" s="78" t="s">
        <v>56</v>
      </c>
      <c r="B7" s="78" t="s">
        <v>57</v>
      </c>
      <c r="C7" s="78" t="s">
        <v>58</v>
      </c>
      <c r="D7" s="127"/>
      <c r="E7" s="78"/>
      <c r="F7" s="62" t="s">
        <v>59</v>
      </c>
      <c r="G7" s="118"/>
      <c r="H7" s="118" t="s">
        <v>54</v>
      </c>
      <c r="I7" s="203"/>
      <c r="J7" s="76"/>
      <c r="K7" s="46" t="s">
        <v>52</v>
      </c>
    </row>
    <row r="8" spans="1:15" s="79" customFormat="1" ht="46.5" customHeight="1" outlineLevel="2" x14ac:dyDescent="0.2">
      <c r="A8" s="78" t="s">
        <v>60</v>
      </c>
      <c r="B8" s="78" t="s">
        <v>61</v>
      </c>
      <c r="C8" s="78" t="s">
        <v>62</v>
      </c>
      <c r="D8" s="127"/>
      <c r="E8" s="78"/>
      <c r="F8" s="62" t="s">
        <v>59</v>
      </c>
      <c r="G8" s="118"/>
      <c r="H8" s="118" t="s">
        <v>54</v>
      </c>
      <c r="I8" s="203"/>
      <c r="J8" s="76"/>
      <c r="K8" s="46" t="s">
        <v>52</v>
      </c>
    </row>
    <row r="9" spans="1:15" s="79" customFormat="1" ht="46.5" customHeight="1" outlineLevel="2" x14ac:dyDescent="0.2">
      <c r="A9" s="78" t="s">
        <v>63</v>
      </c>
      <c r="B9" s="78" t="s">
        <v>64</v>
      </c>
      <c r="C9" s="78" t="s">
        <v>65</v>
      </c>
      <c r="D9" s="127"/>
      <c r="E9" s="78"/>
      <c r="F9" s="62" t="s">
        <v>59</v>
      </c>
      <c r="G9" s="118"/>
      <c r="H9" s="118" t="s">
        <v>54</v>
      </c>
      <c r="I9" s="203"/>
      <c r="J9" s="76"/>
      <c r="K9" s="46" t="s">
        <v>52</v>
      </c>
    </row>
    <row r="10" spans="1:15" s="79" customFormat="1" ht="46.5" customHeight="1" outlineLevel="2" x14ac:dyDescent="0.2">
      <c r="A10" s="78" t="s">
        <v>66</v>
      </c>
      <c r="B10" s="78" t="s">
        <v>67</v>
      </c>
      <c r="C10" s="78" t="s">
        <v>68</v>
      </c>
      <c r="D10" s="127"/>
      <c r="E10" s="78"/>
      <c r="F10" s="62" t="s">
        <v>59</v>
      </c>
      <c r="G10" s="118"/>
      <c r="H10" s="118" t="s">
        <v>54</v>
      </c>
      <c r="I10" s="203"/>
      <c r="J10" s="76"/>
      <c r="K10" s="46" t="s">
        <v>52</v>
      </c>
    </row>
    <row r="11" spans="1:15" s="79" customFormat="1" ht="46.5" customHeight="1" outlineLevel="2" x14ac:dyDescent="0.2">
      <c r="A11" s="78" t="s">
        <v>69</v>
      </c>
      <c r="B11" s="78" t="s">
        <v>70</v>
      </c>
      <c r="C11" s="78" t="s">
        <v>71</v>
      </c>
      <c r="D11" s="127"/>
      <c r="E11" s="78"/>
      <c r="F11" s="62" t="s">
        <v>59</v>
      </c>
      <c r="G11" s="118"/>
      <c r="H11" s="118" t="s">
        <v>54</v>
      </c>
      <c r="I11" s="203"/>
      <c r="J11" s="76"/>
      <c r="K11" s="46" t="s">
        <v>52</v>
      </c>
    </row>
    <row r="12" spans="1:15" s="80" customFormat="1" ht="46.5" customHeight="1" outlineLevel="2" x14ac:dyDescent="0.2">
      <c r="A12" s="60" t="s">
        <v>72</v>
      </c>
      <c r="B12" s="60" t="s">
        <v>73</v>
      </c>
      <c r="C12" s="61" t="s">
        <v>74</v>
      </c>
      <c r="D12" s="127"/>
      <c r="E12" s="61"/>
      <c r="F12" s="62" t="s">
        <v>59</v>
      </c>
      <c r="G12" s="121"/>
      <c r="H12" s="121" t="s">
        <v>54</v>
      </c>
      <c r="I12" s="203"/>
      <c r="J12" s="77"/>
      <c r="K12" s="46" t="s">
        <v>52</v>
      </c>
    </row>
    <row r="13" spans="1:15" s="79" customFormat="1" ht="46.5" customHeight="1" outlineLevel="2" x14ac:dyDescent="0.25">
      <c r="A13" s="78" t="s">
        <v>75</v>
      </c>
      <c r="B13" s="78" t="s">
        <v>76</v>
      </c>
      <c r="C13" s="61" t="s">
        <v>77</v>
      </c>
      <c r="D13" s="127"/>
      <c r="E13" s="78"/>
      <c r="F13" s="62"/>
      <c r="G13" s="118"/>
      <c r="H13" s="118" t="s">
        <v>54</v>
      </c>
      <c r="I13" s="203"/>
      <c r="J13" s="76"/>
      <c r="K13" s="79" t="s">
        <v>54</v>
      </c>
    </row>
    <row r="14" spans="1:15" s="79" customFormat="1" ht="46.5" customHeight="1" outlineLevel="1" x14ac:dyDescent="0.25">
      <c r="A14" s="74" t="s">
        <v>78</v>
      </c>
      <c r="B14" s="74"/>
      <c r="C14" s="74"/>
      <c r="D14" s="74"/>
      <c r="E14" s="74"/>
      <c r="F14" s="71"/>
      <c r="G14" s="117"/>
      <c r="H14" s="117"/>
      <c r="I14" s="203"/>
      <c r="J14" s="71"/>
      <c r="K14" s="79" t="s">
        <v>52</v>
      </c>
    </row>
    <row r="15" spans="1:15" s="79" customFormat="1" ht="46.5" customHeight="1" outlineLevel="2" x14ac:dyDescent="0.25">
      <c r="A15" s="78" t="s">
        <v>79</v>
      </c>
      <c r="B15" s="78" t="s">
        <v>80</v>
      </c>
      <c r="C15" s="78" t="s">
        <v>81</v>
      </c>
      <c r="D15" s="127"/>
      <c r="E15" s="78"/>
      <c r="F15" s="62" t="s">
        <v>59</v>
      </c>
      <c r="G15" s="118"/>
      <c r="H15" s="118" t="s">
        <v>54</v>
      </c>
      <c r="I15" s="203"/>
      <c r="J15" s="76"/>
      <c r="K15" s="79" t="s">
        <v>52</v>
      </c>
    </row>
    <row r="16" spans="1:15" s="79" customFormat="1" ht="46.5" customHeight="1" outlineLevel="2" x14ac:dyDescent="0.25">
      <c r="A16" s="78" t="s">
        <v>82</v>
      </c>
      <c r="B16" s="78" t="s">
        <v>83</v>
      </c>
      <c r="C16" s="78" t="s">
        <v>84</v>
      </c>
      <c r="D16" s="127"/>
      <c r="E16" s="78"/>
      <c r="F16" s="62" t="s">
        <v>59</v>
      </c>
      <c r="G16" s="118"/>
      <c r="H16" s="118" t="s">
        <v>54</v>
      </c>
      <c r="I16" s="203"/>
      <c r="J16" s="76"/>
      <c r="K16" s="79" t="s">
        <v>52</v>
      </c>
    </row>
    <row r="17" spans="1:11" s="79" customFormat="1" ht="46.5" customHeight="1" outlineLevel="2" x14ac:dyDescent="0.25">
      <c r="A17" s="78" t="s">
        <v>85</v>
      </c>
      <c r="B17" s="78" t="s">
        <v>86</v>
      </c>
      <c r="C17" s="78" t="s">
        <v>87</v>
      </c>
      <c r="D17" s="127"/>
      <c r="E17" s="78"/>
      <c r="F17" s="62" t="s">
        <v>59</v>
      </c>
      <c r="G17" s="118"/>
      <c r="H17" s="118" t="s">
        <v>54</v>
      </c>
      <c r="I17" s="203"/>
      <c r="J17" s="76"/>
      <c r="K17" s="79" t="s">
        <v>52</v>
      </c>
    </row>
    <row r="18" spans="1:11" s="79" customFormat="1" ht="46.5" customHeight="1" outlineLevel="2" x14ac:dyDescent="0.25">
      <c r="A18" s="78" t="s">
        <v>88</v>
      </c>
      <c r="B18" s="78" t="s">
        <v>89</v>
      </c>
      <c r="C18" s="78" t="s">
        <v>90</v>
      </c>
      <c r="D18" s="127"/>
      <c r="E18" s="78"/>
      <c r="F18" s="62" t="s">
        <v>59</v>
      </c>
      <c r="G18" s="118"/>
      <c r="H18" s="118" t="s">
        <v>54</v>
      </c>
      <c r="I18" s="203"/>
      <c r="J18" s="76"/>
      <c r="K18" s="79" t="s">
        <v>52</v>
      </c>
    </row>
    <row r="19" spans="1:11" s="79" customFormat="1" ht="46.5" customHeight="1" outlineLevel="2" x14ac:dyDescent="0.25">
      <c r="A19" s="78" t="s">
        <v>91</v>
      </c>
      <c r="B19" s="78" t="s">
        <v>92</v>
      </c>
      <c r="C19" s="78" t="s">
        <v>93</v>
      </c>
      <c r="D19" s="127"/>
      <c r="E19" s="78"/>
      <c r="F19" s="62" t="s">
        <v>59</v>
      </c>
      <c r="G19" s="118"/>
      <c r="H19" s="118" t="s">
        <v>54</v>
      </c>
      <c r="I19" s="203"/>
      <c r="J19" s="76"/>
      <c r="K19" s="79" t="s">
        <v>52</v>
      </c>
    </row>
    <row r="20" spans="1:11" s="79" customFormat="1" ht="46.5" customHeight="1" outlineLevel="1" x14ac:dyDescent="0.25">
      <c r="A20" s="74" t="s">
        <v>94</v>
      </c>
      <c r="B20" s="74"/>
      <c r="C20" s="74"/>
      <c r="D20" s="74"/>
      <c r="E20" s="74"/>
      <c r="F20" s="71"/>
      <c r="G20" s="117"/>
      <c r="H20" s="117"/>
      <c r="I20" s="203"/>
      <c r="J20" s="71"/>
      <c r="K20" s="79" t="s">
        <v>52</v>
      </c>
    </row>
    <row r="21" spans="1:11" s="79" customFormat="1" ht="46.5" customHeight="1" outlineLevel="2" x14ac:dyDescent="0.25">
      <c r="A21" s="78" t="s">
        <v>95</v>
      </c>
      <c r="B21" s="78" t="s">
        <v>96</v>
      </c>
      <c r="C21" s="78" t="s">
        <v>97</v>
      </c>
      <c r="D21" s="127"/>
      <c r="E21" s="78"/>
      <c r="F21" s="62" t="s">
        <v>59</v>
      </c>
      <c r="G21" s="118"/>
      <c r="H21" s="118" t="s">
        <v>54</v>
      </c>
      <c r="I21" s="203"/>
      <c r="J21" s="76"/>
      <c r="K21" s="79" t="s">
        <v>52</v>
      </c>
    </row>
    <row r="22" spans="1:11" s="79" customFormat="1" ht="46.5" customHeight="1" outlineLevel="2" x14ac:dyDescent="0.25">
      <c r="A22" s="78" t="s">
        <v>98</v>
      </c>
      <c r="B22" s="78" t="s">
        <v>99</v>
      </c>
      <c r="C22" s="78" t="s">
        <v>100</v>
      </c>
      <c r="D22" s="127"/>
      <c r="E22" s="78"/>
      <c r="F22" s="62" t="s">
        <v>59</v>
      </c>
      <c r="G22" s="118"/>
      <c r="H22" s="118" t="s">
        <v>54</v>
      </c>
      <c r="I22" s="203"/>
      <c r="J22" s="76"/>
      <c r="K22" s="79" t="s">
        <v>52</v>
      </c>
    </row>
    <row r="23" spans="1:11" s="79" customFormat="1" ht="46.5" customHeight="1" outlineLevel="2" x14ac:dyDescent="0.25">
      <c r="A23" s="78" t="s">
        <v>101</v>
      </c>
      <c r="B23" s="78" t="s">
        <v>102</v>
      </c>
      <c r="C23" s="78" t="s">
        <v>103</v>
      </c>
      <c r="D23" s="127"/>
      <c r="E23" s="78"/>
      <c r="F23" s="62" t="s">
        <v>59</v>
      </c>
      <c r="G23" s="118"/>
      <c r="H23" s="118" t="s">
        <v>54</v>
      </c>
      <c r="I23" s="203"/>
      <c r="J23" s="76"/>
      <c r="K23" s="79" t="s">
        <v>52</v>
      </c>
    </row>
    <row r="24" spans="1:11" s="79" customFormat="1" ht="46.5" customHeight="1" outlineLevel="2" x14ac:dyDescent="0.25">
      <c r="A24" s="78" t="s">
        <v>104</v>
      </c>
      <c r="B24" s="60" t="s">
        <v>105</v>
      </c>
      <c r="C24" s="78" t="s">
        <v>106</v>
      </c>
      <c r="D24" s="127"/>
      <c r="E24" s="78"/>
      <c r="F24" s="62" t="s">
        <v>59</v>
      </c>
      <c r="G24" s="118"/>
      <c r="H24" s="118" t="s">
        <v>54</v>
      </c>
      <c r="I24" s="203"/>
      <c r="J24" s="76"/>
      <c r="K24" s="79" t="s">
        <v>52</v>
      </c>
    </row>
    <row r="25" spans="1:11" s="79" customFormat="1" ht="46.5" customHeight="1" outlineLevel="2" x14ac:dyDescent="0.25">
      <c r="A25" s="78" t="s">
        <v>107</v>
      </c>
      <c r="B25" s="78" t="s">
        <v>108</v>
      </c>
      <c r="C25" s="78" t="s">
        <v>109</v>
      </c>
      <c r="D25" s="127"/>
      <c r="E25" s="78"/>
      <c r="F25" s="62" t="s">
        <v>59</v>
      </c>
      <c r="G25" s="118"/>
      <c r="H25" s="118" t="s">
        <v>54</v>
      </c>
      <c r="I25" s="203"/>
      <c r="J25" s="76"/>
      <c r="K25" s="79" t="s">
        <v>52</v>
      </c>
    </row>
    <row r="26" spans="1:11" s="80" customFormat="1" ht="46.5" customHeight="1" outlineLevel="2" x14ac:dyDescent="0.25">
      <c r="A26" s="60" t="s">
        <v>110</v>
      </c>
      <c r="B26" s="60" t="s">
        <v>111</v>
      </c>
      <c r="C26" s="62" t="s">
        <v>112</v>
      </c>
      <c r="D26" s="127"/>
      <c r="E26" s="61"/>
      <c r="F26" s="62" t="s">
        <v>59</v>
      </c>
      <c r="G26" s="121"/>
      <c r="H26" s="121" t="s">
        <v>54</v>
      </c>
      <c r="I26" s="203"/>
      <c r="J26" s="77"/>
      <c r="K26" s="79" t="s">
        <v>52</v>
      </c>
    </row>
    <row r="27" spans="1:11" s="80" customFormat="1" ht="46.5" customHeight="1" outlineLevel="2" x14ac:dyDescent="0.25">
      <c r="A27" s="60" t="s">
        <v>113</v>
      </c>
      <c r="B27" s="60" t="s">
        <v>114</v>
      </c>
      <c r="C27" s="62" t="s">
        <v>115</v>
      </c>
      <c r="D27" s="127"/>
      <c r="E27" s="61"/>
      <c r="F27" s="62" t="s">
        <v>59</v>
      </c>
      <c r="G27" s="121"/>
      <c r="H27" s="121" t="s">
        <v>54</v>
      </c>
      <c r="I27" s="203"/>
      <c r="J27" s="77"/>
      <c r="K27" s="79" t="s">
        <v>52</v>
      </c>
    </row>
    <row r="28" spans="1:11" s="80" customFormat="1" ht="46.5" customHeight="1" outlineLevel="2" x14ac:dyDescent="0.25">
      <c r="A28" s="60" t="s">
        <v>116</v>
      </c>
      <c r="B28" s="60" t="s">
        <v>117</v>
      </c>
      <c r="C28" s="62" t="s">
        <v>118</v>
      </c>
      <c r="D28" s="127"/>
      <c r="E28" s="61"/>
      <c r="F28" s="62" t="s">
        <v>59</v>
      </c>
      <c r="G28" s="121"/>
      <c r="H28" s="121" t="s">
        <v>54</v>
      </c>
      <c r="I28" s="203"/>
      <c r="J28" s="77"/>
      <c r="K28" s="80" t="s">
        <v>54</v>
      </c>
    </row>
    <row r="29" spans="1:11" s="79" customFormat="1" ht="46.5" customHeight="1" x14ac:dyDescent="0.25">
      <c r="A29" s="69" t="s">
        <v>119</v>
      </c>
      <c r="B29" s="69"/>
      <c r="C29" s="69"/>
      <c r="D29" s="69"/>
      <c r="E29" s="70"/>
      <c r="F29" s="73"/>
      <c r="G29" s="119"/>
      <c r="H29" s="119"/>
      <c r="I29" s="203"/>
      <c r="J29" s="73"/>
      <c r="K29" s="79" t="s">
        <v>52</v>
      </c>
    </row>
    <row r="30" spans="1:11" s="79" customFormat="1" ht="46.5" customHeight="1" outlineLevel="1" x14ac:dyDescent="0.25">
      <c r="A30" s="74" t="s">
        <v>120</v>
      </c>
      <c r="B30" s="74"/>
      <c r="C30" s="74"/>
      <c r="D30" s="74"/>
      <c r="E30" s="74"/>
      <c r="F30" s="71"/>
      <c r="G30" s="120"/>
      <c r="H30" s="120"/>
      <c r="I30" s="203"/>
      <c r="J30" s="71"/>
      <c r="K30" s="79" t="s">
        <v>52</v>
      </c>
    </row>
    <row r="31" spans="1:11" s="80" customFormat="1" ht="46.5" customHeight="1" outlineLevel="2" x14ac:dyDescent="0.25">
      <c r="A31" s="62" t="s">
        <v>121</v>
      </c>
      <c r="B31" s="62" t="s">
        <v>122</v>
      </c>
      <c r="C31" s="61" t="s">
        <v>123</v>
      </c>
      <c r="D31" s="78"/>
      <c r="E31" s="61"/>
      <c r="F31" s="62" t="s">
        <v>124</v>
      </c>
      <c r="G31" s="121"/>
      <c r="H31" s="121" t="s">
        <v>54</v>
      </c>
      <c r="I31" s="203"/>
      <c r="J31" s="77"/>
      <c r="K31" s="79" t="s">
        <v>52</v>
      </c>
    </row>
    <row r="32" spans="1:11" s="80" customFormat="1" ht="46.5" customHeight="1" outlineLevel="2" x14ac:dyDescent="0.25">
      <c r="A32" s="62" t="s">
        <v>125</v>
      </c>
      <c r="B32" s="60" t="s">
        <v>126</v>
      </c>
      <c r="C32" s="61" t="s">
        <v>127</v>
      </c>
      <c r="D32" s="78"/>
      <c r="E32" s="61"/>
      <c r="F32" s="62" t="s">
        <v>124</v>
      </c>
      <c r="G32" s="121"/>
      <c r="H32" s="121" t="s">
        <v>52</v>
      </c>
      <c r="I32" s="203"/>
      <c r="J32" s="61" t="s">
        <v>128</v>
      </c>
      <c r="K32" s="79" t="s">
        <v>52</v>
      </c>
    </row>
    <row r="33" spans="1:11" s="80" customFormat="1" ht="46.5" customHeight="1" outlineLevel="2" x14ac:dyDescent="0.25">
      <c r="A33" s="62" t="s">
        <v>129</v>
      </c>
      <c r="B33" s="60" t="s">
        <v>130</v>
      </c>
      <c r="C33" s="61" t="s">
        <v>131</v>
      </c>
      <c r="D33" s="78"/>
      <c r="E33" s="61"/>
      <c r="F33" s="62" t="s">
        <v>124</v>
      </c>
      <c r="G33" s="121"/>
      <c r="H33" s="121" t="s">
        <v>54</v>
      </c>
      <c r="I33" s="203"/>
      <c r="J33" s="77"/>
      <c r="K33" s="79" t="s">
        <v>52</v>
      </c>
    </row>
    <row r="34" spans="1:11" s="80" customFormat="1" ht="46.5" customHeight="1" outlineLevel="2" x14ac:dyDescent="0.25">
      <c r="A34" s="62" t="s">
        <v>132</v>
      </c>
      <c r="B34" s="62" t="s">
        <v>133</v>
      </c>
      <c r="C34" s="61" t="s">
        <v>134</v>
      </c>
      <c r="D34" s="78"/>
      <c r="E34" s="61"/>
      <c r="F34" s="62" t="s">
        <v>124</v>
      </c>
      <c r="G34" s="121"/>
      <c r="H34" s="121" t="s">
        <v>54</v>
      </c>
      <c r="I34" s="203"/>
      <c r="J34" s="77"/>
      <c r="K34" s="79" t="s">
        <v>52</v>
      </c>
    </row>
    <row r="35" spans="1:11" s="79" customFormat="1" ht="46.5" customHeight="1" outlineLevel="1" x14ac:dyDescent="0.25">
      <c r="A35" s="74" t="s">
        <v>135</v>
      </c>
      <c r="B35" s="74"/>
      <c r="C35" s="74"/>
      <c r="D35" s="74"/>
      <c r="E35" s="74"/>
      <c r="F35" s="71"/>
      <c r="G35" s="120"/>
      <c r="H35" s="120"/>
      <c r="I35" s="203"/>
      <c r="J35" s="71"/>
      <c r="K35" s="79" t="s">
        <v>52</v>
      </c>
    </row>
    <row r="36" spans="1:11" s="80" customFormat="1" ht="46.5" customHeight="1" outlineLevel="2" x14ac:dyDescent="0.25">
      <c r="A36" s="62" t="s">
        <v>136</v>
      </c>
      <c r="B36" s="62" t="s">
        <v>137</v>
      </c>
      <c r="C36" s="61" t="s">
        <v>138</v>
      </c>
      <c r="D36" s="78"/>
      <c r="E36" s="61"/>
      <c r="F36" s="62" t="s">
        <v>139</v>
      </c>
      <c r="G36" s="121"/>
      <c r="H36" s="121" t="s">
        <v>54</v>
      </c>
      <c r="I36" s="203"/>
      <c r="J36" s="77"/>
      <c r="K36" s="79" t="s">
        <v>52</v>
      </c>
    </row>
    <row r="37" spans="1:11" s="80" customFormat="1" ht="46.5" customHeight="1" outlineLevel="2" x14ac:dyDescent="0.25">
      <c r="A37" s="62" t="s">
        <v>140</v>
      </c>
      <c r="B37" s="62" t="s">
        <v>141</v>
      </c>
      <c r="C37" s="61" t="s">
        <v>142</v>
      </c>
      <c r="D37" s="78"/>
      <c r="E37" s="61"/>
      <c r="F37" s="62" t="s">
        <v>139</v>
      </c>
      <c r="G37" s="121"/>
      <c r="H37" s="121" t="s">
        <v>54</v>
      </c>
      <c r="I37" s="203"/>
      <c r="J37" s="77"/>
      <c r="K37" s="79" t="s">
        <v>52</v>
      </c>
    </row>
    <row r="38" spans="1:11" s="80" customFormat="1" ht="46.5" customHeight="1" outlineLevel="2" x14ac:dyDescent="0.25">
      <c r="A38" s="62" t="s">
        <v>143</v>
      </c>
      <c r="B38" s="61" t="s">
        <v>144</v>
      </c>
      <c r="C38" s="61" t="s">
        <v>145</v>
      </c>
      <c r="D38" s="78"/>
      <c r="E38" s="61"/>
      <c r="F38" s="62" t="s">
        <v>139</v>
      </c>
      <c r="G38" s="121"/>
      <c r="H38" s="121" t="s">
        <v>54</v>
      </c>
      <c r="I38" s="203"/>
      <c r="J38" s="77"/>
      <c r="K38" s="79" t="s">
        <v>52</v>
      </c>
    </row>
    <row r="39" spans="1:11" s="80" customFormat="1" ht="46.5" customHeight="1" outlineLevel="2" x14ac:dyDescent="0.25">
      <c r="A39" s="62" t="s">
        <v>146</v>
      </c>
      <c r="B39" s="62" t="s">
        <v>147</v>
      </c>
      <c r="C39" s="61" t="s">
        <v>148</v>
      </c>
      <c r="D39" s="78"/>
      <c r="E39" s="61"/>
      <c r="F39" s="62" t="s">
        <v>139</v>
      </c>
      <c r="G39" s="121"/>
      <c r="H39" s="121" t="s">
        <v>54</v>
      </c>
      <c r="I39" s="203"/>
      <c r="J39" s="77"/>
      <c r="K39" s="79" t="s">
        <v>52</v>
      </c>
    </row>
    <row r="40" spans="1:11" s="80" customFormat="1" ht="46.5" customHeight="1" outlineLevel="2" x14ac:dyDescent="0.25">
      <c r="A40" s="62" t="s">
        <v>149</v>
      </c>
      <c r="B40" s="62" t="s">
        <v>150</v>
      </c>
      <c r="C40" s="61" t="s">
        <v>151</v>
      </c>
      <c r="D40" s="78"/>
      <c r="E40" s="61"/>
      <c r="F40" s="62" t="s">
        <v>139</v>
      </c>
      <c r="G40" s="121"/>
      <c r="H40" s="121" t="s">
        <v>52</v>
      </c>
      <c r="I40" s="203"/>
      <c r="J40" s="61"/>
      <c r="K40" s="79" t="s">
        <v>52</v>
      </c>
    </row>
    <row r="41" spans="1:11" s="79" customFormat="1" ht="46.5" customHeight="1" outlineLevel="1" x14ac:dyDescent="0.25">
      <c r="A41" s="74" t="s">
        <v>152</v>
      </c>
      <c r="B41" s="74"/>
      <c r="C41" s="74"/>
      <c r="D41" s="74"/>
      <c r="E41" s="74"/>
      <c r="F41" s="71"/>
      <c r="G41" s="120"/>
      <c r="H41" s="120"/>
      <c r="I41" s="203"/>
      <c r="J41" s="71"/>
      <c r="K41" s="79" t="s">
        <v>52</v>
      </c>
    </row>
    <row r="42" spans="1:11" s="79" customFormat="1" ht="46.5" customHeight="1" outlineLevel="1" x14ac:dyDescent="0.25">
      <c r="A42" s="59" t="s">
        <v>153</v>
      </c>
      <c r="B42" s="59" t="s">
        <v>154</v>
      </c>
      <c r="C42" s="61" t="s">
        <v>155</v>
      </c>
      <c r="D42" s="59"/>
      <c r="E42" s="59"/>
      <c r="F42" s="58"/>
      <c r="G42" s="126"/>
      <c r="H42" s="126" t="s">
        <v>54</v>
      </c>
      <c r="I42" s="203"/>
      <c r="J42" s="76"/>
      <c r="K42" s="79" t="s">
        <v>54</v>
      </c>
    </row>
    <row r="43" spans="1:11" s="79" customFormat="1" ht="46.5" customHeight="1" outlineLevel="1" x14ac:dyDescent="0.25">
      <c r="A43" s="59" t="s">
        <v>156</v>
      </c>
      <c r="B43" s="59" t="s">
        <v>157</v>
      </c>
      <c r="C43" s="59" t="s">
        <v>158</v>
      </c>
      <c r="D43" s="59"/>
      <c r="E43" s="59"/>
      <c r="F43" s="58"/>
      <c r="G43" s="126"/>
      <c r="H43" s="126" t="s">
        <v>54</v>
      </c>
      <c r="I43" s="203"/>
      <c r="J43" s="76"/>
      <c r="K43" s="79" t="s">
        <v>54</v>
      </c>
    </row>
    <row r="44" spans="1:11" s="80" customFormat="1" ht="46.5" customHeight="1" outlineLevel="2" x14ac:dyDescent="0.25">
      <c r="A44" s="62" t="s">
        <v>159</v>
      </c>
      <c r="B44" s="62" t="s">
        <v>160</v>
      </c>
      <c r="C44" s="61" t="s">
        <v>161</v>
      </c>
      <c r="D44" s="78"/>
      <c r="E44" s="61"/>
      <c r="F44" s="62" t="s">
        <v>59</v>
      </c>
      <c r="G44" s="121"/>
      <c r="H44" s="121" t="s">
        <v>54</v>
      </c>
      <c r="I44" s="203"/>
      <c r="J44" s="77"/>
      <c r="K44" s="80" t="s">
        <v>52</v>
      </c>
    </row>
    <row r="45" spans="1:11" s="80" customFormat="1" ht="46.5" customHeight="1" outlineLevel="2" x14ac:dyDescent="0.25">
      <c r="A45" s="62" t="s">
        <v>162</v>
      </c>
      <c r="B45" s="62" t="s">
        <v>163</v>
      </c>
      <c r="C45" s="61" t="s">
        <v>164</v>
      </c>
      <c r="D45" s="78"/>
      <c r="E45" s="61"/>
      <c r="F45" s="62" t="s">
        <v>59</v>
      </c>
      <c r="G45" s="121"/>
      <c r="H45" s="121" t="s">
        <v>54</v>
      </c>
      <c r="I45" s="203"/>
      <c r="J45" s="77"/>
      <c r="K45" s="80" t="s">
        <v>52</v>
      </c>
    </row>
    <row r="46" spans="1:11" s="80" customFormat="1" ht="46.5" customHeight="1" outlineLevel="2" x14ac:dyDescent="0.25">
      <c r="A46" s="62" t="s">
        <v>165</v>
      </c>
      <c r="B46" s="61" t="s">
        <v>166</v>
      </c>
      <c r="C46" s="61" t="s">
        <v>167</v>
      </c>
      <c r="D46" s="78"/>
      <c r="E46" s="61"/>
      <c r="F46" s="62" t="s">
        <v>59</v>
      </c>
      <c r="G46" s="121"/>
      <c r="H46" s="121" t="s">
        <v>54</v>
      </c>
      <c r="I46" s="203"/>
      <c r="J46" s="77"/>
      <c r="K46" s="80" t="s">
        <v>52</v>
      </c>
    </row>
    <row r="47" spans="1:11" s="80" customFormat="1" ht="46.5" customHeight="1" outlineLevel="2" x14ac:dyDescent="0.25">
      <c r="A47" s="62" t="s">
        <v>168</v>
      </c>
      <c r="B47" s="62" t="s">
        <v>169</v>
      </c>
      <c r="C47" s="61" t="s">
        <v>170</v>
      </c>
      <c r="D47" s="78"/>
      <c r="E47" s="61"/>
      <c r="F47" s="62" t="s">
        <v>171</v>
      </c>
      <c r="G47" s="121"/>
      <c r="H47" s="121" t="s">
        <v>52</v>
      </c>
      <c r="I47" s="203"/>
      <c r="J47" s="61" t="s">
        <v>172</v>
      </c>
      <c r="K47" s="80" t="s">
        <v>54</v>
      </c>
    </row>
    <row r="48" spans="1:11" s="80" customFormat="1" ht="46.5" customHeight="1" outlineLevel="2" x14ac:dyDescent="0.25">
      <c r="A48" s="62" t="s">
        <v>173</v>
      </c>
      <c r="B48" s="62" t="s">
        <v>174</v>
      </c>
      <c r="C48" s="61" t="s">
        <v>175</v>
      </c>
      <c r="D48" s="78"/>
      <c r="E48" s="61"/>
      <c r="F48" s="62" t="s">
        <v>171</v>
      </c>
      <c r="G48" s="124"/>
      <c r="H48" s="124" t="s">
        <v>54</v>
      </c>
      <c r="I48" s="203"/>
      <c r="J48" s="77"/>
      <c r="K48" s="80" t="s">
        <v>52</v>
      </c>
    </row>
    <row r="49" spans="1:11" s="80" customFormat="1" ht="46.5" customHeight="1" outlineLevel="2" x14ac:dyDescent="0.25">
      <c r="A49" s="62" t="s">
        <v>176</v>
      </c>
      <c r="B49" s="62" t="s">
        <v>177</v>
      </c>
      <c r="C49" s="61" t="s">
        <v>178</v>
      </c>
      <c r="D49" s="78"/>
      <c r="E49" s="61"/>
      <c r="F49" s="62" t="s">
        <v>171</v>
      </c>
      <c r="G49" s="121"/>
      <c r="H49" s="121" t="s">
        <v>54</v>
      </c>
      <c r="I49" s="203"/>
      <c r="J49" s="77"/>
      <c r="K49" s="80" t="s">
        <v>52</v>
      </c>
    </row>
    <row r="50" spans="1:11" s="80" customFormat="1" ht="46.5" customHeight="1" outlineLevel="2" x14ac:dyDescent="0.25">
      <c r="A50" s="62" t="s">
        <v>179</v>
      </c>
      <c r="B50" s="61" t="s">
        <v>180</v>
      </c>
      <c r="C50" s="61" t="s">
        <v>181</v>
      </c>
      <c r="D50" s="78"/>
      <c r="E50" s="77"/>
      <c r="F50" s="62" t="s">
        <v>59</v>
      </c>
      <c r="G50" s="121"/>
      <c r="H50" s="121" t="s">
        <v>54</v>
      </c>
      <c r="I50" s="202"/>
      <c r="J50" s="77"/>
      <c r="K50" s="80" t="s">
        <v>52</v>
      </c>
    </row>
    <row r="51" spans="1:11" s="80" customFormat="1" ht="46.5" customHeight="1" outlineLevel="2" x14ac:dyDescent="0.25">
      <c r="A51" s="62" t="s">
        <v>182</v>
      </c>
      <c r="B51" s="62" t="s">
        <v>183</v>
      </c>
      <c r="C51" s="61" t="s">
        <v>184</v>
      </c>
      <c r="D51" s="78"/>
      <c r="E51" s="61"/>
      <c r="F51" s="62" t="s">
        <v>59</v>
      </c>
      <c r="G51" s="121"/>
      <c r="H51" s="121" t="s">
        <v>54</v>
      </c>
      <c r="I51" s="203"/>
      <c r="J51" s="77"/>
      <c r="K51" s="80" t="s">
        <v>52</v>
      </c>
    </row>
    <row r="52" spans="1:11" s="80" customFormat="1" ht="46.5" customHeight="1" outlineLevel="2" x14ac:dyDescent="0.25">
      <c r="A52" s="62" t="s">
        <v>185</v>
      </c>
      <c r="B52" s="62" t="s">
        <v>186</v>
      </c>
      <c r="C52" s="61" t="s">
        <v>187</v>
      </c>
      <c r="D52" s="78"/>
      <c r="E52" s="61"/>
      <c r="F52" s="62" t="s">
        <v>171</v>
      </c>
      <c r="G52" s="121"/>
      <c r="H52" s="121" t="s">
        <v>54</v>
      </c>
      <c r="I52" s="203"/>
      <c r="J52" s="77"/>
      <c r="K52" s="80" t="s">
        <v>52</v>
      </c>
    </row>
    <row r="53" spans="1:11" s="80" customFormat="1" ht="46.5" customHeight="1" outlineLevel="2" x14ac:dyDescent="0.25">
      <c r="A53" s="62" t="s">
        <v>188</v>
      </c>
      <c r="B53" s="62" t="s">
        <v>189</v>
      </c>
      <c r="C53" s="61" t="s">
        <v>190</v>
      </c>
      <c r="D53" s="78"/>
      <c r="E53" s="61"/>
      <c r="F53" s="62" t="s">
        <v>171</v>
      </c>
      <c r="G53" s="121"/>
      <c r="H53" s="121" t="s">
        <v>54</v>
      </c>
      <c r="I53" s="203"/>
      <c r="J53" s="77"/>
      <c r="K53" s="80" t="s">
        <v>52</v>
      </c>
    </row>
    <row r="54" spans="1:11" s="80" customFormat="1" ht="46.5" customHeight="1" outlineLevel="2" x14ac:dyDescent="0.25">
      <c r="A54" s="62" t="s">
        <v>191</v>
      </c>
      <c r="B54" s="61" t="s">
        <v>192</v>
      </c>
      <c r="C54" s="61" t="s">
        <v>193</v>
      </c>
      <c r="D54" s="78"/>
      <c r="E54" s="61"/>
      <c r="F54" s="62" t="s">
        <v>59</v>
      </c>
      <c r="G54" s="124"/>
      <c r="H54" s="124" t="s">
        <v>54</v>
      </c>
      <c r="I54" s="203"/>
      <c r="J54" s="77"/>
      <c r="K54" s="80" t="s">
        <v>52</v>
      </c>
    </row>
    <row r="55" spans="1:11" s="80" customFormat="1" ht="46.5" customHeight="1" outlineLevel="2" x14ac:dyDescent="0.25">
      <c r="A55" s="62" t="s">
        <v>194</v>
      </c>
      <c r="B55" s="61" t="s">
        <v>195</v>
      </c>
      <c r="C55" s="61" t="s">
        <v>196</v>
      </c>
      <c r="D55" s="78"/>
      <c r="E55" s="61"/>
      <c r="F55" s="62" t="s">
        <v>171</v>
      </c>
      <c r="G55" s="124"/>
      <c r="H55" s="124" t="s">
        <v>54</v>
      </c>
      <c r="I55" s="203"/>
      <c r="J55" s="77"/>
      <c r="K55" s="80" t="s">
        <v>52</v>
      </c>
    </row>
    <row r="56" spans="1:11" s="80" customFormat="1" ht="46.5" customHeight="1" outlineLevel="2" x14ac:dyDescent="0.25">
      <c r="A56" s="62" t="s">
        <v>197</v>
      </c>
      <c r="B56" s="61" t="s">
        <v>198</v>
      </c>
      <c r="C56" s="61" t="s">
        <v>199</v>
      </c>
      <c r="D56" s="78"/>
      <c r="E56" s="77"/>
      <c r="F56" s="62" t="s">
        <v>59</v>
      </c>
      <c r="G56" s="124"/>
      <c r="H56" s="124" t="s">
        <v>54</v>
      </c>
      <c r="I56" s="202"/>
      <c r="J56" s="77"/>
      <c r="K56" s="80" t="s">
        <v>52</v>
      </c>
    </row>
    <row r="57" spans="1:11" s="80" customFormat="1" ht="46.5" customHeight="1" outlineLevel="2" x14ac:dyDescent="0.25">
      <c r="A57" s="62" t="s">
        <v>200</v>
      </c>
      <c r="B57" s="61" t="s">
        <v>201</v>
      </c>
      <c r="C57" s="61" t="s">
        <v>202</v>
      </c>
      <c r="D57" s="78"/>
      <c r="E57" s="61"/>
      <c r="F57" s="62" t="s">
        <v>171</v>
      </c>
      <c r="G57" s="124"/>
      <c r="H57" s="124" t="s">
        <v>54</v>
      </c>
      <c r="I57" s="203"/>
      <c r="J57" s="77"/>
      <c r="K57" s="80" t="s">
        <v>52</v>
      </c>
    </row>
    <row r="58" spans="1:11" s="80" customFormat="1" ht="46.5" customHeight="1" outlineLevel="2" x14ac:dyDescent="0.25">
      <c r="A58" s="61" t="s">
        <v>203</v>
      </c>
      <c r="B58" s="61" t="s">
        <v>204</v>
      </c>
      <c r="C58" s="61" t="s">
        <v>205</v>
      </c>
      <c r="D58" s="78"/>
      <c r="E58" s="61"/>
      <c r="F58" s="61" t="s">
        <v>206</v>
      </c>
      <c r="G58" s="121"/>
      <c r="H58" s="121" t="s">
        <v>54</v>
      </c>
      <c r="I58" s="202"/>
      <c r="J58" s="77"/>
      <c r="K58" s="80" t="s">
        <v>52</v>
      </c>
    </row>
    <row r="59" spans="1:11" s="80" customFormat="1" ht="46.5" customHeight="1" outlineLevel="2" x14ac:dyDescent="0.25">
      <c r="A59" s="61" t="s">
        <v>207</v>
      </c>
      <c r="B59" s="61" t="s">
        <v>208</v>
      </c>
      <c r="C59" s="61" t="s">
        <v>209</v>
      </c>
      <c r="D59" s="78"/>
      <c r="E59" s="61"/>
      <c r="F59" s="61"/>
      <c r="G59" s="121"/>
      <c r="H59" s="121" t="s">
        <v>54</v>
      </c>
      <c r="I59" s="202"/>
      <c r="J59" s="77"/>
      <c r="K59" s="80" t="s">
        <v>52</v>
      </c>
    </row>
    <row r="60" spans="1:11" s="80" customFormat="1" ht="46.5" customHeight="1" outlineLevel="2" x14ac:dyDescent="0.25">
      <c r="A60" s="62" t="s">
        <v>210</v>
      </c>
      <c r="B60" s="61" t="s">
        <v>211</v>
      </c>
      <c r="C60" s="61" t="s">
        <v>212</v>
      </c>
      <c r="D60" s="78"/>
      <c r="E60" s="61"/>
      <c r="F60" s="62" t="s">
        <v>171</v>
      </c>
      <c r="G60" s="124"/>
      <c r="H60" s="124" t="s">
        <v>54</v>
      </c>
      <c r="I60" s="203"/>
      <c r="J60" s="77"/>
      <c r="K60" s="80" t="s">
        <v>52</v>
      </c>
    </row>
    <row r="61" spans="1:11" s="79" customFormat="1" ht="46.5" customHeight="1" outlineLevel="1" x14ac:dyDescent="0.25">
      <c r="A61" s="74" t="s">
        <v>213</v>
      </c>
      <c r="B61" s="74"/>
      <c r="C61" s="74"/>
      <c r="D61" s="74"/>
      <c r="E61" s="74"/>
      <c r="F61" s="71"/>
      <c r="G61" s="120"/>
      <c r="H61" s="120"/>
      <c r="I61" s="203"/>
      <c r="J61" s="71"/>
      <c r="K61" s="80" t="s">
        <v>52</v>
      </c>
    </row>
    <row r="62" spans="1:11" s="80" customFormat="1" ht="46.5" customHeight="1" outlineLevel="2" x14ac:dyDescent="0.25">
      <c r="A62" s="62" t="s">
        <v>214</v>
      </c>
      <c r="B62" s="62" t="s">
        <v>215</v>
      </c>
      <c r="C62" s="61" t="s">
        <v>216</v>
      </c>
      <c r="D62" s="78"/>
      <c r="E62" s="61"/>
      <c r="F62" s="62" t="s">
        <v>171</v>
      </c>
      <c r="G62" s="121"/>
      <c r="H62" s="121" t="s">
        <v>52</v>
      </c>
      <c r="I62" s="203"/>
      <c r="J62" s="61" t="s">
        <v>217</v>
      </c>
      <c r="K62" s="80" t="s">
        <v>52</v>
      </c>
    </row>
    <row r="63" spans="1:11" s="80" customFormat="1" ht="46.5" customHeight="1" outlineLevel="2" x14ac:dyDescent="0.25">
      <c r="A63" s="62" t="s">
        <v>218</v>
      </c>
      <c r="B63" s="62" t="s">
        <v>219</v>
      </c>
      <c r="C63" s="61" t="s">
        <v>220</v>
      </c>
      <c r="D63" s="78"/>
      <c r="E63" s="61"/>
      <c r="F63" s="62" t="s">
        <v>221</v>
      </c>
      <c r="G63" s="121"/>
      <c r="H63" s="121" t="s">
        <v>54</v>
      </c>
      <c r="I63" s="203"/>
      <c r="J63" s="77"/>
      <c r="K63" s="80" t="s">
        <v>52</v>
      </c>
    </row>
    <row r="64" spans="1:11" s="80" customFormat="1" ht="46.5" customHeight="1" outlineLevel="2" x14ac:dyDescent="0.25">
      <c r="A64" s="62" t="s">
        <v>222</v>
      </c>
      <c r="B64" s="62" t="s">
        <v>223</v>
      </c>
      <c r="C64" s="61" t="s">
        <v>224</v>
      </c>
      <c r="D64" s="78"/>
      <c r="E64" s="61"/>
      <c r="F64" s="62" t="s">
        <v>221</v>
      </c>
      <c r="G64" s="121"/>
      <c r="H64" s="121" t="s">
        <v>54</v>
      </c>
      <c r="I64" s="203"/>
      <c r="J64" s="77"/>
      <c r="K64" s="80" t="s">
        <v>52</v>
      </c>
    </row>
    <row r="65" spans="1:11" s="80" customFormat="1" ht="46.5" customHeight="1" outlineLevel="2" x14ac:dyDescent="0.25">
      <c r="A65" s="62" t="s">
        <v>225</v>
      </c>
      <c r="B65" s="62" t="s">
        <v>226</v>
      </c>
      <c r="C65" s="61" t="s">
        <v>227</v>
      </c>
      <c r="D65" s="78"/>
      <c r="E65" s="61"/>
      <c r="F65" s="62" t="s">
        <v>221</v>
      </c>
      <c r="G65" s="121"/>
      <c r="H65" s="121" t="s">
        <v>52</v>
      </c>
      <c r="I65" s="203"/>
      <c r="J65" s="61"/>
      <c r="K65" s="80" t="s">
        <v>52</v>
      </c>
    </row>
    <row r="66" spans="1:11" s="80" customFormat="1" ht="46.5" customHeight="1" outlineLevel="2" x14ac:dyDescent="0.25">
      <c r="A66" s="62" t="s">
        <v>228</v>
      </c>
      <c r="B66" s="62" t="s">
        <v>229</v>
      </c>
      <c r="C66" s="61" t="s">
        <v>230</v>
      </c>
      <c r="D66" s="78"/>
      <c r="E66" s="61"/>
      <c r="F66" s="62" t="s">
        <v>221</v>
      </c>
      <c r="G66" s="121"/>
      <c r="H66" s="121" t="s">
        <v>54</v>
      </c>
      <c r="I66" s="203"/>
      <c r="J66" s="77"/>
      <c r="K66" s="80" t="s">
        <v>52</v>
      </c>
    </row>
    <row r="67" spans="1:11" s="80" customFormat="1" ht="46.5" customHeight="1" outlineLevel="2" x14ac:dyDescent="0.25">
      <c r="A67" s="62" t="s">
        <v>231</v>
      </c>
      <c r="B67" s="62" t="s">
        <v>232</v>
      </c>
      <c r="C67" s="61" t="s">
        <v>233</v>
      </c>
      <c r="D67" s="78"/>
      <c r="E67" s="61"/>
      <c r="F67" s="62" t="s">
        <v>221</v>
      </c>
      <c r="G67" s="121"/>
      <c r="H67" s="121" t="s">
        <v>52</v>
      </c>
      <c r="I67" s="203"/>
      <c r="J67" s="61" t="s">
        <v>234</v>
      </c>
      <c r="K67" s="80" t="s">
        <v>52</v>
      </c>
    </row>
    <row r="68" spans="1:11" s="80" customFormat="1" ht="46.5" customHeight="1" outlineLevel="2" x14ac:dyDescent="0.25">
      <c r="A68" s="62" t="s">
        <v>235</v>
      </c>
      <c r="B68" s="62" t="s">
        <v>236</v>
      </c>
      <c r="C68" s="62" t="s">
        <v>237</v>
      </c>
      <c r="D68" s="78"/>
      <c r="E68" s="61"/>
      <c r="F68" s="62"/>
      <c r="G68" s="121"/>
      <c r="H68" s="121" t="s">
        <v>54</v>
      </c>
      <c r="I68" s="203"/>
      <c r="J68" s="77"/>
      <c r="K68" s="80" t="s">
        <v>52</v>
      </c>
    </row>
    <row r="69" spans="1:11" s="80" customFormat="1" ht="46.5" customHeight="1" outlineLevel="2" x14ac:dyDescent="0.25">
      <c r="A69" s="60" t="s">
        <v>238</v>
      </c>
      <c r="B69" s="60" t="s">
        <v>239</v>
      </c>
      <c r="C69" s="60" t="s">
        <v>240</v>
      </c>
      <c r="D69" s="78"/>
      <c r="E69" s="61"/>
      <c r="F69" s="62" t="s">
        <v>241</v>
      </c>
      <c r="G69" s="121"/>
      <c r="H69" s="121" t="s">
        <v>52</v>
      </c>
      <c r="I69" s="203"/>
      <c r="J69" s="61"/>
      <c r="K69" s="80" t="s">
        <v>52</v>
      </c>
    </row>
    <row r="70" spans="1:11" s="80" customFormat="1" ht="46.5" customHeight="1" outlineLevel="1" x14ac:dyDescent="0.25">
      <c r="A70" s="74" t="s">
        <v>242</v>
      </c>
      <c r="B70" s="74"/>
      <c r="C70" s="74"/>
      <c r="D70" s="75"/>
      <c r="E70" s="74"/>
      <c r="F70" s="71"/>
      <c r="G70" s="120"/>
      <c r="H70" s="120"/>
      <c r="I70" s="203"/>
      <c r="J70" s="71"/>
      <c r="K70" s="80" t="s">
        <v>52</v>
      </c>
    </row>
    <row r="71" spans="1:11" s="80" customFormat="1" ht="46.5" customHeight="1" outlineLevel="2" x14ac:dyDescent="0.25">
      <c r="A71" s="62" t="s">
        <v>243</v>
      </c>
      <c r="B71" s="62" t="s">
        <v>244</v>
      </c>
      <c r="C71" s="62" t="s">
        <v>245</v>
      </c>
      <c r="D71" s="78"/>
      <c r="E71" s="61"/>
      <c r="F71" s="62" t="s">
        <v>59</v>
      </c>
      <c r="G71" s="121"/>
      <c r="H71" s="121" t="s">
        <v>54</v>
      </c>
      <c r="I71" s="203"/>
      <c r="J71" s="77"/>
      <c r="K71" s="80" t="s">
        <v>52</v>
      </c>
    </row>
    <row r="72" spans="1:11" s="80" customFormat="1" ht="46.5" customHeight="1" outlineLevel="2" x14ac:dyDescent="0.25">
      <c r="A72" s="62" t="s">
        <v>246</v>
      </c>
      <c r="B72" s="62" t="s">
        <v>247</v>
      </c>
      <c r="C72" s="62" t="s">
        <v>248</v>
      </c>
      <c r="D72" s="78"/>
      <c r="E72" s="61"/>
      <c r="F72" s="62" t="s">
        <v>59</v>
      </c>
      <c r="G72" s="121"/>
      <c r="H72" s="121" t="s">
        <v>54</v>
      </c>
      <c r="I72" s="203"/>
      <c r="J72" s="77"/>
      <c r="K72" s="80" t="s">
        <v>52</v>
      </c>
    </row>
    <row r="73" spans="1:11" s="80" customFormat="1" ht="46.5" customHeight="1" outlineLevel="2" x14ac:dyDescent="0.25">
      <c r="A73" s="62" t="s">
        <v>249</v>
      </c>
      <c r="B73" s="62" t="s">
        <v>250</v>
      </c>
      <c r="C73" s="62" t="s">
        <v>251</v>
      </c>
      <c r="D73" s="78"/>
      <c r="E73" s="61"/>
      <c r="F73" s="62" t="s">
        <v>59</v>
      </c>
      <c r="G73" s="121"/>
      <c r="H73" s="121" t="s">
        <v>54</v>
      </c>
      <c r="I73" s="203"/>
      <c r="J73" s="77"/>
      <c r="K73" s="80" t="s">
        <v>52</v>
      </c>
    </row>
    <row r="74" spans="1:11" s="80" customFormat="1" ht="46.5" customHeight="1" outlineLevel="2" x14ac:dyDescent="0.25">
      <c r="A74" s="62" t="s">
        <v>252</v>
      </c>
      <c r="B74" s="62" t="s">
        <v>253</v>
      </c>
      <c r="C74" s="61" t="s">
        <v>254</v>
      </c>
      <c r="D74" s="78"/>
      <c r="E74" s="61"/>
      <c r="F74" s="62" t="s">
        <v>59</v>
      </c>
      <c r="G74" s="121"/>
      <c r="H74" s="121" t="s">
        <v>54</v>
      </c>
      <c r="I74" s="203"/>
      <c r="J74" s="77"/>
      <c r="K74" s="80" t="s">
        <v>52</v>
      </c>
    </row>
    <row r="75" spans="1:11" s="79" customFormat="1" ht="46.5" customHeight="1" outlineLevel="1" x14ac:dyDescent="0.25">
      <c r="A75" s="74" t="s">
        <v>255</v>
      </c>
      <c r="B75" s="74"/>
      <c r="C75" s="74"/>
      <c r="D75" s="74"/>
      <c r="E75" s="74"/>
      <c r="F75" s="71"/>
      <c r="G75" s="120"/>
      <c r="H75" s="120"/>
      <c r="I75" s="203"/>
      <c r="J75" s="71"/>
      <c r="K75" s="80" t="s">
        <v>52</v>
      </c>
    </row>
    <row r="76" spans="1:11" s="80" customFormat="1" ht="46.5" customHeight="1" outlineLevel="2" x14ac:dyDescent="0.25">
      <c r="A76" s="62" t="s">
        <v>256</v>
      </c>
      <c r="B76" s="62" t="s">
        <v>257</v>
      </c>
      <c r="C76" s="62" t="s">
        <v>258</v>
      </c>
      <c r="D76" s="78"/>
      <c r="E76" s="61"/>
      <c r="F76" s="62" t="s">
        <v>259</v>
      </c>
      <c r="G76" s="121"/>
      <c r="H76" s="121" t="s">
        <v>54</v>
      </c>
      <c r="I76" s="203"/>
      <c r="J76" s="77"/>
      <c r="K76" s="80" t="s">
        <v>52</v>
      </c>
    </row>
    <row r="77" spans="1:11" s="80" customFormat="1" ht="46.5" customHeight="1" outlineLevel="2" x14ac:dyDescent="0.25">
      <c r="A77" s="62" t="s">
        <v>260</v>
      </c>
      <c r="B77" s="62" t="s">
        <v>261</v>
      </c>
      <c r="C77" s="62" t="s">
        <v>258</v>
      </c>
      <c r="D77" s="78"/>
      <c r="E77" s="61"/>
      <c r="F77" s="62" t="s">
        <v>259</v>
      </c>
      <c r="G77" s="121"/>
      <c r="H77" s="121" t="s">
        <v>54</v>
      </c>
      <c r="I77" s="203"/>
      <c r="J77" s="77"/>
      <c r="K77" s="80" t="s">
        <v>52</v>
      </c>
    </row>
    <row r="78" spans="1:11" s="80" customFormat="1" ht="46.5" customHeight="1" outlineLevel="2" x14ac:dyDescent="0.25">
      <c r="A78" s="62" t="s">
        <v>262</v>
      </c>
      <c r="B78" s="62" t="s">
        <v>263</v>
      </c>
      <c r="C78" s="62" t="s">
        <v>258</v>
      </c>
      <c r="D78" s="78"/>
      <c r="E78" s="61"/>
      <c r="F78" s="62" t="s">
        <v>259</v>
      </c>
      <c r="G78" s="121"/>
      <c r="H78" s="121" t="s">
        <v>54</v>
      </c>
      <c r="I78" s="203"/>
      <c r="J78" s="77"/>
      <c r="K78" s="80" t="s">
        <v>52</v>
      </c>
    </row>
    <row r="79" spans="1:11" s="80" customFormat="1" ht="46.5" customHeight="1" outlineLevel="2" x14ac:dyDescent="0.25">
      <c r="A79" s="62" t="s">
        <v>121</v>
      </c>
      <c r="B79" s="60" t="s">
        <v>264</v>
      </c>
      <c r="C79" s="61" t="s">
        <v>265</v>
      </c>
      <c r="D79" s="78"/>
      <c r="E79" s="61"/>
      <c r="F79" s="62" t="s">
        <v>259</v>
      </c>
      <c r="G79" s="121"/>
      <c r="H79" s="121" t="s">
        <v>54</v>
      </c>
      <c r="I79" s="203"/>
      <c r="J79" s="77"/>
      <c r="K79" s="80" t="s">
        <v>52</v>
      </c>
    </row>
    <row r="80" spans="1:11" s="80" customFormat="1" ht="46.5" customHeight="1" outlineLevel="2" x14ac:dyDescent="0.25">
      <c r="A80" s="62" t="s">
        <v>266</v>
      </c>
      <c r="B80" s="62" t="s">
        <v>267</v>
      </c>
      <c r="C80" s="62" t="s">
        <v>205</v>
      </c>
      <c r="D80" s="78"/>
      <c r="E80" s="62"/>
      <c r="F80" s="61" t="s">
        <v>59</v>
      </c>
      <c r="G80" s="125"/>
      <c r="H80" s="125" t="s">
        <v>54</v>
      </c>
      <c r="I80" s="202"/>
      <c r="J80" s="77"/>
      <c r="K80" s="80" t="s">
        <v>52</v>
      </c>
    </row>
    <row r="81" spans="1:11" s="80" customFormat="1" ht="46.5" customHeight="1" outlineLevel="2" x14ac:dyDescent="0.25">
      <c r="A81" s="62" t="s">
        <v>268</v>
      </c>
      <c r="B81" s="62" t="s">
        <v>269</v>
      </c>
      <c r="C81" s="62" t="s">
        <v>205</v>
      </c>
      <c r="D81" s="78"/>
      <c r="E81" s="62"/>
      <c r="F81" s="61" t="s">
        <v>270</v>
      </c>
      <c r="G81" s="125"/>
      <c r="H81" s="125" t="s">
        <v>54</v>
      </c>
      <c r="I81" s="202"/>
      <c r="J81" s="77"/>
      <c r="K81" s="80" t="s">
        <v>52</v>
      </c>
    </row>
    <row r="82" spans="1:11" s="80" customFormat="1" ht="46.5" customHeight="1" outlineLevel="2" x14ac:dyDescent="0.25">
      <c r="A82" s="61" t="s">
        <v>271</v>
      </c>
      <c r="B82" s="61" t="s">
        <v>272</v>
      </c>
      <c r="C82" s="61" t="s">
        <v>205</v>
      </c>
      <c r="D82" s="78"/>
      <c r="E82" s="61"/>
      <c r="F82" s="61" t="s">
        <v>273</v>
      </c>
      <c r="G82" s="121"/>
      <c r="H82" s="121" t="s">
        <v>54</v>
      </c>
      <c r="I82" s="202"/>
      <c r="J82" s="77"/>
      <c r="K82" s="80" t="s">
        <v>52</v>
      </c>
    </row>
    <row r="83" spans="1:11" s="79" customFormat="1" ht="46.5" customHeight="1" outlineLevel="1" x14ac:dyDescent="0.25">
      <c r="A83" s="74" t="s">
        <v>274</v>
      </c>
      <c r="B83" s="74"/>
      <c r="C83" s="74"/>
      <c r="D83" s="75"/>
      <c r="E83" s="74"/>
      <c r="F83" s="71"/>
      <c r="G83" s="120"/>
      <c r="H83" s="120"/>
      <c r="I83" s="203"/>
      <c r="J83" s="71"/>
      <c r="K83" s="80" t="s">
        <v>52</v>
      </c>
    </row>
    <row r="84" spans="1:11" s="80" customFormat="1" ht="46.5" customHeight="1" outlineLevel="2" x14ac:dyDescent="0.25">
      <c r="A84" s="60" t="s">
        <v>275</v>
      </c>
      <c r="B84" s="62" t="s">
        <v>276</v>
      </c>
      <c r="C84" s="62" t="s">
        <v>277</v>
      </c>
      <c r="D84" s="78"/>
      <c r="E84" s="61"/>
      <c r="F84" s="62" t="s">
        <v>278</v>
      </c>
      <c r="G84" s="121"/>
      <c r="H84" s="121" t="s">
        <v>54</v>
      </c>
      <c r="I84" s="203"/>
      <c r="J84" s="77"/>
      <c r="K84" s="80" t="s">
        <v>52</v>
      </c>
    </row>
    <row r="85" spans="1:11" s="80" customFormat="1" ht="46.5" customHeight="1" outlineLevel="2" x14ac:dyDescent="0.25">
      <c r="A85" s="60" t="s">
        <v>279</v>
      </c>
      <c r="B85" s="62" t="s">
        <v>280</v>
      </c>
      <c r="C85" s="62" t="s">
        <v>281</v>
      </c>
      <c r="D85" s="78"/>
      <c r="E85" s="61"/>
      <c r="F85" s="62" t="s">
        <v>278</v>
      </c>
      <c r="G85" s="121"/>
      <c r="H85" s="121" t="s">
        <v>54</v>
      </c>
      <c r="I85" s="203"/>
      <c r="J85" s="77"/>
      <c r="K85" s="80" t="s">
        <v>52</v>
      </c>
    </row>
    <row r="86" spans="1:11" s="80" customFormat="1" ht="46.5" customHeight="1" outlineLevel="2" x14ac:dyDescent="0.25">
      <c r="A86" s="60" t="s">
        <v>282</v>
      </c>
      <c r="B86" s="62" t="s">
        <v>283</v>
      </c>
      <c r="C86" s="62" t="s">
        <v>284</v>
      </c>
      <c r="D86" s="78"/>
      <c r="E86" s="61"/>
      <c r="F86" s="62" t="s">
        <v>278</v>
      </c>
      <c r="G86" s="121"/>
      <c r="H86" s="121" t="s">
        <v>54</v>
      </c>
      <c r="I86" s="203"/>
      <c r="J86" s="77"/>
      <c r="K86" s="80" t="s">
        <v>52</v>
      </c>
    </row>
    <row r="87" spans="1:11" s="80" customFormat="1" ht="46.5" customHeight="1" outlineLevel="2" x14ac:dyDescent="0.25">
      <c r="A87" s="60" t="s">
        <v>285</v>
      </c>
      <c r="B87" s="62" t="s">
        <v>286</v>
      </c>
      <c r="C87" s="62" t="s">
        <v>287</v>
      </c>
      <c r="D87" s="78"/>
      <c r="E87" s="61"/>
      <c r="F87" s="62" t="s">
        <v>278</v>
      </c>
      <c r="G87" s="121"/>
      <c r="H87" s="121" t="s">
        <v>54</v>
      </c>
      <c r="I87" s="203"/>
      <c r="J87" s="77"/>
      <c r="K87" s="80" t="s">
        <v>52</v>
      </c>
    </row>
    <row r="88" spans="1:11" s="80" customFormat="1" ht="46.5" customHeight="1" outlineLevel="2" x14ac:dyDescent="0.25">
      <c r="A88" s="60" t="s">
        <v>288</v>
      </c>
      <c r="B88" s="62" t="s">
        <v>289</v>
      </c>
      <c r="C88" s="62" t="s">
        <v>290</v>
      </c>
      <c r="D88" s="78"/>
      <c r="E88" s="61"/>
      <c r="F88" s="62" t="s">
        <v>278</v>
      </c>
      <c r="G88" s="121"/>
      <c r="H88" s="121" t="s">
        <v>54</v>
      </c>
      <c r="I88" s="203"/>
      <c r="J88" s="77"/>
      <c r="K88" s="80" t="s">
        <v>52</v>
      </c>
    </row>
    <row r="89" spans="1:11" s="80" customFormat="1" ht="46.5" customHeight="1" outlineLevel="2" x14ac:dyDescent="0.25">
      <c r="A89" s="60" t="s">
        <v>291</v>
      </c>
      <c r="B89" s="62" t="s">
        <v>292</v>
      </c>
      <c r="C89" s="62" t="s">
        <v>293</v>
      </c>
      <c r="D89" s="78"/>
      <c r="E89" s="61"/>
      <c r="F89" s="62" t="s">
        <v>278</v>
      </c>
      <c r="G89" s="121"/>
      <c r="H89" s="121" t="s">
        <v>54</v>
      </c>
      <c r="I89" s="203"/>
      <c r="J89" s="77"/>
      <c r="K89" s="80" t="s">
        <v>52</v>
      </c>
    </row>
    <row r="90" spans="1:11" s="79" customFormat="1" ht="46.5" customHeight="1" outlineLevel="1" x14ac:dyDescent="0.25">
      <c r="A90" s="74" t="s">
        <v>294</v>
      </c>
      <c r="B90" s="74"/>
      <c r="C90" s="74"/>
      <c r="D90" s="74"/>
      <c r="E90" s="74"/>
      <c r="F90" s="71"/>
      <c r="G90" s="117"/>
      <c r="H90" s="117"/>
      <c r="I90" s="203"/>
      <c r="J90" s="71"/>
      <c r="K90" s="80" t="s">
        <v>52</v>
      </c>
    </row>
    <row r="91" spans="1:11" s="80" customFormat="1" ht="46.5" customHeight="1" outlineLevel="2" x14ac:dyDescent="0.25">
      <c r="A91" s="60" t="s">
        <v>295</v>
      </c>
      <c r="B91" s="60" t="s">
        <v>296</v>
      </c>
      <c r="C91" s="62" t="s">
        <v>297</v>
      </c>
      <c r="D91" s="78"/>
      <c r="E91" s="61"/>
      <c r="F91" s="62" t="s">
        <v>59</v>
      </c>
      <c r="G91" s="121"/>
      <c r="H91" s="121" t="s">
        <v>54</v>
      </c>
      <c r="I91" s="203"/>
      <c r="J91" s="77"/>
      <c r="K91" s="80" t="s">
        <v>52</v>
      </c>
    </row>
    <row r="92" spans="1:11" s="80" customFormat="1" ht="46.5" customHeight="1" outlineLevel="2" x14ac:dyDescent="0.25">
      <c r="A92" s="60" t="s">
        <v>298</v>
      </c>
      <c r="B92" s="60" t="s">
        <v>299</v>
      </c>
      <c r="C92" s="62" t="s">
        <v>300</v>
      </c>
      <c r="D92" s="78"/>
      <c r="E92" s="61"/>
      <c r="F92" s="62" t="s">
        <v>59</v>
      </c>
      <c r="G92" s="121"/>
      <c r="H92" s="121" t="s">
        <v>54</v>
      </c>
      <c r="I92" s="203"/>
      <c r="J92" s="77"/>
      <c r="K92" s="80" t="s">
        <v>52</v>
      </c>
    </row>
    <row r="93" spans="1:11" s="79" customFormat="1" ht="46.5" customHeight="1" x14ac:dyDescent="0.25">
      <c r="A93" s="69" t="s">
        <v>301</v>
      </c>
      <c r="B93" s="69"/>
      <c r="C93" s="69"/>
      <c r="D93" s="69"/>
      <c r="E93" s="70"/>
      <c r="F93" s="70"/>
      <c r="G93" s="119"/>
      <c r="H93" s="119"/>
      <c r="I93" s="202"/>
      <c r="J93" s="70"/>
      <c r="K93" s="80" t="s">
        <v>52</v>
      </c>
    </row>
    <row r="94" spans="1:11" s="79" customFormat="1" ht="46.5" customHeight="1" outlineLevel="1" x14ac:dyDescent="0.25">
      <c r="A94" s="74" t="s">
        <v>302</v>
      </c>
      <c r="B94" s="74"/>
      <c r="C94" s="75"/>
      <c r="D94" s="75"/>
      <c r="E94" s="74"/>
      <c r="F94" s="74"/>
      <c r="G94" s="120"/>
      <c r="H94" s="120"/>
      <c r="I94" s="202"/>
      <c r="J94" s="74"/>
      <c r="K94" s="80" t="s">
        <v>52</v>
      </c>
    </row>
    <row r="95" spans="1:11" s="80" customFormat="1" ht="46.5" customHeight="1" outlineLevel="2" collapsed="1" x14ac:dyDescent="0.25">
      <c r="A95" s="61" t="s">
        <v>303</v>
      </c>
      <c r="B95" s="61" t="s">
        <v>304</v>
      </c>
      <c r="C95" s="61" t="s">
        <v>205</v>
      </c>
      <c r="D95" s="78"/>
      <c r="E95" s="61"/>
      <c r="F95" s="61" t="s">
        <v>270</v>
      </c>
      <c r="G95" s="121"/>
      <c r="H95" s="121" t="s">
        <v>54</v>
      </c>
      <c r="I95" s="202"/>
      <c r="J95" s="77"/>
      <c r="K95" s="80" t="s">
        <v>52</v>
      </c>
    </row>
    <row r="96" spans="1:11" s="80" customFormat="1" ht="46.5" customHeight="1" outlineLevel="2" x14ac:dyDescent="0.25">
      <c r="A96" s="62" t="s">
        <v>305</v>
      </c>
      <c r="B96" s="61" t="s">
        <v>306</v>
      </c>
      <c r="C96" s="61" t="s">
        <v>307</v>
      </c>
      <c r="D96" s="78"/>
      <c r="E96" s="61"/>
      <c r="F96" s="62" t="s">
        <v>139</v>
      </c>
      <c r="G96" s="121"/>
      <c r="H96" s="121" t="s">
        <v>52</v>
      </c>
      <c r="I96" s="203"/>
      <c r="J96" s="61" t="s">
        <v>308</v>
      </c>
      <c r="K96" s="80" t="s">
        <v>52</v>
      </c>
    </row>
    <row r="97" spans="1:11" s="80" customFormat="1" ht="46.5" customHeight="1" outlineLevel="2" x14ac:dyDescent="0.25">
      <c r="A97" s="62" t="s">
        <v>309</v>
      </c>
      <c r="B97" s="62" t="s">
        <v>310</v>
      </c>
      <c r="C97" s="61" t="s">
        <v>311</v>
      </c>
      <c r="D97" s="78"/>
      <c r="E97" s="61"/>
      <c r="F97" s="62" t="s">
        <v>221</v>
      </c>
      <c r="G97" s="121"/>
      <c r="H97" s="121" t="s">
        <v>52</v>
      </c>
      <c r="I97" s="203"/>
      <c r="J97" s="61"/>
      <c r="K97" s="80" t="s">
        <v>52</v>
      </c>
    </row>
    <row r="98" spans="1:11" s="80" customFormat="1" ht="46.5" customHeight="1" outlineLevel="2" x14ac:dyDescent="0.25">
      <c r="A98" s="61" t="s">
        <v>312</v>
      </c>
      <c r="B98" s="61" t="s">
        <v>313</v>
      </c>
      <c r="C98" s="61" t="s">
        <v>314</v>
      </c>
      <c r="D98" s="78"/>
      <c r="E98" s="61"/>
      <c r="F98" s="61" t="s">
        <v>270</v>
      </c>
      <c r="G98" s="121"/>
      <c r="H98" s="121" t="s">
        <v>52</v>
      </c>
      <c r="I98" s="202"/>
      <c r="J98" s="61" t="s">
        <v>315</v>
      </c>
      <c r="K98" s="80" t="s">
        <v>52</v>
      </c>
    </row>
    <row r="99" spans="1:11" s="79" customFormat="1" ht="46.5" customHeight="1" outlineLevel="1" x14ac:dyDescent="0.25">
      <c r="A99" s="74" t="s">
        <v>316</v>
      </c>
      <c r="B99" s="74"/>
      <c r="C99" s="75"/>
      <c r="D99" s="75"/>
      <c r="E99" s="74"/>
      <c r="F99" s="74"/>
      <c r="G99" s="120"/>
      <c r="H99" s="120"/>
      <c r="I99" s="202"/>
      <c r="J99" s="74"/>
      <c r="K99" s="80" t="s">
        <v>52</v>
      </c>
    </row>
    <row r="100" spans="1:11" s="80" customFormat="1" ht="46.5" customHeight="1" outlineLevel="2" x14ac:dyDescent="0.25">
      <c r="A100" s="61" t="s">
        <v>317</v>
      </c>
      <c r="B100" s="62" t="s">
        <v>318</v>
      </c>
      <c r="C100" s="61" t="s">
        <v>205</v>
      </c>
      <c r="D100" s="78"/>
      <c r="E100" s="61"/>
      <c r="F100" s="61" t="s">
        <v>319</v>
      </c>
      <c r="G100" s="121"/>
      <c r="H100" s="121" t="s">
        <v>52</v>
      </c>
      <c r="I100" s="202"/>
      <c r="J100" s="61" t="s">
        <v>320</v>
      </c>
      <c r="K100" s="80" t="s">
        <v>52</v>
      </c>
    </row>
    <row r="101" spans="1:11" s="80" customFormat="1" ht="46.5" customHeight="1" outlineLevel="2" x14ac:dyDescent="0.25">
      <c r="A101" s="61" t="s">
        <v>321</v>
      </c>
      <c r="B101" s="61" t="s">
        <v>322</v>
      </c>
      <c r="C101" s="61" t="s">
        <v>205</v>
      </c>
      <c r="D101" s="78"/>
      <c r="E101" s="61"/>
      <c r="F101" s="61" t="s">
        <v>323</v>
      </c>
      <c r="G101" s="121"/>
      <c r="H101" s="121" t="s">
        <v>54</v>
      </c>
      <c r="I101" s="202"/>
      <c r="J101" s="77"/>
      <c r="K101" s="80" t="s">
        <v>52</v>
      </c>
    </row>
    <row r="102" spans="1:11" s="80" customFormat="1" ht="46.5" customHeight="1" outlineLevel="2" x14ac:dyDescent="0.25">
      <c r="A102" s="61" t="s">
        <v>324</v>
      </c>
      <c r="B102" s="62" t="s">
        <v>325</v>
      </c>
      <c r="C102" s="61" t="s">
        <v>205</v>
      </c>
      <c r="D102" s="78"/>
      <c r="E102" s="61"/>
      <c r="F102" s="61" t="s">
        <v>323</v>
      </c>
      <c r="G102" s="121"/>
      <c r="H102" s="121" t="s">
        <v>52</v>
      </c>
      <c r="I102" s="202"/>
      <c r="J102" s="61" t="s">
        <v>326</v>
      </c>
      <c r="K102" s="80" t="s">
        <v>52</v>
      </c>
    </row>
    <row r="103" spans="1:11" s="80" customFormat="1" ht="46.5" customHeight="1" outlineLevel="2" x14ac:dyDescent="0.25">
      <c r="A103" s="62" t="s">
        <v>327</v>
      </c>
      <c r="B103" s="62" t="s">
        <v>328</v>
      </c>
      <c r="C103" s="61" t="s">
        <v>329</v>
      </c>
      <c r="D103" s="78"/>
      <c r="E103" s="61"/>
      <c r="F103" s="62" t="s">
        <v>221</v>
      </c>
      <c r="G103" s="121"/>
      <c r="H103" s="121" t="s">
        <v>52</v>
      </c>
      <c r="I103" s="203"/>
      <c r="J103" s="59"/>
      <c r="K103" s="80" t="s">
        <v>52</v>
      </c>
    </row>
    <row r="104" spans="1:11" s="80" customFormat="1" ht="46.5" customHeight="1" outlineLevel="2" x14ac:dyDescent="0.25">
      <c r="A104" s="61" t="s">
        <v>330</v>
      </c>
      <c r="B104" s="61" t="s">
        <v>331</v>
      </c>
      <c r="C104" s="61" t="s">
        <v>205</v>
      </c>
      <c r="D104" s="78"/>
      <c r="E104" s="61"/>
      <c r="F104" s="61" t="s">
        <v>323</v>
      </c>
      <c r="G104" s="121"/>
      <c r="H104" s="121" t="s">
        <v>52</v>
      </c>
      <c r="I104" s="202"/>
      <c r="J104" s="59"/>
      <c r="K104" s="80" t="s">
        <v>52</v>
      </c>
    </row>
    <row r="105" spans="1:11" s="80" customFormat="1" ht="46.5" customHeight="1" outlineLevel="2" x14ac:dyDescent="0.25">
      <c r="A105" s="61" t="s">
        <v>332</v>
      </c>
      <c r="B105" s="61" t="s">
        <v>333</v>
      </c>
      <c r="C105" s="61" t="s">
        <v>205</v>
      </c>
      <c r="D105" s="78"/>
      <c r="E105" s="61"/>
      <c r="F105" s="61" t="s">
        <v>323</v>
      </c>
      <c r="G105" s="121"/>
      <c r="H105" s="121"/>
      <c r="I105" s="202"/>
      <c r="J105" s="61" t="s">
        <v>334</v>
      </c>
      <c r="K105" s="80" t="s">
        <v>52</v>
      </c>
    </row>
    <row r="106" spans="1:11" s="80" customFormat="1" ht="46.5" customHeight="1" outlineLevel="2" x14ac:dyDescent="0.25">
      <c r="A106" s="61" t="s">
        <v>335</v>
      </c>
      <c r="B106" s="61" t="s">
        <v>336</v>
      </c>
      <c r="C106" s="61" t="s">
        <v>205</v>
      </c>
      <c r="D106" s="78"/>
      <c r="E106" s="61"/>
      <c r="F106" s="61" t="s">
        <v>323</v>
      </c>
      <c r="G106" s="121"/>
      <c r="H106" s="121" t="s">
        <v>52</v>
      </c>
      <c r="I106" s="202"/>
      <c r="J106" s="61" t="s">
        <v>337</v>
      </c>
      <c r="K106" s="80" t="s">
        <v>52</v>
      </c>
    </row>
    <row r="107" spans="1:11" s="79" customFormat="1" ht="46.5" customHeight="1" outlineLevel="1" x14ac:dyDescent="0.25">
      <c r="A107" s="74" t="s">
        <v>338</v>
      </c>
      <c r="B107" s="74"/>
      <c r="C107" s="75"/>
      <c r="D107" s="75"/>
      <c r="E107" s="74"/>
      <c r="F107" s="74"/>
      <c r="G107" s="120"/>
      <c r="H107" s="120"/>
      <c r="I107" s="202"/>
      <c r="J107" s="74"/>
      <c r="K107" s="80" t="s">
        <v>52</v>
      </c>
    </row>
    <row r="108" spans="1:11" s="80" customFormat="1" ht="46.5" customHeight="1" outlineLevel="2" x14ac:dyDescent="0.25">
      <c r="A108" s="61" t="s">
        <v>339</v>
      </c>
      <c r="B108" s="61" t="s">
        <v>340</v>
      </c>
      <c r="C108" s="61" t="s">
        <v>205</v>
      </c>
      <c r="D108" s="78"/>
      <c r="E108" s="61"/>
      <c r="F108" s="61" t="s">
        <v>341</v>
      </c>
      <c r="G108" s="121"/>
      <c r="H108" s="121" t="s">
        <v>54</v>
      </c>
      <c r="I108" s="202"/>
      <c r="J108" s="61" t="s">
        <v>342</v>
      </c>
      <c r="K108" s="80" t="s">
        <v>52</v>
      </c>
    </row>
    <row r="109" spans="1:11" s="80" customFormat="1" ht="46.5" customHeight="1" outlineLevel="2" x14ac:dyDescent="0.25">
      <c r="A109" s="61" t="s">
        <v>343</v>
      </c>
      <c r="B109" s="61" t="s">
        <v>344</v>
      </c>
      <c r="C109" s="61" t="s">
        <v>345</v>
      </c>
      <c r="D109" s="78"/>
      <c r="E109" s="61"/>
      <c r="F109" s="61" t="s">
        <v>341</v>
      </c>
      <c r="G109" s="121"/>
      <c r="H109" s="121" t="s">
        <v>54</v>
      </c>
      <c r="I109" s="202"/>
      <c r="J109" s="61" t="s">
        <v>346</v>
      </c>
      <c r="K109" s="80" t="s">
        <v>52</v>
      </c>
    </row>
    <row r="110" spans="1:11" s="80" customFormat="1" ht="46.5" customHeight="1" outlineLevel="2" x14ac:dyDescent="0.25">
      <c r="A110" s="61" t="s">
        <v>347</v>
      </c>
      <c r="B110" s="61" t="s">
        <v>348</v>
      </c>
      <c r="C110" s="61" t="s">
        <v>205</v>
      </c>
      <c r="D110" s="78"/>
      <c r="E110" s="61"/>
      <c r="F110" s="61" t="s">
        <v>349</v>
      </c>
      <c r="G110" s="121"/>
      <c r="H110" s="121" t="s">
        <v>54</v>
      </c>
      <c r="I110" s="202"/>
      <c r="J110" s="77"/>
      <c r="K110" s="80" t="s">
        <v>52</v>
      </c>
    </row>
    <row r="111" spans="1:11" s="80" customFormat="1" ht="46.5" customHeight="1" outlineLevel="2" x14ac:dyDescent="0.25">
      <c r="A111" s="61" t="s">
        <v>350</v>
      </c>
      <c r="B111" s="61" t="s">
        <v>351</v>
      </c>
      <c r="C111" s="61" t="s">
        <v>205</v>
      </c>
      <c r="D111" s="78"/>
      <c r="E111" s="61"/>
      <c r="F111" s="61" t="s">
        <v>349</v>
      </c>
      <c r="G111" s="121"/>
      <c r="H111" s="121" t="s">
        <v>54</v>
      </c>
      <c r="I111" s="202"/>
      <c r="J111" s="77"/>
      <c r="K111" s="80" t="s">
        <v>52</v>
      </c>
    </row>
    <row r="112" spans="1:11" s="80" customFormat="1" ht="46.5" customHeight="1" outlineLevel="2" x14ac:dyDescent="0.25">
      <c r="A112" s="61" t="s">
        <v>352</v>
      </c>
      <c r="B112" s="61" t="s">
        <v>353</v>
      </c>
      <c r="C112" s="61" t="s">
        <v>205</v>
      </c>
      <c r="D112" s="78"/>
      <c r="E112" s="61"/>
      <c r="F112" s="61" t="s">
        <v>349</v>
      </c>
      <c r="G112" s="121"/>
      <c r="H112" s="121" t="s">
        <v>54</v>
      </c>
      <c r="I112" s="202"/>
      <c r="J112" s="77"/>
      <c r="K112" s="80" t="s">
        <v>52</v>
      </c>
    </row>
    <row r="113" spans="1:11" s="79" customFormat="1" ht="46.5" customHeight="1" outlineLevel="1" x14ac:dyDescent="0.25">
      <c r="A113" s="74" t="s">
        <v>354</v>
      </c>
      <c r="B113" s="74"/>
      <c r="C113" s="75"/>
      <c r="D113" s="75"/>
      <c r="E113" s="74"/>
      <c r="F113" s="74"/>
      <c r="G113" s="120"/>
      <c r="H113" s="120"/>
      <c r="I113" s="202"/>
      <c r="J113" s="74"/>
      <c r="K113" s="80" t="s">
        <v>52</v>
      </c>
    </row>
    <row r="114" spans="1:11" s="80" customFormat="1" ht="46.5" customHeight="1" outlineLevel="2" x14ac:dyDescent="0.25">
      <c r="A114" s="62" t="s">
        <v>355</v>
      </c>
      <c r="B114" s="62" t="s">
        <v>356</v>
      </c>
      <c r="C114" s="61" t="s">
        <v>357</v>
      </c>
      <c r="D114" s="78"/>
      <c r="E114" s="61"/>
      <c r="F114" s="62" t="s">
        <v>221</v>
      </c>
      <c r="G114" s="121"/>
      <c r="H114" s="121" t="s">
        <v>52</v>
      </c>
      <c r="I114" s="203"/>
      <c r="J114" s="61" t="s">
        <v>358</v>
      </c>
      <c r="K114" s="80" t="s">
        <v>52</v>
      </c>
    </row>
    <row r="115" spans="1:11" s="80" customFormat="1" ht="46.5" customHeight="1" outlineLevel="2" x14ac:dyDescent="0.25">
      <c r="A115" s="61" t="s">
        <v>359</v>
      </c>
      <c r="B115" s="61" t="s">
        <v>360</v>
      </c>
      <c r="C115" s="61" t="s">
        <v>205</v>
      </c>
      <c r="D115" s="78"/>
      <c r="E115" s="61"/>
      <c r="F115" s="61" t="s">
        <v>341</v>
      </c>
      <c r="G115" s="121"/>
      <c r="H115" s="121" t="s">
        <v>52</v>
      </c>
      <c r="I115" s="202"/>
      <c r="J115" s="61" t="s">
        <v>361</v>
      </c>
      <c r="K115" s="80" t="s">
        <v>52</v>
      </c>
    </row>
    <row r="116" spans="1:11" s="80" customFormat="1" ht="46.5" customHeight="1" outlineLevel="2" x14ac:dyDescent="0.25">
      <c r="A116" s="62" t="s">
        <v>362</v>
      </c>
      <c r="B116" s="62" t="s">
        <v>363</v>
      </c>
      <c r="C116" s="61" t="s">
        <v>364</v>
      </c>
      <c r="D116" s="78"/>
      <c r="E116" s="61"/>
      <c r="F116" s="62" t="s">
        <v>221</v>
      </c>
      <c r="G116" s="121"/>
      <c r="H116" s="121" t="s">
        <v>52</v>
      </c>
      <c r="I116" s="203"/>
      <c r="J116" s="61" t="s">
        <v>365</v>
      </c>
      <c r="K116" s="80" t="s">
        <v>52</v>
      </c>
    </row>
    <row r="117" spans="1:11" s="80" customFormat="1" ht="46.5" customHeight="1" outlineLevel="2" x14ac:dyDescent="0.25">
      <c r="A117" s="61" t="s">
        <v>366</v>
      </c>
      <c r="B117" s="61" t="s">
        <v>367</v>
      </c>
      <c r="C117" s="61" t="s">
        <v>205</v>
      </c>
      <c r="D117" s="78"/>
      <c r="E117" s="61"/>
      <c r="F117" s="61" t="s">
        <v>206</v>
      </c>
      <c r="G117" s="121"/>
      <c r="H117" s="121" t="s">
        <v>52</v>
      </c>
      <c r="I117" s="202"/>
      <c r="J117" s="61" t="s">
        <v>368</v>
      </c>
      <c r="K117" s="80" t="s">
        <v>52</v>
      </c>
    </row>
    <row r="118" spans="1:11" s="80" customFormat="1" ht="46.5" customHeight="1" outlineLevel="2" x14ac:dyDescent="0.25">
      <c r="A118" s="61" t="s">
        <v>369</v>
      </c>
      <c r="B118" s="61" t="s">
        <v>370</v>
      </c>
      <c r="C118" s="61" t="s">
        <v>205</v>
      </c>
      <c r="D118" s="78"/>
      <c r="E118" s="61"/>
      <c r="F118" s="61" t="s">
        <v>206</v>
      </c>
      <c r="G118" s="121"/>
      <c r="H118" s="121" t="s">
        <v>52</v>
      </c>
      <c r="I118" s="202"/>
      <c r="J118" s="61" t="s">
        <v>371</v>
      </c>
      <c r="K118" s="80" t="s">
        <v>52</v>
      </c>
    </row>
    <row r="119" spans="1:11" s="80" customFormat="1" ht="46.5" customHeight="1" outlineLevel="2" x14ac:dyDescent="0.25">
      <c r="A119" s="61" t="s">
        <v>372</v>
      </c>
      <c r="B119" s="61" t="s">
        <v>373</v>
      </c>
      <c r="C119" s="61" t="s">
        <v>374</v>
      </c>
      <c r="D119" s="78"/>
      <c r="E119" s="61"/>
      <c r="F119" s="61" t="s">
        <v>206</v>
      </c>
      <c r="G119" s="121"/>
      <c r="H119" s="121" t="s">
        <v>54</v>
      </c>
      <c r="I119" s="202"/>
      <c r="J119" s="77"/>
      <c r="K119" s="80" t="s">
        <v>52</v>
      </c>
    </row>
    <row r="120" spans="1:11" s="80" customFormat="1" ht="46.5" customHeight="1" outlineLevel="2" x14ac:dyDescent="0.25">
      <c r="A120" s="61" t="s">
        <v>375</v>
      </c>
      <c r="B120" s="61" t="s">
        <v>376</v>
      </c>
      <c r="C120" s="61" t="s">
        <v>205</v>
      </c>
      <c r="D120" s="78"/>
      <c r="E120" s="61"/>
      <c r="F120" s="61" t="s">
        <v>206</v>
      </c>
      <c r="G120" s="121"/>
      <c r="H120" s="121" t="s">
        <v>52</v>
      </c>
      <c r="I120" s="202"/>
      <c r="J120" s="61" t="s">
        <v>377</v>
      </c>
      <c r="K120" s="80" t="s">
        <v>52</v>
      </c>
    </row>
    <row r="121" spans="1:11" s="80" customFormat="1" ht="46.5" customHeight="1" outlineLevel="2" x14ac:dyDescent="0.25">
      <c r="A121" s="61" t="s">
        <v>378</v>
      </c>
      <c r="B121" s="61" t="s">
        <v>379</v>
      </c>
      <c r="C121" s="61" t="s">
        <v>205</v>
      </c>
      <c r="D121" s="78"/>
      <c r="E121" s="61"/>
      <c r="F121" s="61" t="s">
        <v>206</v>
      </c>
      <c r="G121" s="121"/>
      <c r="H121" s="121" t="s">
        <v>54</v>
      </c>
      <c r="I121" s="202"/>
      <c r="J121" s="61" t="s">
        <v>380</v>
      </c>
      <c r="K121" s="80" t="s">
        <v>52</v>
      </c>
    </row>
    <row r="122" spans="1:11" s="80" customFormat="1" ht="46.5" customHeight="1" outlineLevel="2" x14ac:dyDescent="0.25">
      <c r="A122" s="62" t="s">
        <v>381</v>
      </c>
      <c r="B122" s="61" t="s">
        <v>382</v>
      </c>
      <c r="C122" s="61" t="s">
        <v>205</v>
      </c>
      <c r="D122" s="78"/>
      <c r="E122" s="61"/>
      <c r="F122" s="61" t="s">
        <v>206</v>
      </c>
      <c r="G122" s="121"/>
      <c r="H122" s="121" t="s">
        <v>52</v>
      </c>
      <c r="I122" s="202"/>
      <c r="J122" s="61"/>
      <c r="K122" s="80" t="s">
        <v>52</v>
      </c>
    </row>
    <row r="123" spans="1:11" s="80" customFormat="1" ht="46.5" customHeight="1" outlineLevel="2" x14ac:dyDescent="0.25">
      <c r="A123" s="61" t="s">
        <v>383</v>
      </c>
      <c r="B123" s="61" t="s">
        <v>384</v>
      </c>
      <c r="C123" s="61" t="s">
        <v>205</v>
      </c>
      <c r="D123" s="78"/>
      <c r="E123" s="61"/>
      <c r="F123" s="61" t="s">
        <v>206</v>
      </c>
      <c r="G123" s="121"/>
      <c r="H123" s="121" t="s">
        <v>54</v>
      </c>
      <c r="I123" s="202"/>
      <c r="J123" s="77"/>
      <c r="K123" s="80" t="s">
        <v>52</v>
      </c>
    </row>
    <row r="124" spans="1:11" s="80" customFormat="1" ht="46.5" customHeight="1" outlineLevel="2" x14ac:dyDescent="0.25">
      <c r="A124" s="61" t="s">
        <v>385</v>
      </c>
      <c r="B124" s="61" t="s">
        <v>386</v>
      </c>
      <c r="C124" s="61" t="s">
        <v>205</v>
      </c>
      <c r="D124" s="78"/>
      <c r="E124" s="61"/>
      <c r="F124" s="61" t="s">
        <v>206</v>
      </c>
      <c r="G124" s="121"/>
      <c r="H124" s="121" t="s">
        <v>52</v>
      </c>
      <c r="I124" s="202"/>
      <c r="J124" s="61" t="s">
        <v>387</v>
      </c>
      <c r="K124" s="80" t="s">
        <v>52</v>
      </c>
    </row>
    <row r="125" spans="1:11" s="80" customFormat="1" ht="46.5" customHeight="1" outlineLevel="2" x14ac:dyDescent="0.25">
      <c r="A125" s="61" t="s">
        <v>388</v>
      </c>
      <c r="B125" s="61" t="s">
        <v>389</v>
      </c>
      <c r="C125" s="61" t="s">
        <v>205</v>
      </c>
      <c r="D125" s="78"/>
      <c r="E125" s="61"/>
      <c r="F125" s="61" t="s">
        <v>206</v>
      </c>
      <c r="G125" s="121"/>
      <c r="H125" s="121" t="s">
        <v>52</v>
      </c>
      <c r="I125" s="202"/>
      <c r="J125" s="61" t="s">
        <v>390</v>
      </c>
      <c r="K125" s="80" t="s">
        <v>52</v>
      </c>
    </row>
    <row r="126" spans="1:11" s="80" customFormat="1" ht="46.5" customHeight="1" outlineLevel="2" x14ac:dyDescent="0.25">
      <c r="A126" s="61" t="s">
        <v>391</v>
      </c>
      <c r="B126" s="61" t="s">
        <v>392</v>
      </c>
      <c r="C126" s="61" t="s">
        <v>205</v>
      </c>
      <c r="D126" s="78"/>
      <c r="E126" s="61"/>
      <c r="F126" s="61" t="s">
        <v>206</v>
      </c>
      <c r="G126" s="121"/>
      <c r="H126" s="121" t="s">
        <v>54</v>
      </c>
      <c r="I126" s="202"/>
      <c r="J126" s="61" t="s">
        <v>393</v>
      </c>
      <c r="K126" s="80" t="s">
        <v>52</v>
      </c>
    </row>
    <row r="127" spans="1:11" s="80" customFormat="1" ht="46.5" customHeight="1" outlineLevel="2" x14ac:dyDescent="0.25">
      <c r="A127" s="61" t="s">
        <v>394</v>
      </c>
      <c r="B127" s="61" t="s">
        <v>395</v>
      </c>
      <c r="C127" s="61" t="s">
        <v>205</v>
      </c>
      <c r="D127" s="78"/>
      <c r="E127" s="61"/>
      <c r="F127" s="61" t="s">
        <v>206</v>
      </c>
      <c r="G127" s="121"/>
      <c r="H127" s="121" t="s">
        <v>52</v>
      </c>
      <c r="I127" s="202"/>
      <c r="J127" s="61" t="s">
        <v>396</v>
      </c>
      <c r="K127" s="80" t="s">
        <v>52</v>
      </c>
    </row>
    <row r="128" spans="1:11" s="80" customFormat="1" ht="46.5" customHeight="1" outlineLevel="2" x14ac:dyDescent="0.25">
      <c r="A128" s="62" t="s">
        <v>397</v>
      </c>
      <c r="B128" s="62" t="s">
        <v>398</v>
      </c>
      <c r="C128" s="61" t="s">
        <v>399</v>
      </c>
      <c r="D128" s="78"/>
      <c r="E128" s="61"/>
      <c r="F128" s="62" t="s">
        <v>221</v>
      </c>
      <c r="G128" s="121"/>
      <c r="H128" s="121" t="s">
        <v>52</v>
      </c>
      <c r="I128" s="203"/>
      <c r="J128" s="59"/>
      <c r="K128" s="80" t="s">
        <v>52</v>
      </c>
    </row>
    <row r="129" spans="1:11" s="80" customFormat="1" ht="46.5" customHeight="1" outlineLevel="2" x14ac:dyDescent="0.25">
      <c r="A129" s="62" t="s">
        <v>400</v>
      </c>
      <c r="B129" s="62" t="s">
        <v>401</v>
      </c>
      <c r="C129" s="61" t="s">
        <v>402</v>
      </c>
      <c r="D129" s="78"/>
      <c r="E129" s="61"/>
      <c r="F129" s="62" t="s">
        <v>221</v>
      </c>
      <c r="G129" s="121"/>
      <c r="H129" s="121" t="s">
        <v>54</v>
      </c>
      <c r="I129" s="203"/>
      <c r="J129" s="77"/>
      <c r="K129" s="80" t="s">
        <v>52</v>
      </c>
    </row>
    <row r="130" spans="1:11" s="80" customFormat="1" ht="46.5" customHeight="1" outlineLevel="2" x14ac:dyDescent="0.25">
      <c r="A130" s="62" t="s">
        <v>403</v>
      </c>
      <c r="B130" s="62" t="s">
        <v>404</v>
      </c>
      <c r="C130" s="61" t="s">
        <v>405</v>
      </c>
      <c r="D130" s="78"/>
      <c r="E130" s="61"/>
      <c r="F130" s="62" t="s">
        <v>221</v>
      </c>
      <c r="G130" s="121"/>
      <c r="H130" s="121" t="s">
        <v>54</v>
      </c>
      <c r="I130" s="203"/>
      <c r="J130" s="77"/>
      <c r="K130" s="80" t="s">
        <v>52</v>
      </c>
    </row>
    <row r="131" spans="1:11" s="80" customFormat="1" ht="46.5" customHeight="1" outlineLevel="2" x14ac:dyDescent="0.25">
      <c r="A131" s="61" t="s">
        <v>406</v>
      </c>
      <c r="B131" s="61" t="s">
        <v>407</v>
      </c>
      <c r="C131" s="61" t="s">
        <v>205</v>
      </c>
      <c r="D131" s="78"/>
      <c r="E131" s="61"/>
      <c r="F131" s="61" t="s">
        <v>206</v>
      </c>
      <c r="G131" s="121"/>
      <c r="H131" s="121" t="s">
        <v>52</v>
      </c>
      <c r="I131" s="202"/>
      <c r="J131" s="61" t="s">
        <v>408</v>
      </c>
      <c r="K131" s="80" t="s">
        <v>52</v>
      </c>
    </row>
    <row r="132" spans="1:11" ht="46.5" customHeight="1" outlineLevel="1" x14ac:dyDescent="0.2">
      <c r="A132" s="74" t="s">
        <v>409</v>
      </c>
      <c r="B132" s="74"/>
      <c r="C132" s="74"/>
      <c r="D132" s="74"/>
      <c r="E132" s="74"/>
      <c r="F132" s="74"/>
      <c r="G132" s="74"/>
      <c r="H132" s="74"/>
      <c r="I132" s="202"/>
      <c r="J132" s="71"/>
      <c r="K132" s="80" t="s">
        <v>52</v>
      </c>
    </row>
    <row r="133" spans="1:11" s="80" customFormat="1" ht="46.5" customHeight="1" outlineLevel="2" x14ac:dyDescent="0.25">
      <c r="A133" s="60" t="s">
        <v>410</v>
      </c>
      <c r="B133" s="60" t="s">
        <v>411</v>
      </c>
      <c r="C133" s="60" t="s">
        <v>412</v>
      </c>
      <c r="D133" s="78"/>
      <c r="E133" s="61"/>
      <c r="F133" s="62" t="s">
        <v>241</v>
      </c>
      <c r="G133" s="121"/>
      <c r="H133" s="121" t="s">
        <v>52</v>
      </c>
      <c r="I133" s="203"/>
      <c r="J133" s="61" t="s">
        <v>413</v>
      </c>
      <c r="K133" s="80" t="s">
        <v>52</v>
      </c>
    </row>
    <row r="134" spans="1:11" s="80" customFormat="1" ht="46.5" customHeight="1" outlineLevel="2" x14ac:dyDescent="0.25">
      <c r="A134" s="60" t="s">
        <v>414</v>
      </c>
      <c r="B134" s="60" t="s">
        <v>415</v>
      </c>
      <c r="C134" s="60" t="s">
        <v>416</v>
      </c>
      <c r="D134" s="78"/>
      <c r="E134" s="61"/>
      <c r="F134" s="62" t="s">
        <v>241</v>
      </c>
      <c r="G134" s="121"/>
      <c r="H134" s="121" t="s">
        <v>52</v>
      </c>
      <c r="I134" s="203"/>
      <c r="J134" s="61" t="s">
        <v>417</v>
      </c>
      <c r="K134" s="80" t="s">
        <v>52</v>
      </c>
    </row>
    <row r="135" spans="1:11" s="80" customFormat="1" ht="46.5" customHeight="1" outlineLevel="2" x14ac:dyDescent="0.25">
      <c r="A135" s="60" t="s">
        <v>418</v>
      </c>
      <c r="B135" s="60" t="s">
        <v>419</v>
      </c>
      <c r="C135" s="60" t="s">
        <v>205</v>
      </c>
      <c r="D135" s="78"/>
      <c r="E135" s="61"/>
      <c r="F135" s="62" t="s">
        <v>241</v>
      </c>
      <c r="G135" s="121"/>
      <c r="H135" s="121" t="s">
        <v>52</v>
      </c>
      <c r="I135" s="203"/>
      <c r="J135" s="61" t="s">
        <v>420</v>
      </c>
      <c r="K135" s="80" t="s">
        <v>52</v>
      </c>
    </row>
    <row r="136" spans="1:11" s="80" customFormat="1" ht="46.5" customHeight="1" outlineLevel="2" x14ac:dyDescent="0.25">
      <c r="A136" s="60" t="s">
        <v>421</v>
      </c>
      <c r="B136" s="60" t="s">
        <v>422</v>
      </c>
      <c r="C136" s="60" t="s">
        <v>205</v>
      </c>
      <c r="D136" s="78"/>
      <c r="E136" s="61"/>
      <c r="F136" s="62" t="s">
        <v>241</v>
      </c>
      <c r="G136" s="121"/>
      <c r="H136" s="121" t="s">
        <v>54</v>
      </c>
      <c r="I136" s="202"/>
      <c r="J136" s="61" t="s">
        <v>423</v>
      </c>
      <c r="K136" s="80" t="s">
        <v>52</v>
      </c>
    </row>
    <row r="137" spans="1:11" s="79" customFormat="1" ht="46.5" customHeight="1" outlineLevel="1" x14ac:dyDescent="0.25">
      <c r="A137" s="74" t="s">
        <v>424</v>
      </c>
      <c r="B137" s="74"/>
      <c r="C137" s="74"/>
      <c r="D137" s="75"/>
      <c r="E137" s="74"/>
      <c r="F137" s="71"/>
      <c r="G137" s="120"/>
      <c r="H137" s="120"/>
      <c r="I137" s="203"/>
      <c r="J137" s="71"/>
      <c r="K137" s="80" t="s">
        <v>52</v>
      </c>
    </row>
    <row r="138" spans="1:11" s="80" customFormat="1" ht="46.5" customHeight="1" outlineLevel="2" x14ac:dyDescent="0.25">
      <c r="A138" s="60" t="s">
        <v>425</v>
      </c>
      <c r="B138" s="60" t="s">
        <v>426</v>
      </c>
      <c r="C138" s="61" t="s">
        <v>427</v>
      </c>
      <c r="D138" s="78"/>
      <c r="E138" s="61"/>
      <c r="F138" s="62" t="s">
        <v>428</v>
      </c>
      <c r="G138" s="121"/>
      <c r="H138" s="121" t="s">
        <v>52</v>
      </c>
      <c r="I138" s="203"/>
      <c r="J138" s="61" t="s">
        <v>429</v>
      </c>
      <c r="K138" s="80" t="s">
        <v>52</v>
      </c>
    </row>
    <row r="139" spans="1:11" s="80" customFormat="1" ht="46.5" customHeight="1" outlineLevel="2" x14ac:dyDescent="0.25">
      <c r="A139" s="60" t="s">
        <v>430</v>
      </c>
      <c r="B139" s="60" t="s">
        <v>431</v>
      </c>
      <c r="C139" s="62" t="s">
        <v>432</v>
      </c>
      <c r="D139" s="78"/>
      <c r="E139" s="61"/>
      <c r="F139" s="62" t="s">
        <v>428</v>
      </c>
      <c r="G139" s="121"/>
      <c r="H139" s="121" t="s">
        <v>52</v>
      </c>
      <c r="I139" s="203"/>
      <c r="J139" s="61" t="s">
        <v>433</v>
      </c>
      <c r="K139" s="80" t="s">
        <v>52</v>
      </c>
    </row>
    <row r="140" spans="1:11" s="80" customFormat="1" ht="46.5" customHeight="1" outlineLevel="2" x14ac:dyDescent="0.25">
      <c r="A140" s="60" t="s">
        <v>434</v>
      </c>
      <c r="B140" s="60" t="s">
        <v>435</v>
      </c>
      <c r="C140" s="61" t="s">
        <v>436</v>
      </c>
      <c r="D140" s="78"/>
      <c r="E140" s="61"/>
      <c r="F140" s="62" t="s">
        <v>428</v>
      </c>
      <c r="G140" s="121"/>
      <c r="H140" s="121" t="s">
        <v>52</v>
      </c>
      <c r="I140" s="203"/>
      <c r="J140" s="61" t="s">
        <v>437</v>
      </c>
      <c r="K140" s="80" t="s">
        <v>52</v>
      </c>
    </row>
    <row r="141" spans="1:11" ht="46.5" customHeight="1" collapsed="1" x14ac:dyDescent="0.2"/>
  </sheetData>
  <autoFilter ref="A2:K140" xr:uid="{F7A30F8E-8BA0-49CC-A6AE-6D344ACF2521}"/>
  <sortState xmlns:xlrd2="http://schemas.microsoft.com/office/spreadsheetml/2017/richdata2" ref="A95:F141">
    <sortCondition ref="F95:F141"/>
    <sortCondition ref="A95:A141"/>
  </sortState>
  <conditionalFormatting sqref="A21:C21 B7:C7 D15:D19 D71:D74 D31:D34 D7:D13 D21:D28 D36:D40 D44:D60 D100:D106 D76:D82 D108:D112 D133:D140 D96:D97 D91:D92 D63:D69 D84:D89 D114:D131">
    <cfRule type="expression" dxfId="910" priority="29" stopIfTrue="1">
      <formula>LEN(#REF!)=0</formula>
    </cfRule>
  </conditionalFormatting>
  <conditionalFormatting sqref="A15:C15 E19 G19:H19">
    <cfRule type="expression" dxfId="909" priority="28" stopIfTrue="1">
      <formula>LEN(#REF!)=0</formula>
    </cfRule>
  </conditionalFormatting>
  <conditionalFormatting sqref="B19:C19 E7:E8 G7:H8">
    <cfRule type="expression" dxfId="908" priority="56" stopIfTrue="1">
      <formula>LEN(#REF!)=0</formula>
    </cfRule>
  </conditionalFormatting>
  <conditionalFormatting sqref="E8 G8:H8">
    <cfRule type="expression" dxfId="907" priority="57" stopIfTrue="1">
      <formula>LEN(#REF!)=0</formula>
    </cfRule>
  </conditionalFormatting>
  <conditionalFormatting sqref="E7 G7:H7">
    <cfRule type="expression" dxfId="906" priority="58" stopIfTrue="1">
      <formula>LEN(#REF!)=0</formula>
    </cfRule>
  </conditionalFormatting>
  <conditionalFormatting sqref="E15:E19 E21:E28 E9:E13 A7:A13 G15:H19 G21:H28 G9:H13">
    <cfRule type="expression" dxfId="905" priority="55" stopIfTrue="1">
      <formula>LEN(#REF!)=0</formula>
    </cfRule>
  </conditionalFormatting>
  <conditionalFormatting sqref="A16:A19">
    <cfRule type="expression" dxfId="904" priority="54" stopIfTrue="1">
      <formula>LEN(#REF!)=0</formula>
    </cfRule>
  </conditionalFormatting>
  <conditionalFormatting sqref="B16:C18 C15 C18:C19">
    <cfRule type="expression" dxfId="903" priority="53" stopIfTrue="1">
      <formula>LEN(#REF!)=0</formula>
    </cfRule>
  </conditionalFormatting>
  <conditionalFormatting sqref="B25:B28">
    <cfRule type="expression" dxfId="902" priority="50" stopIfTrue="1">
      <formula>LEN(#REF!)=0</formula>
    </cfRule>
  </conditionalFormatting>
  <conditionalFormatting sqref="A22 A24">
    <cfRule type="expression" dxfId="901" priority="49" stopIfTrue="1">
      <formula>LEN(#REF!)=0</formula>
    </cfRule>
  </conditionalFormatting>
  <conditionalFormatting sqref="B22">
    <cfRule type="expression" dxfId="900" priority="48" stopIfTrue="1">
      <formula>LEN(#REF!)=0</formula>
    </cfRule>
  </conditionalFormatting>
  <conditionalFormatting sqref="C22">
    <cfRule type="expression" dxfId="899" priority="47" stopIfTrue="1">
      <formula>LEN(#REF!)=0</formula>
    </cfRule>
  </conditionalFormatting>
  <conditionalFormatting sqref="B9 B8:C8">
    <cfRule type="expression" dxfId="898" priority="24" stopIfTrue="1">
      <formula>LEN(#REF!)=0</formula>
    </cfRule>
  </conditionalFormatting>
  <conditionalFormatting sqref="B10:C10">
    <cfRule type="expression" dxfId="897" priority="25" stopIfTrue="1">
      <formula>LEN(#REF!)=0</formula>
    </cfRule>
  </conditionalFormatting>
  <conditionalFormatting sqref="C8">
    <cfRule type="expression" dxfId="896" priority="26" stopIfTrue="1">
      <formula>LEN(#REF!)=0</formula>
    </cfRule>
  </conditionalFormatting>
  <conditionalFormatting sqref="B11:B13">
    <cfRule type="expression" dxfId="895" priority="27" stopIfTrue="1">
      <formula>LEN(#REF!)=0</formula>
    </cfRule>
  </conditionalFormatting>
  <conditionalFormatting sqref="C11:C12">
    <cfRule type="expression" dxfId="894" priority="20" stopIfTrue="1">
      <formula>LEN(#REF!)=0</formula>
    </cfRule>
  </conditionalFormatting>
  <conditionalFormatting sqref="C11:C12">
    <cfRule type="expression" dxfId="893" priority="21" stopIfTrue="1">
      <formula>LEN(#REF!)=0</formula>
    </cfRule>
  </conditionalFormatting>
  <conditionalFormatting sqref="C9">
    <cfRule type="expression" dxfId="892" priority="19" stopIfTrue="1">
      <formula>LEN(#REF!)=0</formula>
    </cfRule>
  </conditionalFormatting>
  <conditionalFormatting sqref="B23">
    <cfRule type="expression" dxfId="891" priority="18" stopIfTrue="1">
      <formula>LEN(#REF!)=0</formula>
    </cfRule>
  </conditionalFormatting>
  <conditionalFormatting sqref="A23 A25:A28">
    <cfRule type="expression" dxfId="890" priority="17" stopIfTrue="1">
      <formula>LEN(#REF!)=0</formula>
    </cfRule>
  </conditionalFormatting>
  <conditionalFormatting sqref="B24">
    <cfRule type="expression" dxfId="889" priority="16" stopIfTrue="1">
      <formula>LEN(#REF!)=0</formula>
    </cfRule>
  </conditionalFormatting>
  <conditionalFormatting sqref="C23:C28">
    <cfRule type="expression" dxfId="888" priority="14" stopIfTrue="1">
      <formula>LEN(#REF!)=0</formula>
    </cfRule>
  </conditionalFormatting>
  <conditionalFormatting sqref="D113:D116">
    <cfRule type="expression" dxfId="887" priority="12" stopIfTrue="1">
      <formula>LEN(#REF!)=0</formula>
    </cfRule>
  </conditionalFormatting>
  <conditionalFormatting sqref="D107">
    <cfRule type="expression" dxfId="886" priority="8" stopIfTrue="1">
      <formula>LEN(#REF!)=0</formula>
    </cfRule>
  </conditionalFormatting>
  <conditionalFormatting sqref="D99">
    <cfRule type="expression" dxfId="885" priority="4" stopIfTrue="1">
      <formula>LEN(#REF!)=0</formula>
    </cfRule>
  </conditionalFormatting>
  <conditionalFormatting sqref="D94">
    <cfRule type="expression" dxfId="884" priority="3" stopIfTrue="1">
      <formula>LEN(#REF!)=0</formula>
    </cfRule>
  </conditionalFormatting>
  <conditionalFormatting sqref="D62">
    <cfRule type="expression" dxfId="883" priority="2" stopIfTrue="1">
      <formula>LEN(#REF!)=0</formula>
    </cfRule>
  </conditionalFormatting>
  <dataValidations count="1">
    <dataValidation type="list" allowBlank="1" showInputMessage="1" showErrorMessage="1" sqref="G7:H140" xr:uid="{9D8AB62A-0ABD-46D4-8B1F-133CBC816EDD}">
      <formula1>$O$5:$O$6</formula1>
    </dataValidation>
  </dataValidation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AE156"/>
  <sheetViews>
    <sheetView zoomScale="120" zoomScaleNormal="120" workbookViewId="0">
      <pane xSplit="1" ySplit="11" topLeftCell="B12" activePane="bottomRight" state="frozen"/>
      <selection pane="topRight" activeCell="B1" sqref="B1"/>
      <selection pane="bottomLeft" activeCell="A12" sqref="A12"/>
      <selection pane="bottomRight" activeCell="B17" sqref="B17"/>
    </sheetView>
  </sheetViews>
  <sheetFormatPr defaultColWidth="16.7109375" defaultRowHeight="15" x14ac:dyDescent="0.25"/>
  <cols>
    <col min="1" max="1" width="5.140625" customWidth="1"/>
    <col min="2" max="2" width="82" bestFit="1" customWidth="1"/>
    <col min="3" max="4" width="6.7109375" customWidth="1"/>
    <col min="5" max="5" width="6.7109375" style="106" customWidth="1"/>
    <col min="6" max="6" width="2.85546875" customWidth="1"/>
    <col min="7" max="13" width="10.7109375" style="1" customWidth="1"/>
    <col min="14" max="14" width="10.7109375" customWidth="1"/>
    <col min="15" max="28" width="16.7109375" style="2"/>
  </cols>
  <sheetData>
    <row r="1" spans="1:31" x14ac:dyDescent="0.25">
      <c r="A1" s="2"/>
      <c r="B1" s="2"/>
      <c r="C1" s="2"/>
      <c r="D1" s="2"/>
      <c r="E1" s="104"/>
      <c r="F1" s="2"/>
      <c r="G1" s="15"/>
      <c r="H1" s="15"/>
      <c r="I1" s="15"/>
      <c r="J1" s="15"/>
      <c r="K1" s="15"/>
      <c r="L1" s="15"/>
      <c r="M1" s="15"/>
      <c r="N1" s="2"/>
      <c r="AC1" s="2"/>
      <c r="AD1" s="2"/>
      <c r="AE1" s="2"/>
    </row>
    <row r="2" spans="1:31" ht="24" customHeight="1" x14ac:dyDescent="0.4">
      <c r="A2" s="2"/>
      <c r="B2" s="11"/>
      <c r="C2" s="14" t="s">
        <v>438</v>
      </c>
      <c r="D2" s="11"/>
      <c r="E2" s="105"/>
      <c r="F2" s="11"/>
      <c r="G2" s="12"/>
      <c r="H2" s="12"/>
      <c r="I2" s="12"/>
      <c r="J2" s="12"/>
      <c r="K2" s="12"/>
      <c r="L2" s="12"/>
      <c r="M2" s="12"/>
      <c r="N2" s="2"/>
      <c r="AC2" s="2"/>
      <c r="AD2" s="2"/>
      <c r="AE2" s="2"/>
    </row>
    <row r="3" spans="1:31" x14ac:dyDescent="0.25">
      <c r="A3" s="2"/>
      <c r="B3" s="11"/>
      <c r="C3" s="11"/>
      <c r="D3" s="11"/>
      <c r="E3" s="105"/>
      <c r="F3" s="11"/>
      <c r="G3" s="12"/>
      <c r="H3" s="12"/>
      <c r="I3" s="12"/>
      <c r="J3" s="12"/>
      <c r="K3" s="12"/>
      <c r="L3" s="12"/>
      <c r="M3" s="12"/>
      <c r="N3" s="2"/>
      <c r="AC3" s="2"/>
      <c r="AD3" s="2"/>
      <c r="AE3" s="2"/>
    </row>
    <row r="4" spans="1:31" x14ac:dyDescent="0.25">
      <c r="A4" s="2"/>
      <c r="B4" s="11"/>
      <c r="C4" s="11" t="s">
        <v>439</v>
      </c>
      <c r="F4" s="11"/>
      <c r="G4" s="12"/>
      <c r="H4" s="12"/>
      <c r="I4" s="12"/>
      <c r="J4" s="12"/>
      <c r="K4" s="12"/>
      <c r="L4" s="12"/>
      <c r="M4" s="12"/>
      <c r="N4" s="2"/>
      <c r="AC4" s="2"/>
      <c r="AD4" s="2"/>
      <c r="AE4" s="2"/>
    </row>
    <row r="5" spans="1:31" x14ac:dyDescent="0.25">
      <c r="A5" s="2"/>
      <c r="B5" s="11"/>
      <c r="C5" s="190" t="s">
        <v>440</v>
      </c>
      <c r="D5" s="191"/>
      <c r="E5" s="105"/>
      <c r="F5" s="11"/>
      <c r="G5" s="12"/>
      <c r="H5" s="12"/>
      <c r="I5" s="12"/>
      <c r="J5" s="12"/>
      <c r="K5" s="12"/>
      <c r="L5" s="12"/>
      <c r="M5" s="12"/>
      <c r="N5" s="2"/>
      <c r="AC5" s="2"/>
      <c r="AD5" s="2"/>
      <c r="AE5" s="2"/>
    </row>
    <row r="6" spans="1:31" x14ac:dyDescent="0.25">
      <c r="A6" s="2"/>
      <c r="B6" s="11"/>
      <c r="C6" s="2"/>
      <c r="D6" s="2"/>
      <c r="E6" s="105"/>
      <c r="F6" s="11"/>
      <c r="G6" s="12"/>
      <c r="H6" s="12"/>
      <c r="I6" s="12"/>
      <c r="J6" s="12"/>
      <c r="K6" s="12"/>
      <c r="L6" s="12"/>
      <c r="M6" s="12"/>
      <c r="N6" s="2"/>
      <c r="AC6" s="2"/>
      <c r="AD6" s="2"/>
      <c r="AE6" s="2"/>
    </row>
    <row r="7" spans="1:31" x14ac:dyDescent="0.25">
      <c r="A7" s="2"/>
      <c r="B7" s="11"/>
      <c r="C7" s="11"/>
      <c r="D7" s="11"/>
      <c r="E7" s="105"/>
      <c r="F7" s="11"/>
      <c r="G7" s="12"/>
      <c r="H7" s="12"/>
      <c r="I7" s="12"/>
      <c r="J7" s="12"/>
      <c r="K7" s="12"/>
      <c r="L7" s="12"/>
      <c r="M7" s="12"/>
      <c r="N7" s="2"/>
      <c r="AC7" s="2"/>
      <c r="AD7" s="2"/>
      <c r="AE7" s="2"/>
    </row>
    <row r="8" spans="1:31" x14ac:dyDescent="0.25">
      <c r="A8" s="2"/>
      <c r="B8" s="11"/>
      <c r="C8" s="11"/>
      <c r="D8" s="11"/>
      <c r="E8" s="105"/>
      <c r="F8" s="11"/>
      <c r="G8" s="12"/>
      <c r="H8" s="12"/>
      <c r="I8" s="12"/>
      <c r="J8" s="12"/>
      <c r="K8" s="12"/>
      <c r="L8" s="12"/>
      <c r="M8" s="12"/>
      <c r="N8" s="2"/>
      <c r="AC8" s="2"/>
      <c r="AD8" s="2"/>
      <c r="AE8" s="2"/>
    </row>
    <row r="9" spans="1:31" x14ac:dyDescent="0.25">
      <c r="A9" s="2"/>
      <c r="B9" s="11"/>
      <c r="C9" s="11"/>
      <c r="D9" s="11"/>
      <c r="E9" s="105"/>
      <c r="F9" s="11"/>
      <c r="G9" s="12"/>
      <c r="H9" s="12"/>
      <c r="I9" s="12"/>
      <c r="J9" s="12"/>
      <c r="K9" s="12"/>
      <c r="L9" s="12"/>
      <c r="M9" s="12"/>
      <c r="N9" s="2"/>
    </row>
    <row r="10" spans="1:31" ht="18.75" customHeight="1" x14ac:dyDescent="0.25">
      <c r="A10" s="2"/>
      <c r="B10" s="194" t="s">
        <v>441</v>
      </c>
      <c r="C10" s="11"/>
      <c r="D10" s="11"/>
      <c r="E10" s="105"/>
      <c r="F10" s="11"/>
      <c r="G10" s="192" t="s">
        <v>442</v>
      </c>
      <c r="H10" s="199"/>
      <c r="I10" s="192" t="s">
        <v>443</v>
      </c>
      <c r="J10" s="199"/>
      <c r="K10" s="192" t="s">
        <v>444</v>
      </c>
      <c r="L10" s="199"/>
      <c r="M10" s="192" t="s">
        <v>445</v>
      </c>
      <c r="N10" s="193"/>
    </row>
    <row r="11" spans="1:31" ht="42" customHeight="1" x14ac:dyDescent="0.25">
      <c r="A11" s="2"/>
      <c r="B11" s="195"/>
      <c r="C11" s="196" t="s">
        <v>446</v>
      </c>
      <c r="D11" s="197"/>
      <c r="E11" s="198"/>
      <c r="F11" s="4"/>
      <c r="G11" s="83" t="s">
        <v>46</v>
      </c>
      <c r="H11" s="83" t="s">
        <v>447</v>
      </c>
      <c r="I11" s="83" t="s">
        <v>46</v>
      </c>
      <c r="J11" s="83" t="s">
        <v>447</v>
      </c>
      <c r="K11" s="83" t="s">
        <v>46</v>
      </c>
      <c r="L11" s="83" t="s">
        <v>447</v>
      </c>
      <c r="M11" s="83" t="s">
        <v>46</v>
      </c>
      <c r="N11" s="83" t="s">
        <v>447</v>
      </c>
    </row>
    <row r="12" spans="1:31" ht="15.75" x14ac:dyDescent="0.25">
      <c r="A12" s="2"/>
      <c r="B12" s="20" t="s">
        <v>448</v>
      </c>
      <c r="C12" s="21">
        <f>C20+C44+C108+C13</f>
        <v>1</v>
      </c>
      <c r="D12" s="20"/>
      <c r="E12" s="107"/>
      <c r="F12" s="22"/>
      <c r="G12" s="164">
        <f t="shared" ref="G12:N12" si="0">G13+G20+G44+G108</f>
        <v>3.1394999999999995</v>
      </c>
      <c r="H12" s="164">
        <f t="shared" si="0"/>
        <v>2.649826884920635</v>
      </c>
      <c r="I12" s="164">
        <f t="shared" si="0"/>
        <v>3.4785000000000004</v>
      </c>
      <c r="J12" s="164">
        <f t="shared" si="0"/>
        <v>3.5189117063492068</v>
      </c>
      <c r="K12" s="164">
        <f t="shared" si="0"/>
        <v>3.71</v>
      </c>
      <c r="L12" s="164">
        <f t="shared" si="0"/>
        <v>3.5693829365079366</v>
      </c>
      <c r="M12" s="164">
        <f t="shared" si="0"/>
        <v>3.7537500000000001</v>
      </c>
      <c r="N12" s="164">
        <f t="shared" si="0"/>
        <v>2.7350307539682546</v>
      </c>
    </row>
    <row r="13" spans="1:31" x14ac:dyDescent="0.25">
      <c r="A13" s="2"/>
      <c r="B13" s="3" t="s">
        <v>449</v>
      </c>
      <c r="C13" s="5">
        <v>0.2</v>
      </c>
      <c r="D13" s="3" t="str">
        <f>IF((D14+D17) = 100%," ","ERROR")</f>
        <v xml:space="preserve"> </v>
      </c>
      <c r="E13" s="108"/>
      <c r="F13" s="3"/>
      <c r="G13" s="165">
        <f t="shared" ref="G13:N13" si="1">$C13*(G14+G17)</f>
        <v>0</v>
      </c>
      <c r="H13" s="165">
        <f t="shared" si="1"/>
        <v>0</v>
      </c>
      <c r="I13" s="165">
        <f t="shared" si="1"/>
        <v>0</v>
      </c>
      <c r="J13" s="165">
        <f t="shared" si="1"/>
        <v>0</v>
      </c>
      <c r="K13" s="165">
        <f t="shared" si="1"/>
        <v>0</v>
      </c>
      <c r="L13" s="165">
        <f t="shared" si="1"/>
        <v>0</v>
      </c>
      <c r="M13" s="165">
        <f t="shared" si="1"/>
        <v>0</v>
      </c>
      <c r="N13" s="165">
        <f t="shared" si="1"/>
        <v>0</v>
      </c>
    </row>
    <row r="14" spans="1:31" x14ac:dyDescent="0.25">
      <c r="A14" s="2"/>
      <c r="B14" s="13" t="s">
        <v>450</v>
      </c>
      <c r="C14" s="13"/>
      <c r="D14" s="6">
        <v>0.5</v>
      </c>
      <c r="E14" s="109" t="str">
        <f>IF(SUM(E15:E16) = 100%," ","ERROR")</f>
        <v xml:space="preserve"> </v>
      </c>
      <c r="F14" s="13"/>
      <c r="G14" s="166">
        <f t="shared" ref="G14:N14" si="2">$D14*SUM(G15:G16)</f>
        <v>0</v>
      </c>
      <c r="H14" s="166">
        <f t="shared" si="2"/>
        <v>0</v>
      </c>
      <c r="I14" s="166">
        <f t="shared" si="2"/>
        <v>0</v>
      </c>
      <c r="J14" s="166">
        <f t="shared" si="2"/>
        <v>0</v>
      </c>
      <c r="K14" s="166">
        <f t="shared" si="2"/>
        <v>0</v>
      </c>
      <c r="L14" s="166">
        <f t="shared" si="2"/>
        <v>0</v>
      </c>
      <c r="M14" s="166">
        <f t="shared" si="2"/>
        <v>0</v>
      </c>
      <c r="N14" s="166">
        <f t="shared" si="2"/>
        <v>0</v>
      </c>
    </row>
    <row r="15" spans="1:31" s="39" customFormat="1" ht="11.25" x14ac:dyDescent="0.2">
      <c r="A15" s="40"/>
      <c r="B15" s="128" t="s">
        <v>451</v>
      </c>
      <c r="C15" s="129"/>
      <c r="D15" s="129"/>
      <c r="E15" s="130">
        <v>0.9</v>
      </c>
      <c r="F15" s="24"/>
      <c r="G15" s="167">
        <f>$E15*Unearth!E16</f>
        <v>0</v>
      </c>
      <c r="H15" s="168">
        <f>$E15*Unearth!F16</f>
        <v>0</v>
      </c>
      <c r="I15" s="167">
        <f>$E15*ESRI!E16</f>
        <v>0</v>
      </c>
      <c r="J15" s="168">
        <f>$E15*ESRI!F16</f>
        <v>0</v>
      </c>
      <c r="K15" s="167">
        <f>$E15*Salesforce!E16</f>
        <v>0</v>
      </c>
      <c r="L15" s="168">
        <f>$E15*Salesforce!F16</f>
        <v>0</v>
      </c>
      <c r="M15" s="167">
        <f>$E15*SAP!E16</f>
        <v>0</v>
      </c>
      <c r="N15" s="168">
        <f>$E15*SAP!F16</f>
        <v>0</v>
      </c>
      <c r="O15" s="40"/>
      <c r="P15" s="40"/>
      <c r="Q15" s="40"/>
      <c r="R15" s="40"/>
      <c r="S15" s="40"/>
      <c r="T15" s="40"/>
      <c r="U15" s="40"/>
      <c r="V15" s="40"/>
      <c r="W15" s="40"/>
      <c r="X15" s="40"/>
      <c r="Y15" s="40"/>
      <c r="Z15" s="40"/>
      <c r="AA15" s="40"/>
      <c r="AB15" s="40"/>
    </row>
    <row r="16" spans="1:31" s="39" customFormat="1" ht="11.25" x14ac:dyDescent="0.2">
      <c r="A16" s="40"/>
      <c r="B16" s="128" t="s">
        <v>452</v>
      </c>
      <c r="C16" s="129"/>
      <c r="D16" s="129"/>
      <c r="E16" s="130">
        <v>0.1</v>
      </c>
      <c r="F16" s="23"/>
      <c r="G16" s="167">
        <f>$E16*Unearth!E17</f>
        <v>0</v>
      </c>
      <c r="H16" s="168">
        <f>$E16*Unearth!F17</f>
        <v>0</v>
      </c>
      <c r="I16" s="167">
        <f>$E16*ESRI!E17</f>
        <v>0</v>
      </c>
      <c r="J16" s="168">
        <f>$E16*ESRI!F17</f>
        <v>0</v>
      </c>
      <c r="K16" s="167">
        <f>$E16*Salesforce!E17</f>
        <v>0</v>
      </c>
      <c r="L16" s="168">
        <f>$E16*Salesforce!F17</f>
        <v>0</v>
      </c>
      <c r="M16" s="167">
        <f>$E16*SAP!E17</f>
        <v>0</v>
      </c>
      <c r="N16" s="168">
        <f>$E16*SAP!F17</f>
        <v>0</v>
      </c>
      <c r="O16" s="40"/>
      <c r="P16" s="40"/>
      <c r="Q16" s="40"/>
      <c r="R16" s="40"/>
      <c r="S16" s="40"/>
      <c r="T16" s="40"/>
      <c r="U16" s="40"/>
      <c r="V16" s="40"/>
      <c r="W16" s="40"/>
      <c r="X16" s="40"/>
      <c r="Y16" s="40"/>
      <c r="Z16" s="40"/>
      <c r="AA16" s="40"/>
      <c r="AB16" s="40"/>
    </row>
    <row r="17" spans="1:28" x14ac:dyDescent="0.25">
      <c r="A17" s="2"/>
      <c r="B17" s="13" t="s">
        <v>453</v>
      </c>
      <c r="C17" s="13"/>
      <c r="D17" s="6">
        <v>0.5</v>
      </c>
      <c r="E17" s="109" t="str">
        <f>IF(SUM(E18:E19) = 100%," ","ERROR")</f>
        <v xml:space="preserve"> </v>
      </c>
      <c r="F17" s="13"/>
      <c r="G17" s="166">
        <f t="shared" ref="G17:N17" si="3">$D17*SUM(G18:G19)</f>
        <v>0</v>
      </c>
      <c r="H17" s="166">
        <f t="shared" si="3"/>
        <v>0</v>
      </c>
      <c r="I17" s="166">
        <f t="shared" si="3"/>
        <v>0</v>
      </c>
      <c r="J17" s="166">
        <f t="shared" si="3"/>
        <v>0</v>
      </c>
      <c r="K17" s="166">
        <f t="shared" si="3"/>
        <v>0</v>
      </c>
      <c r="L17" s="166">
        <f t="shared" si="3"/>
        <v>0</v>
      </c>
      <c r="M17" s="166">
        <f t="shared" si="3"/>
        <v>0</v>
      </c>
      <c r="N17" s="166">
        <f t="shared" si="3"/>
        <v>0</v>
      </c>
    </row>
    <row r="18" spans="1:28" s="39" customFormat="1" ht="11.25" x14ac:dyDescent="0.2">
      <c r="A18" s="40"/>
      <c r="B18" s="128" t="s">
        <v>454</v>
      </c>
      <c r="C18" s="129"/>
      <c r="D18" s="129"/>
      <c r="E18" s="130">
        <v>0.75</v>
      </c>
      <c r="F18" s="24"/>
      <c r="G18" s="167">
        <f>$E18*Unearth!E19</f>
        <v>0</v>
      </c>
      <c r="H18" s="168">
        <f>$E18*Unearth!F19</f>
        <v>0</v>
      </c>
      <c r="I18" s="167">
        <f>$E18*ESRI!E19</f>
        <v>0</v>
      </c>
      <c r="J18" s="168">
        <f>$E18*ESRI!F19</f>
        <v>0</v>
      </c>
      <c r="K18" s="167">
        <f>$E18*Salesforce!E19</f>
        <v>0</v>
      </c>
      <c r="L18" s="168">
        <f>$E18*Salesforce!F19</f>
        <v>0</v>
      </c>
      <c r="M18" s="167">
        <f>$E18*SAP!E19</f>
        <v>0</v>
      </c>
      <c r="N18" s="168">
        <f>$E18*SAP!F19</f>
        <v>0</v>
      </c>
      <c r="O18" s="40"/>
      <c r="P18" s="40"/>
      <c r="Q18" s="40"/>
      <c r="R18" s="40"/>
      <c r="S18" s="40"/>
      <c r="T18" s="40"/>
      <c r="U18" s="40"/>
      <c r="V18" s="40"/>
      <c r="W18" s="40"/>
      <c r="X18" s="40"/>
      <c r="Y18" s="40"/>
      <c r="Z18" s="40"/>
      <c r="AA18" s="40"/>
      <c r="AB18" s="40"/>
    </row>
    <row r="19" spans="1:28" s="39" customFormat="1" ht="11.25" x14ac:dyDescent="0.2">
      <c r="A19" s="40"/>
      <c r="B19" s="128" t="s">
        <v>455</v>
      </c>
      <c r="C19" s="129"/>
      <c r="D19" s="129"/>
      <c r="E19" s="130">
        <v>0.25</v>
      </c>
      <c r="F19" s="23"/>
      <c r="G19" s="167">
        <f>$E19*Unearth!E20</f>
        <v>0</v>
      </c>
      <c r="H19" s="168">
        <f>$E19*Unearth!F20</f>
        <v>0</v>
      </c>
      <c r="I19" s="167">
        <f>$E19*ESRI!E20</f>
        <v>0</v>
      </c>
      <c r="J19" s="168">
        <f>$E19*ESRI!F20</f>
        <v>0</v>
      </c>
      <c r="K19" s="167">
        <f>$E19*Salesforce!E20</f>
        <v>0</v>
      </c>
      <c r="L19" s="168">
        <f>$E19*Salesforce!F20</f>
        <v>0</v>
      </c>
      <c r="M19" s="167">
        <f>$E19*SAP!E20</f>
        <v>0</v>
      </c>
      <c r="N19" s="168">
        <f>$E19*SAP!F20</f>
        <v>0</v>
      </c>
      <c r="O19" s="40"/>
      <c r="P19" s="40"/>
      <c r="Q19" s="40"/>
      <c r="R19" s="40"/>
      <c r="S19" s="40"/>
      <c r="T19" s="40"/>
      <c r="U19" s="40"/>
      <c r="V19" s="40"/>
      <c r="W19" s="40"/>
      <c r="X19" s="40"/>
      <c r="Y19" s="40"/>
      <c r="Z19" s="40"/>
      <c r="AA19" s="40"/>
      <c r="AB19" s="40"/>
    </row>
    <row r="20" spans="1:28" x14ac:dyDescent="0.25">
      <c r="A20" s="2"/>
      <c r="B20" s="3" t="str">
        <f>Evaluation!A5</f>
        <v>Company</v>
      </c>
      <c r="C20" s="5">
        <v>0.1</v>
      </c>
      <c r="D20" s="3" t="str">
        <f>IF((D21+D29+D35) = 100%," ","ERROR")</f>
        <v xml:space="preserve"> </v>
      </c>
      <c r="E20" s="108"/>
      <c r="F20" s="3"/>
      <c r="G20" s="165">
        <f t="shared" ref="G20" si="4">$C20*(G21+G29+G35)</f>
        <v>0.29250000000000004</v>
      </c>
      <c r="H20" s="165">
        <f t="shared" ref="H20:I20" si="5">$C20*(H21+H29+H35)</f>
        <v>0.24611111111111114</v>
      </c>
      <c r="I20" s="165">
        <f t="shared" si="5"/>
        <v>0.39749999999999996</v>
      </c>
      <c r="J20" s="165">
        <f t="shared" ref="J20:K20" si="6">$C20*(J21+J29+J35)</f>
        <v>0.4686111111111112</v>
      </c>
      <c r="K20" s="165">
        <f t="shared" si="6"/>
        <v>0.36749999999999999</v>
      </c>
      <c r="L20" s="165">
        <f t="shared" ref="L20" si="7">$C20*(L21+L29+L35)</f>
        <v>0.45972222222222237</v>
      </c>
      <c r="M20" s="165">
        <f t="shared" ref="M20" si="8">$C20*(M21+M29+M35)</f>
        <v>0.4375</v>
      </c>
      <c r="N20" s="165">
        <f t="shared" ref="N20" si="9">$C20*(N21+N29+N35)</f>
        <v>0.4736111111111112</v>
      </c>
    </row>
    <row r="21" spans="1:28" collapsed="1" x14ac:dyDescent="0.25">
      <c r="A21" s="2"/>
      <c r="B21" s="13" t="str">
        <f>Evaluation!A6</f>
        <v>Company -Vision, Execution, and Strategy</v>
      </c>
      <c r="C21" s="13"/>
      <c r="D21" s="6">
        <v>0.5</v>
      </c>
      <c r="E21" s="109" t="str">
        <f>IF(SUM(E22:E28) = 100%," ","ERROR")</f>
        <v xml:space="preserve"> </v>
      </c>
      <c r="F21" s="13"/>
      <c r="G21" s="166">
        <f t="shared" ref="G21" si="10">$D21*SUM(G22:G28)</f>
        <v>1.8</v>
      </c>
      <c r="H21" s="166">
        <f t="shared" ref="H21:I21" si="11">$D21*SUM(H22:H28)</f>
        <v>1.3666666666666667</v>
      </c>
      <c r="I21" s="166">
        <f t="shared" si="11"/>
        <v>1.8</v>
      </c>
      <c r="J21" s="166">
        <f t="shared" ref="J21:K21" si="12">$D21*SUM(J22:J28)</f>
        <v>2.3666666666666671</v>
      </c>
      <c r="K21" s="166">
        <f t="shared" si="12"/>
        <v>1.6</v>
      </c>
      <c r="L21" s="166">
        <f t="shared" ref="L21" si="13">$D21*SUM(L22:L28)</f>
        <v>2.2055555555555557</v>
      </c>
      <c r="M21" s="166">
        <f t="shared" ref="M21" si="14">$D21*SUM(M22:M28)</f>
        <v>2</v>
      </c>
      <c r="N21" s="166">
        <f t="shared" ref="N21" si="15">$D21*SUM(N22:N28)</f>
        <v>2.3333333333333335</v>
      </c>
    </row>
    <row r="22" spans="1:28" s="39" customFormat="1" ht="11.25" x14ac:dyDescent="0.2">
      <c r="A22" s="40"/>
      <c r="B22" s="128" t="str">
        <f>Evaluation!A7</f>
        <v>Execution on enterprise strategy</v>
      </c>
      <c r="C22" s="18"/>
      <c r="D22" s="18"/>
      <c r="E22" s="110">
        <v>0.1</v>
      </c>
      <c r="F22" s="24"/>
      <c r="G22" s="167">
        <f>$E22*Unearth!E23</f>
        <v>0.5</v>
      </c>
      <c r="H22" s="168">
        <f>$E22*Unearth!F23</f>
        <v>0.32222222222222224</v>
      </c>
      <c r="I22" s="167">
        <f>$E22*ESRI!E23</f>
        <v>0.5</v>
      </c>
      <c r="J22" s="168">
        <f>$E22*ESRI!F23</f>
        <v>0.4777777777777778</v>
      </c>
      <c r="K22" s="167">
        <f>$E22*Salesforce!E23</f>
        <v>0.5</v>
      </c>
      <c r="L22" s="168">
        <f>$E22*Salesforce!F23</f>
        <v>0.48888888888888893</v>
      </c>
      <c r="M22" s="167">
        <f>$E22*SAP!E23</f>
        <v>0.5</v>
      </c>
      <c r="N22" s="168">
        <f>$E22*SAP!F23</f>
        <v>0.4777777777777778</v>
      </c>
      <c r="O22" s="40"/>
      <c r="P22" s="40"/>
      <c r="Q22" s="40"/>
      <c r="R22" s="40"/>
      <c r="S22" s="40"/>
      <c r="T22" s="40"/>
      <c r="U22" s="40"/>
      <c r="V22" s="40"/>
      <c r="W22" s="40"/>
      <c r="X22" s="40"/>
      <c r="Y22" s="40"/>
      <c r="Z22" s="40"/>
      <c r="AA22" s="40"/>
      <c r="AB22" s="40"/>
    </row>
    <row r="23" spans="1:28" s="39" customFormat="1" ht="11.25" x14ac:dyDescent="0.2">
      <c r="A23" s="40"/>
      <c r="B23" s="128" t="str">
        <f>Evaluation!A8</f>
        <v>Innovation and market approach</v>
      </c>
      <c r="C23" s="18"/>
      <c r="D23" s="18"/>
      <c r="E23" s="110">
        <v>0.1</v>
      </c>
      <c r="F23" s="23"/>
      <c r="G23" s="167">
        <f>$E23*Unearth!E24</f>
        <v>0.5</v>
      </c>
      <c r="H23" s="168">
        <f>$E23*Unearth!F24</f>
        <v>0.3444444444444445</v>
      </c>
      <c r="I23" s="167">
        <f>$E23*ESRI!E24</f>
        <v>0.5</v>
      </c>
      <c r="J23" s="168">
        <f>$E23*ESRI!F24</f>
        <v>0.43333333333333335</v>
      </c>
      <c r="K23" s="167">
        <f>$E23*Salesforce!E24</f>
        <v>0.5</v>
      </c>
      <c r="L23" s="168">
        <f>$E23*Salesforce!F24</f>
        <v>0.5</v>
      </c>
      <c r="M23" s="167">
        <f>$E23*SAP!E24</f>
        <v>0.5</v>
      </c>
      <c r="N23" s="168">
        <f>$E23*SAP!F24</f>
        <v>0.44444444444444448</v>
      </c>
      <c r="O23" s="40"/>
      <c r="P23" s="40"/>
      <c r="Q23" s="40"/>
      <c r="R23" s="40"/>
      <c r="S23" s="40"/>
      <c r="T23" s="40"/>
      <c r="U23" s="40"/>
      <c r="V23" s="40"/>
      <c r="W23" s="40"/>
      <c r="X23" s="40"/>
      <c r="Y23" s="40"/>
      <c r="Z23" s="40"/>
      <c r="AA23" s="40"/>
      <c r="AB23" s="40"/>
    </row>
    <row r="24" spans="1:28" s="39" customFormat="1" ht="11.25" x14ac:dyDescent="0.2">
      <c r="A24" s="40"/>
      <c r="B24" s="128" t="str">
        <f>Evaluation!A9</f>
        <v>Product Investment</v>
      </c>
      <c r="C24" s="18"/>
      <c r="D24" s="18"/>
      <c r="E24" s="110">
        <v>0.2</v>
      </c>
      <c r="F24" s="23"/>
      <c r="G24" s="167">
        <f>$E24*Unearth!E25</f>
        <v>1</v>
      </c>
      <c r="H24" s="168">
        <f>$E24*Unearth!F25</f>
        <v>0.93333333333333346</v>
      </c>
      <c r="I24" s="167">
        <f>$E24*ESRI!E25</f>
        <v>1</v>
      </c>
      <c r="J24" s="168">
        <f>$E24*ESRI!F25</f>
        <v>1</v>
      </c>
      <c r="K24" s="167">
        <f>$E24*Salesforce!E25</f>
        <v>0.60000000000000009</v>
      </c>
      <c r="L24" s="168">
        <f>$E24*Salesforce!F25</f>
        <v>0.66666666666666674</v>
      </c>
      <c r="M24" s="167">
        <f>$E24*SAP!E25</f>
        <v>1</v>
      </c>
      <c r="N24" s="168">
        <f>$E24*SAP!F25</f>
        <v>0.93333333333333346</v>
      </c>
      <c r="O24" s="40"/>
      <c r="P24" s="40"/>
      <c r="Q24" s="40"/>
      <c r="R24" s="40"/>
      <c r="S24" s="40"/>
      <c r="T24" s="40"/>
      <c r="U24" s="40"/>
      <c r="V24" s="40"/>
      <c r="W24" s="40"/>
      <c r="X24" s="40"/>
      <c r="Y24" s="40"/>
      <c r="Z24" s="40"/>
      <c r="AA24" s="40"/>
      <c r="AB24" s="40"/>
    </row>
    <row r="25" spans="1:28" s="39" customFormat="1" ht="11.25" x14ac:dyDescent="0.2">
      <c r="A25" s="40"/>
      <c r="B25" s="128" t="str">
        <f>Evaluation!A10</f>
        <v>Partnerships and trained resources</v>
      </c>
      <c r="C25" s="18"/>
      <c r="D25" s="18"/>
      <c r="E25" s="110">
        <v>0.1</v>
      </c>
      <c r="F25" s="24"/>
      <c r="G25" s="167">
        <f>$E25*Unearth!E26</f>
        <v>0.2</v>
      </c>
      <c r="H25" s="168">
        <f>$E25*Unearth!F26</f>
        <v>0.2</v>
      </c>
      <c r="I25" s="167">
        <f>$E25*ESRI!E26</f>
        <v>0.5</v>
      </c>
      <c r="J25" s="168">
        <f>$E25*ESRI!F26</f>
        <v>0.5</v>
      </c>
      <c r="K25" s="167">
        <f>$E25*Salesforce!E26</f>
        <v>0.5</v>
      </c>
      <c r="L25" s="168">
        <f>$E25*Salesforce!F26</f>
        <v>0.5</v>
      </c>
      <c r="M25" s="167">
        <f>$E25*SAP!E26</f>
        <v>0.5</v>
      </c>
      <c r="N25" s="168">
        <f>$E25*SAP!F26</f>
        <v>0.4777777777777778</v>
      </c>
      <c r="O25" s="40"/>
      <c r="P25" s="40"/>
      <c r="Q25" s="40"/>
      <c r="R25" s="40"/>
      <c r="S25" s="40"/>
      <c r="T25" s="40"/>
      <c r="U25" s="40"/>
      <c r="V25" s="40"/>
      <c r="W25" s="40"/>
      <c r="X25" s="40"/>
      <c r="Y25" s="40"/>
      <c r="Z25" s="40"/>
      <c r="AA25" s="40"/>
      <c r="AB25" s="40"/>
    </row>
    <row r="26" spans="1:28" s="39" customFormat="1" ht="11.25" x14ac:dyDescent="0.2">
      <c r="A26" s="40"/>
      <c r="B26" s="128" t="str">
        <f>Evaluation!A11</f>
        <v>Key Differentiators</v>
      </c>
      <c r="C26" s="18"/>
      <c r="D26" s="18"/>
      <c r="E26" s="110">
        <v>0.1</v>
      </c>
      <c r="F26" s="24"/>
      <c r="G26" s="167">
        <f>$E26*Unearth!E27</f>
        <v>0.4</v>
      </c>
      <c r="H26" s="168">
        <f>$E26*Unearth!F27</f>
        <v>0.28888888888888892</v>
      </c>
      <c r="I26" s="167">
        <f>$E26*ESRI!E27</f>
        <v>0.5</v>
      </c>
      <c r="J26" s="168">
        <f>$E26*ESRI!F27</f>
        <v>0.45555555555555555</v>
      </c>
      <c r="K26" s="167">
        <f>$E26*Salesforce!E27</f>
        <v>0.5</v>
      </c>
      <c r="L26" s="168">
        <f>$E26*Salesforce!F27</f>
        <v>0.4777777777777778</v>
      </c>
      <c r="M26" s="167">
        <f>$E26*SAP!E27</f>
        <v>0.5</v>
      </c>
      <c r="N26" s="168">
        <f>$E26*SAP!F27</f>
        <v>0.46666666666666673</v>
      </c>
      <c r="O26" s="40"/>
      <c r="P26" s="40"/>
      <c r="Q26" s="40"/>
      <c r="R26" s="40"/>
      <c r="S26" s="40"/>
      <c r="T26" s="40"/>
      <c r="U26" s="40"/>
      <c r="V26" s="40"/>
      <c r="W26" s="40"/>
      <c r="X26" s="40"/>
      <c r="Y26" s="40"/>
      <c r="Z26" s="40"/>
      <c r="AA26" s="40"/>
      <c r="AB26" s="40"/>
    </row>
    <row r="27" spans="1:28" s="39" customFormat="1" ht="11.25" x14ac:dyDescent="0.2">
      <c r="A27" s="40"/>
      <c r="B27" s="128" t="str">
        <f>Evaluation!A12</f>
        <v>Product Roadmap</v>
      </c>
      <c r="C27" s="18"/>
      <c r="D27" s="18"/>
      <c r="E27" s="110">
        <v>0.2</v>
      </c>
      <c r="F27" s="23"/>
      <c r="G27" s="167">
        <f>$E27*Unearth!E28</f>
        <v>1</v>
      </c>
      <c r="H27" s="168">
        <f>$E27*Unearth!F28</f>
        <v>0.64444444444444449</v>
      </c>
      <c r="I27" s="167">
        <f>$E27*ESRI!E28</f>
        <v>0.60000000000000009</v>
      </c>
      <c r="J27" s="168">
        <f>$E27*ESRI!F28</f>
        <v>0.8666666666666667</v>
      </c>
      <c r="K27" s="167">
        <f>$E27*Salesforce!E28</f>
        <v>0.60000000000000009</v>
      </c>
      <c r="L27" s="168">
        <f>$E27*Salesforce!F28</f>
        <v>0.77777777777777779</v>
      </c>
      <c r="M27" s="167">
        <f>$E27*SAP!E28</f>
        <v>1</v>
      </c>
      <c r="N27" s="168">
        <f>$E27*SAP!F28</f>
        <v>0.8666666666666667</v>
      </c>
      <c r="O27" s="40"/>
      <c r="P27" s="40"/>
      <c r="Q27" s="40"/>
      <c r="R27" s="40"/>
      <c r="S27" s="40"/>
      <c r="T27" s="40"/>
      <c r="U27" s="40"/>
      <c r="V27" s="40"/>
      <c r="W27" s="40"/>
      <c r="X27" s="40"/>
      <c r="Y27" s="40"/>
      <c r="Z27" s="40"/>
      <c r="AA27" s="40"/>
      <c r="AB27" s="40"/>
    </row>
    <row r="28" spans="1:28" s="39" customFormat="1" ht="11.25" x14ac:dyDescent="0.2">
      <c r="A28" s="40"/>
      <c r="B28" s="128" t="str">
        <f>Evaluation!A13</f>
        <v>Enterprise Strategy</v>
      </c>
      <c r="C28" s="18"/>
      <c r="D28" s="18"/>
      <c r="E28" s="110">
        <v>0.2</v>
      </c>
      <c r="F28" s="23"/>
      <c r="G28" s="167">
        <f>$E28*Unearth!E29</f>
        <v>0</v>
      </c>
      <c r="H28" s="168">
        <f>$E28*Unearth!F29</f>
        <v>0</v>
      </c>
      <c r="I28" s="167">
        <f>$E28*ESRI!E29</f>
        <v>0</v>
      </c>
      <c r="J28" s="168">
        <f>$E28*ESRI!F29</f>
        <v>1</v>
      </c>
      <c r="K28" s="167">
        <f>$E28*Salesforce!E29</f>
        <v>0</v>
      </c>
      <c r="L28" s="168">
        <f>$E28*Salesforce!F29</f>
        <v>1</v>
      </c>
      <c r="M28" s="167">
        <f>$E28*SAP!E29</f>
        <v>0</v>
      </c>
      <c r="N28" s="168">
        <f>$E28*SAP!F29</f>
        <v>1</v>
      </c>
      <c r="O28" s="40"/>
      <c r="P28" s="40"/>
      <c r="Q28" s="40"/>
      <c r="R28" s="40"/>
      <c r="S28" s="40"/>
      <c r="T28" s="40"/>
      <c r="U28" s="40"/>
      <c r="V28" s="40"/>
      <c r="W28" s="40"/>
      <c r="X28" s="40"/>
      <c r="Y28" s="40"/>
      <c r="Z28" s="40"/>
      <c r="AA28" s="40"/>
      <c r="AB28" s="40"/>
    </row>
    <row r="29" spans="1:28" collapsed="1" x14ac:dyDescent="0.25">
      <c r="A29" s="2"/>
      <c r="B29" s="7" t="str">
        <f>Evaluation!A14</f>
        <v>Customer Base</v>
      </c>
      <c r="C29" s="7"/>
      <c r="D29" s="8">
        <v>0.25</v>
      </c>
      <c r="E29" s="111" t="str">
        <f>IF(SUM(E30:E34) = 100%," ","ERROR")</f>
        <v xml:space="preserve"> </v>
      </c>
      <c r="F29" s="7"/>
      <c r="G29" s="169">
        <f t="shared" ref="G29" si="16">$D29*SUM(G30:G34)</f>
        <v>0.15000000000000002</v>
      </c>
      <c r="H29" s="169">
        <f t="shared" ref="H29:I29" si="17">$D29*SUM(H30:H34)</f>
        <v>0.15000000000000002</v>
      </c>
      <c r="I29" s="169">
        <f t="shared" si="17"/>
        <v>1.25</v>
      </c>
      <c r="J29" s="169">
        <f t="shared" ref="J29:K29" si="18">$D29*SUM(J30:J34)</f>
        <v>1.25</v>
      </c>
      <c r="K29" s="169">
        <f t="shared" si="18"/>
        <v>1.2</v>
      </c>
      <c r="L29" s="169">
        <f t="shared" ref="L29" si="19">$D29*SUM(L30:L34)</f>
        <v>1.2</v>
      </c>
      <c r="M29" s="169">
        <f t="shared" ref="M29" si="20">$D29*SUM(M30:M34)</f>
        <v>1.25</v>
      </c>
      <c r="N29" s="169">
        <f t="shared" ref="N29" si="21">$D29*SUM(N30:N34)</f>
        <v>1.2388888888888889</v>
      </c>
    </row>
    <row r="30" spans="1:28" s="39" customFormat="1" ht="11.25" x14ac:dyDescent="0.2">
      <c r="A30" s="40"/>
      <c r="B30" s="128" t="str">
        <f>Evaluation!A15</f>
        <v>General Customers</v>
      </c>
      <c r="C30" s="18"/>
      <c r="D30" s="29"/>
      <c r="E30" s="110">
        <v>0.2</v>
      </c>
      <c r="F30" s="23"/>
      <c r="G30" s="167">
        <f>$E30*Unearth!E31</f>
        <v>0.2</v>
      </c>
      <c r="H30" s="168">
        <f>$E30*Unearth!F31</f>
        <v>0.2</v>
      </c>
      <c r="I30" s="167">
        <f>$E30*ESRI!E31</f>
        <v>1</v>
      </c>
      <c r="J30" s="168">
        <f>$E30*ESRI!F31</f>
        <v>1</v>
      </c>
      <c r="K30" s="167">
        <f>$E30*Salesforce!E31</f>
        <v>1</v>
      </c>
      <c r="L30" s="168">
        <f>$E30*Salesforce!F31</f>
        <v>1</v>
      </c>
      <c r="M30" s="167">
        <f>$E30*SAP!E31</f>
        <v>1</v>
      </c>
      <c r="N30" s="168">
        <f>$E30*SAP!F31</f>
        <v>1</v>
      </c>
      <c r="O30" s="40"/>
      <c r="P30" s="40"/>
      <c r="Q30" s="40"/>
      <c r="R30" s="40"/>
      <c r="S30" s="40"/>
      <c r="T30" s="40"/>
      <c r="U30" s="40"/>
      <c r="V30" s="40"/>
      <c r="W30" s="40"/>
      <c r="X30" s="40"/>
      <c r="Y30" s="40"/>
      <c r="Z30" s="40"/>
      <c r="AA30" s="40"/>
      <c r="AB30" s="40"/>
    </row>
    <row r="31" spans="1:28" s="39" customFormat="1" ht="11.25" x14ac:dyDescent="0.2">
      <c r="A31" s="40"/>
      <c r="B31" s="128" t="str">
        <f>Evaluation!A16</f>
        <v>Revenues</v>
      </c>
      <c r="C31" s="18"/>
      <c r="D31" s="29"/>
      <c r="E31" s="110">
        <v>0.2</v>
      </c>
      <c r="F31" s="23"/>
      <c r="G31" s="167">
        <f>$E31*Unearth!E32</f>
        <v>0.2</v>
      </c>
      <c r="H31" s="168">
        <f>$E31*Unearth!F32</f>
        <v>0.2</v>
      </c>
      <c r="I31" s="167">
        <f>$E31*ESRI!E32</f>
        <v>1</v>
      </c>
      <c r="J31" s="168">
        <f>$E31*ESRI!F32</f>
        <v>1</v>
      </c>
      <c r="K31" s="167">
        <f>$E31*Salesforce!E32</f>
        <v>1</v>
      </c>
      <c r="L31" s="168">
        <f>$E31*Salesforce!F32</f>
        <v>1</v>
      </c>
      <c r="M31" s="167">
        <f>$E31*SAP!E32</f>
        <v>1</v>
      </c>
      <c r="N31" s="168">
        <f>$E31*SAP!F32</f>
        <v>1</v>
      </c>
      <c r="O31" s="40"/>
      <c r="P31" s="40"/>
      <c r="Q31" s="40"/>
      <c r="R31" s="40"/>
      <c r="S31" s="40"/>
      <c r="T31" s="40"/>
      <c r="U31" s="40"/>
      <c r="V31" s="40"/>
      <c r="W31" s="40"/>
      <c r="X31" s="40"/>
      <c r="Y31" s="40"/>
      <c r="Z31" s="40"/>
      <c r="AA31" s="40"/>
      <c r="AB31" s="40"/>
    </row>
    <row r="32" spans="1:28" s="39" customFormat="1" ht="11.25" x14ac:dyDescent="0.2">
      <c r="A32" s="40"/>
      <c r="B32" s="128" t="str">
        <f>Evaluation!A17</f>
        <v>Deployment Scale</v>
      </c>
      <c r="C32" s="18"/>
      <c r="D32" s="29"/>
      <c r="E32" s="110">
        <v>0.2</v>
      </c>
      <c r="F32" s="23"/>
      <c r="G32" s="167">
        <f>$E32*Unearth!E33</f>
        <v>0.2</v>
      </c>
      <c r="H32" s="168">
        <f>$E32*Unearth!F33</f>
        <v>0.2</v>
      </c>
      <c r="I32" s="167">
        <f>$E32*ESRI!E33</f>
        <v>1</v>
      </c>
      <c r="J32" s="168">
        <f>$E32*ESRI!F33</f>
        <v>1</v>
      </c>
      <c r="K32" s="167">
        <f>$E32*Salesforce!E33</f>
        <v>1</v>
      </c>
      <c r="L32" s="168">
        <f>$E32*Salesforce!F33</f>
        <v>1</v>
      </c>
      <c r="M32" s="167">
        <f>$E32*SAP!E33</f>
        <v>1</v>
      </c>
      <c r="N32" s="168">
        <f>$E32*SAP!F33</f>
        <v>1</v>
      </c>
      <c r="O32" s="40"/>
      <c r="P32" s="40"/>
      <c r="Q32" s="40"/>
      <c r="R32" s="40"/>
      <c r="S32" s="40"/>
      <c r="T32" s="40"/>
      <c r="U32" s="40"/>
      <c r="V32" s="40"/>
      <c r="W32" s="40"/>
      <c r="X32" s="40"/>
      <c r="Y32" s="40"/>
      <c r="Z32" s="40"/>
      <c r="AA32" s="40"/>
      <c r="AB32" s="40"/>
    </row>
    <row r="33" spans="1:28" s="39" customFormat="1" ht="11.25" x14ac:dyDescent="0.2">
      <c r="A33" s="40"/>
      <c r="B33" s="128" t="str">
        <f>Evaluation!A18</f>
        <v>Mobile Implementation Scale</v>
      </c>
      <c r="C33" s="18"/>
      <c r="D33" s="29"/>
      <c r="E33" s="110">
        <v>0.2</v>
      </c>
      <c r="F33" s="23"/>
      <c r="G33" s="167">
        <f>$E33*Unearth!E34</f>
        <v>0</v>
      </c>
      <c r="H33" s="168">
        <f>$E33*Unearth!F34</f>
        <v>0</v>
      </c>
      <c r="I33" s="167">
        <f>$E33*ESRI!E34</f>
        <v>1</v>
      </c>
      <c r="J33" s="168">
        <f>$E33*ESRI!F34</f>
        <v>1</v>
      </c>
      <c r="K33" s="167">
        <f>$E33*Salesforce!E34</f>
        <v>1</v>
      </c>
      <c r="L33" s="168">
        <f>$E33*Salesforce!F34</f>
        <v>1</v>
      </c>
      <c r="M33" s="167">
        <f>$E33*SAP!E34</f>
        <v>1</v>
      </c>
      <c r="N33" s="168">
        <f>$E33*SAP!F34</f>
        <v>0.9555555555555556</v>
      </c>
      <c r="O33" s="40"/>
      <c r="P33" s="40"/>
      <c r="Q33" s="40"/>
      <c r="R33" s="40"/>
      <c r="S33" s="40"/>
      <c r="T33" s="40"/>
      <c r="U33" s="40"/>
      <c r="V33" s="40"/>
      <c r="W33" s="40"/>
      <c r="X33" s="40"/>
      <c r="Y33" s="40"/>
      <c r="Z33" s="40"/>
      <c r="AA33" s="40"/>
      <c r="AB33" s="40"/>
    </row>
    <row r="34" spans="1:28" s="39" customFormat="1" ht="11.25" x14ac:dyDescent="0.2">
      <c r="A34" s="40"/>
      <c r="B34" s="41" t="str">
        <f>Evaluation!A19</f>
        <v>Utility Footprint</v>
      </c>
      <c r="C34" s="18"/>
      <c r="D34" s="29"/>
      <c r="E34" s="110">
        <v>0.2</v>
      </c>
      <c r="F34" s="23"/>
      <c r="G34" s="167">
        <f>$E34*Unearth!E35</f>
        <v>0</v>
      </c>
      <c r="H34" s="168">
        <f>$E34*Unearth!F35</f>
        <v>0</v>
      </c>
      <c r="I34" s="167">
        <f>$E34*ESRI!E35</f>
        <v>1</v>
      </c>
      <c r="J34" s="168">
        <f>$E34*ESRI!F35</f>
        <v>1</v>
      </c>
      <c r="K34" s="167">
        <f>$E34*Salesforce!E35</f>
        <v>0.8</v>
      </c>
      <c r="L34" s="168">
        <f>$E34*Salesforce!F35</f>
        <v>0.8</v>
      </c>
      <c r="M34" s="167">
        <f>$E34*SAP!E35</f>
        <v>1</v>
      </c>
      <c r="N34" s="168">
        <f>$E34*SAP!F35</f>
        <v>1</v>
      </c>
      <c r="O34" s="40"/>
      <c r="P34" s="40"/>
      <c r="Q34" s="40"/>
      <c r="R34" s="40"/>
      <c r="S34" s="40"/>
      <c r="T34" s="40"/>
      <c r="U34" s="40"/>
      <c r="V34" s="40"/>
      <c r="W34" s="40"/>
      <c r="X34" s="40"/>
      <c r="Y34" s="40"/>
      <c r="Z34" s="40"/>
      <c r="AA34" s="40"/>
      <c r="AB34" s="40"/>
    </row>
    <row r="35" spans="1:28" collapsed="1" x14ac:dyDescent="0.25">
      <c r="A35" s="2"/>
      <c r="B35" s="7" t="str">
        <f>Evaluation!A20</f>
        <v>Customer Support</v>
      </c>
      <c r="C35" s="7"/>
      <c r="D35" s="8">
        <v>0.25</v>
      </c>
      <c r="E35" s="111" t="str">
        <f>IF(SUM(E36:E43) = 100%," ","ERROR")</f>
        <v xml:space="preserve"> </v>
      </c>
      <c r="F35" s="7"/>
      <c r="G35" s="169">
        <f t="shared" ref="G35:N35" si="22">$D35*SUM(G36:G43)</f>
        <v>0.97499999999999998</v>
      </c>
      <c r="H35" s="169">
        <f t="shared" si="22"/>
        <v>0.94444444444444442</v>
      </c>
      <c r="I35" s="169">
        <f t="shared" si="22"/>
        <v>0.92500000000000004</v>
      </c>
      <c r="J35" s="169">
        <f t="shared" si="22"/>
        <v>1.0694444444444446</v>
      </c>
      <c r="K35" s="169">
        <f t="shared" si="22"/>
        <v>0.875</v>
      </c>
      <c r="L35" s="169">
        <f t="shared" si="22"/>
        <v>1.1916666666666669</v>
      </c>
      <c r="M35" s="169">
        <f t="shared" si="22"/>
        <v>1.125</v>
      </c>
      <c r="N35" s="169">
        <f t="shared" si="22"/>
        <v>1.1638888888888892</v>
      </c>
    </row>
    <row r="36" spans="1:28" s="39" customFormat="1" ht="11.25" x14ac:dyDescent="0.2">
      <c r="A36" s="40"/>
      <c r="B36" s="41" t="str">
        <f>Evaluation!A21</f>
        <v>Engagement Model</v>
      </c>
      <c r="C36" s="18"/>
      <c r="D36" s="18"/>
      <c r="E36" s="110">
        <v>0.2</v>
      </c>
      <c r="F36" s="23"/>
      <c r="G36" s="167">
        <f>$E36*Unearth!E37</f>
        <v>0.8</v>
      </c>
      <c r="H36" s="168">
        <f>$E36*Unearth!F37</f>
        <v>0.77777777777777779</v>
      </c>
      <c r="I36" s="167">
        <f>$E36*ESRI!E37</f>
        <v>1</v>
      </c>
      <c r="J36" s="168">
        <f>$E36*ESRI!F37</f>
        <v>0.97777777777777786</v>
      </c>
      <c r="K36" s="167">
        <f>$E36*Salesforce!E37</f>
        <v>1</v>
      </c>
      <c r="L36" s="168">
        <f>$E36*Salesforce!F37</f>
        <v>0.9555555555555556</v>
      </c>
      <c r="M36" s="167">
        <f>$E36*SAP!E37</f>
        <v>1</v>
      </c>
      <c r="N36" s="168">
        <f>$E36*SAP!F37</f>
        <v>0.93333333333333346</v>
      </c>
      <c r="O36" s="40"/>
      <c r="P36" s="40"/>
      <c r="Q36" s="40"/>
      <c r="R36" s="40"/>
      <c r="S36" s="40"/>
      <c r="T36" s="40"/>
      <c r="U36" s="40"/>
      <c r="V36" s="40"/>
      <c r="W36" s="40"/>
      <c r="X36" s="40"/>
      <c r="Y36" s="40"/>
      <c r="Z36" s="40"/>
      <c r="AA36" s="40"/>
      <c r="AB36" s="40"/>
    </row>
    <row r="37" spans="1:28" s="39" customFormat="1" ht="11.25" x14ac:dyDescent="0.2">
      <c r="A37" s="40"/>
      <c r="B37" s="41" t="str">
        <f>Evaluation!A22</f>
        <v>Change Management Process</v>
      </c>
      <c r="C37" s="18"/>
      <c r="D37" s="18"/>
      <c r="E37" s="110">
        <v>0.2</v>
      </c>
      <c r="F37" s="23"/>
      <c r="G37" s="167">
        <f>$E37*Unearth!E38</f>
        <v>1</v>
      </c>
      <c r="H37" s="168">
        <f>$E37*Unearth!F38</f>
        <v>0.97777777777777786</v>
      </c>
      <c r="I37" s="167">
        <f>$E37*ESRI!E38</f>
        <v>1</v>
      </c>
      <c r="J37" s="168">
        <f>$E37*ESRI!F38</f>
        <v>0.9555555555555556</v>
      </c>
      <c r="K37" s="167">
        <f>$E37*Salesforce!E38</f>
        <v>0</v>
      </c>
      <c r="L37" s="168">
        <f>$E37*Salesforce!F38</f>
        <v>0.9555555555555556</v>
      </c>
      <c r="M37" s="167">
        <f>$E37*SAP!E38</f>
        <v>1</v>
      </c>
      <c r="N37" s="168">
        <f>$E37*SAP!F38</f>
        <v>0.93333333333333346</v>
      </c>
      <c r="O37" s="40"/>
      <c r="P37" s="40"/>
      <c r="Q37" s="40"/>
      <c r="R37" s="40"/>
      <c r="S37" s="40"/>
      <c r="T37" s="40"/>
      <c r="U37" s="40"/>
      <c r="V37" s="40"/>
      <c r="W37" s="40"/>
      <c r="X37" s="40"/>
      <c r="Y37" s="40"/>
      <c r="Z37" s="40"/>
      <c r="AA37" s="40"/>
      <c r="AB37" s="40"/>
    </row>
    <row r="38" spans="1:28" s="39" customFormat="1" ht="11.25" x14ac:dyDescent="0.2">
      <c r="A38" s="40"/>
      <c r="B38" s="128" t="str">
        <f>Evaluation!A23</f>
        <v>Upgrade</v>
      </c>
      <c r="C38" s="18"/>
      <c r="D38" s="18"/>
      <c r="E38" s="110">
        <v>0.1</v>
      </c>
      <c r="F38" s="23"/>
      <c r="G38" s="167">
        <f>$E38*Unearth!E39</f>
        <v>0.5</v>
      </c>
      <c r="H38" s="168">
        <f>$E38*Unearth!F39</f>
        <v>0.5</v>
      </c>
      <c r="I38" s="167">
        <f>$E38*ESRI!E39</f>
        <v>0.5</v>
      </c>
      <c r="J38" s="168">
        <f>$E38*ESRI!F39</f>
        <v>0.5</v>
      </c>
      <c r="K38" s="167">
        <f>$E38*Salesforce!E39</f>
        <v>0.5</v>
      </c>
      <c r="L38" s="168">
        <f>$E38*Salesforce!F39</f>
        <v>0.5</v>
      </c>
      <c r="M38" s="167">
        <f>$E38*SAP!E39</f>
        <v>0.5</v>
      </c>
      <c r="N38" s="168">
        <f>$E38*SAP!F39</f>
        <v>0.44444444444444448</v>
      </c>
      <c r="O38" s="40"/>
      <c r="P38" s="40"/>
      <c r="Q38" s="40"/>
      <c r="R38" s="40"/>
      <c r="S38" s="40"/>
      <c r="T38" s="40"/>
      <c r="U38" s="40"/>
      <c r="V38" s="40"/>
      <c r="W38" s="40"/>
      <c r="X38" s="40"/>
      <c r="Y38" s="40"/>
      <c r="Z38" s="40"/>
      <c r="AA38" s="40"/>
      <c r="AB38" s="40"/>
    </row>
    <row r="39" spans="1:28" s="39" customFormat="1" ht="11.25" x14ac:dyDescent="0.2">
      <c r="A39" s="40"/>
      <c r="B39" s="128" t="str">
        <f>Evaluation!A24</f>
        <v>Release Cadence</v>
      </c>
      <c r="C39" s="18"/>
      <c r="D39" s="18"/>
      <c r="E39" s="110">
        <v>0.1</v>
      </c>
      <c r="F39" s="23"/>
      <c r="G39" s="167">
        <f>$E39*Unearth!E40</f>
        <v>0.4</v>
      </c>
      <c r="H39" s="168">
        <f>$E39*Unearth!F40</f>
        <v>0.3888888888888889</v>
      </c>
      <c r="I39" s="167">
        <f>$E39*ESRI!E40</f>
        <v>0.5</v>
      </c>
      <c r="J39" s="168">
        <f>$E39*ESRI!F40</f>
        <v>0.4777777777777778</v>
      </c>
      <c r="K39" s="167">
        <f>$E39*Salesforce!E40</f>
        <v>0.5</v>
      </c>
      <c r="L39" s="168">
        <f>$E39*Salesforce!F40</f>
        <v>0.5</v>
      </c>
      <c r="M39" s="167">
        <f>$E39*SAP!E40</f>
        <v>0.5</v>
      </c>
      <c r="N39" s="168">
        <f>$E39*SAP!F40</f>
        <v>0.45555555555555555</v>
      </c>
      <c r="O39" s="40"/>
      <c r="P39" s="40"/>
      <c r="Q39" s="40"/>
      <c r="R39" s="40"/>
      <c r="S39" s="40"/>
      <c r="T39" s="40"/>
      <c r="U39" s="40"/>
      <c r="V39" s="40"/>
      <c r="W39" s="40"/>
      <c r="X39" s="40"/>
      <c r="Y39" s="40"/>
      <c r="Z39" s="40"/>
      <c r="AA39" s="40"/>
      <c r="AB39" s="40"/>
    </row>
    <row r="40" spans="1:28" s="39" customFormat="1" ht="11.25" x14ac:dyDescent="0.2">
      <c r="A40" s="40"/>
      <c r="B40" s="128" t="str">
        <f>Evaluation!A25</f>
        <v>Implementations</v>
      </c>
      <c r="C40" s="18"/>
      <c r="D40" s="18"/>
      <c r="E40" s="110">
        <v>0.1</v>
      </c>
      <c r="F40" s="23"/>
      <c r="G40" s="167">
        <f>$E40*Unearth!E41</f>
        <v>0.2</v>
      </c>
      <c r="H40" s="168">
        <f>$E40*Unearth!F41</f>
        <v>0.18888888888888888</v>
      </c>
      <c r="I40" s="167">
        <f>$E40*ESRI!E41</f>
        <v>0</v>
      </c>
      <c r="J40" s="168">
        <f>$E40*ESRI!F41</f>
        <v>7.7777777777777779E-2</v>
      </c>
      <c r="K40" s="167">
        <f>$E40*Salesforce!E41</f>
        <v>0.5</v>
      </c>
      <c r="L40" s="168">
        <f>$E40*Salesforce!F41</f>
        <v>0.43333333333333335</v>
      </c>
      <c r="M40" s="167">
        <f>$E40*SAP!E41</f>
        <v>0.5</v>
      </c>
      <c r="N40" s="168">
        <f>$E40*SAP!F41</f>
        <v>0.48888888888888893</v>
      </c>
      <c r="O40" s="40"/>
      <c r="P40" s="40"/>
      <c r="Q40" s="40"/>
      <c r="R40" s="40"/>
      <c r="S40" s="40"/>
      <c r="T40" s="40"/>
      <c r="U40" s="40"/>
      <c r="V40" s="40"/>
      <c r="W40" s="40"/>
      <c r="X40" s="40"/>
      <c r="Y40" s="40"/>
      <c r="Z40" s="40"/>
      <c r="AA40" s="40"/>
      <c r="AB40" s="40"/>
    </row>
    <row r="41" spans="1:28" s="39" customFormat="1" ht="11.25" x14ac:dyDescent="0.2">
      <c r="A41" s="40"/>
      <c r="B41" s="128" t="str">
        <f>Evaluation!A26</f>
        <v>Tech Support Levels</v>
      </c>
      <c r="C41" s="18"/>
      <c r="D41" s="18"/>
      <c r="E41" s="110">
        <v>0.1</v>
      </c>
      <c r="F41" s="23"/>
      <c r="G41" s="167">
        <f>$E41*Unearth!E42</f>
        <v>0.5</v>
      </c>
      <c r="H41" s="168">
        <f>$E41*Unearth!F42</f>
        <v>0.5</v>
      </c>
      <c r="I41" s="167">
        <f>$E41*ESRI!E42</f>
        <v>0.2</v>
      </c>
      <c r="J41" s="168">
        <f>$E41*ESRI!F42</f>
        <v>0.31111111111111112</v>
      </c>
      <c r="K41" s="167">
        <f>$E41*Salesforce!E42</f>
        <v>0.5</v>
      </c>
      <c r="L41" s="168">
        <f>$E41*Salesforce!F42</f>
        <v>0.5</v>
      </c>
      <c r="M41" s="167">
        <f>$E41*SAP!E42</f>
        <v>0.5</v>
      </c>
      <c r="N41" s="168">
        <f>$E41*SAP!F42</f>
        <v>0.4777777777777778</v>
      </c>
      <c r="O41" s="40"/>
      <c r="P41" s="40"/>
      <c r="Q41" s="40"/>
      <c r="R41" s="40"/>
      <c r="S41" s="40"/>
      <c r="T41" s="40"/>
      <c r="U41" s="40"/>
      <c r="V41" s="40"/>
      <c r="W41" s="40"/>
      <c r="X41" s="40"/>
      <c r="Y41" s="40"/>
      <c r="Z41" s="40"/>
      <c r="AA41" s="40"/>
      <c r="AB41" s="40"/>
    </row>
    <row r="42" spans="1:28" s="39" customFormat="1" ht="11.25" x14ac:dyDescent="0.2">
      <c r="A42" s="40"/>
      <c r="B42" s="128" t="str">
        <f>Evaluation!A27</f>
        <v>Vendor Support Window</v>
      </c>
      <c r="C42" s="18"/>
      <c r="D42" s="18"/>
      <c r="E42" s="110">
        <v>0.1</v>
      </c>
      <c r="F42" s="23"/>
      <c r="G42" s="167">
        <f>$E42*Unearth!E43</f>
        <v>0.5</v>
      </c>
      <c r="H42" s="168">
        <f>$E42*Unearth!F43</f>
        <v>0.44444444444444448</v>
      </c>
      <c r="I42" s="167">
        <f>$E42*ESRI!E43</f>
        <v>0.5</v>
      </c>
      <c r="J42" s="168">
        <f>$E42*ESRI!F43</f>
        <v>0.5</v>
      </c>
      <c r="K42" s="167">
        <f>$E42*Salesforce!E43</f>
        <v>0.5</v>
      </c>
      <c r="L42" s="168">
        <f>$E42*Salesforce!F43</f>
        <v>0.5</v>
      </c>
      <c r="M42" s="167">
        <f>$E42*SAP!E43</f>
        <v>0.5</v>
      </c>
      <c r="N42" s="168">
        <f>$E42*SAP!F43</f>
        <v>0.5</v>
      </c>
      <c r="O42" s="40"/>
      <c r="P42" s="40"/>
      <c r="Q42" s="40"/>
      <c r="R42" s="40"/>
      <c r="S42" s="40"/>
      <c r="T42" s="40"/>
      <c r="U42" s="40"/>
      <c r="V42" s="40"/>
      <c r="W42" s="40"/>
      <c r="X42" s="40"/>
      <c r="Y42" s="40"/>
      <c r="Z42" s="40"/>
      <c r="AA42" s="40"/>
      <c r="AB42" s="40"/>
    </row>
    <row r="43" spans="1:28" s="39" customFormat="1" ht="11.25" x14ac:dyDescent="0.2">
      <c r="A43" s="40"/>
      <c r="B43" s="128" t="str">
        <f>Evaluation!A28</f>
        <v>Internal PG&amp;E support</v>
      </c>
      <c r="C43" s="18"/>
      <c r="D43" s="18"/>
      <c r="E43" s="110">
        <v>0.1</v>
      </c>
      <c r="F43" s="23"/>
      <c r="G43" s="167">
        <f>$E43*Unearth!E44</f>
        <v>0</v>
      </c>
      <c r="H43" s="168">
        <f>$E43*Unearth!F44</f>
        <v>0</v>
      </c>
      <c r="I43" s="167">
        <f>$E43*ESRI!E44</f>
        <v>0</v>
      </c>
      <c r="J43" s="168">
        <f>$E43*ESRI!F44</f>
        <v>0.4777777777777778</v>
      </c>
      <c r="K43" s="167">
        <f>$E43*Salesforce!E44</f>
        <v>0</v>
      </c>
      <c r="L43" s="168">
        <f>$E43*Salesforce!F44</f>
        <v>0.42222222222222228</v>
      </c>
      <c r="M43" s="167">
        <f>$E43*SAP!E44</f>
        <v>0</v>
      </c>
      <c r="N43" s="168">
        <f>$E43*SAP!F44</f>
        <v>0.42222222222222228</v>
      </c>
      <c r="O43" s="40"/>
      <c r="P43" s="40"/>
      <c r="Q43" s="40"/>
      <c r="R43" s="40"/>
      <c r="S43" s="40"/>
      <c r="T43" s="40"/>
      <c r="U43" s="40"/>
      <c r="V43" s="40"/>
      <c r="W43" s="40"/>
      <c r="X43" s="40"/>
      <c r="Y43" s="40"/>
      <c r="Z43" s="40"/>
      <c r="AA43" s="40"/>
      <c r="AB43" s="40"/>
    </row>
    <row r="44" spans="1:28" x14ac:dyDescent="0.25">
      <c r="A44" s="2"/>
      <c r="B44" s="3" t="str">
        <f>Evaluation!A29</f>
        <v>Technical</v>
      </c>
      <c r="C44" s="5">
        <v>0.3</v>
      </c>
      <c r="D44" s="3" t="str">
        <f>IF((D45+D50+D56+D76+D85+D90+D98+D105) = 100%," ","ERROR")</f>
        <v xml:space="preserve"> </v>
      </c>
      <c r="E44" s="108"/>
      <c r="F44" s="10"/>
      <c r="G44" s="170">
        <f t="shared" ref="G44:N44" si="23">$C44*(G45+G50+G56+G76+G85+G90+G98+G105)</f>
        <v>1.2149999999999999</v>
      </c>
      <c r="H44" s="170">
        <f t="shared" si="23"/>
        <v>1.1395491071428572</v>
      </c>
      <c r="I44" s="170">
        <f t="shared" si="23"/>
        <v>1.248</v>
      </c>
      <c r="J44" s="170">
        <f t="shared" si="23"/>
        <v>1.3451339285714288</v>
      </c>
      <c r="K44" s="170">
        <f t="shared" si="23"/>
        <v>1.3485</v>
      </c>
      <c r="L44" s="170">
        <f t="shared" si="23"/>
        <v>1.3896607142857142</v>
      </c>
      <c r="M44" s="170">
        <f t="shared" si="23"/>
        <v>1.3282499999999999</v>
      </c>
      <c r="N44" s="170">
        <f t="shared" si="23"/>
        <v>1.2669196428571432</v>
      </c>
    </row>
    <row r="45" spans="1:28" collapsed="1" x14ac:dyDescent="0.25">
      <c r="A45" s="2"/>
      <c r="B45" s="13" t="str">
        <f>Evaluation!A30</f>
        <v>Configuration and Extensions</v>
      </c>
      <c r="C45" s="13"/>
      <c r="D45" s="6">
        <v>0.05</v>
      </c>
      <c r="E45" s="109" t="str">
        <f>IF(SUM(E46:E49) = 100%," ","ERROR")</f>
        <v xml:space="preserve"> </v>
      </c>
      <c r="F45" s="9"/>
      <c r="G45" s="171">
        <f t="shared" ref="G45:N45" si="24">$D45*SUM(G46:G49)</f>
        <v>0.16250000000000001</v>
      </c>
      <c r="H45" s="171">
        <f t="shared" si="24"/>
        <v>0.13750000000000001</v>
      </c>
      <c r="I45" s="171">
        <f t="shared" si="24"/>
        <v>0.22500000000000001</v>
      </c>
      <c r="J45" s="171">
        <f t="shared" si="24"/>
        <v>0.21562500000000001</v>
      </c>
      <c r="K45" s="171">
        <f t="shared" si="24"/>
        <v>0.1875</v>
      </c>
      <c r="L45" s="171">
        <f t="shared" si="24"/>
        <v>0.24531250000000002</v>
      </c>
      <c r="M45" s="171">
        <f t="shared" si="24"/>
        <v>0.25</v>
      </c>
      <c r="N45" s="171">
        <f t="shared" si="24"/>
        <v>0.21718750000000001</v>
      </c>
    </row>
    <row r="46" spans="1:28" s="39" customFormat="1" ht="11.25" x14ac:dyDescent="0.2">
      <c r="A46" s="40"/>
      <c r="B46" s="41" t="str">
        <f>Evaluation!A31</f>
        <v>Customization Support</v>
      </c>
      <c r="C46" s="24"/>
      <c r="D46" s="19"/>
      <c r="E46" s="112">
        <v>0.25</v>
      </c>
      <c r="F46" s="42"/>
      <c r="G46" s="167">
        <f>$E46*Unearth!E47</f>
        <v>1.25</v>
      </c>
      <c r="H46" s="168">
        <f>$E46*Unearth!F47</f>
        <v>0.96875</v>
      </c>
      <c r="I46" s="167">
        <f>$E46*ESRI!E47</f>
        <v>1.25</v>
      </c>
      <c r="J46" s="168">
        <f>$E46*ESRI!F47</f>
        <v>1.21875</v>
      </c>
      <c r="K46" s="167">
        <f>$E46*Salesforce!E47</f>
        <v>1.25</v>
      </c>
      <c r="L46" s="168">
        <f>$E46*Salesforce!F47</f>
        <v>1.1875</v>
      </c>
      <c r="M46" s="167">
        <f>$E46*SAP!E47</f>
        <v>1.25</v>
      </c>
      <c r="N46" s="168">
        <f>$E46*SAP!F47</f>
        <v>0.9375</v>
      </c>
      <c r="O46" s="40"/>
      <c r="P46" s="40"/>
      <c r="Q46" s="40"/>
      <c r="R46" s="40"/>
      <c r="S46" s="40"/>
      <c r="T46" s="40"/>
      <c r="U46" s="40"/>
      <c r="V46" s="40"/>
      <c r="W46" s="40"/>
      <c r="X46" s="40"/>
      <c r="Y46" s="40"/>
      <c r="Z46" s="40"/>
      <c r="AA46" s="40"/>
      <c r="AB46" s="40"/>
    </row>
    <row r="47" spans="1:28" s="39" customFormat="1" ht="11.25" x14ac:dyDescent="0.2">
      <c r="A47" s="40"/>
      <c r="B47" s="41" t="str">
        <f>Evaluation!A32</f>
        <v>Workflow Design and Configuration</v>
      </c>
      <c r="C47" s="24"/>
      <c r="D47" s="19"/>
      <c r="E47" s="112">
        <v>0.25</v>
      </c>
      <c r="F47" s="42"/>
      <c r="G47" s="167">
        <f>$E47*Unearth!E48</f>
        <v>0.75</v>
      </c>
      <c r="H47" s="168">
        <f>$E47*Unearth!F48</f>
        <v>0.75</v>
      </c>
      <c r="I47" s="167">
        <f>$E47*ESRI!E48</f>
        <v>0.75</v>
      </c>
      <c r="J47" s="168">
        <f>$E47*ESRI!F48</f>
        <v>0.78125</v>
      </c>
      <c r="K47" s="167">
        <f>$E47*Salesforce!E48</f>
        <v>1.25</v>
      </c>
      <c r="L47" s="168">
        <f>$E47*Salesforce!F48</f>
        <v>1.21875</v>
      </c>
      <c r="M47" s="167">
        <f>$E47*SAP!E48</f>
        <v>1.25</v>
      </c>
      <c r="N47" s="168">
        <f>$E47*SAP!F48</f>
        <v>1</v>
      </c>
      <c r="O47" s="40"/>
      <c r="P47" s="40"/>
      <c r="Q47" s="40"/>
      <c r="R47" s="40"/>
      <c r="S47" s="40"/>
      <c r="T47" s="40"/>
      <c r="U47" s="40"/>
      <c r="V47" s="40"/>
      <c r="W47" s="40"/>
      <c r="X47" s="40"/>
      <c r="Y47" s="40"/>
      <c r="Z47" s="40"/>
      <c r="AA47" s="40"/>
      <c r="AB47" s="40"/>
    </row>
    <row r="48" spans="1:28" s="39" customFormat="1" ht="11.25" x14ac:dyDescent="0.2">
      <c r="A48" s="40"/>
      <c r="B48" s="41" t="str">
        <f>Evaluation!A33</f>
        <v>Environment Management</v>
      </c>
      <c r="C48" s="24"/>
      <c r="D48" s="19"/>
      <c r="E48" s="112">
        <v>0.25</v>
      </c>
      <c r="F48" s="42"/>
      <c r="G48" s="167">
        <f>$E48*Unearth!E50</f>
        <v>1.25</v>
      </c>
      <c r="H48" s="168">
        <f>$E48*Unearth!F50</f>
        <v>1.03125</v>
      </c>
      <c r="I48" s="167">
        <f>$E48*ESRI!E49</f>
        <v>1.25</v>
      </c>
      <c r="J48" s="168">
        <f>$E48*ESRI!F49</f>
        <v>1.25</v>
      </c>
      <c r="K48" s="167">
        <f>$E48*Salesforce!E49</f>
        <v>1.25</v>
      </c>
      <c r="L48" s="168">
        <f>$E48*Salesforce!F49</f>
        <v>1.25</v>
      </c>
      <c r="M48" s="167">
        <f>$E48*SAP!E49</f>
        <v>1.25</v>
      </c>
      <c r="N48" s="168">
        <f>$E48*SAP!F49</f>
        <v>1.21875</v>
      </c>
      <c r="O48" s="40"/>
      <c r="P48" s="40"/>
      <c r="Q48" s="40"/>
      <c r="R48" s="40"/>
      <c r="S48" s="40"/>
      <c r="T48" s="40"/>
      <c r="U48" s="40"/>
      <c r="V48" s="40"/>
      <c r="W48" s="40"/>
      <c r="X48" s="40"/>
      <c r="Y48" s="40"/>
      <c r="Z48" s="40"/>
      <c r="AA48" s="40"/>
      <c r="AB48" s="40"/>
    </row>
    <row r="49" spans="1:28" s="39" customFormat="1" ht="11.25" x14ac:dyDescent="0.2">
      <c r="A49" s="40"/>
      <c r="B49" s="41" t="str">
        <f>Evaluation!A34</f>
        <v>Configuration Management</v>
      </c>
      <c r="C49" s="24"/>
      <c r="D49" s="19"/>
      <c r="E49" s="112">
        <v>0.25</v>
      </c>
      <c r="F49" s="42"/>
      <c r="G49" s="167">
        <f>$E49*Unearth!E51</f>
        <v>0</v>
      </c>
      <c r="H49" s="168">
        <f>$E49*Unearth!F51</f>
        <v>0</v>
      </c>
      <c r="I49" s="167">
        <f>$E49*ESRI!E50</f>
        <v>1.25</v>
      </c>
      <c r="J49" s="168">
        <f>$E49*ESRI!F50</f>
        <v>1.0625</v>
      </c>
      <c r="K49" s="167">
        <f>$E49*Salesforce!E50</f>
        <v>0</v>
      </c>
      <c r="L49" s="168">
        <f>$E49*Salesforce!F50</f>
        <v>1.25</v>
      </c>
      <c r="M49" s="167">
        <f>$E49*SAP!E50</f>
        <v>1.25</v>
      </c>
      <c r="N49" s="168">
        <f>$E49*SAP!F50</f>
        <v>1.1875</v>
      </c>
      <c r="O49" s="40"/>
      <c r="P49" s="40"/>
      <c r="Q49" s="40"/>
      <c r="R49" s="40"/>
      <c r="S49" s="40"/>
      <c r="T49" s="40"/>
      <c r="U49" s="40"/>
      <c r="V49" s="40"/>
      <c r="W49" s="40"/>
      <c r="X49" s="40"/>
      <c r="Y49" s="40"/>
      <c r="Z49" s="40"/>
      <c r="AA49" s="40"/>
      <c r="AB49" s="40"/>
    </row>
    <row r="50" spans="1:28" collapsed="1" x14ac:dyDescent="0.25">
      <c r="A50" s="2"/>
      <c r="B50" s="13" t="str">
        <f>Evaluation!A35</f>
        <v>Security</v>
      </c>
      <c r="C50" s="13"/>
      <c r="D50" s="6">
        <v>0.15</v>
      </c>
      <c r="E50" s="109" t="str">
        <f>IF(SUM(E51:E55) = 100%," ","ERROR")</f>
        <v xml:space="preserve"> </v>
      </c>
      <c r="F50" s="9"/>
      <c r="G50" s="171">
        <f t="shared" ref="G50:N50" si="25">$D50*SUM(G51:G55)</f>
        <v>0.58499999999999996</v>
      </c>
      <c r="H50" s="171">
        <f t="shared" si="25"/>
        <v>0.55833333333333324</v>
      </c>
      <c r="I50" s="171">
        <f t="shared" si="25"/>
        <v>0.49499999999999994</v>
      </c>
      <c r="J50" s="171">
        <f t="shared" si="25"/>
        <v>0.64833333333333343</v>
      </c>
      <c r="K50" s="171">
        <f t="shared" si="25"/>
        <v>0.75</v>
      </c>
      <c r="L50" s="171">
        <f t="shared" si="25"/>
        <v>0.73666666666666669</v>
      </c>
      <c r="M50" s="171">
        <f t="shared" si="25"/>
        <v>0.75</v>
      </c>
      <c r="N50" s="171">
        <f t="shared" si="25"/>
        <v>0.71083333333333332</v>
      </c>
    </row>
    <row r="51" spans="1:28" s="39" customFormat="1" ht="11.25" x14ac:dyDescent="0.2">
      <c r="A51" s="40"/>
      <c r="B51" s="38" t="str">
        <f>Evaluation!A36</f>
        <v>Data Protection / CCPA Compliance</v>
      </c>
      <c r="C51" s="28"/>
      <c r="D51" s="19"/>
      <c r="E51" s="110">
        <v>0.15</v>
      </c>
      <c r="F51" s="42"/>
      <c r="G51" s="167">
        <f>$E51*Unearth!E52</f>
        <v>0.75</v>
      </c>
      <c r="H51" s="168">
        <f>$E51*Unearth!F52</f>
        <v>0.6</v>
      </c>
      <c r="I51" s="167">
        <f>$E51*ESRI!E52</f>
        <v>0.75</v>
      </c>
      <c r="J51" s="168">
        <f>$E51*ESRI!F52</f>
        <v>0.73333333333333339</v>
      </c>
      <c r="K51" s="167">
        <f>$E51*Salesforce!E52</f>
        <v>0.75</v>
      </c>
      <c r="L51" s="168">
        <f>$E51*Salesforce!F52</f>
        <v>0.75</v>
      </c>
      <c r="M51" s="167">
        <f>$E51*SAP!E52</f>
        <v>0.75</v>
      </c>
      <c r="N51" s="168">
        <f>$E51*SAP!F52</f>
        <v>0.73333333333333339</v>
      </c>
      <c r="O51" s="40"/>
      <c r="P51" s="40"/>
      <c r="Q51" s="40"/>
      <c r="R51" s="40"/>
      <c r="S51" s="40"/>
      <c r="T51" s="40"/>
      <c r="U51" s="40"/>
      <c r="V51" s="40"/>
      <c r="W51" s="40"/>
      <c r="X51" s="40"/>
      <c r="Y51" s="40"/>
      <c r="Z51" s="40"/>
      <c r="AA51" s="40"/>
      <c r="AB51" s="40"/>
    </row>
    <row r="52" spans="1:28" s="39" customFormat="1" ht="11.25" x14ac:dyDescent="0.2">
      <c r="A52" s="40"/>
      <c r="B52" s="38" t="str">
        <f>Evaluation!A37</f>
        <v>Auditing</v>
      </c>
      <c r="C52" s="28"/>
      <c r="D52" s="19"/>
      <c r="E52" s="110">
        <v>0.15</v>
      </c>
      <c r="F52" s="42"/>
      <c r="G52" s="167">
        <f>$E52*Unearth!E53</f>
        <v>0.75</v>
      </c>
      <c r="H52" s="168">
        <f>$E52*Unearth!F53</f>
        <v>0.56666666666666665</v>
      </c>
      <c r="I52" s="167">
        <f>$E52*ESRI!E53</f>
        <v>0.75</v>
      </c>
      <c r="J52" s="168">
        <f>$E52*ESRI!F53</f>
        <v>0.70000000000000007</v>
      </c>
      <c r="K52" s="167">
        <f>$E52*Salesforce!E53</f>
        <v>0.75</v>
      </c>
      <c r="L52" s="168">
        <f>$E52*Salesforce!F53</f>
        <v>0.75</v>
      </c>
      <c r="M52" s="167">
        <f>$E52*SAP!E53</f>
        <v>0.75</v>
      </c>
      <c r="N52" s="168">
        <f>$E52*SAP!F53</f>
        <v>0.75</v>
      </c>
      <c r="O52" s="40"/>
      <c r="P52" s="40"/>
      <c r="Q52" s="40"/>
      <c r="R52" s="40"/>
      <c r="S52" s="40"/>
      <c r="T52" s="40"/>
      <c r="U52" s="40"/>
      <c r="V52" s="40"/>
      <c r="W52" s="40"/>
      <c r="X52" s="40"/>
      <c r="Y52" s="40"/>
      <c r="Z52" s="40"/>
      <c r="AA52" s="40"/>
      <c r="AB52" s="40"/>
    </row>
    <row r="53" spans="1:28" s="39" customFormat="1" ht="11.25" x14ac:dyDescent="0.2">
      <c r="A53" s="40"/>
      <c r="B53" s="38" t="str">
        <f>Evaluation!A38</f>
        <v>Authentication &amp; Access Control - Contractor Access</v>
      </c>
      <c r="C53" s="28"/>
      <c r="D53" s="19"/>
      <c r="E53" s="110">
        <v>0.3</v>
      </c>
      <c r="F53" s="28"/>
      <c r="G53" s="167">
        <f>$E53*Unearth!E54</f>
        <v>1.5</v>
      </c>
      <c r="H53" s="168">
        <f>$E53*Unearth!F54</f>
        <v>1.2999999999999998</v>
      </c>
      <c r="I53" s="167">
        <f>$E53*ESRI!E54</f>
        <v>1.5</v>
      </c>
      <c r="J53" s="168">
        <f>$E53*ESRI!F54</f>
        <v>1.4000000000000001</v>
      </c>
      <c r="K53" s="167">
        <f>$E53*Salesforce!E54</f>
        <v>1.5</v>
      </c>
      <c r="L53" s="168">
        <f>$E53*Salesforce!F54</f>
        <v>1.4333333333333333</v>
      </c>
      <c r="M53" s="167">
        <f>$E53*SAP!E54</f>
        <v>1.5</v>
      </c>
      <c r="N53" s="168">
        <f>$E53*SAP!F54</f>
        <v>1.2999999999999998</v>
      </c>
      <c r="O53" s="40"/>
      <c r="P53" s="40"/>
      <c r="Q53" s="40"/>
      <c r="R53" s="40"/>
      <c r="S53" s="40"/>
      <c r="T53" s="40"/>
      <c r="U53" s="40"/>
      <c r="V53" s="40"/>
      <c r="W53" s="40"/>
      <c r="X53" s="40"/>
      <c r="Y53" s="40"/>
      <c r="Z53" s="40"/>
      <c r="AA53" s="40"/>
      <c r="AB53" s="40"/>
    </row>
    <row r="54" spans="1:28" s="39" customFormat="1" ht="11.25" x14ac:dyDescent="0.2">
      <c r="A54" s="40"/>
      <c r="B54" s="38" t="str">
        <f>Evaluation!A39</f>
        <v>Data Encryption at Rest and in Transit</v>
      </c>
      <c r="C54" s="28"/>
      <c r="D54" s="19"/>
      <c r="E54" s="110">
        <v>0.3</v>
      </c>
      <c r="F54" s="42"/>
      <c r="G54" s="167">
        <f>$E54*Unearth!E55</f>
        <v>0.89999999999999991</v>
      </c>
      <c r="H54" s="168">
        <f>$E54*Unearth!F55</f>
        <v>1.1666666666666665</v>
      </c>
      <c r="I54" s="167">
        <f>$E54*ESRI!E55</f>
        <v>0</v>
      </c>
      <c r="J54" s="168">
        <f>$E54*ESRI!F55</f>
        <v>1.0333333333333334</v>
      </c>
      <c r="K54" s="167">
        <f>$E54*Salesforce!E55</f>
        <v>1.5</v>
      </c>
      <c r="L54" s="168">
        <f>$E54*Salesforce!F55</f>
        <v>1.5</v>
      </c>
      <c r="M54" s="167">
        <f>$E54*SAP!E55</f>
        <v>1.5</v>
      </c>
      <c r="N54" s="168">
        <f>$E54*SAP!F55</f>
        <v>1.5</v>
      </c>
      <c r="O54" s="40"/>
      <c r="P54" s="40"/>
      <c r="Q54" s="40"/>
      <c r="R54" s="40"/>
      <c r="S54" s="40"/>
      <c r="T54" s="40"/>
      <c r="U54" s="40"/>
      <c r="V54" s="40"/>
      <c r="W54" s="40"/>
      <c r="X54" s="40"/>
      <c r="Y54" s="40"/>
      <c r="Z54" s="40"/>
      <c r="AA54" s="40"/>
      <c r="AB54" s="40"/>
    </row>
    <row r="55" spans="1:28" s="39" customFormat="1" ht="11.25" x14ac:dyDescent="0.2">
      <c r="A55" s="40"/>
      <c r="B55" s="38" t="str">
        <f>Evaluation!A40</f>
        <v>Security Integration with Third Party Tools/extensions</v>
      </c>
      <c r="C55" s="28"/>
      <c r="D55" s="19"/>
      <c r="E55" s="110">
        <v>0.1</v>
      </c>
      <c r="F55" s="42"/>
      <c r="G55" s="167">
        <f>$E55*Unearth!E56</f>
        <v>0</v>
      </c>
      <c r="H55" s="168">
        <f>$E55*Unearth!F56</f>
        <v>8.8888888888888892E-2</v>
      </c>
      <c r="I55" s="167">
        <f>$E55*ESRI!E56</f>
        <v>0.30000000000000004</v>
      </c>
      <c r="J55" s="168">
        <f>$E55*ESRI!F56</f>
        <v>0.45555555555555555</v>
      </c>
      <c r="K55" s="167">
        <f>$E55*Salesforce!E56</f>
        <v>0.5</v>
      </c>
      <c r="L55" s="168">
        <f>$E55*Salesforce!F56</f>
        <v>0.4777777777777778</v>
      </c>
      <c r="M55" s="167">
        <f>$E55*SAP!E56</f>
        <v>0.5</v>
      </c>
      <c r="N55" s="168">
        <f>$E55*SAP!F56</f>
        <v>0.45555555555555555</v>
      </c>
      <c r="O55" s="40"/>
      <c r="P55" s="40"/>
      <c r="Q55" s="40"/>
      <c r="R55" s="40"/>
      <c r="S55" s="40"/>
      <c r="T55" s="40"/>
      <c r="U55" s="40"/>
      <c r="V55" s="40"/>
      <c r="W55" s="40"/>
      <c r="X55" s="40"/>
      <c r="Y55" s="40"/>
      <c r="Z55" s="40"/>
      <c r="AA55" s="40"/>
      <c r="AB55" s="40"/>
    </row>
    <row r="56" spans="1:28" collapsed="1" x14ac:dyDescent="0.25">
      <c r="A56" s="2"/>
      <c r="B56" s="13" t="str">
        <f>Evaluation!A41</f>
        <v>Application Platform</v>
      </c>
      <c r="C56" s="13"/>
      <c r="D56" s="6">
        <v>0.25</v>
      </c>
      <c r="E56" s="109" t="str">
        <f>IF(SUM(E57:E75) = 100%," ","ERROR")</f>
        <v xml:space="preserve"> </v>
      </c>
      <c r="F56" s="17"/>
      <c r="G56" s="171">
        <f t="shared" ref="G56" si="26">$D56*SUM(G57:G75)</f>
        <v>0.8125</v>
      </c>
      <c r="H56" s="171">
        <f t="shared" ref="H56:I56" si="27">$D56*SUM(H57:H75)</f>
        <v>0.89739583333333339</v>
      </c>
      <c r="I56" s="171">
        <f t="shared" si="27"/>
        <v>0.97499999999999998</v>
      </c>
      <c r="J56" s="171">
        <f t="shared" ref="J56:K56" si="28">$D56*SUM(J57:J75)</f>
        <v>1.159375</v>
      </c>
      <c r="K56" s="171">
        <f t="shared" si="28"/>
        <v>0.95</v>
      </c>
      <c r="L56" s="171">
        <f t="shared" ref="L56" si="29">$D56*SUM(L57:L75)</f>
        <v>1.1761160714285712</v>
      </c>
      <c r="M56" s="171">
        <f t="shared" ref="M56" si="30">$D56*SUM(M57:M75)</f>
        <v>0.98750000000000004</v>
      </c>
      <c r="N56" s="171">
        <f t="shared" ref="N56" si="31">$D56*SUM(N57:N75)</f>
        <v>1.0484375000000001</v>
      </c>
    </row>
    <row r="57" spans="1:28" s="39" customFormat="1" ht="11.25" x14ac:dyDescent="0.2">
      <c r="A57" s="40"/>
      <c r="B57" s="38" t="str">
        <f>Evaluation!A42</f>
        <v>Technical Strategy</v>
      </c>
      <c r="C57" s="28"/>
      <c r="D57" s="19"/>
      <c r="E57" s="110">
        <v>0.05</v>
      </c>
      <c r="F57" s="30"/>
      <c r="G57" s="167">
        <f>$E57*Unearth!E58</f>
        <v>0</v>
      </c>
      <c r="H57" s="168">
        <f>$E57*Unearth!F58</f>
        <v>5.6250000000000001E-2</v>
      </c>
      <c r="I57" s="167">
        <f>$E57*ESRI!E58</f>
        <v>0</v>
      </c>
      <c r="J57" s="168">
        <f>$E57*ESRI!F58</f>
        <v>0.24375000000000002</v>
      </c>
      <c r="K57" s="167">
        <f>$E57*Salesforce!E58</f>
        <v>0</v>
      </c>
      <c r="L57" s="168">
        <f>$E57*Salesforce!F58</f>
        <v>0.25</v>
      </c>
      <c r="M57" s="167">
        <f>$E57*SAP!E58</f>
        <v>0</v>
      </c>
      <c r="N57" s="168">
        <f>$E57*SAP!F58</f>
        <v>0.20625000000000002</v>
      </c>
      <c r="O57" s="40"/>
      <c r="P57" s="40"/>
      <c r="Q57" s="40"/>
      <c r="R57" s="40"/>
      <c r="S57" s="40"/>
      <c r="T57" s="40"/>
      <c r="U57" s="40"/>
      <c r="V57" s="40"/>
      <c r="W57" s="40"/>
      <c r="X57" s="40"/>
      <c r="Y57" s="40"/>
      <c r="Z57" s="40"/>
      <c r="AA57" s="40"/>
      <c r="AB57" s="40"/>
    </row>
    <row r="58" spans="1:28" s="39" customFormat="1" ht="11.25" x14ac:dyDescent="0.2">
      <c r="A58" s="40"/>
      <c r="B58" s="38" t="str">
        <f>Evaluation!A43</f>
        <v>Technical Debt</v>
      </c>
      <c r="C58" s="28"/>
      <c r="D58" s="19"/>
      <c r="E58" s="110">
        <v>0.05</v>
      </c>
      <c r="F58" s="30"/>
      <c r="G58" s="167">
        <f>$E58*Unearth!E59</f>
        <v>0</v>
      </c>
      <c r="H58" s="168">
        <f>$E58*Unearth!F59</f>
        <v>0.05</v>
      </c>
      <c r="I58" s="167">
        <f>$E58*ESRI!E59</f>
        <v>0</v>
      </c>
      <c r="J58" s="168">
        <f>$E58*ESRI!F59</f>
        <v>0.20625000000000002</v>
      </c>
      <c r="K58" s="167">
        <f>$E58*Salesforce!E59</f>
        <v>0</v>
      </c>
      <c r="L58" s="168">
        <f>$E58*Salesforce!F59</f>
        <v>0.18125000000000002</v>
      </c>
      <c r="M58" s="167">
        <f>$E58*SAP!E59</f>
        <v>0</v>
      </c>
      <c r="N58" s="168">
        <f>$E58*SAP!F59</f>
        <v>0.13125000000000001</v>
      </c>
      <c r="O58" s="40"/>
      <c r="P58" s="40"/>
      <c r="Q58" s="40"/>
      <c r="R58" s="40"/>
      <c r="S58" s="40"/>
      <c r="T58" s="40"/>
      <c r="U58" s="40"/>
      <c r="V58" s="40"/>
      <c r="W58" s="40"/>
      <c r="X58" s="40"/>
      <c r="Y58" s="40"/>
      <c r="Z58" s="40"/>
      <c r="AA58" s="40"/>
      <c r="AB58" s="40"/>
    </row>
    <row r="59" spans="1:28" s="39" customFormat="1" ht="11.25" x14ac:dyDescent="0.2">
      <c r="A59" s="40"/>
      <c r="B59" s="38" t="str">
        <f>Evaluation!A44</f>
        <v>Database Requirements</v>
      </c>
      <c r="C59" s="28"/>
      <c r="D59" s="19"/>
      <c r="E59" s="110">
        <v>0.05</v>
      </c>
      <c r="F59" s="30"/>
      <c r="G59" s="167">
        <f>$E59*Unearth!E60</f>
        <v>0.25</v>
      </c>
      <c r="H59" s="168">
        <f>$E59*Unearth!F60</f>
        <v>0.25</v>
      </c>
      <c r="I59" s="167">
        <f>$E59*ESRI!E60</f>
        <v>0.25</v>
      </c>
      <c r="J59" s="168">
        <f>$E59*ESRI!F60</f>
        <v>0.25</v>
      </c>
      <c r="K59" s="167">
        <f>$E59*Salesforce!E60</f>
        <v>0.25</v>
      </c>
      <c r="L59" s="168">
        <f>$E59*Salesforce!F60</f>
        <v>0.23750000000000002</v>
      </c>
      <c r="M59" s="167">
        <f>$E59*SAP!E60</f>
        <v>0.25</v>
      </c>
      <c r="N59" s="168">
        <f>$E59*SAP!F60</f>
        <v>0.15625</v>
      </c>
      <c r="O59" s="40"/>
      <c r="P59" s="40"/>
      <c r="Q59" s="40"/>
      <c r="R59" s="40"/>
      <c r="S59" s="40"/>
      <c r="T59" s="40"/>
      <c r="U59" s="40"/>
      <c r="V59" s="40"/>
      <c r="W59" s="40"/>
      <c r="X59" s="40"/>
      <c r="Y59" s="40"/>
      <c r="Z59" s="40"/>
      <c r="AA59" s="40"/>
      <c r="AB59" s="40"/>
    </row>
    <row r="60" spans="1:28" s="39" customFormat="1" ht="11.25" x14ac:dyDescent="0.2">
      <c r="A60" s="40"/>
      <c r="B60" s="38" t="str">
        <f>Evaluation!A45</f>
        <v xml:space="preserve">Platform Technology </v>
      </c>
      <c r="C60" s="28"/>
      <c r="D60" s="19"/>
      <c r="E60" s="110">
        <v>0.05</v>
      </c>
      <c r="F60" s="30"/>
      <c r="G60" s="167">
        <f>$E60*Unearth!E61</f>
        <v>0.25</v>
      </c>
      <c r="H60" s="168">
        <f>$E60*Unearth!F61</f>
        <v>0.15000000000000002</v>
      </c>
      <c r="I60" s="167">
        <f>$E60*ESRI!E61</f>
        <v>0.25</v>
      </c>
      <c r="J60" s="168">
        <f>$E60*ESRI!F61</f>
        <v>0.24375000000000002</v>
      </c>
      <c r="K60" s="167">
        <f>$E60*Salesforce!E61</f>
        <v>0.25</v>
      </c>
      <c r="L60" s="168">
        <f>$E60*Salesforce!F61</f>
        <v>0.25</v>
      </c>
      <c r="M60" s="167">
        <f>$E60*SAP!E61</f>
        <v>0.25</v>
      </c>
      <c r="N60" s="168">
        <f>$E60*SAP!F61</f>
        <v>0.14375000000000002</v>
      </c>
      <c r="O60" s="40"/>
      <c r="P60" s="40"/>
      <c r="Q60" s="40"/>
      <c r="R60" s="40"/>
      <c r="S60" s="40"/>
      <c r="T60" s="40"/>
      <c r="U60" s="40"/>
      <c r="V60" s="40"/>
      <c r="W60" s="40"/>
      <c r="X60" s="40"/>
      <c r="Y60" s="40"/>
      <c r="Z60" s="40"/>
      <c r="AA60" s="40"/>
      <c r="AB60" s="40"/>
    </row>
    <row r="61" spans="1:28" s="39" customFormat="1" ht="11.25" x14ac:dyDescent="0.2">
      <c r="A61" s="40"/>
      <c r="B61" s="38" t="str">
        <f>Evaluation!A46</f>
        <v>Open source components</v>
      </c>
      <c r="C61" s="28"/>
      <c r="D61" s="19"/>
      <c r="E61" s="110">
        <v>0.05</v>
      </c>
      <c r="F61" s="30"/>
      <c r="G61" s="167">
        <f>$E61*Unearth!E62</f>
        <v>0.1</v>
      </c>
      <c r="H61" s="168">
        <f>$E61*Unearth!F62</f>
        <v>0.13750000000000001</v>
      </c>
      <c r="I61" s="167">
        <f>$E61*ESRI!E62</f>
        <v>0.25</v>
      </c>
      <c r="J61" s="168">
        <f>$E61*ESRI!F62</f>
        <v>0.2</v>
      </c>
      <c r="K61" s="167">
        <f>$E61*Salesforce!E62</f>
        <v>0.15000000000000002</v>
      </c>
      <c r="L61" s="168">
        <f>$E61*Salesforce!F62</f>
        <v>0.1875</v>
      </c>
      <c r="M61" s="167">
        <f>$E61*SAP!E62</f>
        <v>0.25</v>
      </c>
      <c r="N61" s="168">
        <f>$E61*SAP!F62</f>
        <v>0.21250000000000002</v>
      </c>
      <c r="O61" s="40"/>
      <c r="P61" s="40"/>
      <c r="Q61" s="40"/>
      <c r="R61" s="40"/>
      <c r="S61" s="40"/>
      <c r="T61" s="40"/>
      <c r="U61" s="40"/>
      <c r="V61" s="40"/>
      <c r="W61" s="40"/>
      <c r="X61" s="40"/>
      <c r="Y61" s="40"/>
      <c r="Z61" s="40"/>
      <c r="AA61" s="40"/>
      <c r="AB61" s="40"/>
    </row>
    <row r="62" spans="1:28" s="39" customFormat="1" ht="11.25" x14ac:dyDescent="0.2">
      <c r="A62" s="40"/>
      <c r="B62" s="38" t="str">
        <f>Evaluation!A47</f>
        <v>Desktop/Portal Application Performance</v>
      </c>
      <c r="C62" s="28"/>
      <c r="D62" s="19"/>
      <c r="E62" s="110">
        <v>0.1</v>
      </c>
      <c r="F62" s="30"/>
      <c r="G62" s="167">
        <f>$E62*Unearth!E63</f>
        <v>0</v>
      </c>
      <c r="H62" s="168">
        <f>$E62*Unearth!F63</f>
        <v>0.43333333333333335</v>
      </c>
      <c r="I62" s="167">
        <f>$E62*ESRI!E63</f>
        <v>0</v>
      </c>
      <c r="J62" s="168">
        <f>$E62*ESRI!F63</f>
        <v>0.4</v>
      </c>
      <c r="K62" s="167">
        <f>$E62*Salesforce!E63</f>
        <v>0</v>
      </c>
      <c r="L62" s="168">
        <f>$E62*Salesforce!F63</f>
        <v>0.5</v>
      </c>
      <c r="M62" s="167">
        <f>$E62*SAP!E63</f>
        <v>0</v>
      </c>
      <c r="N62" s="168">
        <f>$E62*SAP!F63</f>
        <v>0.42500000000000004</v>
      </c>
      <c r="O62" s="40"/>
      <c r="P62" s="40"/>
      <c r="Q62" s="40"/>
      <c r="R62" s="40"/>
      <c r="S62" s="40"/>
      <c r="T62" s="40"/>
      <c r="U62" s="40"/>
      <c r="V62" s="40"/>
      <c r="W62" s="40"/>
      <c r="X62" s="40"/>
      <c r="Y62" s="40"/>
      <c r="Z62" s="40"/>
      <c r="AA62" s="40"/>
      <c r="AB62" s="40"/>
    </row>
    <row r="63" spans="1:28" s="39" customFormat="1" ht="11.25" x14ac:dyDescent="0.2">
      <c r="A63" s="40"/>
      <c r="B63" s="38" t="str">
        <f>Evaluation!A48</f>
        <v>Data Persistence</v>
      </c>
      <c r="C63" s="28"/>
      <c r="D63" s="19"/>
      <c r="E63" s="110">
        <v>0.05</v>
      </c>
      <c r="F63" s="30"/>
      <c r="G63" s="167">
        <f>$E63*Unearth!E64</f>
        <v>0.25</v>
      </c>
      <c r="H63" s="168">
        <f>$E63*Unearth!F64</f>
        <v>0.21875</v>
      </c>
      <c r="I63" s="167">
        <f>$E63*ESRI!E64</f>
        <v>0.25</v>
      </c>
      <c r="J63" s="168">
        <f>$E63*ESRI!F64</f>
        <v>0.25</v>
      </c>
      <c r="K63" s="167">
        <f>$E63*Salesforce!E64</f>
        <v>0.25</v>
      </c>
      <c r="L63" s="168">
        <f>$E63*Salesforce!F64</f>
        <v>0.21875</v>
      </c>
      <c r="M63" s="167">
        <f>$E63*SAP!E64</f>
        <v>0.25</v>
      </c>
      <c r="N63" s="168">
        <f>$E63*SAP!F64</f>
        <v>0.25</v>
      </c>
      <c r="O63" s="40"/>
      <c r="P63" s="40"/>
      <c r="Q63" s="40"/>
      <c r="R63" s="40"/>
      <c r="S63" s="40"/>
      <c r="T63" s="40"/>
      <c r="U63" s="40"/>
      <c r="V63" s="40"/>
      <c r="W63" s="40"/>
      <c r="X63" s="40"/>
      <c r="Y63" s="40"/>
      <c r="Z63" s="40"/>
      <c r="AA63" s="40"/>
      <c r="AB63" s="40"/>
    </row>
    <row r="64" spans="1:28" s="39" customFormat="1" ht="11.25" x14ac:dyDescent="0.2">
      <c r="A64" s="40"/>
      <c r="B64" s="38" t="str">
        <f>Evaluation!A49</f>
        <v>Scalability</v>
      </c>
      <c r="C64" s="28"/>
      <c r="D64" s="19"/>
      <c r="E64" s="110">
        <v>0.05</v>
      </c>
      <c r="F64" s="30"/>
      <c r="G64" s="167">
        <f>$E64*Unearth!E65</f>
        <v>0.25</v>
      </c>
      <c r="H64" s="168">
        <f>$E64*Unearth!F65</f>
        <v>0.2</v>
      </c>
      <c r="I64" s="167">
        <f>$E64*ESRI!E65</f>
        <v>0.25</v>
      </c>
      <c r="J64" s="168">
        <f>$E64*ESRI!F65</f>
        <v>0.23750000000000002</v>
      </c>
      <c r="K64" s="167">
        <f>$E64*Salesforce!E65</f>
        <v>0.25</v>
      </c>
      <c r="L64" s="168">
        <f>$E64*Salesforce!F65</f>
        <v>0.23750000000000002</v>
      </c>
      <c r="M64" s="167">
        <f>$E64*SAP!E65</f>
        <v>0.25</v>
      </c>
      <c r="N64" s="168">
        <f>$E64*SAP!F65</f>
        <v>0.23750000000000002</v>
      </c>
      <c r="O64" s="40"/>
      <c r="P64" s="40"/>
      <c r="Q64" s="40"/>
      <c r="R64" s="40"/>
      <c r="S64" s="40"/>
      <c r="T64" s="40"/>
      <c r="U64" s="40"/>
      <c r="V64" s="40"/>
      <c r="W64" s="40"/>
      <c r="X64" s="40"/>
      <c r="Y64" s="40"/>
      <c r="Z64" s="40"/>
      <c r="AA64" s="40"/>
      <c r="AB64" s="40"/>
    </row>
    <row r="65" spans="1:28" s="39" customFormat="1" ht="11.25" x14ac:dyDescent="0.2">
      <c r="A65" s="40"/>
      <c r="B65" s="38" t="str">
        <f>Evaluation!A50</f>
        <v>OS/Hardware Specs</v>
      </c>
      <c r="C65" s="28"/>
      <c r="D65" s="19"/>
      <c r="E65" s="110">
        <v>0.05</v>
      </c>
      <c r="F65" s="30"/>
      <c r="G65" s="167">
        <f>$E65*Unearth!E66</f>
        <v>0.25</v>
      </c>
      <c r="H65" s="168">
        <f>$E65*Unearth!F66</f>
        <v>0.25</v>
      </c>
      <c r="I65" s="167">
        <f>$E65*ESRI!E66</f>
        <v>0.25</v>
      </c>
      <c r="J65" s="168">
        <f>$E65*ESRI!F66</f>
        <v>0.25</v>
      </c>
      <c r="K65" s="167">
        <f>$E65*Salesforce!E66</f>
        <v>0.25</v>
      </c>
      <c r="L65" s="168">
        <f>$E65*Salesforce!F66</f>
        <v>0.25</v>
      </c>
      <c r="M65" s="167">
        <f>$E65*SAP!E66</f>
        <v>0.25</v>
      </c>
      <c r="N65" s="168">
        <f>$E65*SAP!F66</f>
        <v>0.21250000000000002</v>
      </c>
      <c r="O65" s="40"/>
      <c r="P65" s="40"/>
      <c r="Q65" s="40"/>
      <c r="R65" s="40"/>
      <c r="S65" s="40"/>
      <c r="T65" s="40"/>
      <c r="U65" s="40"/>
      <c r="V65" s="40"/>
      <c r="W65" s="40"/>
      <c r="X65" s="40"/>
      <c r="Y65" s="40"/>
      <c r="Z65" s="40"/>
      <c r="AA65" s="40"/>
      <c r="AB65" s="40"/>
    </row>
    <row r="66" spans="1:28" s="39" customFormat="1" ht="11.25" x14ac:dyDescent="0.2">
      <c r="A66" s="40"/>
      <c r="B66" s="38" t="str">
        <f>Evaluation!A51</f>
        <v>Deployment Architecture</v>
      </c>
      <c r="C66" s="28"/>
      <c r="D66" s="19"/>
      <c r="E66" s="110">
        <v>0.05</v>
      </c>
      <c r="F66" s="30"/>
      <c r="G66" s="167">
        <f>$E66*Unearth!E67</f>
        <v>0.15000000000000002</v>
      </c>
      <c r="H66" s="168">
        <f>$E66*Unearth!F67</f>
        <v>0.16250000000000001</v>
      </c>
      <c r="I66" s="167">
        <f>$E66*ESRI!E67</f>
        <v>0.25</v>
      </c>
      <c r="J66" s="168">
        <f>$E66*ESRI!F67</f>
        <v>0.25</v>
      </c>
      <c r="K66" s="167">
        <f>$E66*Salesforce!E67</f>
        <v>0.25</v>
      </c>
      <c r="L66" s="168">
        <f>$E66*Salesforce!F67</f>
        <v>0.25</v>
      </c>
      <c r="M66" s="167">
        <f>$E66*SAP!E67</f>
        <v>0.25</v>
      </c>
      <c r="N66" s="168">
        <f>$E66*SAP!F67</f>
        <v>0.23125000000000001</v>
      </c>
      <c r="O66" s="40"/>
      <c r="P66" s="40"/>
      <c r="Q66" s="40"/>
      <c r="R66" s="40"/>
      <c r="S66" s="40"/>
      <c r="T66" s="40"/>
      <c r="U66" s="40"/>
      <c r="V66" s="40"/>
      <c r="W66" s="40"/>
      <c r="X66" s="40"/>
      <c r="Y66" s="40"/>
      <c r="Z66" s="40"/>
      <c r="AA66" s="40"/>
      <c r="AB66" s="40"/>
    </row>
    <row r="67" spans="1:28" s="39" customFormat="1" ht="11.25" x14ac:dyDescent="0.2">
      <c r="A67" s="40"/>
      <c r="B67" s="38" t="str">
        <f>Evaluation!A52</f>
        <v>Web compatibility</v>
      </c>
      <c r="C67" s="28"/>
      <c r="D67" s="19"/>
      <c r="E67" s="110">
        <v>0.05</v>
      </c>
      <c r="F67" s="30"/>
      <c r="G67" s="167">
        <f>$E67*Unearth!E68</f>
        <v>0.25</v>
      </c>
      <c r="H67" s="168">
        <f>$E67*Unearth!F68</f>
        <v>0.25</v>
      </c>
      <c r="I67" s="167">
        <f>$E67*ESRI!E68</f>
        <v>0.25</v>
      </c>
      <c r="J67" s="168">
        <f>$E67*ESRI!F68</f>
        <v>0.25</v>
      </c>
      <c r="K67" s="167">
        <f>$E67*Salesforce!E68</f>
        <v>0.15000000000000002</v>
      </c>
      <c r="L67" s="168">
        <f>$E67*Salesforce!F68</f>
        <v>0.21250000000000002</v>
      </c>
      <c r="M67" s="167">
        <f>$E67*SAP!E68</f>
        <v>0.25</v>
      </c>
      <c r="N67" s="168">
        <f>$E67*SAP!F68</f>
        <v>0.25</v>
      </c>
      <c r="O67" s="40"/>
      <c r="P67" s="40"/>
      <c r="Q67" s="40"/>
      <c r="R67" s="40"/>
      <c r="S67" s="40"/>
      <c r="T67" s="40"/>
      <c r="U67" s="40"/>
      <c r="V67" s="40"/>
      <c r="W67" s="40"/>
      <c r="X67" s="40"/>
      <c r="Y67" s="40"/>
      <c r="Z67" s="40"/>
      <c r="AA67" s="40"/>
      <c r="AB67" s="40"/>
    </row>
    <row r="68" spans="1:28" s="39" customFormat="1" ht="11.25" x14ac:dyDescent="0.2">
      <c r="A68" s="40"/>
      <c r="B68" s="38" t="str">
        <f>Evaluation!A53</f>
        <v>System Monitoring</v>
      </c>
      <c r="C68" s="28"/>
      <c r="D68" s="19"/>
      <c r="E68" s="110">
        <v>0.05</v>
      </c>
      <c r="F68" s="30"/>
      <c r="G68" s="167">
        <f>$E68*Unearth!E69</f>
        <v>0.25</v>
      </c>
      <c r="H68" s="168">
        <f>$E68*Unearth!F69</f>
        <v>0.1875</v>
      </c>
      <c r="I68" s="167">
        <f>$E68*ESRI!E69</f>
        <v>0.25</v>
      </c>
      <c r="J68" s="168">
        <f>$E68*ESRI!F69</f>
        <v>0.23750000000000002</v>
      </c>
      <c r="K68" s="167">
        <f>$E68*Salesforce!E69</f>
        <v>0.25</v>
      </c>
      <c r="L68" s="168">
        <f>$E68*Salesforce!F69</f>
        <v>0.22500000000000001</v>
      </c>
      <c r="M68" s="167">
        <f>$E68*SAP!E69</f>
        <v>0.25</v>
      </c>
      <c r="N68" s="168">
        <f>$E68*SAP!F69</f>
        <v>0.22500000000000001</v>
      </c>
      <c r="O68" s="40"/>
      <c r="P68" s="40"/>
      <c r="Q68" s="40"/>
      <c r="R68" s="40"/>
      <c r="S68" s="40"/>
      <c r="T68" s="40"/>
      <c r="U68" s="40"/>
      <c r="V68" s="40"/>
      <c r="W68" s="40"/>
      <c r="X68" s="40"/>
      <c r="Y68" s="40"/>
      <c r="Z68" s="40"/>
      <c r="AA68" s="40"/>
      <c r="AB68" s="40"/>
    </row>
    <row r="69" spans="1:28" s="39" customFormat="1" ht="11.25" x14ac:dyDescent="0.2">
      <c r="A69" s="40"/>
      <c r="B69" s="38" t="str">
        <f>Evaluation!A54</f>
        <v>Data Retention and Portability</v>
      </c>
      <c r="C69" s="28"/>
      <c r="D69" s="19"/>
      <c r="E69" s="110">
        <v>0.05</v>
      </c>
      <c r="F69" s="30"/>
      <c r="G69" s="167">
        <f>$E69*Unearth!E70</f>
        <v>0.25</v>
      </c>
      <c r="H69" s="168">
        <f>$E69*Unearth!F70</f>
        <v>0.25</v>
      </c>
      <c r="I69" s="167">
        <f>$E69*ESRI!E70</f>
        <v>0.25</v>
      </c>
      <c r="J69" s="168">
        <f>$E69*ESRI!F70</f>
        <v>0.25</v>
      </c>
      <c r="K69" s="167">
        <f>$E69*Salesforce!E70</f>
        <v>0.25</v>
      </c>
      <c r="L69" s="168">
        <f>$E69*Salesforce!F70</f>
        <v>0.25</v>
      </c>
      <c r="M69" s="167">
        <f>$E69*SAP!E70</f>
        <v>0.25</v>
      </c>
      <c r="N69" s="168">
        <f>$E69*SAP!F70</f>
        <v>0.23750000000000002</v>
      </c>
      <c r="O69" s="40"/>
      <c r="P69" s="40"/>
      <c r="Q69" s="40"/>
      <c r="R69" s="40"/>
      <c r="S69" s="40"/>
      <c r="T69" s="40"/>
      <c r="U69" s="40"/>
      <c r="V69" s="40"/>
      <c r="W69" s="40"/>
      <c r="X69" s="40"/>
      <c r="Y69" s="40"/>
      <c r="Z69" s="40"/>
      <c r="AA69" s="40"/>
      <c r="AB69" s="40"/>
    </row>
    <row r="70" spans="1:28" s="39" customFormat="1" ht="11.25" x14ac:dyDescent="0.2">
      <c r="A70" s="40"/>
      <c r="B70" s="38" t="str">
        <f>Evaluation!A55</f>
        <v>Availability</v>
      </c>
      <c r="C70" s="28"/>
      <c r="D70" s="19"/>
      <c r="E70" s="110">
        <v>0.05</v>
      </c>
      <c r="F70" s="30"/>
      <c r="G70" s="167">
        <f>$E70*Unearth!E71</f>
        <v>0.25</v>
      </c>
      <c r="H70" s="168">
        <f>$E70*Unearth!F71</f>
        <v>0.25</v>
      </c>
      <c r="I70" s="167">
        <f>$E70*ESRI!E71</f>
        <v>0.25</v>
      </c>
      <c r="J70" s="168">
        <f>$E70*ESRI!F71</f>
        <v>0.22500000000000001</v>
      </c>
      <c r="K70" s="167">
        <f>$E70*Salesforce!E71</f>
        <v>0.25</v>
      </c>
      <c r="L70" s="168">
        <f>$E70*Salesforce!F71</f>
        <v>0.25</v>
      </c>
      <c r="M70" s="167">
        <f>$E70*SAP!E71</f>
        <v>0.25</v>
      </c>
      <c r="N70" s="168">
        <f>$E70*SAP!F71</f>
        <v>0.25</v>
      </c>
      <c r="O70" s="40"/>
      <c r="P70" s="40"/>
      <c r="Q70" s="40"/>
      <c r="R70" s="40"/>
      <c r="S70" s="40"/>
      <c r="T70" s="40"/>
      <c r="U70" s="40"/>
      <c r="V70" s="40"/>
      <c r="W70" s="40"/>
      <c r="X70" s="40"/>
      <c r="Y70" s="40"/>
      <c r="Z70" s="40"/>
      <c r="AA70" s="40"/>
      <c r="AB70" s="40"/>
    </row>
    <row r="71" spans="1:28" s="39" customFormat="1" ht="11.25" x14ac:dyDescent="0.2">
      <c r="A71" s="40"/>
      <c r="B71" s="38" t="str">
        <f>Evaluation!A56</f>
        <v>Environments</v>
      </c>
      <c r="C71" s="28"/>
      <c r="D71" s="19"/>
      <c r="E71" s="110">
        <v>0.05</v>
      </c>
      <c r="F71" s="30"/>
      <c r="G71" s="167">
        <f>$E71*Unearth!E72</f>
        <v>0.05</v>
      </c>
      <c r="H71" s="168">
        <f>$E71*Unearth!F72</f>
        <v>0.1</v>
      </c>
      <c r="I71" s="167">
        <f>$E71*ESRI!E72</f>
        <v>0.25</v>
      </c>
      <c r="J71" s="168">
        <f>$E71*ESRI!F72</f>
        <v>0.25</v>
      </c>
      <c r="K71" s="167">
        <f>$E71*Salesforce!E72</f>
        <v>0.25</v>
      </c>
      <c r="L71" s="168">
        <f>$E71*Salesforce!F72</f>
        <v>0.25</v>
      </c>
      <c r="M71" s="167">
        <f>$E71*SAP!E72</f>
        <v>0.25</v>
      </c>
      <c r="N71" s="168">
        <f>$E71*SAP!F72</f>
        <v>0.23125000000000001</v>
      </c>
      <c r="O71" s="40"/>
      <c r="P71" s="40"/>
      <c r="Q71" s="40"/>
      <c r="R71" s="40"/>
      <c r="S71" s="40"/>
      <c r="T71" s="40"/>
      <c r="U71" s="40"/>
      <c r="V71" s="40"/>
      <c r="W71" s="40"/>
      <c r="X71" s="40"/>
      <c r="Y71" s="40"/>
      <c r="Z71" s="40"/>
      <c r="AA71" s="40"/>
      <c r="AB71" s="40"/>
    </row>
    <row r="72" spans="1:28" s="39" customFormat="1" ht="11.25" x14ac:dyDescent="0.2">
      <c r="A72" s="40"/>
      <c r="B72" s="38" t="str">
        <f>Evaluation!A57</f>
        <v>Disaster Recovery</v>
      </c>
      <c r="C72" s="28"/>
      <c r="D72" s="19"/>
      <c r="E72" s="110">
        <v>0.05</v>
      </c>
      <c r="F72" s="30"/>
      <c r="G72" s="167">
        <f>$E72*Unearth!E73</f>
        <v>0.15000000000000002</v>
      </c>
      <c r="H72" s="168">
        <f>$E72*Unearth!F73</f>
        <v>0.16250000000000001</v>
      </c>
      <c r="I72" s="167">
        <f>$E72*ESRI!E73</f>
        <v>0.25</v>
      </c>
      <c r="J72" s="168">
        <f>$E72*ESRI!F73</f>
        <v>0.21250000000000002</v>
      </c>
      <c r="K72" s="167">
        <f>$E72*Salesforce!E73</f>
        <v>0.25</v>
      </c>
      <c r="L72" s="168">
        <f>$E72*Salesforce!F73</f>
        <v>0.24375000000000002</v>
      </c>
      <c r="M72" s="167">
        <f>$E72*SAP!E73</f>
        <v>0.25</v>
      </c>
      <c r="N72" s="168">
        <f>$E72*SAP!F73</f>
        <v>0.23125000000000001</v>
      </c>
      <c r="O72" s="40"/>
      <c r="P72" s="40"/>
      <c r="Q72" s="40"/>
      <c r="R72" s="40"/>
      <c r="S72" s="40"/>
      <c r="T72" s="40"/>
      <c r="U72" s="40"/>
      <c r="V72" s="40"/>
      <c r="W72" s="40"/>
      <c r="X72" s="40"/>
      <c r="Y72" s="40"/>
      <c r="Z72" s="40"/>
      <c r="AA72" s="40"/>
      <c r="AB72" s="40"/>
    </row>
    <row r="73" spans="1:28" s="39" customFormat="1" ht="11.25" x14ac:dyDescent="0.2">
      <c r="A73" s="40"/>
      <c r="B73" s="38" t="str">
        <f>Evaluation!A58</f>
        <v xml:space="preserve">Management of Change (MOC) </v>
      </c>
      <c r="C73" s="28"/>
      <c r="D73" s="19"/>
      <c r="E73" s="110">
        <v>0.05</v>
      </c>
      <c r="F73" s="30"/>
      <c r="G73" s="167">
        <f>$E73*Unearth!E74</f>
        <v>0.2</v>
      </c>
      <c r="H73" s="168">
        <f>$E73*Unearth!F74</f>
        <v>0.16250000000000001</v>
      </c>
      <c r="I73" s="167">
        <f>$E73*ESRI!E74</f>
        <v>0.15000000000000002</v>
      </c>
      <c r="J73" s="168">
        <f>$E73*ESRI!F74</f>
        <v>0.1875</v>
      </c>
      <c r="K73" s="167">
        <f>$E73*Salesforce!E74</f>
        <v>0.25</v>
      </c>
      <c r="L73" s="168">
        <f>$E73*Salesforce!F74</f>
        <v>0.23571428571428574</v>
      </c>
      <c r="M73" s="167">
        <f>$E73*SAP!E74</f>
        <v>0.2</v>
      </c>
      <c r="N73" s="168">
        <f>$E73*SAP!F74</f>
        <v>0.15000000000000002</v>
      </c>
      <c r="O73" s="40"/>
      <c r="P73" s="40"/>
      <c r="Q73" s="40"/>
      <c r="R73" s="40"/>
      <c r="S73" s="40"/>
      <c r="T73" s="40"/>
      <c r="U73" s="40"/>
      <c r="V73" s="40"/>
      <c r="W73" s="40"/>
      <c r="X73" s="40"/>
      <c r="Y73" s="40"/>
      <c r="Z73" s="40"/>
      <c r="AA73" s="40"/>
      <c r="AB73" s="40"/>
    </row>
    <row r="74" spans="1:28" s="39" customFormat="1" ht="11.25" x14ac:dyDescent="0.2">
      <c r="A74" s="40"/>
      <c r="B74" s="38" t="str">
        <f>Evaluation!A59</f>
        <v>User Provisioning Process</v>
      </c>
      <c r="C74" s="28"/>
      <c r="D74" s="19"/>
      <c r="E74" s="110">
        <v>0.05</v>
      </c>
      <c r="F74" s="30"/>
      <c r="G74" s="167">
        <f>$E74*Unearth!E75</f>
        <v>0.25</v>
      </c>
      <c r="H74" s="168">
        <f>$E74*Unearth!F75</f>
        <v>0.21875</v>
      </c>
      <c r="I74" s="167">
        <f>$E74*ESRI!E75</f>
        <v>0.25</v>
      </c>
      <c r="J74" s="168">
        <f>$E74*ESRI!F75</f>
        <v>0.24375000000000002</v>
      </c>
      <c r="K74" s="167">
        <f>$E74*Salesforce!E75</f>
        <v>0.25</v>
      </c>
      <c r="L74" s="168">
        <f>$E74*Salesforce!F75</f>
        <v>0.23750000000000002</v>
      </c>
      <c r="M74" s="167">
        <f>$E74*SAP!E75</f>
        <v>0.25</v>
      </c>
      <c r="N74" s="168">
        <f>$E74*SAP!F75</f>
        <v>0.18125000000000002</v>
      </c>
      <c r="O74" s="40"/>
      <c r="P74" s="40"/>
      <c r="Q74" s="40"/>
      <c r="R74" s="40"/>
      <c r="S74" s="40"/>
      <c r="T74" s="40"/>
      <c r="U74" s="40"/>
      <c r="V74" s="40"/>
      <c r="W74" s="40"/>
      <c r="X74" s="40"/>
      <c r="Y74" s="40"/>
      <c r="Z74" s="40"/>
      <c r="AA74" s="40"/>
      <c r="AB74" s="40"/>
    </row>
    <row r="75" spans="1:28" s="39" customFormat="1" ht="11.25" x14ac:dyDescent="0.2">
      <c r="A75" s="40"/>
      <c r="B75" s="38" t="str">
        <f>Evaluation!A60</f>
        <v>Data Access</v>
      </c>
      <c r="C75" s="28"/>
      <c r="D75" s="19"/>
      <c r="E75" s="110">
        <v>0.05</v>
      </c>
      <c r="F75" s="30"/>
      <c r="G75" s="167">
        <f>$E75*Unearth!E76</f>
        <v>0.1</v>
      </c>
      <c r="H75" s="168">
        <f>$E75*Unearth!F76</f>
        <v>0.1</v>
      </c>
      <c r="I75" s="167">
        <f>$E75*ESRI!E76</f>
        <v>0.25</v>
      </c>
      <c r="J75" s="168">
        <f>$E75*ESRI!F76</f>
        <v>0.25</v>
      </c>
      <c r="K75" s="167">
        <f>$E75*Salesforce!E76</f>
        <v>0.25</v>
      </c>
      <c r="L75" s="168">
        <f>$E75*Salesforce!F76</f>
        <v>0.23750000000000002</v>
      </c>
      <c r="M75" s="167">
        <f>$E75*SAP!E76</f>
        <v>0.25</v>
      </c>
      <c r="N75" s="168">
        <f>$E75*SAP!F76</f>
        <v>0.23125000000000001</v>
      </c>
      <c r="O75" s="40"/>
      <c r="P75" s="40"/>
      <c r="Q75" s="40"/>
      <c r="R75" s="40"/>
      <c r="S75" s="40"/>
      <c r="T75" s="40"/>
      <c r="U75" s="40"/>
      <c r="V75" s="40"/>
      <c r="W75" s="40"/>
      <c r="X75" s="40"/>
      <c r="Y75" s="40"/>
      <c r="Z75" s="40"/>
      <c r="AA75" s="40"/>
      <c r="AB75" s="40"/>
    </row>
    <row r="76" spans="1:28" collapsed="1" x14ac:dyDescent="0.25">
      <c r="A76" s="2"/>
      <c r="B76" s="25" t="str">
        <f>Evaluation!A61</f>
        <v>Mobile Application Platform</v>
      </c>
      <c r="C76" s="13"/>
      <c r="D76" s="6">
        <v>0.25</v>
      </c>
      <c r="E76" s="109" t="str">
        <f>IF(SUM(E77:E84) = 100%," ","ERROR")</f>
        <v xml:space="preserve"> </v>
      </c>
      <c r="F76" s="17"/>
      <c r="G76" s="172">
        <f t="shared" ref="G76:N76" si="32">$D76*SUM(G77:G84)</f>
        <v>1.2</v>
      </c>
      <c r="H76" s="172">
        <f t="shared" si="32"/>
        <v>1.125</v>
      </c>
      <c r="I76" s="172">
        <f t="shared" si="32"/>
        <v>1.2</v>
      </c>
      <c r="J76" s="172">
        <f t="shared" si="32"/>
        <v>1.1937500000000001</v>
      </c>
      <c r="K76" s="172">
        <f t="shared" si="32"/>
        <v>1.2</v>
      </c>
      <c r="L76" s="172">
        <f t="shared" si="32"/>
        <v>1.090625</v>
      </c>
      <c r="M76" s="172">
        <f t="shared" si="32"/>
        <v>1.0249999999999999</v>
      </c>
      <c r="N76" s="172">
        <f t="shared" si="32"/>
        <v>1.0125</v>
      </c>
    </row>
    <row r="77" spans="1:28" s="39" customFormat="1" ht="11.25" x14ac:dyDescent="0.2">
      <c r="A77" s="40"/>
      <c r="B77" s="38" t="str">
        <f>Evaluation!A62</f>
        <v>Mobile Application Performance</v>
      </c>
      <c r="C77" s="31"/>
      <c r="D77" s="27"/>
      <c r="E77" s="110">
        <v>0.1</v>
      </c>
      <c r="F77" s="30"/>
      <c r="G77" s="167">
        <f>$E77*Unearth!E78</f>
        <v>0.5</v>
      </c>
      <c r="H77" s="168">
        <f>$E77*Unearth!F78</f>
        <v>0.35000000000000003</v>
      </c>
      <c r="I77" s="167">
        <f>$E77*ESRI!E78</f>
        <v>0.5</v>
      </c>
      <c r="J77" s="168">
        <f>$E77*ESRI!F78</f>
        <v>0.5</v>
      </c>
      <c r="K77" s="167">
        <f>$E77*Salesforce!E78</f>
        <v>0.5</v>
      </c>
      <c r="L77" s="168">
        <f>$E77*Salesforce!F78</f>
        <v>0.5</v>
      </c>
      <c r="M77" s="167">
        <f>$E77*SAP!E78</f>
        <v>0.5</v>
      </c>
      <c r="N77" s="168">
        <f>$E77*SAP!F78</f>
        <v>0.5</v>
      </c>
      <c r="O77" s="40"/>
      <c r="P77" s="40"/>
      <c r="Q77" s="40"/>
      <c r="R77" s="40"/>
      <c r="S77" s="40"/>
      <c r="T77" s="40"/>
      <c r="U77" s="40"/>
      <c r="V77" s="40"/>
      <c r="W77" s="40"/>
      <c r="X77" s="40"/>
      <c r="Y77" s="40"/>
      <c r="Z77" s="40"/>
      <c r="AA77" s="40"/>
      <c r="AB77" s="40"/>
    </row>
    <row r="78" spans="1:28" s="39" customFormat="1" ht="11.25" x14ac:dyDescent="0.2">
      <c r="A78" s="40"/>
      <c r="B78" s="38" t="str">
        <f>Evaluation!A63</f>
        <v>Devices /Mobile OS supported</v>
      </c>
      <c r="C78" s="31"/>
      <c r="D78" s="27"/>
      <c r="E78" s="110">
        <v>0.1</v>
      </c>
      <c r="F78" s="30"/>
      <c r="G78" s="167">
        <f>$E78*Unearth!E79</f>
        <v>0.5</v>
      </c>
      <c r="H78" s="168">
        <f>$E78*Unearth!F79</f>
        <v>0.45</v>
      </c>
      <c r="I78" s="167">
        <f>$E78*ESRI!E79</f>
        <v>0.30000000000000004</v>
      </c>
      <c r="J78" s="168">
        <f>$E78*ESRI!F79</f>
        <v>0.4</v>
      </c>
      <c r="K78" s="167">
        <f>$E78*Salesforce!E79</f>
        <v>0.30000000000000004</v>
      </c>
      <c r="L78" s="168">
        <f>$E78*Salesforce!F79</f>
        <v>0.375</v>
      </c>
      <c r="M78" s="167">
        <f>$E78*SAP!E79</f>
        <v>0.5</v>
      </c>
      <c r="N78" s="168">
        <f>$E78*SAP!F79</f>
        <v>0.42500000000000004</v>
      </c>
      <c r="O78" s="40"/>
      <c r="P78" s="40"/>
      <c r="Q78" s="40"/>
      <c r="R78" s="40"/>
      <c r="S78" s="40"/>
      <c r="T78" s="40"/>
      <c r="U78" s="40"/>
      <c r="V78" s="40"/>
      <c r="W78" s="40"/>
      <c r="X78" s="40"/>
      <c r="Y78" s="40"/>
      <c r="Z78" s="40"/>
      <c r="AA78" s="40"/>
      <c r="AB78" s="40"/>
    </row>
    <row r="79" spans="1:28" s="39" customFormat="1" ht="11.25" x14ac:dyDescent="0.2">
      <c r="A79" s="40"/>
      <c r="B79" s="38" t="str">
        <f>Evaluation!A64</f>
        <v>Software configuration management &amp; releases</v>
      </c>
      <c r="C79" s="31"/>
      <c r="D79" s="27"/>
      <c r="E79" s="110">
        <v>0.1</v>
      </c>
      <c r="F79" s="30"/>
      <c r="G79" s="167">
        <f>$E79*Unearth!E80</f>
        <v>0.5</v>
      </c>
      <c r="H79" s="168">
        <f>$E79*Unearth!F80</f>
        <v>0.4375</v>
      </c>
      <c r="I79" s="167">
        <f>$E79*ESRI!E80</f>
        <v>0.5</v>
      </c>
      <c r="J79" s="168">
        <f>$E79*ESRI!F80</f>
        <v>0.48750000000000004</v>
      </c>
      <c r="K79" s="167">
        <f>$E79*Salesforce!E80</f>
        <v>0.5</v>
      </c>
      <c r="L79" s="168">
        <f>$E79*Salesforce!F80</f>
        <v>0.47500000000000003</v>
      </c>
      <c r="M79" s="167">
        <f>$E79*SAP!E80</f>
        <v>0.5</v>
      </c>
      <c r="N79" s="168">
        <f>$E79*SAP!F80</f>
        <v>0.4375</v>
      </c>
      <c r="O79" s="40"/>
      <c r="P79" s="40"/>
      <c r="Q79" s="40"/>
      <c r="R79" s="40"/>
      <c r="S79" s="40"/>
      <c r="T79" s="40"/>
      <c r="U79" s="40"/>
      <c r="V79" s="40"/>
      <c r="W79" s="40"/>
      <c r="X79" s="40"/>
      <c r="Y79" s="40"/>
      <c r="Z79" s="40"/>
      <c r="AA79" s="40"/>
      <c r="AB79" s="40"/>
    </row>
    <row r="80" spans="1:28" s="39" customFormat="1" ht="11.25" x14ac:dyDescent="0.2">
      <c r="A80" s="40"/>
      <c r="B80" s="38" t="str">
        <f>Evaluation!A65</f>
        <v>Offline Sync Capabilities</v>
      </c>
      <c r="C80" s="31"/>
      <c r="D80" s="27"/>
      <c r="E80" s="110">
        <v>0.3</v>
      </c>
      <c r="F80" s="30"/>
      <c r="G80" s="167">
        <f>$E80*Unearth!E81</f>
        <v>1.5</v>
      </c>
      <c r="H80" s="168">
        <f>$E80*Unearth!F81</f>
        <v>1.5</v>
      </c>
      <c r="I80" s="167">
        <f>$E80*ESRI!E81</f>
        <v>1.5</v>
      </c>
      <c r="J80" s="168">
        <f>$E80*ESRI!F81</f>
        <v>1.5</v>
      </c>
      <c r="K80" s="167">
        <f>$E80*Salesforce!E81</f>
        <v>1.5</v>
      </c>
      <c r="L80" s="168">
        <f>$E80*Salesforce!F81</f>
        <v>1.3125</v>
      </c>
      <c r="M80" s="167">
        <f>$E80*SAP!E81</f>
        <v>0.89999999999999991</v>
      </c>
      <c r="N80" s="168">
        <f>$E80*SAP!F81</f>
        <v>1.125</v>
      </c>
      <c r="O80" s="40"/>
      <c r="P80" s="40"/>
      <c r="Q80" s="40"/>
      <c r="R80" s="40"/>
      <c r="S80" s="40"/>
      <c r="T80" s="40"/>
      <c r="U80" s="40"/>
      <c r="V80" s="40"/>
      <c r="W80" s="40"/>
      <c r="X80" s="40"/>
      <c r="Y80" s="40"/>
      <c r="Z80" s="40"/>
      <c r="AA80" s="40"/>
      <c r="AB80" s="40"/>
    </row>
    <row r="81" spans="1:28" s="39" customFormat="1" ht="11.25" x14ac:dyDescent="0.2">
      <c r="A81" s="40"/>
      <c r="B81" s="38" t="str">
        <f>Evaluation!A66</f>
        <v>Extension Capability</v>
      </c>
      <c r="C81" s="31"/>
      <c r="D81" s="27"/>
      <c r="E81" s="110">
        <v>0.1</v>
      </c>
      <c r="F81" s="30"/>
      <c r="G81" s="167">
        <f>$E81*Unearth!E82</f>
        <v>0.30000000000000004</v>
      </c>
      <c r="H81" s="168">
        <f>$E81*Unearth!F82</f>
        <v>0.26250000000000001</v>
      </c>
      <c r="I81" s="167">
        <f>$E81*ESRI!E82</f>
        <v>0.5</v>
      </c>
      <c r="J81" s="168">
        <f>$E81*ESRI!F82</f>
        <v>0.4375</v>
      </c>
      <c r="K81" s="167">
        <f>$E81*Salesforce!E82</f>
        <v>0.5</v>
      </c>
      <c r="L81" s="168">
        <f>$E81*Salesforce!F82</f>
        <v>0.38750000000000001</v>
      </c>
      <c r="M81" s="167">
        <f>$E81*SAP!E82</f>
        <v>0.5</v>
      </c>
      <c r="N81" s="168">
        <f>$E81*SAP!F82</f>
        <v>0.38750000000000001</v>
      </c>
      <c r="O81" s="40"/>
      <c r="P81" s="40"/>
      <c r="Q81" s="40"/>
      <c r="R81" s="40"/>
      <c r="S81" s="40"/>
      <c r="T81" s="40"/>
      <c r="U81" s="40"/>
      <c r="V81" s="40"/>
      <c r="W81" s="40"/>
      <c r="X81" s="40"/>
      <c r="Y81" s="40"/>
      <c r="Z81" s="40"/>
      <c r="AA81" s="40"/>
      <c r="AB81" s="40"/>
    </row>
    <row r="82" spans="1:28" s="39" customFormat="1" ht="11.25" x14ac:dyDescent="0.2">
      <c r="A82" s="40"/>
      <c r="B82" s="38" t="str">
        <f>Evaluation!A67</f>
        <v>Geocoded Pictures</v>
      </c>
      <c r="C82" s="31"/>
      <c r="D82" s="27"/>
      <c r="E82" s="110">
        <v>0.1</v>
      </c>
      <c r="F82" s="30"/>
      <c r="G82" s="167">
        <f>$E82*Unearth!E83</f>
        <v>0.5</v>
      </c>
      <c r="H82" s="168">
        <f>$E82*Unearth!F83</f>
        <v>0.5</v>
      </c>
      <c r="I82" s="167">
        <f>$E82*ESRI!E83</f>
        <v>0.5</v>
      </c>
      <c r="J82" s="168">
        <f>$E82*ESRI!F83</f>
        <v>0.5</v>
      </c>
      <c r="K82" s="167">
        <f>$E82*Salesforce!E83</f>
        <v>0.5</v>
      </c>
      <c r="L82" s="168">
        <f>$E82*Salesforce!F83</f>
        <v>0.5</v>
      </c>
      <c r="M82" s="167">
        <f>$E82*SAP!E83</f>
        <v>0.5</v>
      </c>
      <c r="N82" s="168">
        <f>$E82*SAP!F83</f>
        <v>0.5</v>
      </c>
      <c r="O82" s="40"/>
      <c r="P82" s="40"/>
      <c r="Q82" s="40"/>
      <c r="R82" s="40"/>
      <c r="S82" s="40"/>
      <c r="T82" s="40"/>
      <c r="U82" s="40"/>
      <c r="V82" s="40"/>
      <c r="W82" s="40"/>
      <c r="X82" s="40"/>
      <c r="Y82" s="40"/>
      <c r="Z82" s="40"/>
      <c r="AA82" s="40"/>
      <c r="AB82" s="40"/>
    </row>
    <row r="83" spans="1:28" s="39" customFormat="1" ht="11.25" x14ac:dyDescent="0.2">
      <c r="A83" s="40"/>
      <c r="B83" s="38" t="str">
        <f>Evaluation!A68</f>
        <v>Mobile app distribution</v>
      </c>
      <c r="C83" s="31"/>
      <c r="D83" s="27"/>
      <c r="E83" s="110">
        <v>0.1</v>
      </c>
      <c r="F83" s="30"/>
      <c r="G83" s="167">
        <f>$E83*Unearth!E84</f>
        <v>0.5</v>
      </c>
      <c r="H83" s="168">
        <f>$E83*Unearth!F84</f>
        <v>0.5</v>
      </c>
      <c r="I83" s="167">
        <f>$E83*ESRI!E84</f>
        <v>0.5</v>
      </c>
      <c r="J83" s="168">
        <f>$E83*ESRI!F84</f>
        <v>0.5</v>
      </c>
      <c r="K83" s="167">
        <f>$E83*Salesforce!E84</f>
        <v>0.5</v>
      </c>
      <c r="L83" s="168">
        <f>$E83*Salesforce!F84</f>
        <v>0.33750000000000002</v>
      </c>
      <c r="M83" s="167">
        <f>$E83*SAP!E84</f>
        <v>0.2</v>
      </c>
      <c r="N83" s="168">
        <f>$E83*SAP!F84</f>
        <v>0.23750000000000002</v>
      </c>
      <c r="O83" s="40"/>
      <c r="P83" s="40"/>
      <c r="Q83" s="40"/>
      <c r="R83" s="40"/>
      <c r="S83" s="40"/>
      <c r="T83" s="40"/>
      <c r="U83" s="40"/>
      <c r="V83" s="40"/>
      <c r="W83" s="40"/>
      <c r="X83" s="40"/>
      <c r="Y83" s="40"/>
      <c r="Z83" s="40"/>
      <c r="AA83" s="40"/>
      <c r="AB83" s="40"/>
    </row>
    <row r="84" spans="1:28" s="39" customFormat="1" ht="11.25" x14ac:dyDescent="0.2">
      <c r="A84" s="40"/>
      <c r="B84" s="38" t="str">
        <f>Evaluation!A69</f>
        <v>Real Time Object Updates</v>
      </c>
      <c r="C84" s="31"/>
      <c r="D84" s="27"/>
      <c r="E84" s="110">
        <v>0.1</v>
      </c>
      <c r="F84" s="30"/>
      <c r="G84" s="167">
        <f>$E84*Unearth!E85</f>
        <v>0.5</v>
      </c>
      <c r="H84" s="168">
        <f>$E84*Unearth!F85</f>
        <v>0.5</v>
      </c>
      <c r="I84" s="167">
        <f>$E84*ESRI!E85</f>
        <v>0.5</v>
      </c>
      <c r="J84" s="168">
        <f>$E84*ESRI!F85</f>
        <v>0.45</v>
      </c>
      <c r="K84" s="167">
        <f>$E84*Salesforce!E85</f>
        <v>0.5</v>
      </c>
      <c r="L84" s="168">
        <f>$E84*Salesforce!F85</f>
        <v>0.47500000000000003</v>
      </c>
      <c r="M84" s="167">
        <f>$E84*SAP!E85</f>
        <v>0.5</v>
      </c>
      <c r="N84" s="168">
        <f>$E84*SAP!F85</f>
        <v>0.4375</v>
      </c>
      <c r="O84" s="40"/>
      <c r="P84" s="40"/>
      <c r="Q84" s="40"/>
      <c r="R84" s="40"/>
      <c r="S84" s="40"/>
      <c r="T84" s="40"/>
      <c r="U84" s="40"/>
      <c r="V84" s="40"/>
      <c r="W84" s="40"/>
      <c r="X84" s="40"/>
      <c r="Y84" s="40"/>
      <c r="Z84" s="40"/>
      <c r="AA84" s="40"/>
      <c r="AB84" s="40"/>
    </row>
    <row r="85" spans="1:28" collapsed="1" x14ac:dyDescent="0.25">
      <c r="A85" s="2"/>
      <c r="B85" s="13" t="str">
        <f>Evaluation!A70</f>
        <v>Cloud hosting / SaaS</v>
      </c>
      <c r="C85" s="13"/>
      <c r="D85" s="6">
        <v>0.1</v>
      </c>
      <c r="E85" s="109" t="str">
        <f>IF(SUM(E86:E89) = 100%," ","ERROR")</f>
        <v xml:space="preserve"> </v>
      </c>
      <c r="F85" s="17"/>
      <c r="G85" s="172">
        <f t="shared" ref="G85" si="33">$D85*SUM(G86:G89)</f>
        <v>0.5</v>
      </c>
      <c r="H85" s="172">
        <f t="shared" ref="H85:I85" si="34">$D85*SUM(H86:H89)</f>
        <v>0.48125000000000001</v>
      </c>
      <c r="I85" s="172">
        <f t="shared" si="34"/>
        <v>0.5</v>
      </c>
      <c r="J85" s="172">
        <f t="shared" ref="J85:K85" si="35">$D85*SUM(J86:J89)</f>
        <v>0.484375</v>
      </c>
      <c r="K85" s="172">
        <f t="shared" si="35"/>
        <v>0.5</v>
      </c>
      <c r="L85" s="172">
        <f t="shared" ref="L85" si="36">$D85*SUM(L86:L89)</f>
        <v>0.5</v>
      </c>
      <c r="M85" s="172">
        <f t="shared" ref="M85" si="37">$D85*SUM(M86:M89)</f>
        <v>0.5</v>
      </c>
      <c r="N85" s="172">
        <f t="shared" ref="N85" si="38">$D85*SUM(N86:N89)</f>
        <v>0.41875000000000001</v>
      </c>
    </row>
    <row r="86" spans="1:28" s="39" customFormat="1" ht="11.25" x14ac:dyDescent="0.2">
      <c r="A86" s="40"/>
      <c r="B86" s="36" t="str">
        <f>Evaluation!A71</f>
        <v>SaaS Cloud hosting model</v>
      </c>
      <c r="C86" s="32"/>
      <c r="D86" s="33"/>
      <c r="E86" s="110">
        <v>0.25</v>
      </c>
      <c r="F86" s="34"/>
      <c r="G86" s="167">
        <f>$E86*Unearth!E87</f>
        <v>1.25</v>
      </c>
      <c r="H86" s="168">
        <f>$E86*Unearth!F87</f>
        <v>1.25</v>
      </c>
      <c r="I86" s="167">
        <f>$E86*ESRI!E87</f>
        <v>1.25</v>
      </c>
      <c r="J86" s="168">
        <f>$E86*ESRI!F87</f>
        <v>1.09375</v>
      </c>
      <c r="K86" s="167">
        <f>$E86*Salesforce!E87</f>
        <v>1.25</v>
      </c>
      <c r="L86" s="168">
        <f>$E86*Salesforce!F87</f>
        <v>1.25</v>
      </c>
      <c r="M86" s="167">
        <f>$E86*SAP!E87</f>
        <v>1.25</v>
      </c>
      <c r="N86" s="168">
        <f>$E86*SAP!F87</f>
        <v>0.6875</v>
      </c>
      <c r="O86" s="40"/>
      <c r="P86" s="40"/>
      <c r="Q86" s="40"/>
      <c r="R86" s="40"/>
      <c r="S86" s="40"/>
      <c r="T86" s="40"/>
      <c r="U86" s="40"/>
      <c r="V86" s="40"/>
      <c r="W86" s="40"/>
      <c r="X86" s="40"/>
      <c r="Y86" s="40"/>
      <c r="Z86" s="40"/>
      <c r="AA86" s="40"/>
      <c r="AB86" s="40"/>
    </row>
    <row r="87" spans="1:28" s="39" customFormat="1" ht="11.25" x14ac:dyDescent="0.2">
      <c r="A87" s="40"/>
      <c r="B87" s="38" t="str">
        <f>Evaluation!A72</f>
        <v>On-Prem &amp; SaaS option of the product</v>
      </c>
      <c r="C87" s="32"/>
      <c r="D87" s="33"/>
      <c r="E87" s="110">
        <v>0.25</v>
      </c>
      <c r="F87" s="34"/>
      <c r="G87" s="167">
        <f>$E87*Unearth!E88</f>
        <v>1.25</v>
      </c>
      <c r="H87" s="168">
        <f>$E87*Unearth!F88</f>
        <v>1.15625</v>
      </c>
      <c r="I87" s="167">
        <f>$E87*ESRI!E88</f>
        <v>1.25</v>
      </c>
      <c r="J87" s="168">
        <f>$E87*ESRI!F88</f>
        <v>1.25</v>
      </c>
      <c r="K87" s="167">
        <f>$E87*Salesforce!E88</f>
        <v>1.25</v>
      </c>
      <c r="L87" s="168">
        <f>$E87*Salesforce!F88</f>
        <v>1.25</v>
      </c>
      <c r="M87" s="167">
        <f>$E87*SAP!E88</f>
        <v>1.25</v>
      </c>
      <c r="N87" s="168">
        <f>$E87*SAP!F88</f>
        <v>1</v>
      </c>
      <c r="O87" s="40"/>
      <c r="P87" s="40"/>
      <c r="Q87" s="40"/>
      <c r="R87" s="40"/>
      <c r="S87" s="40"/>
      <c r="T87" s="40"/>
      <c r="U87" s="40"/>
      <c r="V87" s="40"/>
      <c r="W87" s="40"/>
      <c r="X87" s="40"/>
      <c r="Y87" s="40"/>
      <c r="Z87" s="40"/>
      <c r="AA87" s="40"/>
      <c r="AB87" s="40"/>
    </row>
    <row r="88" spans="1:28" s="39" customFormat="1" ht="11.25" x14ac:dyDescent="0.2">
      <c r="A88" s="40"/>
      <c r="B88" s="38" t="str">
        <f>Evaluation!A73</f>
        <v>Support hosted on public/private cloud platforms</v>
      </c>
      <c r="C88" s="32"/>
      <c r="D88" s="33"/>
      <c r="E88" s="110">
        <v>0.25</v>
      </c>
      <c r="F88" s="34"/>
      <c r="G88" s="167">
        <f>$E88*Unearth!E89</f>
        <v>1.25</v>
      </c>
      <c r="H88" s="168">
        <f>$E88*Unearth!F89</f>
        <v>1.15625</v>
      </c>
      <c r="I88" s="167">
        <f>$E88*ESRI!E89</f>
        <v>1.25</v>
      </c>
      <c r="J88" s="168">
        <f>$E88*ESRI!F89</f>
        <v>1.25</v>
      </c>
      <c r="K88" s="167">
        <f>$E88*Salesforce!E89</f>
        <v>1.25</v>
      </c>
      <c r="L88" s="168">
        <f>$E88*Salesforce!F89</f>
        <v>1.25</v>
      </c>
      <c r="M88" s="167">
        <f>$E88*SAP!E89</f>
        <v>1.25</v>
      </c>
      <c r="N88" s="168">
        <f>$E88*SAP!F89</f>
        <v>1.25</v>
      </c>
      <c r="O88" s="40"/>
      <c r="P88" s="40"/>
      <c r="Q88" s="40"/>
      <c r="R88" s="40"/>
      <c r="S88" s="40"/>
      <c r="T88" s="40"/>
      <c r="U88" s="40"/>
      <c r="V88" s="40"/>
      <c r="W88" s="40"/>
      <c r="X88" s="40"/>
      <c r="Y88" s="40"/>
      <c r="Z88" s="40"/>
      <c r="AA88" s="40"/>
      <c r="AB88" s="40"/>
    </row>
    <row r="89" spans="1:28" s="39" customFormat="1" ht="11.25" x14ac:dyDescent="0.2">
      <c r="A89" s="40"/>
      <c r="B89" s="38" t="str">
        <f>Evaluation!A74</f>
        <v xml:space="preserve">Cloud  </v>
      </c>
      <c r="C89" s="32"/>
      <c r="D89" s="33"/>
      <c r="E89" s="110">
        <v>0.25</v>
      </c>
      <c r="F89" s="34"/>
      <c r="G89" s="167">
        <f>$E89*Unearth!E90</f>
        <v>1.25</v>
      </c>
      <c r="H89" s="168">
        <f>$E89*Unearth!F90</f>
        <v>1.25</v>
      </c>
      <c r="I89" s="167">
        <f>$E89*ESRI!E90</f>
        <v>1.25</v>
      </c>
      <c r="J89" s="168">
        <f>$E89*ESRI!F90</f>
        <v>1.25</v>
      </c>
      <c r="K89" s="167">
        <f>$E89*Salesforce!E90</f>
        <v>1.25</v>
      </c>
      <c r="L89" s="168">
        <f>$E89*Salesforce!F90</f>
        <v>1.25</v>
      </c>
      <c r="M89" s="167">
        <f>$E89*SAP!E90</f>
        <v>1.25</v>
      </c>
      <c r="N89" s="168">
        <f>$E89*SAP!F90</f>
        <v>1.25</v>
      </c>
      <c r="O89" s="40"/>
      <c r="P89" s="40"/>
      <c r="Q89" s="40"/>
      <c r="R89" s="40"/>
      <c r="S89" s="40"/>
      <c r="T89" s="40"/>
      <c r="U89" s="40"/>
      <c r="V89" s="40"/>
      <c r="W89" s="40"/>
      <c r="X89" s="40"/>
      <c r="Y89" s="40"/>
      <c r="Z89" s="40"/>
      <c r="AA89" s="40"/>
      <c r="AB89" s="40"/>
    </row>
    <row r="90" spans="1:28" collapsed="1" x14ac:dyDescent="0.25">
      <c r="A90" s="2"/>
      <c r="B90" s="13" t="str">
        <f>Evaluation!A75</f>
        <v>Systems Integration</v>
      </c>
      <c r="C90" s="13"/>
      <c r="D90" s="6">
        <v>0.1</v>
      </c>
      <c r="E90" s="109" t="str">
        <f>IF(SUM(E91:E97) = 100%," ","ERROR")</f>
        <v xml:space="preserve"> </v>
      </c>
      <c r="F90" s="17"/>
      <c r="G90" s="172">
        <f t="shared" ref="G90" si="39">$D90*SUM(G91:G97)</f>
        <v>0.38999999999999996</v>
      </c>
      <c r="H90" s="172">
        <f t="shared" ref="H90:I90" si="40">$D90*SUM(H91:H97)</f>
        <v>0.21687500000000004</v>
      </c>
      <c r="I90" s="172">
        <f t="shared" si="40"/>
        <v>0.33</v>
      </c>
      <c r="J90" s="172">
        <f t="shared" ref="J90:K90" si="41">$D90*SUM(J91:J97)</f>
        <v>0.34875000000000006</v>
      </c>
      <c r="K90" s="172">
        <f t="shared" si="41"/>
        <v>0.46000000000000008</v>
      </c>
      <c r="L90" s="172">
        <f t="shared" ref="L90" si="42">$D90*SUM(L91:L97)</f>
        <v>0.44312500000000005</v>
      </c>
      <c r="M90" s="172">
        <f t="shared" ref="M90" si="43">$D90*SUM(M91:M97)</f>
        <v>0.46500000000000008</v>
      </c>
      <c r="N90" s="172">
        <f t="shared" ref="N90" si="44">$D90*SUM(N91:N97)</f>
        <v>0.3725</v>
      </c>
    </row>
    <row r="91" spans="1:28" s="39" customFormat="1" ht="11.25" x14ac:dyDescent="0.2">
      <c r="A91" s="40"/>
      <c r="B91" s="38" t="str">
        <f>Evaluation!A76</f>
        <v>SAP Integration</v>
      </c>
      <c r="C91" s="35"/>
      <c r="D91" s="35"/>
      <c r="E91" s="110">
        <v>0.15</v>
      </c>
      <c r="F91" s="35"/>
      <c r="G91" s="167">
        <f>$E91*Unearth!E92</f>
        <v>0.44999999999999996</v>
      </c>
      <c r="H91" s="168">
        <f>$E91*Unearth!F92</f>
        <v>0.11249999999999999</v>
      </c>
      <c r="I91" s="167">
        <f>$E91*ESRI!E92</f>
        <v>0</v>
      </c>
      <c r="J91" s="168">
        <f>$E91*ESRI!F92</f>
        <v>5.6249999999999994E-2</v>
      </c>
      <c r="K91" s="167">
        <f>$E91*Salesforce!E92</f>
        <v>0.44999999999999996</v>
      </c>
      <c r="L91" s="168">
        <f>$E91*Salesforce!F92</f>
        <v>0.48749999999999999</v>
      </c>
      <c r="M91" s="167">
        <f>$E91*SAP!E92</f>
        <v>0.75</v>
      </c>
      <c r="N91" s="168">
        <f>$E91*SAP!F92</f>
        <v>0.75</v>
      </c>
      <c r="O91" s="40"/>
      <c r="P91" s="40"/>
      <c r="Q91" s="40"/>
      <c r="R91" s="40"/>
      <c r="S91" s="40"/>
      <c r="T91" s="40"/>
      <c r="U91" s="40"/>
      <c r="V91" s="40"/>
      <c r="W91" s="40"/>
      <c r="X91" s="40"/>
      <c r="Y91" s="40"/>
      <c r="Z91" s="40"/>
      <c r="AA91" s="40"/>
      <c r="AB91" s="40"/>
    </row>
    <row r="92" spans="1:28" s="39" customFormat="1" ht="11.25" x14ac:dyDescent="0.2">
      <c r="A92" s="40"/>
      <c r="B92" s="38" t="str">
        <f>Evaluation!A77</f>
        <v>ESRI Integration</v>
      </c>
      <c r="C92" s="35"/>
      <c r="D92" s="35"/>
      <c r="E92" s="110">
        <v>0.3</v>
      </c>
      <c r="F92" s="35"/>
      <c r="G92" s="167">
        <f>$E92*Unearth!E93</f>
        <v>1.2</v>
      </c>
      <c r="H92" s="168">
        <f>$E92*Unearth!F93</f>
        <v>0.41249999999999998</v>
      </c>
      <c r="I92" s="167">
        <f>$E92*ESRI!E93</f>
        <v>1.5</v>
      </c>
      <c r="J92" s="168">
        <f>$E92*ESRI!F93</f>
        <v>1.5</v>
      </c>
      <c r="K92" s="167">
        <f>$E92*Salesforce!E93</f>
        <v>1.5</v>
      </c>
      <c r="L92" s="168">
        <f>$E92*Salesforce!F93</f>
        <v>1.3875</v>
      </c>
      <c r="M92" s="167">
        <f>$E92*SAP!E93</f>
        <v>1.5</v>
      </c>
      <c r="N92" s="168">
        <f>$E92*SAP!F93</f>
        <v>0.89999999999999991</v>
      </c>
      <c r="O92" s="40"/>
      <c r="P92" s="40"/>
      <c r="Q92" s="40"/>
      <c r="R92" s="40"/>
      <c r="S92" s="40"/>
      <c r="T92" s="40"/>
      <c r="U92" s="40"/>
      <c r="V92" s="40"/>
      <c r="W92" s="40"/>
      <c r="X92" s="40"/>
      <c r="Y92" s="40"/>
      <c r="Z92" s="40"/>
      <c r="AA92" s="40"/>
      <c r="AB92" s="40"/>
    </row>
    <row r="93" spans="1:28" s="39" customFormat="1" ht="11.25" x14ac:dyDescent="0.2">
      <c r="A93" s="40"/>
      <c r="B93" s="38" t="str">
        <f>Evaluation!A78</f>
        <v>SalesForce Integration</v>
      </c>
      <c r="C93" s="35"/>
      <c r="D93" s="35"/>
      <c r="E93" s="110">
        <v>0.15</v>
      </c>
      <c r="F93" s="35"/>
      <c r="G93" s="167">
        <f>$E93*Unearth!E94</f>
        <v>0.44999999999999996</v>
      </c>
      <c r="H93" s="168">
        <f>$E93*Unearth!F94</f>
        <v>0.11249999999999999</v>
      </c>
      <c r="I93" s="167">
        <f>$E93*ESRI!E94</f>
        <v>0</v>
      </c>
      <c r="J93" s="168">
        <f>$E93*ESRI!F94</f>
        <v>0.11249999999999999</v>
      </c>
      <c r="K93" s="167">
        <f>$E93*Salesforce!E94</f>
        <v>0.75</v>
      </c>
      <c r="L93" s="168">
        <f>$E93*Salesforce!F94</f>
        <v>0.75</v>
      </c>
      <c r="M93" s="167">
        <f>$E93*SAP!E94</f>
        <v>0.44999999999999996</v>
      </c>
      <c r="N93" s="168">
        <f>$E93*SAP!F94</f>
        <v>0.39374999999999999</v>
      </c>
      <c r="O93" s="40"/>
      <c r="P93" s="40"/>
      <c r="Q93" s="40"/>
      <c r="R93" s="40"/>
      <c r="S93" s="40"/>
      <c r="T93" s="40"/>
      <c r="U93" s="40"/>
      <c r="V93" s="40"/>
      <c r="W93" s="40"/>
      <c r="X93" s="40"/>
      <c r="Y93" s="40"/>
      <c r="Z93" s="40"/>
      <c r="AA93" s="40"/>
      <c r="AB93" s="40"/>
    </row>
    <row r="94" spans="1:28" s="39" customFormat="1" ht="11.25" x14ac:dyDescent="0.2">
      <c r="A94" s="40"/>
      <c r="B94" s="38" t="str">
        <f>Evaluation!A79</f>
        <v>Customization Support</v>
      </c>
      <c r="C94" s="35"/>
      <c r="D94" s="35"/>
      <c r="E94" s="110">
        <v>0.15</v>
      </c>
      <c r="F94" s="35"/>
      <c r="G94" s="167">
        <f>$E94*Unearth!E95</f>
        <v>0.75</v>
      </c>
      <c r="H94" s="168">
        <f>$E94*Unearth!F95</f>
        <v>0.61875000000000002</v>
      </c>
      <c r="I94" s="167">
        <f>$E94*ESRI!E95</f>
        <v>0.75</v>
      </c>
      <c r="J94" s="168">
        <f>$E94*ESRI!F95</f>
        <v>0.71250000000000002</v>
      </c>
      <c r="K94" s="167">
        <f>$E94*Salesforce!E95</f>
        <v>0.75</v>
      </c>
      <c r="L94" s="168">
        <f>$E94*Salesforce!F95</f>
        <v>0.67499999999999993</v>
      </c>
      <c r="M94" s="167">
        <f>$E94*SAP!E95</f>
        <v>0.75</v>
      </c>
      <c r="N94" s="168">
        <f>$E94*SAP!F95</f>
        <v>0.63749999999999996</v>
      </c>
      <c r="O94" s="40"/>
      <c r="P94" s="40"/>
      <c r="Q94" s="40"/>
      <c r="R94" s="40"/>
      <c r="S94" s="40"/>
      <c r="T94" s="40"/>
      <c r="U94" s="40"/>
      <c r="V94" s="40"/>
      <c r="W94" s="40"/>
      <c r="X94" s="40"/>
      <c r="Y94" s="40"/>
      <c r="Z94" s="40"/>
      <c r="AA94" s="40"/>
      <c r="AB94" s="40"/>
    </row>
    <row r="95" spans="1:28" s="39" customFormat="1" ht="11.25" x14ac:dyDescent="0.2">
      <c r="A95" s="40"/>
      <c r="B95" s="38" t="str">
        <f>Evaluation!A80</f>
        <v>API Integration</v>
      </c>
      <c r="C95" s="35"/>
      <c r="D95" s="35"/>
      <c r="E95" s="110">
        <v>0.15</v>
      </c>
      <c r="F95" s="35"/>
      <c r="G95" s="167">
        <f>$E95*Unearth!E96</f>
        <v>0.75</v>
      </c>
      <c r="H95" s="168">
        <f>$E95*Unearth!F96</f>
        <v>0.6</v>
      </c>
      <c r="I95" s="167">
        <f>$E95*ESRI!E96</f>
        <v>0.75</v>
      </c>
      <c r="J95" s="168">
        <f>$E95*ESRI!F96</f>
        <v>0.71250000000000002</v>
      </c>
      <c r="K95" s="167">
        <f>$E95*Salesforce!E96</f>
        <v>0.75</v>
      </c>
      <c r="L95" s="168">
        <f>$E95*Salesforce!F96</f>
        <v>0.71250000000000002</v>
      </c>
      <c r="M95" s="167">
        <f>$E95*SAP!E96</f>
        <v>0.75</v>
      </c>
      <c r="N95" s="168">
        <f>$E95*SAP!F96</f>
        <v>0.63749999999999996</v>
      </c>
      <c r="O95" s="40"/>
      <c r="P95" s="40"/>
      <c r="Q95" s="40"/>
      <c r="R95" s="40"/>
      <c r="S95" s="40"/>
      <c r="T95" s="40"/>
      <c r="U95" s="40"/>
      <c r="V95" s="40"/>
      <c r="W95" s="40"/>
      <c r="X95" s="40"/>
      <c r="Y95" s="40"/>
      <c r="Z95" s="40"/>
      <c r="AA95" s="40"/>
      <c r="AB95" s="40"/>
    </row>
    <row r="96" spans="1:28" s="39" customFormat="1" ht="11.25" x14ac:dyDescent="0.2">
      <c r="A96" s="40"/>
      <c r="B96" s="38" t="str">
        <f>Evaluation!A81</f>
        <v>Receive /send  task Information from multiple systems</v>
      </c>
      <c r="C96" s="35"/>
      <c r="D96" s="35"/>
      <c r="E96" s="110">
        <v>0.05</v>
      </c>
      <c r="F96" s="35"/>
      <c r="G96" s="167">
        <f>$E96*Unearth!E97</f>
        <v>0.15000000000000002</v>
      </c>
      <c r="H96" s="168">
        <f>$E96*Unearth!F97</f>
        <v>0.15625</v>
      </c>
      <c r="I96" s="167">
        <f>$E96*ESRI!E97</f>
        <v>0.15000000000000002</v>
      </c>
      <c r="J96" s="168">
        <f>$E96*ESRI!F97</f>
        <v>0.2</v>
      </c>
      <c r="K96" s="167">
        <f>$E96*Salesforce!E97</f>
        <v>0.2</v>
      </c>
      <c r="L96" s="168">
        <f>$E96*Salesforce!F97</f>
        <v>0.21250000000000002</v>
      </c>
      <c r="M96" s="167">
        <f>$E96*SAP!E97</f>
        <v>0.25</v>
      </c>
      <c r="N96" s="168">
        <f>$E96*SAP!F97</f>
        <v>0.21875</v>
      </c>
      <c r="O96" s="40"/>
      <c r="P96" s="40"/>
      <c r="Q96" s="40"/>
      <c r="R96" s="40"/>
      <c r="S96" s="40"/>
      <c r="T96" s="40"/>
      <c r="U96" s="40"/>
      <c r="V96" s="40"/>
      <c r="W96" s="40"/>
      <c r="X96" s="40"/>
      <c r="Y96" s="40"/>
      <c r="Z96" s="40"/>
      <c r="AA96" s="40"/>
      <c r="AB96" s="40"/>
    </row>
    <row r="97" spans="1:28" s="39" customFormat="1" ht="11.25" x14ac:dyDescent="0.2">
      <c r="A97" s="40"/>
      <c r="B97" s="38" t="str">
        <f>Evaluation!A82</f>
        <v>Integration with Customer Interaction/Messaging Systems</v>
      </c>
      <c r="C97" s="32"/>
      <c r="D97" s="33"/>
      <c r="E97" s="110">
        <v>0.05</v>
      </c>
      <c r="F97" s="34"/>
      <c r="G97" s="167">
        <f>$E97*Unearth!E98</f>
        <v>0.15000000000000002</v>
      </c>
      <c r="H97" s="168">
        <f>$E97*Unearth!F98</f>
        <v>0.15625</v>
      </c>
      <c r="I97" s="167">
        <f>$E97*ESRI!E98</f>
        <v>0.15000000000000002</v>
      </c>
      <c r="J97" s="168">
        <f>$E97*ESRI!F98</f>
        <v>0.19375000000000001</v>
      </c>
      <c r="K97" s="167">
        <f>$E97*Salesforce!E98</f>
        <v>0.2</v>
      </c>
      <c r="L97" s="168">
        <f>$E97*Salesforce!F98</f>
        <v>0.20625000000000002</v>
      </c>
      <c r="M97" s="167">
        <f>$E97*SAP!E98</f>
        <v>0.2</v>
      </c>
      <c r="N97" s="168">
        <f>$E97*SAP!F98</f>
        <v>0.1875</v>
      </c>
      <c r="O97" s="40"/>
      <c r="P97" s="40"/>
      <c r="Q97" s="40"/>
      <c r="R97" s="40"/>
      <c r="S97" s="40"/>
      <c r="T97" s="40"/>
      <c r="U97" s="40"/>
      <c r="V97" s="40"/>
      <c r="W97" s="40"/>
      <c r="X97" s="40"/>
      <c r="Y97" s="40"/>
      <c r="Z97" s="40"/>
      <c r="AA97" s="40"/>
      <c r="AB97" s="40"/>
    </row>
    <row r="98" spans="1:28" collapsed="1" x14ac:dyDescent="0.25">
      <c r="A98" s="2"/>
      <c r="B98" s="13" t="str">
        <f>Evaluation!A83</f>
        <v>License Model</v>
      </c>
      <c r="C98" s="13"/>
      <c r="D98" s="6">
        <v>0.05</v>
      </c>
      <c r="E98" s="109" t="str">
        <f>IF(SUM(E99:E104) = 100%," ","ERROR")</f>
        <v xml:space="preserve"> </v>
      </c>
      <c r="F98" s="17"/>
      <c r="G98" s="172">
        <f t="shared" ref="G98:N98" si="45">$D98*SUM(G99:G104)</f>
        <v>0.25</v>
      </c>
      <c r="H98" s="172">
        <f t="shared" si="45"/>
        <v>0.25</v>
      </c>
      <c r="I98" s="172">
        <f t="shared" si="45"/>
        <v>0.18500000000000003</v>
      </c>
      <c r="J98" s="172">
        <f t="shared" si="45"/>
        <v>0.19071428571428573</v>
      </c>
      <c r="K98" s="172">
        <f t="shared" si="45"/>
        <v>0.19750000000000001</v>
      </c>
      <c r="L98" s="172">
        <f t="shared" si="45"/>
        <v>0.19750000000000001</v>
      </c>
      <c r="M98" s="172">
        <f t="shared" si="45"/>
        <v>0.2</v>
      </c>
      <c r="N98" s="172">
        <f t="shared" si="45"/>
        <v>0.2</v>
      </c>
    </row>
    <row r="99" spans="1:28" s="39" customFormat="1" ht="11.25" x14ac:dyDescent="0.2">
      <c r="A99" s="40"/>
      <c r="B99" s="37" t="str">
        <f>Evaluation!A84</f>
        <v>License model for Cloud</v>
      </c>
      <c r="C99" s="32"/>
      <c r="D99" s="33"/>
      <c r="E99" s="110">
        <v>0.2</v>
      </c>
      <c r="F99" s="35"/>
      <c r="G99" s="167">
        <f>$E99*Unearth!E100</f>
        <v>1</v>
      </c>
      <c r="H99" s="168">
        <f>$E99*Unearth!F100</f>
        <v>1</v>
      </c>
      <c r="I99" s="167">
        <f>$E99*ESRI!E100</f>
        <v>0.4</v>
      </c>
      <c r="J99" s="168">
        <f>$E99*ESRI!F100</f>
        <v>0.4</v>
      </c>
      <c r="K99" s="167">
        <f>$E99*Salesforce!E100</f>
        <v>1</v>
      </c>
      <c r="L99" s="168">
        <f>$E99*Salesforce!F100</f>
        <v>1</v>
      </c>
      <c r="M99" s="167">
        <f>$E99*SAP!E100</f>
        <v>1</v>
      </c>
      <c r="N99" s="168">
        <f>$E99*SAP!F100</f>
        <v>1</v>
      </c>
      <c r="O99" s="40"/>
      <c r="P99" s="40"/>
      <c r="Q99" s="40"/>
      <c r="R99" s="40"/>
      <c r="S99" s="40"/>
      <c r="T99" s="40"/>
      <c r="U99" s="40"/>
      <c r="V99" s="40"/>
      <c r="W99" s="40"/>
      <c r="X99" s="40"/>
      <c r="Y99" s="40"/>
      <c r="Z99" s="40"/>
      <c r="AA99" s="40"/>
      <c r="AB99" s="40"/>
    </row>
    <row r="100" spans="1:28" s="39" customFormat="1" ht="11.25" x14ac:dyDescent="0.2">
      <c r="A100" s="40"/>
      <c r="B100" s="37" t="str">
        <f>Evaluation!A85</f>
        <v>License model for cloud overage</v>
      </c>
      <c r="C100" s="32"/>
      <c r="D100" s="33"/>
      <c r="E100" s="110">
        <v>0.2</v>
      </c>
      <c r="F100" s="35"/>
      <c r="G100" s="167">
        <f>$E100*Unearth!E101</f>
        <v>1</v>
      </c>
      <c r="H100" s="168">
        <f>$E100*Unearth!F101</f>
        <v>1</v>
      </c>
      <c r="I100" s="167">
        <f>$E100*ESRI!E101</f>
        <v>0.60000000000000009</v>
      </c>
      <c r="J100" s="168">
        <f>$E100*ESRI!F101</f>
        <v>0.71428571428571441</v>
      </c>
      <c r="K100" s="167">
        <f>$E100*Salesforce!E101</f>
        <v>1</v>
      </c>
      <c r="L100" s="168">
        <f>$E100*Salesforce!F101</f>
        <v>1</v>
      </c>
      <c r="M100" s="167">
        <f>$E100*SAP!E101</f>
        <v>0</v>
      </c>
      <c r="N100" s="168">
        <f>$E100*SAP!F101</f>
        <v>0</v>
      </c>
      <c r="O100" s="40"/>
      <c r="P100" s="40"/>
      <c r="Q100" s="40"/>
      <c r="R100" s="40"/>
      <c r="S100" s="40"/>
      <c r="T100" s="40"/>
      <c r="U100" s="40"/>
      <c r="V100" s="40"/>
      <c r="W100" s="40"/>
      <c r="X100" s="40"/>
      <c r="Y100" s="40"/>
      <c r="Z100" s="40"/>
      <c r="AA100" s="40"/>
      <c r="AB100" s="40"/>
    </row>
    <row r="101" spans="1:28" s="39" customFormat="1" ht="11.25" x14ac:dyDescent="0.2">
      <c r="A101" s="40"/>
      <c r="B101" s="37" t="str">
        <f>Evaluation!A86</f>
        <v>License model on tenancy</v>
      </c>
      <c r="C101" s="32"/>
      <c r="D101" s="33"/>
      <c r="E101" s="110">
        <v>0.2</v>
      </c>
      <c r="F101" s="35"/>
      <c r="G101" s="167">
        <f>$E101*Unearth!E102</f>
        <v>1</v>
      </c>
      <c r="H101" s="168">
        <f>$E101*Unearth!F102</f>
        <v>1</v>
      </c>
      <c r="I101" s="167">
        <f>$E101*ESRI!E102</f>
        <v>1</v>
      </c>
      <c r="J101" s="168">
        <f>$E101*ESRI!F102</f>
        <v>1</v>
      </c>
      <c r="K101" s="167">
        <f>$E101*Salesforce!E102</f>
        <v>1</v>
      </c>
      <c r="L101" s="168">
        <f>$E101*Salesforce!F102</f>
        <v>1</v>
      </c>
      <c r="M101" s="167">
        <f>$E101*SAP!E102</f>
        <v>1</v>
      </c>
      <c r="N101" s="168">
        <f>$E101*SAP!F102</f>
        <v>1</v>
      </c>
      <c r="O101" s="40"/>
      <c r="P101" s="40"/>
      <c r="Q101" s="40"/>
      <c r="R101" s="40"/>
      <c r="S101" s="40"/>
      <c r="T101" s="40"/>
      <c r="U101" s="40"/>
      <c r="V101" s="40"/>
      <c r="W101" s="40"/>
      <c r="X101" s="40"/>
      <c r="Y101" s="40"/>
      <c r="Z101" s="40"/>
      <c r="AA101" s="40"/>
      <c r="AB101" s="40"/>
    </row>
    <row r="102" spans="1:28" s="39" customFormat="1" ht="11.25" x14ac:dyDescent="0.2">
      <c r="A102" s="40"/>
      <c r="B102" s="37" t="str">
        <f>Evaluation!A87</f>
        <v>License impact on interface</v>
      </c>
      <c r="C102" s="32"/>
      <c r="D102" s="33"/>
      <c r="E102" s="110">
        <v>0.15</v>
      </c>
      <c r="F102" s="35"/>
      <c r="G102" s="167">
        <f>$E102*Unearth!E103</f>
        <v>0.75</v>
      </c>
      <c r="H102" s="168">
        <f>$E102*Unearth!F103</f>
        <v>0.75</v>
      </c>
      <c r="I102" s="167">
        <f>$E102*ESRI!E103</f>
        <v>0.75</v>
      </c>
      <c r="J102" s="168">
        <f>$E102*ESRI!F103</f>
        <v>0.75</v>
      </c>
      <c r="K102" s="167">
        <f>$E102*Salesforce!E103</f>
        <v>0.75</v>
      </c>
      <c r="L102" s="168">
        <f>$E102*Salesforce!F103</f>
        <v>0.75</v>
      </c>
      <c r="M102" s="167">
        <f>$E102*SAP!E103</f>
        <v>0.75</v>
      </c>
      <c r="N102" s="168">
        <f>$E102*SAP!F103</f>
        <v>0.75</v>
      </c>
      <c r="O102" s="40"/>
      <c r="P102" s="40"/>
      <c r="Q102" s="40"/>
      <c r="R102" s="40"/>
      <c r="S102" s="40"/>
      <c r="T102" s="40"/>
      <c r="U102" s="40"/>
      <c r="V102" s="40"/>
      <c r="W102" s="40"/>
      <c r="X102" s="40"/>
      <c r="Y102" s="40"/>
      <c r="Z102" s="40"/>
      <c r="AA102" s="40"/>
      <c r="AB102" s="40"/>
    </row>
    <row r="103" spans="1:28" s="39" customFormat="1" ht="11.25" x14ac:dyDescent="0.2">
      <c r="A103" s="40"/>
      <c r="B103" s="37" t="str">
        <f>Evaluation!A88</f>
        <v>Licensing for third party components</v>
      </c>
      <c r="C103" s="32"/>
      <c r="D103" s="33"/>
      <c r="E103" s="110">
        <v>0.15</v>
      </c>
      <c r="F103" s="35"/>
      <c r="G103" s="167">
        <f>$E103*Unearth!E104</f>
        <v>0.75</v>
      </c>
      <c r="H103" s="168">
        <f>$E103*Unearth!F104</f>
        <v>0.75</v>
      </c>
      <c r="I103" s="167">
        <f>$E103*ESRI!E104</f>
        <v>0.75</v>
      </c>
      <c r="J103" s="168">
        <f>$E103*ESRI!F104</f>
        <v>0.75</v>
      </c>
      <c r="K103" s="167">
        <f>$E103*Salesforce!E104</f>
        <v>0</v>
      </c>
      <c r="L103" s="168">
        <f>$E103*Salesforce!F104</f>
        <v>0</v>
      </c>
      <c r="M103" s="167">
        <f>$E103*SAP!E104</f>
        <v>0.75</v>
      </c>
      <c r="N103" s="168">
        <f>$E103*SAP!F104</f>
        <v>0.75</v>
      </c>
      <c r="O103" s="40"/>
      <c r="P103" s="40"/>
      <c r="Q103" s="40"/>
      <c r="R103" s="40"/>
      <c r="S103" s="40"/>
      <c r="T103" s="40"/>
      <c r="U103" s="40"/>
      <c r="V103" s="40"/>
      <c r="W103" s="40"/>
      <c r="X103" s="40"/>
      <c r="Y103" s="40"/>
      <c r="Z103" s="40"/>
      <c r="AA103" s="40"/>
      <c r="AB103" s="40"/>
    </row>
    <row r="104" spans="1:28" s="39" customFormat="1" ht="11.25" x14ac:dyDescent="0.2">
      <c r="A104" s="40"/>
      <c r="B104" s="37" t="str">
        <f>Evaluation!A89</f>
        <v>License model for Field Device Components</v>
      </c>
      <c r="C104" s="32"/>
      <c r="D104" s="33"/>
      <c r="E104" s="110">
        <v>0.1</v>
      </c>
      <c r="F104" s="35"/>
      <c r="G104" s="167">
        <f>$E104*Unearth!E105</f>
        <v>0.5</v>
      </c>
      <c r="H104" s="168">
        <f>$E104*Unearth!F105</f>
        <v>0.5</v>
      </c>
      <c r="I104" s="167">
        <f>$E104*ESRI!E105</f>
        <v>0.2</v>
      </c>
      <c r="J104" s="168">
        <f>$E104*ESRI!F105</f>
        <v>0.2</v>
      </c>
      <c r="K104" s="167">
        <f>$E104*Salesforce!E105</f>
        <v>0.2</v>
      </c>
      <c r="L104" s="168">
        <f>$E104*Salesforce!F105</f>
        <v>0.2</v>
      </c>
      <c r="M104" s="167">
        <f>$E104*SAP!E105</f>
        <v>0.5</v>
      </c>
      <c r="N104" s="168">
        <f>$E104*SAP!F105</f>
        <v>0.5</v>
      </c>
      <c r="O104" s="40"/>
      <c r="P104" s="40"/>
      <c r="Q104" s="40"/>
      <c r="R104" s="40"/>
      <c r="S104" s="40"/>
      <c r="T104" s="40"/>
      <c r="U104" s="40"/>
      <c r="V104" s="40"/>
      <c r="W104" s="40"/>
      <c r="X104" s="40"/>
      <c r="Y104" s="40"/>
      <c r="Z104" s="40"/>
      <c r="AA104" s="40"/>
      <c r="AB104" s="40"/>
    </row>
    <row r="105" spans="1:28" collapsed="1" x14ac:dyDescent="0.25">
      <c r="A105" s="2"/>
      <c r="B105" s="13" t="str">
        <f>Evaluation!A90</f>
        <v>Support  Model</v>
      </c>
      <c r="C105" s="13"/>
      <c r="D105" s="6">
        <v>0.05</v>
      </c>
      <c r="E105" s="109" t="str">
        <f>IF(SUM(E106:E107) = 100%," ","ERROR")</f>
        <v xml:space="preserve"> </v>
      </c>
      <c r="F105" s="17"/>
      <c r="G105" s="172">
        <f t="shared" ref="G105" si="46">$D105*SUM(G106:G107)</f>
        <v>0.15000000000000002</v>
      </c>
      <c r="H105" s="172">
        <f t="shared" ref="H105:I105" si="47">$D105*SUM(H106:H107)</f>
        <v>0.13214285714285715</v>
      </c>
      <c r="I105" s="172">
        <f t="shared" si="47"/>
        <v>0.25</v>
      </c>
      <c r="J105" s="172">
        <f t="shared" ref="J105:K105" si="48">$D105*SUM(J106:J107)</f>
        <v>0.24285714285714288</v>
      </c>
      <c r="K105" s="172">
        <f t="shared" si="48"/>
        <v>0.25</v>
      </c>
      <c r="L105" s="172">
        <f t="shared" ref="L105" si="49">$D105*SUM(L106:L107)</f>
        <v>0.24285714285714288</v>
      </c>
      <c r="M105" s="172">
        <f t="shared" ref="M105" si="50">$D105*SUM(M106:M107)</f>
        <v>0.25</v>
      </c>
      <c r="N105" s="172">
        <f t="shared" ref="N105" si="51">$D105*SUM(N106:N107)</f>
        <v>0.24285714285714288</v>
      </c>
    </row>
    <row r="106" spans="1:28" s="39" customFormat="1" ht="11.25" x14ac:dyDescent="0.2">
      <c r="A106" s="40"/>
      <c r="B106" s="37" t="str">
        <f>Evaluation!A91</f>
        <v>Existing Known Issues</v>
      </c>
      <c r="C106" s="32"/>
      <c r="D106" s="19"/>
      <c r="E106" s="110">
        <v>0.5</v>
      </c>
      <c r="F106" s="23"/>
      <c r="G106" s="167">
        <f>$E106*Unearth!E107</f>
        <v>1.5</v>
      </c>
      <c r="H106" s="168">
        <f>$E106*Unearth!F107</f>
        <v>1.7857142857142858</v>
      </c>
      <c r="I106" s="167">
        <f>$E106*ESRI!E107</f>
        <v>2.5</v>
      </c>
      <c r="J106" s="168">
        <f>$E106*ESRI!F107</f>
        <v>2.3571428571428572</v>
      </c>
      <c r="K106" s="167">
        <f>$E106*Salesforce!E107</f>
        <v>2.5</v>
      </c>
      <c r="L106" s="168">
        <f>$E106*Salesforce!F107</f>
        <v>2.3571428571428572</v>
      </c>
      <c r="M106" s="167">
        <f>$E106*SAP!E107</f>
        <v>2.5</v>
      </c>
      <c r="N106" s="168">
        <f>$E106*SAP!F107</f>
        <v>2.3571428571428572</v>
      </c>
      <c r="O106" s="40"/>
      <c r="P106" s="40"/>
      <c r="Q106" s="40"/>
      <c r="R106" s="40"/>
      <c r="S106" s="40"/>
      <c r="T106" s="40"/>
      <c r="U106" s="40"/>
      <c r="V106" s="40"/>
      <c r="W106" s="40"/>
      <c r="X106" s="40"/>
      <c r="Y106" s="40"/>
      <c r="Z106" s="40"/>
      <c r="AA106" s="40"/>
      <c r="AB106" s="40"/>
    </row>
    <row r="107" spans="1:28" s="39" customFormat="1" ht="11.25" x14ac:dyDescent="0.2">
      <c r="A107" s="40"/>
      <c r="B107" s="37" t="str">
        <f>Evaluation!A92</f>
        <v>User Groups</v>
      </c>
      <c r="C107" s="32"/>
      <c r="D107" s="19"/>
      <c r="E107" s="110">
        <v>0.5</v>
      </c>
      <c r="F107" s="23"/>
      <c r="G107" s="167">
        <f>$E107*Unearth!E108</f>
        <v>1.5</v>
      </c>
      <c r="H107" s="168">
        <f>$E107*Unearth!F108</f>
        <v>0.8571428571428571</v>
      </c>
      <c r="I107" s="167">
        <f>$E107*ESRI!E108</f>
        <v>2.5</v>
      </c>
      <c r="J107" s="168">
        <f>$E107*ESRI!F108</f>
        <v>2.5</v>
      </c>
      <c r="K107" s="167">
        <f>$E107*Salesforce!E108</f>
        <v>2.5</v>
      </c>
      <c r="L107" s="168">
        <f>$E107*Salesforce!F108</f>
        <v>2.5</v>
      </c>
      <c r="M107" s="167">
        <f>$E107*SAP!E108</f>
        <v>2.5</v>
      </c>
      <c r="N107" s="168">
        <f>$E107*SAP!F108</f>
        <v>2.5</v>
      </c>
      <c r="O107" s="40"/>
      <c r="P107" s="40"/>
      <c r="Q107" s="40"/>
      <c r="R107" s="40"/>
      <c r="S107" s="40"/>
      <c r="T107" s="40"/>
      <c r="U107" s="40"/>
      <c r="V107" s="40"/>
      <c r="W107" s="40"/>
      <c r="X107" s="40"/>
      <c r="Y107" s="40"/>
      <c r="Z107" s="40"/>
      <c r="AA107" s="40"/>
      <c r="AB107" s="40"/>
    </row>
    <row r="108" spans="1:28" x14ac:dyDescent="0.25">
      <c r="A108" s="2"/>
      <c r="B108" s="3" t="str">
        <f>Evaluation!A93</f>
        <v>Functional</v>
      </c>
      <c r="C108" s="5">
        <v>0.4</v>
      </c>
      <c r="D108" s="3" t="str">
        <f>IF((D109+D114+D122+D128+D147+D152) = 100%," ","ERROR")</f>
        <v xml:space="preserve"> </v>
      </c>
      <c r="E108" s="108"/>
      <c r="F108" s="16"/>
      <c r="G108" s="173">
        <f t="shared" ref="G108:N108" si="52">$C108*(G109+G114+G122+G128+G147+G152)</f>
        <v>1.6319999999999997</v>
      </c>
      <c r="H108" s="173">
        <f t="shared" si="52"/>
        <v>1.2641666666666667</v>
      </c>
      <c r="I108" s="173">
        <f t="shared" si="52"/>
        <v>1.8330000000000002</v>
      </c>
      <c r="J108" s="173">
        <f t="shared" si="52"/>
        <v>1.7051666666666667</v>
      </c>
      <c r="K108" s="173">
        <f t="shared" si="52"/>
        <v>1.9940000000000002</v>
      </c>
      <c r="L108" s="173">
        <f t="shared" si="52"/>
        <v>1.72</v>
      </c>
      <c r="M108" s="173">
        <f t="shared" si="52"/>
        <v>1.9880000000000004</v>
      </c>
      <c r="N108" s="173">
        <f t="shared" si="52"/>
        <v>0.99450000000000005</v>
      </c>
    </row>
    <row r="109" spans="1:28" collapsed="1" x14ac:dyDescent="0.25">
      <c r="A109" s="2"/>
      <c r="B109" s="13" t="str">
        <f>Evaluation!A94</f>
        <v>Planning - Identify Known Work</v>
      </c>
      <c r="C109" s="13"/>
      <c r="D109" s="6">
        <v>0.05</v>
      </c>
      <c r="E109" s="109" t="str">
        <f>IF(SUM(E110:E113) = 100%," ","ERROR")</f>
        <v xml:space="preserve"> </v>
      </c>
      <c r="F109" s="7"/>
      <c r="G109" s="169">
        <f t="shared" ref="G109:N109" si="53">$D109*SUM(G110:G113)</f>
        <v>0.22500000000000001</v>
      </c>
      <c r="H109" s="169">
        <f t="shared" si="53"/>
        <v>0.16458333333333336</v>
      </c>
      <c r="I109" s="169">
        <f t="shared" si="53"/>
        <v>0.21250000000000002</v>
      </c>
      <c r="J109" s="169">
        <f t="shared" si="53"/>
        <v>0.18958333333333335</v>
      </c>
      <c r="K109" s="169">
        <f t="shared" si="53"/>
        <v>0.25</v>
      </c>
      <c r="L109" s="169">
        <f t="shared" si="53"/>
        <v>0.22916666666666666</v>
      </c>
      <c r="M109" s="169">
        <f t="shared" si="53"/>
        <v>0.25</v>
      </c>
      <c r="N109" s="169">
        <f t="shared" si="53"/>
        <v>0.13958333333333334</v>
      </c>
    </row>
    <row r="110" spans="1:28" s="39" customFormat="1" ht="11.25" x14ac:dyDescent="0.2">
      <c r="A110" s="40"/>
      <c r="B110" s="37" t="str">
        <f>Evaluation!A95</f>
        <v>Override, Auditing, and Super User Functionality</v>
      </c>
      <c r="C110" s="23"/>
      <c r="D110" s="23"/>
      <c r="E110" s="112">
        <v>0.25</v>
      </c>
      <c r="F110" s="23"/>
      <c r="G110" s="167">
        <f>$E110*Unearth!E111</f>
        <v>1.25</v>
      </c>
      <c r="H110" s="168">
        <f>$E110*Unearth!F111</f>
        <v>1.0833333333333333</v>
      </c>
      <c r="I110" s="167">
        <f>$E110*ESRI!E111</f>
        <v>1.25</v>
      </c>
      <c r="J110" s="168">
        <f>$E110*ESRI!F111</f>
        <v>1.1666666666666667</v>
      </c>
      <c r="K110" s="167">
        <f>$E110*Salesforce!E111</f>
        <v>1.25</v>
      </c>
      <c r="L110" s="168">
        <f>$E110*Salesforce!F111</f>
        <v>1.0416666666666667</v>
      </c>
      <c r="M110" s="167">
        <f>$E110*SAP!E111</f>
        <v>1.25</v>
      </c>
      <c r="N110" s="168">
        <f>$E110*SAP!F111</f>
        <v>0.625</v>
      </c>
      <c r="O110" s="40"/>
      <c r="P110" s="40"/>
      <c r="Q110" s="103"/>
      <c r="R110" s="40"/>
      <c r="S110" s="40"/>
      <c r="T110" s="40"/>
      <c r="U110" s="40"/>
      <c r="V110" s="40"/>
      <c r="W110" s="40"/>
      <c r="X110" s="40"/>
      <c r="Y110" s="40"/>
      <c r="Z110" s="40"/>
      <c r="AA110" s="40"/>
      <c r="AB110" s="40"/>
    </row>
    <row r="111" spans="1:28" s="39" customFormat="1" ht="11.25" x14ac:dyDescent="0.2">
      <c r="A111" s="40"/>
      <c r="B111" s="37" t="str">
        <f>Evaluation!A96</f>
        <v>Authorization using Role Based Access Control (RBAC) on Functionality and Data</v>
      </c>
      <c r="C111" s="23"/>
      <c r="D111" s="23"/>
      <c r="E111" s="112">
        <v>0.25</v>
      </c>
      <c r="F111" s="23"/>
      <c r="G111" s="167">
        <f>$E111*Unearth!E112</f>
        <v>0.75</v>
      </c>
      <c r="H111" s="168">
        <f>$E111*Unearth!F112</f>
        <v>0.79166666666666663</v>
      </c>
      <c r="I111" s="167">
        <f>$E111*ESRI!E112</f>
        <v>1.25</v>
      </c>
      <c r="J111" s="168">
        <f>$E111*ESRI!F112</f>
        <v>1.0416666666666667</v>
      </c>
      <c r="K111" s="167">
        <f>$E111*Salesforce!E112</f>
        <v>1.25</v>
      </c>
      <c r="L111" s="168">
        <f>$E111*Salesforce!F112</f>
        <v>1.1666666666666667</v>
      </c>
      <c r="M111" s="167">
        <f>$E111*SAP!E112</f>
        <v>1.25</v>
      </c>
      <c r="N111" s="168">
        <f>$E111*SAP!F112</f>
        <v>1.0833333333333333</v>
      </c>
      <c r="O111" s="40"/>
      <c r="P111" s="40"/>
      <c r="Q111" s="103"/>
      <c r="R111" s="40"/>
      <c r="S111" s="40"/>
      <c r="T111" s="40"/>
      <c r="U111" s="40"/>
      <c r="V111" s="40"/>
      <c r="W111" s="40"/>
      <c r="X111" s="40"/>
      <c r="Y111" s="40"/>
      <c r="Z111" s="40"/>
      <c r="AA111" s="40"/>
      <c r="AB111" s="40"/>
    </row>
    <row r="112" spans="1:28" s="39" customFormat="1" ht="11.25" x14ac:dyDescent="0.2">
      <c r="A112" s="40"/>
      <c r="B112" s="37" t="str">
        <f>Evaluation!A97</f>
        <v>Pre-configured solution/ templates</v>
      </c>
      <c r="C112" s="23"/>
      <c r="D112" s="23"/>
      <c r="E112" s="112">
        <v>0.25</v>
      </c>
      <c r="F112" s="23"/>
      <c r="G112" s="167">
        <f>$E112*Unearth!E113</f>
        <v>1.25</v>
      </c>
      <c r="H112" s="168">
        <f>$E112*Unearth!F113</f>
        <v>0.58333333333333337</v>
      </c>
      <c r="I112" s="167">
        <f>$E112*ESRI!E113</f>
        <v>1.25</v>
      </c>
      <c r="J112" s="168">
        <f>$E112*ESRI!F113</f>
        <v>1</v>
      </c>
      <c r="K112" s="167">
        <f>$E112*Salesforce!E113</f>
        <v>1.25</v>
      </c>
      <c r="L112" s="168">
        <f>$E112*Salesforce!F113</f>
        <v>1.1666666666666667</v>
      </c>
      <c r="M112" s="167">
        <f>$E112*SAP!E113</f>
        <v>1.25</v>
      </c>
      <c r="N112" s="168">
        <f>$E112*SAP!F113</f>
        <v>0.33333333333333331</v>
      </c>
      <c r="O112" s="40"/>
      <c r="P112" s="40"/>
      <c r="Q112" s="103"/>
      <c r="R112" s="40"/>
      <c r="S112" s="40"/>
      <c r="T112" s="40"/>
      <c r="U112" s="40"/>
      <c r="V112" s="40"/>
      <c r="W112" s="40"/>
      <c r="X112" s="40"/>
      <c r="Y112" s="40"/>
      <c r="Z112" s="40"/>
      <c r="AA112" s="40"/>
      <c r="AB112" s="40"/>
    </row>
    <row r="113" spans="1:28" s="39" customFormat="1" ht="11.25" x14ac:dyDescent="0.2">
      <c r="A113" s="40"/>
      <c r="B113" s="37" t="str">
        <f>Evaluation!A98</f>
        <v>Create multiple task/workflow types</v>
      </c>
      <c r="C113" s="23"/>
      <c r="D113" s="23"/>
      <c r="E113" s="112">
        <v>0.25</v>
      </c>
      <c r="F113" s="23"/>
      <c r="G113" s="167">
        <f>$E113*Unearth!E114</f>
        <v>1.25</v>
      </c>
      <c r="H113" s="168">
        <f>$E113*Unearth!F114</f>
        <v>0.83333333333333337</v>
      </c>
      <c r="I113" s="167">
        <f>$E113*ESRI!E114</f>
        <v>0.5</v>
      </c>
      <c r="J113" s="168">
        <f>$E113*ESRI!F114</f>
        <v>0.58333333333333337</v>
      </c>
      <c r="K113" s="167">
        <f>$E113*Salesforce!E114</f>
        <v>1.25</v>
      </c>
      <c r="L113" s="168">
        <f>$E113*Salesforce!F114</f>
        <v>1.2083333333333333</v>
      </c>
      <c r="M113" s="167">
        <f>$E113*SAP!E114</f>
        <v>1.25</v>
      </c>
      <c r="N113" s="168">
        <f>$E113*SAP!F114</f>
        <v>0.75</v>
      </c>
      <c r="O113" s="40"/>
      <c r="P113" s="40"/>
      <c r="Q113" s="40"/>
      <c r="R113" s="40"/>
      <c r="S113" s="40"/>
      <c r="T113" s="40"/>
      <c r="U113" s="40"/>
      <c r="V113" s="40"/>
      <c r="W113" s="40"/>
      <c r="X113" s="40"/>
      <c r="Y113" s="40"/>
      <c r="Z113" s="40"/>
      <c r="AA113" s="40"/>
      <c r="AB113" s="40"/>
    </row>
    <row r="114" spans="1:28" collapsed="1" x14ac:dyDescent="0.25">
      <c r="A114" s="2"/>
      <c r="B114" s="13" t="str">
        <f>Evaluation!A99</f>
        <v>Planning - View Work</v>
      </c>
      <c r="C114" s="13"/>
      <c r="D114" s="6">
        <v>0.1</v>
      </c>
      <c r="E114" s="109" t="str">
        <f>IF(SUM(E115:E121) = 100%," ","ERROR")</f>
        <v xml:space="preserve"> </v>
      </c>
      <c r="F114" s="7"/>
      <c r="G114" s="169">
        <f t="shared" ref="G114:N114" si="54">$D114*SUM(G115:G121)</f>
        <v>0.4</v>
      </c>
      <c r="H114" s="169">
        <f t="shared" si="54"/>
        <v>0.35000000000000003</v>
      </c>
      <c r="I114" s="169">
        <f t="shared" si="54"/>
        <v>0.48</v>
      </c>
      <c r="J114" s="169">
        <f t="shared" si="54"/>
        <v>0.41333333333333333</v>
      </c>
      <c r="K114" s="169">
        <f t="shared" si="54"/>
        <v>0.49000000000000005</v>
      </c>
      <c r="L114" s="169">
        <f t="shared" si="54"/>
        <v>0.45416666666666683</v>
      </c>
      <c r="M114" s="169">
        <f t="shared" si="54"/>
        <v>0.49000000000000005</v>
      </c>
      <c r="N114" s="169">
        <f t="shared" si="54"/>
        <v>0.26416666666666666</v>
      </c>
    </row>
    <row r="115" spans="1:28" s="39" customFormat="1" ht="11.25" x14ac:dyDescent="0.2">
      <c r="A115" s="40"/>
      <c r="B115" s="37" t="str">
        <f>Evaluation!A100</f>
        <v>See all work / ready for field work</v>
      </c>
      <c r="C115" s="26"/>
      <c r="D115" s="26"/>
      <c r="E115" s="113">
        <v>0.3</v>
      </c>
      <c r="F115" s="26"/>
      <c r="G115" s="167">
        <f>$E115*Unearth!E116</f>
        <v>1.5</v>
      </c>
      <c r="H115" s="168">
        <f>$E115*Unearth!F116</f>
        <v>1.2</v>
      </c>
      <c r="I115" s="167">
        <f>$E115*ESRI!E116</f>
        <v>1.5</v>
      </c>
      <c r="J115" s="168">
        <f>$E115*ESRI!F116</f>
        <v>1.45</v>
      </c>
      <c r="K115" s="167">
        <f>$E115*Salesforce!E116</f>
        <v>1.5</v>
      </c>
      <c r="L115" s="168">
        <f>$E115*Salesforce!F116</f>
        <v>1.4000000000000001</v>
      </c>
      <c r="M115" s="167">
        <f>$E115*SAP!E116</f>
        <v>1.5</v>
      </c>
      <c r="N115" s="168">
        <f>$E115*SAP!F116</f>
        <v>0.75</v>
      </c>
      <c r="O115" s="40"/>
      <c r="P115" s="40"/>
      <c r="Q115" s="40"/>
      <c r="R115" s="40"/>
      <c r="S115" s="40"/>
      <c r="T115" s="40"/>
      <c r="U115" s="40"/>
      <c r="V115" s="40"/>
      <c r="W115" s="40"/>
      <c r="X115" s="40"/>
      <c r="Y115" s="40"/>
      <c r="Z115" s="40"/>
      <c r="AA115" s="40"/>
      <c r="AB115" s="40"/>
    </row>
    <row r="116" spans="1:28" s="39" customFormat="1" ht="11.25" x14ac:dyDescent="0.2">
      <c r="A116" s="40"/>
      <c r="B116" s="37" t="str">
        <f>Evaluation!A101</f>
        <v xml:space="preserve">Contractor Address Book Management </v>
      </c>
      <c r="C116" s="26"/>
      <c r="D116" s="26"/>
      <c r="E116" s="113">
        <v>0.05</v>
      </c>
      <c r="F116" s="26"/>
      <c r="G116" s="167">
        <f>$E116*Unearth!E117</f>
        <v>0.15000000000000002</v>
      </c>
      <c r="H116" s="168">
        <f>$E116*Unearth!F117</f>
        <v>0.14166666666666669</v>
      </c>
      <c r="I116" s="167">
        <f>$E116*ESRI!E117</f>
        <v>0.25</v>
      </c>
      <c r="J116" s="168">
        <f>$E116*ESRI!F117</f>
        <v>0.16666666666666669</v>
      </c>
      <c r="K116" s="167">
        <f>$E116*Salesforce!E117</f>
        <v>0.25</v>
      </c>
      <c r="L116" s="168">
        <f>$E116*Salesforce!F117</f>
        <v>0.15833333333333333</v>
      </c>
      <c r="M116" s="167">
        <f>$E116*SAP!E117</f>
        <v>0.25</v>
      </c>
      <c r="N116" s="168">
        <f>$E116*SAP!F117</f>
        <v>0.15000000000000002</v>
      </c>
      <c r="O116" s="40"/>
      <c r="P116" s="40"/>
      <c r="Q116" s="40"/>
      <c r="R116" s="40"/>
      <c r="S116" s="40"/>
      <c r="T116" s="40"/>
      <c r="U116" s="40"/>
      <c r="V116" s="40"/>
      <c r="W116" s="40"/>
      <c r="X116" s="40"/>
      <c r="Y116" s="40"/>
      <c r="Z116" s="40"/>
      <c r="AA116" s="40"/>
      <c r="AB116" s="40"/>
    </row>
    <row r="117" spans="1:28" s="39" customFormat="1" ht="11.25" x14ac:dyDescent="0.2">
      <c r="A117" s="40"/>
      <c r="B117" s="37" t="str">
        <f>Evaluation!A102</f>
        <v>Create Work Packages</v>
      </c>
      <c r="C117" s="26"/>
      <c r="D117" s="26"/>
      <c r="E117" s="113">
        <v>0.25</v>
      </c>
      <c r="F117" s="26"/>
      <c r="G117" s="167">
        <f>$E117*Unearth!E118</f>
        <v>1.25</v>
      </c>
      <c r="H117" s="168">
        <f>$E117*Unearth!F118</f>
        <v>1.125</v>
      </c>
      <c r="I117" s="167">
        <f>$E117*ESRI!E118</f>
        <v>1.25</v>
      </c>
      <c r="J117" s="168">
        <f>$E117*ESRI!F118</f>
        <v>1.1666666666666667</v>
      </c>
      <c r="K117" s="167">
        <f>$E117*Salesforce!E118</f>
        <v>1.25</v>
      </c>
      <c r="L117" s="168">
        <f>$E117*Salesforce!F118</f>
        <v>1.1666666666666667</v>
      </c>
      <c r="M117" s="167">
        <f>$E117*SAP!E118</f>
        <v>1.25</v>
      </c>
      <c r="N117" s="168">
        <f>$E117*SAP!F118</f>
        <v>0.875</v>
      </c>
      <c r="O117" s="40"/>
      <c r="P117" s="40"/>
      <c r="Q117" s="40"/>
      <c r="R117" s="40"/>
      <c r="S117" s="40"/>
      <c r="T117" s="40"/>
      <c r="U117" s="40"/>
      <c r="V117" s="40"/>
      <c r="W117" s="40"/>
      <c r="X117" s="40"/>
      <c r="Y117" s="40"/>
      <c r="Z117" s="40"/>
      <c r="AA117" s="40"/>
      <c r="AB117" s="40"/>
    </row>
    <row r="118" spans="1:28" s="39" customFormat="1" ht="11.25" x14ac:dyDescent="0.2">
      <c r="A118" s="40"/>
      <c r="B118" s="37" t="str">
        <f>Evaluation!A103</f>
        <v>Configuration Capability</v>
      </c>
      <c r="C118" s="26"/>
      <c r="D118" s="26"/>
      <c r="E118" s="113">
        <v>0.1</v>
      </c>
      <c r="F118" s="26"/>
      <c r="G118" s="167">
        <f>$E118*Unearth!E119</f>
        <v>0.30000000000000004</v>
      </c>
      <c r="H118" s="168">
        <f>$E118*Unearth!F119</f>
        <v>0.31666666666666665</v>
      </c>
      <c r="I118" s="167">
        <f>$E118*ESRI!E119</f>
        <v>0.5</v>
      </c>
      <c r="J118" s="168">
        <f>$E118*ESRI!F119</f>
        <v>0.4</v>
      </c>
      <c r="K118" s="167">
        <f>$E118*Salesforce!E119</f>
        <v>0.5</v>
      </c>
      <c r="L118" s="168">
        <f>$E118*Salesforce!F119</f>
        <v>0.43333333333333335</v>
      </c>
      <c r="M118" s="167">
        <f>$E118*SAP!E119</f>
        <v>0.5</v>
      </c>
      <c r="N118" s="168">
        <f>$E118*SAP!F119</f>
        <v>0.13333333333333333</v>
      </c>
      <c r="O118" s="40"/>
      <c r="P118" s="40"/>
      <c r="Q118" s="40"/>
      <c r="R118" s="40"/>
      <c r="S118" s="40"/>
      <c r="T118" s="40"/>
      <c r="U118" s="40"/>
      <c r="V118" s="40"/>
      <c r="W118" s="40"/>
      <c r="X118" s="40"/>
      <c r="Y118" s="40"/>
      <c r="Z118" s="40"/>
      <c r="AA118" s="40"/>
      <c r="AB118" s="40"/>
    </row>
    <row r="119" spans="1:28" s="39" customFormat="1" ht="11.25" x14ac:dyDescent="0.2">
      <c r="A119" s="40"/>
      <c r="B119" s="37" t="str">
        <f>Evaluation!A104</f>
        <v>Task Dependencies/Constraints</v>
      </c>
      <c r="C119" s="26"/>
      <c r="D119" s="26"/>
      <c r="E119" s="113">
        <v>0.1</v>
      </c>
      <c r="F119" s="26"/>
      <c r="G119" s="167">
        <f>$E119*Unearth!E120</f>
        <v>0</v>
      </c>
      <c r="H119" s="168">
        <f>$E119*Unearth!F120</f>
        <v>0.1</v>
      </c>
      <c r="I119" s="167">
        <f>$E119*ESRI!E120</f>
        <v>0.30000000000000004</v>
      </c>
      <c r="J119" s="168">
        <f>$E119*ESRI!F120</f>
        <v>0.21666666666666667</v>
      </c>
      <c r="K119" s="167">
        <f>$E119*Salesforce!E120</f>
        <v>0.4</v>
      </c>
      <c r="L119" s="168">
        <f>$E119*Salesforce!F120</f>
        <v>0.45</v>
      </c>
      <c r="M119" s="167">
        <f>$E119*SAP!E120</f>
        <v>0.4</v>
      </c>
      <c r="N119" s="168">
        <f>$E119*SAP!F120</f>
        <v>0.28333333333333338</v>
      </c>
      <c r="O119" s="40"/>
      <c r="P119" s="40"/>
      <c r="Q119" s="40"/>
      <c r="R119" s="40"/>
      <c r="S119" s="40"/>
      <c r="T119" s="40"/>
      <c r="U119" s="40"/>
      <c r="V119" s="40"/>
      <c r="W119" s="40"/>
      <c r="X119" s="40"/>
      <c r="Y119" s="40"/>
      <c r="Z119" s="40"/>
      <c r="AA119" s="40"/>
      <c r="AB119" s="40"/>
    </row>
    <row r="120" spans="1:28" s="39" customFormat="1" ht="11.25" x14ac:dyDescent="0.2">
      <c r="A120" s="40"/>
      <c r="B120" s="37" t="str">
        <f>Evaluation!A105</f>
        <v xml:space="preserve">Task management </v>
      </c>
      <c r="C120" s="26"/>
      <c r="D120" s="26"/>
      <c r="E120" s="113">
        <v>0.1</v>
      </c>
      <c r="F120" s="26"/>
      <c r="G120" s="167">
        <f>$E120*Unearth!E121</f>
        <v>0.4</v>
      </c>
      <c r="H120" s="168">
        <f>$E120*Unearth!F121</f>
        <v>0.30000000000000004</v>
      </c>
      <c r="I120" s="167">
        <f>$E120*ESRI!E121</f>
        <v>0.5</v>
      </c>
      <c r="J120" s="168">
        <f>$E120*ESRI!F121</f>
        <v>0.4</v>
      </c>
      <c r="K120" s="167">
        <f>$E120*Salesforce!E121</f>
        <v>0.5</v>
      </c>
      <c r="L120" s="168">
        <f>$E120*Salesforce!F121</f>
        <v>0.46666666666666673</v>
      </c>
      <c r="M120" s="167">
        <f>$E120*SAP!E121</f>
        <v>0.5</v>
      </c>
      <c r="N120" s="168">
        <f>$E120*SAP!F121</f>
        <v>0.25</v>
      </c>
      <c r="O120" s="40"/>
      <c r="P120" s="40"/>
      <c r="Q120" s="40"/>
      <c r="R120" s="40"/>
      <c r="S120" s="40"/>
      <c r="T120" s="40"/>
      <c r="U120" s="40"/>
      <c r="V120" s="40"/>
      <c r="W120" s="40"/>
      <c r="X120" s="40"/>
      <c r="Y120" s="40"/>
      <c r="Z120" s="40"/>
      <c r="AA120" s="40"/>
      <c r="AB120" s="40"/>
    </row>
    <row r="121" spans="1:28" s="39" customFormat="1" ht="11.25" x14ac:dyDescent="0.2">
      <c r="A121" s="40"/>
      <c r="B121" s="37" t="str">
        <f>Evaluation!A106</f>
        <v>Workflow / Task Routing</v>
      </c>
      <c r="C121" s="26"/>
      <c r="D121" s="26"/>
      <c r="E121" s="113">
        <v>0.1</v>
      </c>
      <c r="F121" s="26"/>
      <c r="G121" s="167">
        <f>$E121*Unearth!E122</f>
        <v>0.4</v>
      </c>
      <c r="H121" s="168">
        <f>$E121*Unearth!F122</f>
        <v>0.31666666666666665</v>
      </c>
      <c r="I121" s="167">
        <f>$E121*ESRI!E122</f>
        <v>0.5</v>
      </c>
      <c r="J121" s="168">
        <f>$E121*ESRI!F122</f>
        <v>0.33333333333333337</v>
      </c>
      <c r="K121" s="167">
        <f>$E121*Salesforce!E122</f>
        <v>0.5</v>
      </c>
      <c r="L121" s="168">
        <f>$E121*Salesforce!F122</f>
        <v>0.46666666666666673</v>
      </c>
      <c r="M121" s="167">
        <f>$E121*SAP!E122</f>
        <v>0.5</v>
      </c>
      <c r="N121" s="168">
        <f>$E121*SAP!F122</f>
        <v>0.2</v>
      </c>
      <c r="O121" s="40"/>
      <c r="P121" s="40"/>
      <c r="Q121" s="40"/>
      <c r="R121" s="40"/>
      <c r="S121" s="40"/>
      <c r="T121" s="40"/>
      <c r="U121" s="40"/>
      <c r="V121" s="40"/>
      <c r="W121" s="40"/>
      <c r="X121" s="40"/>
      <c r="Y121" s="40"/>
      <c r="Z121" s="40"/>
      <c r="AA121" s="40"/>
      <c r="AB121" s="40"/>
    </row>
    <row r="122" spans="1:28" x14ac:dyDescent="0.25">
      <c r="A122" s="2"/>
      <c r="B122" s="13" t="str">
        <f>Evaluation!A107</f>
        <v>Dispatch</v>
      </c>
      <c r="C122" s="13"/>
      <c r="D122" s="6">
        <v>0.1</v>
      </c>
      <c r="E122" s="109" t="str">
        <f>IF(SUM(E123:E127) = 100%," ","ERROR")</f>
        <v xml:space="preserve"> </v>
      </c>
      <c r="F122" s="7"/>
      <c r="G122" s="169">
        <f t="shared" ref="G122:N122" si="55">$D122*SUM(G123:G127)</f>
        <v>0.26500000000000001</v>
      </c>
      <c r="H122" s="169">
        <f t="shared" si="55"/>
        <v>0.18083333333333335</v>
      </c>
      <c r="I122" s="169">
        <f t="shared" si="55"/>
        <v>0.48000000000000009</v>
      </c>
      <c r="J122" s="169">
        <f t="shared" si="55"/>
        <v>0.3658333333333334</v>
      </c>
      <c r="K122" s="169">
        <f t="shared" si="55"/>
        <v>0.49500000000000005</v>
      </c>
      <c r="L122" s="169">
        <f t="shared" si="55"/>
        <v>0.44083333333333335</v>
      </c>
      <c r="M122" s="169">
        <f t="shared" si="55"/>
        <v>0.5</v>
      </c>
      <c r="N122" s="169">
        <f t="shared" si="55"/>
        <v>0.19666666666666666</v>
      </c>
    </row>
    <row r="123" spans="1:28" s="39" customFormat="1" ht="11.25" x14ac:dyDescent="0.2">
      <c r="A123" s="40"/>
      <c r="B123" s="37" t="str">
        <f>Evaluation!A108</f>
        <v xml:space="preserve">Bulk dispatch of Capacity work to tree companies </v>
      </c>
      <c r="C123" s="26"/>
      <c r="D123" s="26"/>
      <c r="E123" s="112">
        <v>0.3</v>
      </c>
      <c r="F123" s="23"/>
      <c r="G123" s="167">
        <f>$E123*Unearth!E124</f>
        <v>0.89999999999999991</v>
      </c>
      <c r="H123" s="168">
        <f>$E123*Unearth!F124</f>
        <v>0.75</v>
      </c>
      <c r="I123" s="167">
        <f>$E123*ESRI!E124</f>
        <v>1.5</v>
      </c>
      <c r="J123" s="168">
        <f>$E123*ESRI!F124</f>
        <v>1.5</v>
      </c>
      <c r="K123" s="167">
        <f>$E123*Salesforce!E124</f>
        <v>1.5</v>
      </c>
      <c r="L123" s="168">
        <f>$E123*Salesforce!F124</f>
        <v>1.3499999999999999</v>
      </c>
      <c r="M123" s="167">
        <f>$E123*SAP!E124</f>
        <v>1.5</v>
      </c>
      <c r="N123" s="168">
        <f>$E123*SAP!F124</f>
        <v>0.95</v>
      </c>
      <c r="O123" s="40"/>
      <c r="P123" s="40"/>
      <c r="Q123" s="40"/>
      <c r="R123" s="40"/>
      <c r="S123" s="40"/>
      <c r="T123" s="40"/>
      <c r="U123" s="40"/>
      <c r="V123" s="40"/>
      <c r="W123" s="40"/>
      <c r="X123" s="40"/>
      <c r="Y123" s="40"/>
      <c r="Z123" s="40"/>
      <c r="AA123" s="40"/>
      <c r="AB123" s="40"/>
    </row>
    <row r="124" spans="1:28" s="39" customFormat="1" ht="11.25" x14ac:dyDescent="0.2">
      <c r="A124" s="40"/>
      <c r="B124" s="37" t="str">
        <f>Evaluation!A109</f>
        <v>Route Assignment and Optimization</v>
      </c>
      <c r="C124" s="26"/>
      <c r="D124" s="26"/>
      <c r="E124" s="112">
        <v>0.55000000000000004</v>
      </c>
      <c r="F124" s="23"/>
      <c r="G124" s="167">
        <f>$E124*Unearth!E125</f>
        <v>1.1000000000000001</v>
      </c>
      <c r="H124" s="168">
        <f>$E124*Unearth!F125</f>
        <v>0.64166666666666672</v>
      </c>
      <c r="I124" s="167">
        <f>$E124*ESRI!E125</f>
        <v>2.75</v>
      </c>
      <c r="J124" s="168">
        <f>$E124*ESRI!F125</f>
        <v>1.6500000000000001</v>
      </c>
      <c r="K124" s="167">
        <f>$E124*Salesforce!E125</f>
        <v>2.75</v>
      </c>
      <c r="L124" s="168">
        <f>$E124*Salesforce!F125</f>
        <v>2.4750000000000001</v>
      </c>
      <c r="M124" s="167">
        <f>$E124*SAP!E125</f>
        <v>2.75</v>
      </c>
      <c r="N124" s="168">
        <f>$E124*SAP!F125</f>
        <v>0.64166666666666672</v>
      </c>
      <c r="O124" s="40"/>
      <c r="P124" s="40"/>
      <c r="Q124" s="40"/>
      <c r="R124" s="40"/>
      <c r="S124" s="40"/>
      <c r="T124" s="40"/>
      <c r="U124" s="40"/>
      <c r="V124" s="40"/>
      <c r="W124" s="40"/>
      <c r="X124" s="40"/>
      <c r="Y124" s="40"/>
      <c r="Z124" s="40"/>
      <c r="AA124" s="40"/>
      <c r="AB124" s="40"/>
    </row>
    <row r="125" spans="1:28" s="39" customFormat="1" ht="11.25" x14ac:dyDescent="0.2">
      <c r="A125" s="40"/>
      <c r="B125" s="37" t="str">
        <f>Evaluation!A110</f>
        <v xml:space="preserve">Integration with External 3rd Resources </v>
      </c>
      <c r="C125" s="26"/>
      <c r="D125" s="26"/>
      <c r="E125" s="112">
        <v>0.05</v>
      </c>
      <c r="F125" s="23"/>
      <c r="G125" s="167">
        <f>$E125*Unearth!E126</f>
        <v>0.15000000000000002</v>
      </c>
      <c r="H125" s="168">
        <f>$E125*Unearth!F126</f>
        <v>0.125</v>
      </c>
      <c r="I125" s="167">
        <f>$E125*ESRI!E126</f>
        <v>0.25</v>
      </c>
      <c r="J125" s="168">
        <f>$E125*ESRI!F126</f>
        <v>0.17500000000000002</v>
      </c>
      <c r="K125" s="167">
        <f>$E125*Salesforce!E126</f>
        <v>0.2</v>
      </c>
      <c r="L125" s="168">
        <f>$E125*Salesforce!F126</f>
        <v>0.20833333333333337</v>
      </c>
      <c r="M125" s="167">
        <f>$E125*SAP!E126</f>
        <v>0.25</v>
      </c>
      <c r="N125" s="168">
        <f>$E125*SAP!F126</f>
        <v>8.3333333333333343E-2</v>
      </c>
      <c r="O125" s="40"/>
      <c r="P125" s="40"/>
      <c r="Q125" s="40"/>
      <c r="R125" s="40"/>
      <c r="S125" s="40"/>
      <c r="T125" s="40"/>
      <c r="U125" s="40"/>
      <c r="V125" s="40"/>
      <c r="W125" s="40"/>
      <c r="X125" s="40"/>
      <c r="Y125" s="40"/>
      <c r="Z125" s="40"/>
      <c r="AA125" s="40"/>
      <c r="AB125" s="40"/>
    </row>
    <row r="126" spans="1:28" s="39" customFormat="1" ht="11.25" x14ac:dyDescent="0.2">
      <c r="A126" s="40"/>
      <c r="B126" s="37" t="str">
        <f>Evaluation!A111</f>
        <v>Vendor and Contractor Communication</v>
      </c>
      <c r="C126" s="26"/>
      <c r="D126" s="26"/>
      <c r="E126" s="112">
        <v>0.05</v>
      </c>
      <c r="F126" s="23"/>
      <c r="G126" s="167">
        <f>$E126*Unearth!E127</f>
        <v>0.25</v>
      </c>
      <c r="H126" s="168">
        <f>$E126*Unearth!F127</f>
        <v>0.20833333333333337</v>
      </c>
      <c r="I126" s="167">
        <f>$E126*ESRI!E127</f>
        <v>0.15000000000000002</v>
      </c>
      <c r="J126" s="168">
        <f>$E126*ESRI!F127</f>
        <v>0.20833333333333337</v>
      </c>
      <c r="K126" s="167">
        <f>$E126*Salesforce!E127</f>
        <v>0.25</v>
      </c>
      <c r="L126" s="168">
        <f>$E126*Salesforce!F127</f>
        <v>0.2</v>
      </c>
      <c r="M126" s="167">
        <f>$E126*SAP!E127</f>
        <v>0.25</v>
      </c>
      <c r="N126" s="168">
        <f>$E126*SAP!F127</f>
        <v>9.1666666666666674E-2</v>
      </c>
      <c r="O126" s="40"/>
      <c r="P126" s="40"/>
      <c r="Q126" s="40"/>
      <c r="R126" s="40"/>
      <c r="S126" s="40"/>
      <c r="T126" s="40"/>
      <c r="U126" s="40"/>
      <c r="V126" s="40"/>
      <c r="W126" s="40"/>
      <c r="X126" s="40"/>
      <c r="Y126" s="40"/>
      <c r="Z126" s="40"/>
      <c r="AA126" s="40"/>
      <c r="AB126" s="40"/>
    </row>
    <row r="127" spans="1:28" s="39" customFormat="1" ht="11.25" x14ac:dyDescent="0.2">
      <c r="A127" s="40"/>
      <c r="B127" s="37" t="str">
        <f>Evaluation!A112</f>
        <v>Mobile/Field Work Creation for other groups within PG&amp;E</v>
      </c>
      <c r="C127" s="26"/>
      <c r="D127" s="26"/>
      <c r="E127" s="112">
        <v>0.05</v>
      </c>
      <c r="F127" s="23"/>
      <c r="G127" s="167">
        <f>$E127*Unearth!E128</f>
        <v>0.25</v>
      </c>
      <c r="H127" s="168">
        <f>$E127*Unearth!F128</f>
        <v>8.3333333333333343E-2</v>
      </c>
      <c r="I127" s="167">
        <f>$E127*ESRI!E128</f>
        <v>0.15000000000000002</v>
      </c>
      <c r="J127" s="168">
        <f>$E127*ESRI!F128</f>
        <v>0.125</v>
      </c>
      <c r="K127" s="167">
        <f>$E127*Salesforce!E128</f>
        <v>0.25</v>
      </c>
      <c r="L127" s="168">
        <f>$E127*Salesforce!F128</f>
        <v>0.17500000000000002</v>
      </c>
      <c r="M127" s="167">
        <f>$E127*SAP!E128</f>
        <v>0.25</v>
      </c>
      <c r="N127" s="168">
        <f>$E127*SAP!F128</f>
        <v>0.2</v>
      </c>
      <c r="O127" s="40"/>
      <c r="P127" s="40"/>
      <c r="Q127" s="40"/>
      <c r="R127" s="40"/>
      <c r="S127" s="40"/>
      <c r="T127" s="40"/>
      <c r="U127" s="40"/>
      <c r="V127" s="40"/>
      <c r="W127" s="40"/>
      <c r="X127" s="40"/>
      <c r="Y127" s="40"/>
      <c r="Z127" s="40"/>
      <c r="AA127" s="40"/>
      <c r="AB127" s="40"/>
    </row>
    <row r="128" spans="1:28" x14ac:dyDescent="0.25">
      <c r="A128" s="2"/>
      <c r="B128" s="13" t="str">
        <f>Evaluation!A113</f>
        <v>Execute - Field Updates</v>
      </c>
      <c r="C128" s="13"/>
      <c r="D128" s="6">
        <v>0.4</v>
      </c>
      <c r="E128" s="109" t="str">
        <f>IF(SUM(E129:E146) = 100%," ","ERROR")</f>
        <v xml:space="preserve"> </v>
      </c>
      <c r="F128" s="7"/>
      <c r="G128" s="169">
        <f t="shared" ref="G128:N128" si="56">$D128*SUM(G129:G146)</f>
        <v>1.64</v>
      </c>
      <c r="H128" s="169">
        <f t="shared" si="56"/>
        <v>1.5066666666666668</v>
      </c>
      <c r="I128" s="169">
        <f t="shared" si="56"/>
        <v>1.9600000000000002</v>
      </c>
      <c r="J128" s="169">
        <f t="shared" si="56"/>
        <v>1.7733333333333334</v>
      </c>
      <c r="K128" s="169">
        <f t="shared" si="56"/>
        <v>2</v>
      </c>
      <c r="L128" s="169">
        <f t="shared" si="56"/>
        <v>1.7633333333333334</v>
      </c>
      <c r="M128" s="169">
        <f t="shared" si="56"/>
        <v>1.9800000000000002</v>
      </c>
      <c r="N128" s="169">
        <f t="shared" si="56"/>
        <v>1.406666666666667</v>
      </c>
    </row>
    <row r="129" spans="1:28" s="39" customFormat="1" ht="11.25" x14ac:dyDescent="0.2">
      <c r="A129" s="40"/>
      <c r="B129" s="37" t="str">
        <f>Evaluation!A114</f>
        <v>Online /Offline Data</v>
      </c>
      <c r="C129" s="26"/>
      <c r="D129" s="26"/>
      <c r="E129" s="112">
        <v>0.05</v>
      </c>
      <c r="F129" s="23"/>
      <c r="G129" s="167">
        <f>$E129*Unearth!E130</f>
        <v>0.25</v>
      </c>
      <c r="H129" s="168">
        <f>$E129*Unearth!F130</f>
        <v>0.25</v>
      </c>
      <c r="I129" s="167">
        <f>$E129*ESRI!E130</f>
        <v>0.25</v>
      </c>
      <c r="J129" s="168">
        <f>$E129*ESRI!F130</f>
        <v>0.25</v>
      </c>
      <c r="K129" s="167">
        <f>$E129*Salesforce!E130</f>
        <v>0.25</v>
      </c>
      <c r="L129" s="168">
        <f>$E129*Salesforce!F130</f>
        <v>0.23333333333333336</v>
      </c>
      <c r="M129" s="167">
        <f>$E129*SAP!E130</f>
        <v>0.25</v>
      </c>
      <c r="N129" s="168">
        <f>$E129*SAP!F130</f>
        <v>0.14166666666666669</v>
      </c>
      <c r="O129" s="40"/>
      <c r="P129" s="40"/>
      <c r="Q129" s="40"/>
      <c r="R129" s="40"/>
      <c r="S129" s="40"/>
      <c r="T129" s="40"/>
      <c r="U129" s="40"/>
      <c r="V129" s="40"/>
      <c r="W129" s="40"/>
      <c r="X129" s="40"/>
      <c r="Y129" s="40"/>
      <c r="Z129" s="40"/>
      <c r="AA129" s="40"/>
      <c r="AB129" s="40"/>
    </row>
    <row r="130" spans="1:28" s="39" customFormat="1" ht="11.25" x14ac:dyDescent="0.2">
      <c r="A130" s="40"/>
      <c r="B130" s="37" t="str">
        <f>Evaluation!A115</f>
        <v>Capture supervisor feedback for task completion</v>
      </c>
      <c r="C130" s="26"/>
      <c r="D130" s="26"/>
      <c r="E130" s="112">
        <v>0.05</v>
      </c>
      <c r="F130" s="23"/>
      <c r="G130" s="167">
        <f>$E130*Unearth!E131</f>
        <v>0.25</v>
      </c>
      <c r="H130" s="168">
        <f>$E130*Unearth!F131</f>
        <v>0.15833333333333333</v>
      </c>
      <c r="I130" s="167">
        <f>$E130*ESRI!E131</f>
        <v>0.25</v>
      </c>
      <c r="J130" s="168">
        <f>$E130*ESRI!F131</f>
        <v>0.19166666666666668</v>
      </c>
      <c r="K130" s="167">
        <f>$E130*Salesforce!E131</f>
        <v>0.25</v>
      </c>
      <c r="L130" s="168">
        <f>$E130*Salesforce!F131</f>
        <v>0.22500000000000001</v>
      </c>
      <c r="M130" s="167">
        <f>$E130*SAP!E131</f>
        <v>0.25</v>
      </c>
      <c r="N130" s="168">
        <f>$E130*SAP!F131</f>
        <v>0.125</v>
      </c>
      <c r="O130" s="40"/>
      <c r="P130" s="40"/>
      <c r="Q130" s="40"/>
      <c r="R130" s="40"/>
      <c r="S130" s="40"/>
      <c r="T130" s="40"/>
      <c r="U130" s="40"/>
      <c r="V130" s="40"/>
      <c r="W130" s="40"/>
      <c r="X130" s="40"/>
      <c r="Y130" s="40"/>
      <c r="Z130" s="40"/>
      <c r="AA130" s="40"/>
      <c r="AB130" s="40"/>
    </row>
    <row r="131" spans="1:28" s="39" customFormat="1" ht="11.25" x14ac:dyDescent="0.2">
      <c r="A131" s="40"/>
      <c r="B131" s="37" t="str">
        <f>Evaluation!A116</f>
        <v>Business Validation</v>
      </c>
      <c r="C131" s="26"/>
      <c r="D131" s="26"/>
      <c r="E131" s="112">
        <v>0.1</v>
      </c>
      <c r="F131" s="23"/>
      <c r="G131" s="167">
        <f>$E131*Unearth!E132</f>
        <v>0</v>
      </c>
      <c r="H131" s="168">
        <f>$E131*Unearth!F132</f>
        <v>0.15000000000000002</v>
      </c>
      <c r="I131" s="167">
        <f>$E131*ESRI!E132</f>
        <v>0.5</v>
      </c>
      <c r="J131" s="168">
        <f>$E131*ESRI!F132</f>
        <v>0.38333333333333336</v>
      </c>
      <c r="K131" s="167">
        <f>$E131*Salesforce!E132</f>
        <v>0.5</v>
      </c>
      <c r="L131" s="168">
        <f>$E131*Salesforce!F132</f>
        <v>0.43333333333333335</v>
      </c>
      <c r="M131" s="167">
        <f>$E131*SAP!E132</f>
        <v>0.5</v>
      </c>
      <c r="N131" s="168">
        <f>$E131*SAP!F132</f>
        <v>0.3666666666666667</v>
      </c>
      <c r="O131" s="40"/>
      <c r="P131" s="40"/>
      <c r="Q131" s="40"/>
      <c r="R131" s="40"/>
      <c r="S131" s="40"/>
      <c r="T131" s="40"/>
      <c r="U131" s="40"/>
      <c r="V131" s="40"/>
      <c r="W131" s="40"/>
      <c r="X131" s="40"/>
      <c r="Y131" s="40"/>
      <c r="Z131" s="40"/>
      <c r="AA131" s="40"/>
      <c r="AB131" s="40"/>
    </row>
    <row r="132" spans="1:28" s="39" customFormat="1" ht="11.25" x14ac:dyDescent="0.2">
      <c r="A132" s="40"/>
      <c r="B132" s="37" t="str">
        <f>Evaluation!A117</f>
        <v>Ability to attach media files to task/workflow step</v>
      </c>
      <c r="C132" s="26"/>
      <c r="D132" s="26"/>
      <c r="E132" s="112">
        <v>0.05</v>
      </c>
      <c r="F132" s="23"/>
      <c r="G132" s="167">
        <f>$E132*Unearth!E133</f>
        <v>0.25</v>
      </c>
      <c r="H132" s="168">
        <f>$E132*Unearth!F133</f>
        <v>0.23333333333333336</v>
      </c>
      <c r="I132" s="167">
        <f>$E132*ESRI!E133</f>
        <v>0.25</v>
      </c>
      <c r="J132" s="168">
        <f>$E132*ESRI!F133</f>
        <v>0.25</v>
      </c>
      <c r="K132" s="167">
        <f>$E132*Salesforce!E133</f>
        <v>0.25</v>
      </c>
      <c r="L132" s="168">
        <f>$E132*Salesforce!F133</f>
        <v>0.25</v>
      </c>
      <c r="M132" s="167">
        <f>$E132*SAP!E133</f>
        <v>0.25</v>
      </c>
      <c r="N132" s="168">
        <f>$E132*SAP!F133</f>
        <v>0.18333333333333335</v>
      </c>
      <c r="O132" s="40"/>
      <c r="P132" s="40"/>
      <c r="Q132" s="40"/>
      <c r="R132" s="40"/>
      <c r="S132" s="40"/>
      <c r="T132" s="40"/>
      <c r="U132" s="40"/>
      <c r="V132" s="40"/>
      <c r="W132" s="40"/>
      <c r="X132" s="40"/>
      <c r="Y132" s="40"/>
      <c r="Z132" s="40"/>
      <c r="AA132" s="40"/>
      <c r="AB132" s="40"/>
    </row>
    <row r="133" spans="1:28" s="39" customFormat="1" ht="11.25" x14ac:dyDescent="0.2">
      <c r="A133" s="40"/>
      <c r="B133" s="37" t="str">
        <f>Evaluation!A118</f>
        <v>Access veg point and asset details and media files during work execution</v>
      </c>
      <c r="C133" s="26"/>
      <c r="D133" s="26"/>
      <c r="E133" s="112">
        <v>0.1</v>
      </c>
      <c r="F133" s="23"/>
      <c r="G133" s="167">
        <f>$E133*Unearth!E134</f>
        <v>0.5</v>
      </c>
      <c r="H133" s="168">
        <f>$E133*Unearth!F134</f>
        <v>0.46666666666666673</v>
      </c>
      <c r="I133" s="167">
        <f>$E133*ESRI!E134</f>
        <v>0.5</v>
      </c>
      <c r="J133" s="168">
        <f>$E133*ESRI!F134</f>
        <v>0.5</v>
      </c>
      <c r="K133" s="167">
        <f>$E133*Salesforce!E134</f>
        <v>0.5</v>
      </c>
      <c r="L133" s="168">
        <f>$E133*Salesforce!F134</f>
        <v>0.48333333333333334</v>
      </c>
      <c r="M133" s="167">
        <f>$E133*SAP!E134</f>
        <v>0.5</v>
      </c>
      <c r="N133" s="168">
        <f>$E133*SAP!F134</f>
        <v>0.4</v>
      </c>
      <c r="O133" s="40"/>
      <c r="P133" s="40"/>
      <c r="Q133" s="40"/>
      <c r="R133" s="40"/>
      <c r="S133" s="40"/>
      <c r="T133" s="40"/>
      <c r="U133" s="40"/>
      <c r="V133" s="40"/>
      <c r="W133" s="40"/>
      <c r="X133" s="40"/>
      <c r="Y133" s="40"/>
      <c r="Z133" s="40"/>
      <c r="AA133" s="40"/>
      <c r="AB133" s="40"/>
    </row>
    <row r="134" spans="1:28" s="39" customFormat="1" ht="11.25" x14ac:dyDescent="0.2">
      <c r="A134" s="40"/>
      <c r="B134" s="37" t="str">
        <f>Evaluation!A119</f>
        <v>All supporting documentation available electronically</v>
      </c>
      <c r="C134" s="26"/>
      <c r="D134" s="26"/>
      <c r="E134" s="112">
        <v>0.05</v>
      </c>
      <c r="F134" s="23"/>
      <c r="G134" s="167">
        <f>$E134*Unearth!E135</f>
        <v>0.25</v>
      </c>
      <c r="H134" s="168">
        <f>$E134*Unearth!F135</f>
        <v>0.19166666666666668</v>
      </c>
      <c r="I134" s="167">
        <f>$E134*ESRI!E135</f>
        <v>0.25</v>
      </c>
      <c r="J134" s="168">
        <f>$E134*ESRI!F135</f>
        <v>0.20833333333333337</v>
      </c>
      <c r="K134" s="167">
        <f>$E134*Salesforce!E135</f>
        <v>0.25</v>
      </c>
      <c r="L134" s="168">
        <f>$E134*Salesforce!F135</f>
        <v>0.23333333333333336</v>
      </c>
      <c r="M134" s="167">
        <f>$E134*SAP!E135</f>
        <v>0.25</v>
      </c>
      <c r="N134" s="168">
        <f>$E134*SAP!F135</f>
        <v>0.21666666666666667</v>
      </c>
      <c r="O134" s="40"/>
      <c r="P134" s="40"/>
      <c r="Q134" s="40"/>
      <c r="R134" s="40"/>
      <c r="S134" s="40"/>
      <c r="T134" s="40"/>
      <c r="U134" s="40"/>
      <c r="V134" s="40"/>
      <c r="W134" s="40"/>
      <c r="X134" s="40"/>
      <c r="Y134" s="40"/>
      <c r="Z134" s="40"/>
      <c r="AA134" s="40"/>
      <c r="AB134" s="40"/>
    </row>
    <row r="135" spans="1:28" s="39" customFormat="1" ht="11.25" x14ac:dyDescent="0.2">
      <c r="A135" s="40"/>
      <c r="B135" s="37" t="str">
        <f>Evaluation!A120</f>
        <v>Automatically record task and job completion</v>
      </c>
      <c r="C135" s="26"/>
      <c r="D135" s="26"/>
      <c r="E135" s="112">
        <v>0.05</v>
      </c>
      <c r="F135" s="23"/>
      <c r="G135" s="167">
        <f>$E135*Unearth!E136</f>
        <v>0.2</v>
      </c>
      <c r="H135" s="168">
        <f>$E135*Unearth!F136</f>
        <v>0.21666666666666667</v>
      </c>
      <c r="I135" s="167">
        <f>$E135*ESRI!E136</f>
        <v>0.25</v>
      </c>
      <c r="J135" s="168">
        <f>$E135*ESRI!F136</f>
        <v>0.22500000000000001</v>
      </c>
      <c r="K135" s="167">
        <f>$E135*Salesforce!E136</f>
        <v>0.25</v>
      </c>
      <c r="L135" s="168">
        <f>$E135*Salesforce!F136</f>
        <v>0.24166666666666667</v>
      </c>
      <c r="M135" s="167">
        <f>$E135*SAP!E136</f>
        <v>0.2</v>
      </c>
      <c r="N135" s="168">
        <f>$E135*SAP!F136</f>
        <v>0.18333333333333335</v>
      </c>
      <c r="O135" s="40"/>
      <c r="P135" s="40"/>
      <c r="Q135" s="40"/>
      <c r="R135" s="40"/>
      <c r="S135" s="40"/>
      <c r="T135" s="40"/>
      <c r="U135" s="40"/>
      <c r="V135" s="40"/>
      <c r="W135" s="40"/>
      <c r="X135" s="40"/>
      <c r="Y135" s="40"/>
      <c r="Z135" s="40"/>
      <c r="AA135" s="40"/>
      <c r="AB135" s="40"/>
    </row>
    <row r="136" spans="1:28" s="39" customFormat="1" ht="11.25" x14ac:dyDescent="0.2">
      <c r="A136" s="40"/>
      <c r="B136" s="37" t="str">
        <f>Evaluation!A121</f>
        <v>Drawing Feature Integration with GIS for Map/Field corrections</v>
      </c>
      <c r="C136" s="26"/>
      <c r="D136" s="26"/>
      <c r="E136" s="112">
        <v>0.05</v>
      </c>
      <c r="F136" s="23"/>
      <c r="G136" s="167">
        <f>$E136*Unearth!E137</f>
        <v>0.2</v>
      </c>
      <c r="H136" s="168">
        <f>$E136*Unearth!F137</f>
        <v>0.19166666666666668</v>
      </c>
      <c r="I136" s="167">
        <f>$E136*ESRI!E137</f>
        <v>0.25</v>
      </c>
      <c r="J136" s="168">
        <f>$E136*ESRI!F137</f>
        <v>0.22500000000000001</v>
      </c>
      <c r="K136" s="167">
        <f>$E136*Salesforce!E137</f>
        <v>0.25</v>
      </c>
      <c r="L136" s="168">
        <f>$E136*Salesforce!F137</f>
        <v>0.16666666666666669</v>
      </c>
      <c r="M136" s="167">
        <f>$E136*SAP!E137</f>
        <v>0.25</v>
      </c>
      <c r="N136" s="168">
        <f>$E136*SAP!F137</f>
        <v>0.13333333333333333</v>
      </c>
      <c r="O136" s="40"/>
      <c r="P136" s="40"/>
      <c r="Q136" s="40"/>
      <c r="R136" s="40"/>
      <c r="S136" s="40"/>
      <c r="T136" s="40"/>
      <c r="U136" s="40"/>
      <c r="V136" s="40"/>
      <c r="W136" s="40"/>
      <c r="X136" s="40"/>
      <c r="Y136" s="40"/>
      <c r="Z136" s="40"/>
      <c r="AA136" s="40"/>
      <c r="AB136" s="40"/>
    </row>
    <row r="137" spans="1:28" s="39" customFormat="1" ht="11.25" x14ac:dyDescent="0.2">
      <c r="A137" s="40"/>
      <c r="B137" s="37" t="str">
        <f>Evaluation!A122</f>
        <v>Link follow up tasks raised from field with parent task</v>
      </c>
      <c r="C137" s="26"/>
      <c r="D137" s="26"/>
      <c r="E137" s="112">
        <v>0.05</v>
      </c>
      <c r="F137" s="23"/>
      <c r="G137" s="167">
        <f>$E137*Unearth!E138</f>
        <v>0.25</v>
      </c>
      <c r="H137" s="168">
        <f>$E137*Unearth!F138</f>
        <v>0.22500000000000001</v>
      </c>
      <c r="I137" s="167">
        <f>$E137*ESRI!E138</f>
        <v>0.25</v>
      </c>
      <c r="J137" s="168">
        <f>$E137*ESRI!F138</f>
        <v>0.24166666666666667</v>
      </c>
      <c r="K137" s="167">
        <f>$E137*Salesforce!E138</f>
        <v>0.25</v>
      </c>
      <c r="L137" s="168">
        <f>$E137*Salesforce!F138</f>
        <v>0.23333333333333336</v>
      </c>
      <c r="M137" s="167">
        <f>$E137*SAP!E138</f>
        <v>0.25</v>
      </c>
      <c r="N137" s="168">
        <f>$E137*SAP!F138</f>
        <v>0.23333333333333336</v>
      </c>
      <c r="O137" s="40"/>
      <c r="P137" s="40"/>
      <c r="Q137" s="40"/>
      <c r="R137" s="40"/>
      <c r="S137" s="40"/>
      <c r="T137" s="40"/>
      <c r="U137" s="40"/>
      <c r="V137" s="40"/>
      <c r="W137" s="40"/>
      <c r="X137" s="40"/>
      <c r="Y137" s="40"/>
      <c r="Z137" s="40"/>
      <c r="AA137" s="40"/>
      <c r="AB137" s="40"/>
    </row>
    <row r="138" spans="1:28" s="39" customFormat="1" ht="11.25" x14ac:dyDescent="0.2">
      <c r="A138" s="40"/>
      <c r="B138" s="37" t="str">
        <f>Evaluation!A123</f>
        <v>Operations Integrity</v>
      </c>
      <c r="C138" s="26"/>
      <c r="D138" s="26"/>
      <c r="E138" s="112">
        <v>0.05</v>
      </c>
      <c r="F138" s="23"/>
      <c r="G138" s="167">
        <f>$E138*Unearth!E139</f>
        <v>0.25</v>
      </c>
      <c r="H138" s="168">
        <f>$E138*Unearth!F139</f>
        <v>0.18333333333333335</v>
      </c>
      <c r="I138" s="167">
        <f>$E138*ESRI!E139</f>
        <v>0.15000000000000002</v>
      </c>
      <c r="J138" s="168">
        <f>$E138*ESRI!F139</f>
        <v>0.15000000000000002</v>
      </c>
      <c r="K138" s="167">
        <f>$E138*Salesforce!E139</f>
        <v>0.25</v>
      </c>
      <c r="L138" s="168">
        <f>$E138*Salesforce!F139</f>
        <v>0.22500000000000001</v>
      </c>
      <c r="M138" s="167">
        <f>$E138*SAP!E139</f>
        <v>0.25</v>
      </c>
      <c r="N138" s="168">
        <f>$E138*SAP!F139</f>
        <v>0.2</v>
      </c>
      <c r="O138" s="40"/>
      <c r="P138" s="40"/>
      <c r="Q138" s="40"/>
      <c r="R138" s="40"/>
      <c r="S138" s="40"/>
      <c r="T138" s="40"/>
      <c r="U138" s="40"/>
      <c r="V138" s="40"/>
      <c r="W138" s="40"/>
      <c r="X138" s="40"/>
      <c r="Y138" s="40"/>
      <c r="Z138" s="40"/>
      <c r="AA138" s="40"/>
      <c r="AB138" s="40"/>
    </row>
    <row r="139" spans="1:28" s="39" customFormat="1" ht="11.25" x14ac:dyDescent="0.2">
      <c r="A139" s="40"/>
      <c r="B139" s="37" t="str">
        <f>Evaluation!A124</f>
        <v>Retrieve Assigned Tasks and Accept/Reject/Delegate</v>
      </c>
      <c r="C139" s="26"/>
      <c r="D139" s="26"/>
      <c r="E139" s="112">
        <v>0.05</v>
      </c>
      <c r="F139" s="23"/>
      <c r="G139" s="167">
        <f>$E139*Unearth!E140</f>
        <v>0.25</v>
      </c>
      <c r="H139" s="168">
        <f>$E139*Unearth!F140</f>
        <v>0.17500000000000002</v>
      </c>
      <c r="I139" s="167">
        <f>$E139*ESRI!E140</f>
        <v>0.25</v>
      </c>
      <c r="J139" s="168">
        <f>$E139*ESRI!F140</f>
        <v>0.17500000000000002</v>
      </c>
      <c r="K139" s="167">
        <f>$E139*Salesforce!E140</f>
        <v>0.25</v>
      </c>
      <c r="L139" s="168">
        <f>$E139*Salesforce!F140</f>
        <v>0.2</v>
      </c>
      <c r="M139" s="167">
        <f>$E139*SAP!E140</f>
        <v>0.25</v>
      </c>
      <c r="N139" s="168">
        <f>$E139*SAP!F140</f>
        <v>0.15833333333333333</v>
      </c>
      <c r="O139" s="40"/>
      <c r="P139" s="40"/>
      <c r="Q139" s="40"/>
      <c r="R139" s="40"/>
      <c r="S139" s="40"/>
      <c r="T139" s="40"/>
      <c r="U139" s="40"/>
      <c r="V139" s="40"/>
      <c r="W139" s="40"/>
      <c r="X139" s="40"/>
      <c r="Y139" s="40"/>
      <c r="Z139" s="40"/>
      <c r="AA139" s="40"/>
      <c r="AB139" s="40"/>
    </row>
    <row r="140" spans="1:28" s="39" customFormat="1" ht="11.25" x14ac:dyDescent="0.2">
      <c r="A140" s="40"/>
      <c r="B140" s="37" t="str">
        <f>Evaluation!A125</f>
        <v>Risk events</v>
      </c>
      <c r="C140" s="26"/>
      <c r="D140" s="26"/>
      <c r="E140" s="112">
        <v>0.05</v>
      </c>
      <c r="F140" s="23"/>
      <c r="G140" s="167">
        <f>$E140*Unearth!E141</f>
        <v>0.25</v>
      </c>
      <c r="H140" s="168">
        <f>$E140*Unearth!F141</f>
        <v>0.19166666666666668</v>
      </c>
      <c r="I140" s="167">
        <f>$E140*ESRI!E141</f>
        <v>0.25</v>
      </c>
      <c r="J140" s="168">
        <f>$E140*ESRI!F141</f>
        <v>0.21666666666666667</v>
      </c>
      <c r="K140" s="167">
        <f>$E140*Salesforce!E141</f>
        <v>0.25</v>
      </c>
      <c r="L140" s="168">
        <f>$E140*Salesforce!F141</f>
        <v>0.15833333333333333</v>
      </c>
      <c r="M140" s="167">
        <f>$E140*SAP!E141</f>
        <v>0.25</v>
      </c>
      <c r="N140" s="168">
        <f>$E140*SAP!F141</f>
        <v>0.1</v>
      </c>
      <c r="O140" s="40"/>
      <c r="P140" s="40"/>
      <c r="Q140" s="40"/>
      <c r="R140" s="40"/>
      <c r="S140" s="40"/>
      <c r="T140" s="40"/>
      <c r="U140" s="40"/>
      <c r="V140" s="40"/>
      <c r="W140" s="40"/>
      <c r="X140" s="40"/>
      <c r="Y140" s="40"/>
      <c r="Z140" s="40"/>
      <c r="AA140" s="40"/>
      <c r="AB140" s="40"/>
    </row>
    <row r="141" spans="1:28" s="39" customFormat="1" ht="11.25" x14ac:dyDescent="0.2">
      <c r="A141" s="40"/>
      <c r="B141" s="37" t="str">
        <f>Evaluation!A126</f>
        <v>Training needs - online</v>
      </c>
      <c r="C141" s="26"/>
      <c r="D141" s="26"/>
      <c r="E141" s="112">
        <v>0.05</v>
      </c>
      <c r="F141" s="23"/>
      <c r="G141" s="167">
        <f>$E141*Unearth!E142</f>
        <v>0.2</v>
      </c>
      <c r="H141" s="168">
        <f>$E141*Unearth!F142</f>
        <v>0.14166666666666669</v>
      </c>
      <c r="I141" s="167">
        <f>$E141*ESRI!E142</f>
        <v>0.25</v>
      </c>
      <c r="J141" s="168">
        <f>$E141*ESRI!F142</f>
        <v>0.2</v>
      </c>
      <c r="K141" s="167">
        <f>$E141*Salesforce!E142</f>
        <v>0.25</v>
      </c>
      <c r="L141" s="168">
        <f>$E141*Salesforce!F142</f>
        <v>0.20833333333333337</v>
      </c>
      <c r="M141" s="167">
        <f>$E141*SAP!E142</f>
        <v>0.25</v>
      </c>
      <c r="N141" s="168">
        <f>$E141*SAP!F142</f>
        <v>0.16666666666666669</v>
      </c>
      <c r="O141" s="40"/>
      <c r="P141" s="40"/>
      <c r="Q141" s="40"/>
      <c r="R141" s="40"/>
      <c r="S141" s="40"/>
      <c r="T141" s="40"/>
      <c r="U141" s="40"/>
      <c r="V141" s="40"/>
      <c r="W141" s="40"/>
      <c r="X141" s="40"/>
      <c r="Y141" s="40"/>
      <c r="Z141" s="40"/>
      <c r="AA141" s="40"/>
      <c r="AB141" s="40"/>
    </row>
    <row r="142" spans="1:28" s="39" customFormat="1" ht="11.25" x14ac:dyDescent="0.2">
      <c r="A142" s="40"/>
      <c r="B142" s="37" t="str">
        <f>Evaluation!A127</f>
        <v>View asset, location and customer information using handheld</v>
      </c>
      <c r="C142" s="26"/>
      <c r="D142" s="26"/>
      <c r="E142" s="112">
        <v>0.05</v>
      </c>
      <c r="F142" s="23"/>
      <c r="G142" s="167">
        <f>$E142*Unearth!E143</f>
        <v>0.25</v>
      </c>
      <c r="H142" s="168">
        <f>$E142*Unearth!F143</f>
        <v>0.23333333333333336</v>
      </c>
      <c r="I142" s="167">
        <f>$E142*ESRI!E143</f>
        <v>0.25</v>
      </c>
      <c r="J142" s="168">
        <f>$E142*ESRI!F143</f>
        <v>0.24166666666666667</v>
      </c>
      <c r="K142" s="167">
        <f>$E142*Salesforce!E143</f>
        <v>0.25</v>
      </c>
      <c r="L142" s="168">
        <f>$E142*Salesforce!F143</f>
        <v>0.22500000000000001</v>
      </c>
      <c r="M142" s="167">
        <f>$E142*SAP!E143</f>
        <v>0.25</v>
      </c>
      <c r="N142" s="168">
        <f>$E142*SAP!F143</f>
        <v>0.2</v>
      </c>
      <c r="O142" s="40"/>
      <c r="P142" s="40"/>
      <c r="Q142" s="40"/>
      <c r="R142" s="40"/>
      <c r="S142" s="40"/>
      <c r="T142" s="40"/>
      <c r="U142" s="40"/>
      <c r="V142" s="40"/>
      <c r="W142" s="40"/>
      <c r="X142" s="40"/>
      <c r="Y142" s="40"/>
      <c r="Z142" s="40"/>
      <c r="AA142" s="40"/>
      <c r="AB142" s="40"/>
    </row>
    <row r="143" spans="1:28" s="39" customFormat="1" ht="11.25" x14ac:dyDescent="0.2">
      <c r="A143" s="40"/>
      <c r="B143" s="37" t="str">
        <f>Evaluation!A128</f>
        <v>GIS functionalities for Mobile</v>
      </c>
      <c r="C143" s="26"/>
      <c r="D143" s="26"/>
      <c r="E143" s="112">
        <v>0.05</v>
      </c>
      <c r="F143" s="23"/>
      <c r="G143" s="167">
        <f>$E143*Unearth!E144</f>
        <v>0.25</v>
      </c>
      <c r="H143" s="168">
        <f>$E143*Unearth!F144</f>
        <v>0.2</v>
      </c>
      <c r="I143" s="167">
        <f>$E143*ESRI!E144</f>
        <v>0.25</v>
      </c>
      <c r="J143" s="168">
        <f>$E143*ESRI!F144</f>
        <v>0.25</v>
      </c>
      <c r="K143" s="167">
        <f>$E143*Salesforce!E144</f>
        <v>0.25</v>
      </c>
      <c r="L143" s="168">
        <f>$E143*Salesforce!F144</f>
        <v>0.18333333333333335</v>
      </c>
      <c r="M143" s="167">
        <f>$E143*SAP!E144</f>
        <v>0.25</v>
      </c>
      <c r="N143" s="168">
        <f>$E143*SAP!F144</f>
        <v>0.13333333333333333</v>
      </c>
      <c r="O143" s="40"/>
      <c r="P143" s="40"/>
      <c r="Q143" s="40"/>
      <c r="R143" s="40"/>
      <c r="S143" s="40"/>
      <c r="T143" s="40"/>
      <c r="U143" s="40"/>
      <c r="V143" s="40"/>
      <c r="W143" s="40"/>
      <c r="X143" s="40"/>
      <c r="Y143" s="40"/>
      <c r="Z143" s="40"/>
      <c r="AA143" s="40"/>
      <c r="AB143" s="40"/>
    </row>
    <row r="144" spans="1:28" s="39" customFormat="1" ht="11.25" x14ac:dyDescent="0.2">
      <c r="A144" s="40"/>
      <c r="B144" s="37" t="str">
        <f>Evaluation!A129</f>
        <v>GPS Tracking</v>
      </c>
      <c r="C144" s="26"/>
      <c r="D144" s="26"/>
      <c r="E144" s="112">
        <v>0.05</v>
      </c>
      <c r="F144" s="23"/>
      <c r="G144" s="167">
        <f>$E144*Unearth!E145</f>
        <v>0.25</v>
      </c>
      <c r="H144" s="168">
        <f>$E144*Unearth!F145</f>
        <v>0.25</v>
      </c>
      <c r="I144" s="167">
        <f>$E144*ESRI!E145</f>
        <v>0.25</v>
      </c>
      <c r="J144" s="168">
        <f>$E144*ESRI!F145</f>
        <v>0.25</v>
      </c>
      <c r="K144" s="167">
        <f>$E144*Salesforce!E145</f>
        <v>0.25</v>
      </c>
      <c r="L144" s="168">
        <f>$E144*Salesforce!F145</f>
        <v>0.24166666666666667</v>
      </c>
      <c r="M144" s="167">
        <f>$E144*SAP!E145</f>
        <v>0.25</v>
      </c>
      <c r="N144" s="168">
        <f>$E144*SAP!F145</f>
        <v>0.21666666666666667</v>
      </c>
      <c r="O144" s="40"/>
      <c r="P144" s="40"/>
      <c r="Q144" s="40"/>
      <c r="R144" s="40"/>
      <c r="S144" s="40"/>
      <c r="T144" s="40"/>
      <c r="U144" s="40"/>
      <c r="V144" s="40"/>
      <c r="W144" s="40"/>
      <c r="X144" s="40"/>
      <c r="Y144" s="40"/>
      <c r="Z144" s="40"/>
      <c r="AA144" s="40"/>
      <c r="AB144" s="40"/>
    </row>
    <row r="145" spans="1:28" s="39" customFormat="1" ht="11.25" x14ac:dyDescent="0.2">
      <c r="A145" s="40"/>
      <c r="B145" s="37" t="str">
        <f>Evaluation!A130</f>
        <v>Real-Time Locate /Field Technician Location</v>
      </c>
      <c r="C145" s="26"/>
      <c r="D145" s="26"/>
      <c r="E145" s="112">
        <v>0.05</v>
      </c>
      <c r="F145" s="23"/>
      <c r="G145" s="167">
        <f>$E145*Unearth!E146</f>
        <v>0</v>
      </c>
      <c r="H145" s="168">
        <f>$E145*Unearth!F146</f>
        <v>0.10833333333333334</v>
      </c>
      <c r="I145" s="167">
        <f>$E145*ESRI!E146</f>
        <v>0.25</v>
      </c>
      <c r="J145" s="168">
        <f>$E145*ESRI!F146</f>
        <v>0.24166666666666667</v>
      </c>
      <c r="K145" s="167">
        <f>$E145*Salesforce!E146</f>
        <v>0.25</v>
      </c>
      <c r="L145" s="168">
        <f>$E145*Salesforce!F146</f>
        <v>0.23333333333333336</v>
      </c>
      <c r="M145" s="167">
        <f>$E145*SAP!E146</f>
        <v>0.25</v>
      </c>
      <c r="N145" s="168">
        <f>$E145*SAP!F146</f>
        <v>0.2</v>
      </c>
      <c r="O145" s="40"/>
      <c r="P145" s="40"/>
      <c r="Q145" s="40"/>
      <c r="R145" s="40"/>
      <c r="S145" s="40"/>
      <c r="T145" s="40"/>
      <c r="U145" s="40"/>
      <c r="V145" s="40"/>
      <c r="W145" s="40"/>
      <c r="X145" s="40"/>
      <c r="Y145" s="40"/>
      <c r="Z145" s="40"/>
      <c r="AA145" s="40"/>
      <c r="AB145" s="40"/>
    </row>
    <row r="146" spans="1:28" s="39" customFormat="1" ht="11.25" x14ac:dyDescent="0.2">
      <c r="A146" s="40"/>
      <c r="B146" s="37" t="str">
        <f>Evaluation!A131</f>
        <v>View nearby jobs and their crew details</v>
      </c>
      <c r="C146" s="26"/>
      <c r="D146" s="26"/>
      <c r="E146" s="112">
        <v>0.05</v>
      </c>
      <c r="F146" s="23"/>
      <c r="G146" s="167">
        <f>$E146*Unearth!E147</f>
        <v>0.25</v>
      </c>
      <c r="H146" s="168">
        <f>$E146*Unearth!F147</f>
        <v>0.2</v>
      </c>
      <c r="I146" s="167">
        <f>$E146*ESRI!E147</f>
        <v>0.25</v>
      </c>
      <c r="J146" s="168">
        <f>$E146*ESRI!F147</f>
        <v>0.23333333333333336</v>
      </c>
      <c r="K146" s="167">
        <f>$E146*Salesforce!E147</f>
        <v>0.25</v>
      </c>
      <c r="L146" s="168">
        <f>$E146*Salesforce!F147</f>
        <v>0.23333333333333336</v>
      </c>
      <c r="M146" s="167">
        <f>$E146*SAP!E147</f>
        <v>0.25</v>
      </c>
      <c r="N146" s="168">
        <f>$E146*SAP!F147</f>
        <v>0.15833333333333333</v>
      </c>
      <c r="O146" s="40"/>
      <c r="P146" s="40"/>
      <c r="Q146" s="40"/>
      <c r="R146" s="40"/>
      <c r="S146" s="40"/>
      <c r="T146" s="40"/>
      <c r="U146" s="40"/>
      <c r="V146" s="40"/>
      <c r="W146" s="40"/>
      <c r="X146" s="40"/>
      <c r="Y146" s="40"/>
      <c r="Z146" s="40"/>
      <c r="AA146" s="40"/>
      <c r="AB146" s="40"/>
    </row>
    <row r="147" spans="1:28" s="39" customFormat="1" collapsed="1" x14ac:dyDescent="0.25">
      <c r="A147" s="40"/>
      <c r="B147" s="25" t="str">
        <f>Evaluation!A132</f>
        <v>User Experience</v>
      </c>
      <c r="C147" s="13"/>
      <c r="D147" s="6">
        <v>0.25</v>
      </c>
      <c r="E147" s="109" t="str">
        <f>IF(SUM(E148:E151) = 100%," ","ERROR")</f>
        <v xml:space="preserve"> </v>
      </c>
      <c r="F147" s="17"/>
      <c r="G147" s="172">
        <f t="shared" ref="G147:N147" si="57">$D147*SUM(G148:G151)</f>
        <v>1.2</v>
      </c>
      <c r="H147" s="172">
        <f t="shared" si="57"/>
        <v>0.76666666666666661</v>
      </c>
      <c r="I147" s="172">
        <f t="shared" si="57"/>
        <v>0.95</v>
      </c>
      <c r="J147" s="172">
        <f t="shared" si="57"/>
        <v>1.1416666666666666</v>
      </c>
      <c r="K147" s="172">
        <f t="shared" si="57"/>
        <v>1.25</v>
      </c>
      <c r="L147" s="172">
        <f t="shared" si="57"/>
        <v>0.9458333333333333</v>
      </c>
      <c r="M147" s="172">
        <f t="shared" si="57"/>
        <v>1.25</v>
      </c>
      <c r="N147" s="172">
        <f t="shared" si="57"/>
        <v>0.35416666666666669</v>
      </c>
      <c r="O147" s="40"/>
      <c r="P147" s="40"/>
      <c r="Q147" s="40"/>
      <c r="R147" s="40"/>
      <c r="S147" s="40"/>
      <c r="T147" s="40"/>
      <c r="U147" s="40"/>
      <c r="V147" s="40"/>
      <c r="W147" s="40"/>
      <c r="X147" s="40"/>
      <c r="Y147" s="40"/>
      <c r="Z147" s="40"/>
      <c r="AA147" s="40"/>
      <c r="AB147" s="40"/>
    </row>
    <row r="148" spans="1:28" s="39" customFormat="1" ht="11.25" x14ac:dyDescent="0.2">
      <c r="A148" s="40"/>
      <c r="B148" s="37" t="str">
        <f>Evaluation!A133</f>
        <v>Look and Feel</v>
      </c>
      <c r="C148" s="32"/>
      <c r="D148" s="33"/>
      <c r="E148" s="110">
        <v>0.3</v>
      </c>
      <c r="F148" s="34"/>
      <c r="G148" s="167">
        <f>$E148*Unearth!E149</f>
        <v>1.5</v>
      </c>
      <c r="H148" s="168">
        <f>$E148*Unearth!F149</f>
        <v>0.85</v>
      </c>
      <c r="I148" s="167">
        <f>$E148*ESRI!E149</f>
        <v>0.89999999999999991</v>
      </c>
      <c r="J148" s="168">
        <f>$E148*ESRI!F149</f>
        <v>1.4000000000000001</v>
      </c>
      <c r="K148" s="167">
        <f>$E148*Salesforce!E149</f>
        <v>1.5</v>
      </c>
      <c r="L148" s="168">
        <f>$E148*Salesforce!F149</f>
        <v>1.1499999999999999</v>
      </c>
      <c r="M148" s="167">
        <f>$E148*SAP!E149</f>
        <v>1.5</v>
      </c>
      <c r="N148" s="168">
        <f>$E148*SAP!F149</f>
        <v>0.3</v>
      </c>
      <c r="O148" s="40"/>
      <c r="P148" s="40"/>
      <c r="Q148" s="40"/>
      <c r="R148" s="40"/>
      <c r="S148" s="40"/>
      <c r="T148" s="40"/>
      <c r="U148" s="40"/>
      <c r="V148" s="40"/>
      <c r="W148" s="40"/>
      <c r="X148" s="40"/>
      <c r="Y148" s="40"/>
      <c r="Z148" s="40"/>
      <c r="AA148" s="40"/>
      <c r="AB148" s="40"/>
    </row>
    <row r="149" spans="1:28" s="39" customFormat="1" ht="11.25" x14ac:dyDescent="0.2">
      <c r="A149" s="40"/>
      <c r="B149" s="37" t="str">
        <f>Evaluation!A134</f>
        <v>Interactive Map Functionality</v>
      </c>
      <c r="C149" s="32"/>
      <c r="D149" s="33"/>
      <c r="E149" s="110">
        <v>0.3</v>
      </c>
      <c r="F149" s="34"/>
      <c r="G149" s="167">
        <f>$E149*Unearth!E150</f>
        <v>1.5</v>
      </c>
      <c r="H149" s="168">
        <f>$E149*Unearth!F150</f>
        <v>1</v>
      </c>
      <c r="I149" s="167">
        <f>$E149*ESRI!E150</f>
        <v>0.89999999999999991</v>
      </c>
      <c r="J149" s="168">
        <f>$E149*ESRI!F150</f>
        <v>1.4000000000000001</v>
      </c>
      <c r="K149" s="167">
        <f>$E149*Salesforce!E150</f>
        <v>1.5</v>
      </c>
      <c r="L149" s="168">
        <f>$E149*Salesforce!F150</f>
        <v>1.05</v>
      </c>
      <c r="M149" s="167">
        <f>$E149*SAP!E150</f>
        <v>1.5</v>
      </c>
      <c r="N149" s="168">
        <f>$E149*SAP!F150</f>
        <v>0.44999999999999996</v>
      </c>
      <c r="O149" s="40"/>
      <c r="P149" s="40"/>
      <c r="Q149" s="40"/>
      <c r="R149" s="40"/>
      <c r="S149" s="40"/>
      <c r="T149" s="40"/>
      <c r="U149" s="40"/>
      <c r="V149" s="40"/>
      <c r="W149" s="40"/>
      <c r="X149" s="40"/>
      <c r="Y149" s="40"/>
      <c r="Z149" s="40"/>
      <c r="AA149" s="40"/>
      <c r="AB149" s="40"/>
    </row>
    <row r="150" spans="1:28" s="39" customFormat="1" ht="11.25" x14ac:dyDescent="0.2">
      <c r="A150" s="40"/>
      <c r="B150" s="37" t="str">
        <f>Evaluation!A135</f>
        <v>Intuitive Design</v>
      </c>
      <c r="C150" s="32"/>
      <c r="D150" s="33"/>
      <c r="E150" s="110">
        <v>0.3</v>
      </c>
      <c r="F150" s="34"/>
      <c r="G150" s="167">
        <f>$E150*Unearth!E151</f>
        <v>1.5</v>
      </c>
      <c r="H150" s="168">
        <f>$E150*Unearth!F151</f>
        <v>0.89999999999999991</v>
      </c>
      <c r="I150" s="167">
        <f>$E150*ESRI!E151</f>
        <v>1.5</v>
      </c>
      <c r="J150" s="168">
        <f>$E150*ESRI!F151</f>
        <v>1.4000000000000001</v>
      </c>
      <c r="K150" s="167">
        <f>$E150*Salesforce!E151</f>
        <v>1.5</v>
      </c>
      <c r="L150" s="168">
        <f>$E150*Salesforce!F151</f>
        <v>1.1499999999999999</v>
      </c>
      <c r="M150" s="167">
        <f>$E150*SAP!E151</f>
        <v>1.5</v>
      </c>
      <c r="N150" s="168">
        <f>$E150*SAP!F151</f>
        <v>0.5</v>
      </c>
      <c r="O150" s="40"/>
      <c r="P150" s="40"/>
      <c r="Q150" s="40"/>
      <c r="R150" s="40"/>
      <c r="S150" s="40"/>
      <c r="T150" s="40"/>
      <c r="U150" s="40"/>
      <c r="V150" s="40"/>
      <c r="W150" s="40"/>
      <c r="X150" s="40"/>
      <c r="Y150" s="40"/>
      <c r="Z150" s="40"/>
      <c r="AA150" s="40"/>
      <c r="AB150" s="40"/>
    </row>
    <row r="151" spans="1:28" s="39" customFormat="1" ht="11.25" x14ac:dyDescent="0.2">
      <c r="A151" s="40"/>
      <c r="B151" s="37" t="str">
        <f>Evaluation!A136</f>
        <v>Customization and personalization</v>
      </c>
      <c r="C151" s="32"/>
      <c r="D151" s="33"/>
      <c r="E151" s="110">
        <v>0.1</v>
      </c>
      <c r="F151" s="34"/>
      <c r="G151" s="167">
        <f>$E151*Unearth!E152</f>
        <v>0.30000000000000004</v>
      </c>
      <c r="H151" s="168">
        <f>$E151*Unearth!F152</f>
        <v>0.31666666666666665</v>
      </c>
      <c r="I151" s="167">
        <f>$E151*ESRI!E152</f>
        <v>0.5</v>
      </c>
      <c r="J151" s="168">
        <f>$E151*ESRI!F152</f>
        <v>0.3666666666666667</v>
      </c>
      <c r="K151" s="167">
        <f>$E151*Salesforce!E152</f>
        <v>0.5</v>
      </c>
      <c r="L151" s="168">
        <f>$E151*Salesforce!F152</f>
        <v>0.43333333333333335</v>
      </c>
      <c r="M151" s="167">
        <f>$E151*SAP!E152</f>
        <v>0.5</v>
      </c>
      <c r="N151" s="168">
        <f>$E151*SAP!F152</f>
        <v>0.16666666666666669</v>
      </c>
      <c r="O151" s="40"/>
      <c r="P151" s="40"/>
      <c r="Q151" s="40"/>
      <c r="R151" s="40"/>
      <c r="S151" s="40"/>
      <c r="T151" s="40"/>
      <c r="U151" s="40"/>
      <c r="V151" s="40"/>
      <c r="W151" s="40"/>
      <c r="X151" s="40"/>
      <c r="Y151" s="40"/>
      <c r="Z151" s="40"/>
      <c r="AA151" s="40"/>
      <c r="AB151" s="40"/>
    </row>
    <row r="152" spans="1:28" collapsed="1" x14ac:dyDescent="0.25">
      <c r="A152" s="2"/>
      <c r="B152" s="25" t="str">
        <f>Evaluation!A137</f>
        <v>Reporting /Analytics Capability</v>
      </c>
      <c r="C152" s="13"/>
      <c r="D152" s="6">
        <v>0.1</v>
      </c>
      <c r="E152" s="109" t="str">
        <f>IF(SUM(E153:E155) = 100%," ","ERROR")</f>
        <v xml:space="preserve"> </v>
      </c>
      <c r="F152" s="17"/>
      <c r="G152" s="172">
        <f t="shared" ref="G152" si="58">$D152*SUM(G153:G155)</f>
        <v>0.35000000000000003</v>
      </c>
      <c r="H152" s="172">
        <f t="shared" ref="H152:I152" si="59">$D152*SUM(H153:H155)</f>
        <v>0.19166666666666665</v>
      </c>
      <c r="I152" s="172">
        <f t="shared" si="59"/>
        <v>0.5</v>
      </c>
      <c r="J152" s="172">
        <f t="shared" ref="J152:K152" si="60">$D152*SUM(J153:J155)</f>
        <v>0.37916666666666671</v>
      </c>
      <c r="K152" s="172">
        <f t="shared" si="60"/>
        <v>0.5</v>
      </c>
      <c r="L152" s="172">
        <f t="shared" ref="L152" si="61">$D152*SUM(L153:L155)</f>
        <v>0.46666666666666662</v>
      </c>
      <c r="M152" s="172">
        <f t="shared" ref="M152" si="62">$D152*SUM(M153:M155)</f>
        <v>0.5</v>
      </c>
      <c r="N152" s="172">
        <f t="shared" ref="N152" si="63">$D152*SUM(N153:N155)</f>
        <v>0.125</v>
      </c>
    </row>
    <row r="153" spans="1:28" s="39" customFormat="1" ht="11.25" x14ac:dyDescent="0.2">
      <c r="A153" s="40"/>
      <c r="B153" s="37" t="str">
        <f>Evaluation!A138</f>
        <v>Reporting Options</v>
      </c>
      <c r="C153" s="32"/>
      <c r="D153" s="33"/>
      <c r="E153" s="110">
        <v>0.25</v>
      </c>
      <c r="F153" s="34"/>
      <c r="G153" s="167">
        <f>$E153*Unearth!E154</f>
        <v>1.25</v>
      </c>
      <c r="H153" s="168">
        <f>$E153*Unearth!F154</f>
        <v>0.625</v>
      </c>
      <c r="I153" s="167">
        <f>$E153*ESRI!E154</f>
        <v>1.25</v>
      </c>
      <c r="J153" s="168">
        <f>$E153*ESRI!F154</f>
        <v>1.0416666666666667</v>
      </c>
      <c r="K153" s="167">
        <f>$E153*Salesforce!E154</f>
        <v>1.25</v>
      </c>
      <c r="L153" s="168">
        <f>$E153*Salesforce!F154</f>
        <v>1.2083333333333333</v>
      </c>
      <c r="M153" s="167">
        <f>$E153*SAP!E154</f>
        <v>1.25</v>
      </c>
      <c r="N153" s="168">
        <f>$E153*SAP!F154</f>
        <v>0.41666666666666669</v>
      </c>
      <c r="O153" s="40"/>
      <c r="P153" s="40"/>
      <c r="Q153" s="40"/>
      <c r="R153" s="40"/>
      <c r="S153" s="40"/>
      <c r="T153" s="40"/>
      <c r="U153" s="40"/>
      <c r="V153" s="40"/>
      <c r="W153" s="40"/>
      <c r="X153" s="40"/>
      <c r="Y153" s="40"/>
      <c r="Z153" s="40"/>
      <c r="AA153" s="40"/>
      <c r="AB153" s="40"/>
    </row>
    <row r="154" spans="1:28" s="39" customFormat="1" ht="11.25" x14ac:dyDescent="0.2">
      <c r="A154" s="40"/>
      <c r="B154" s="37" t="str">
        <f>Evaluation!A139</f>
        <v>Ad Hoc Reporting Capability</v>
      </c>
      <c r="C154" s="32"/>
      <c r="D154" s="33"/>
      <c r="E154" s="110">
        <v>0.25</v>
      </c>
      <c r="F154" s="34"/>
      <c r="G154" s="167">
        <f>$E154*Unearth!E155</f>
        <v>1.25</v>
      </c>
      <c r="H154" s="168">
        <f>$E154*Unearth!F155</f>
        <v>0.625</v>
      </c>
      <c r="I154" s="167">
        <f>$E154*ESRI!E155</f>
        <v>1.25</v>
      </c>
      <c r="J154" s="168">
        <f>$E154*ESRI!F155</f>
        <v>0.75</v>
      </c>
      <c r="K154" s="167">
        <f>$E154*Salesforce!E155</f>
        <v>1.25</v>
      </c>
      <c r="L154" s="168">
        <f>$E154*Salesforce!F155</f>
        <v>1.125</v>
      </c>
      <c r="M154" s="167">
        <f>$E154*SAP!E155</f>
        <v>1.25</v>
      </c>
      <c r="N154" s="168">
        <f>$E154*SAP!F155</f>
        <v>0.41666666666666669</v>
      </c>
      <c r="O154" s="40"/>
      <c r="P154" s="40"/>
      <c r="Q154" s="40"/>
      <c r="R154" s="40"/>
      <c r="S154" s="40"/>
      <c r="T154" s="40"/>
      <c r="U154" s="40"/>
      <c r="V154" s="40"/>
      <c r="W154" s="40"/>
      <c r="X154" s="40"/>
      <c r="Y154" s="40"/>
      <c r="Z154" s="40"/>
      <c r="AA154" s="40"/>
      <c r="AB154" s="40"/>
    </row>
    <row r="155" spans="1:28" s="39" customFormat="1" ht="11.25" x14ac:dyDescent="0.2">
      <c r="A155" s="40"/>
      <c r="B155" s="37" t="str">
        <f>Evaluation!A140</f>
        <v>Dashboards</v>
      </c>
      <c r="C155" s="32"/>
      <c r="D155" s="33"/>
      <c r="E155" s="110">
        <v>0.5</v>
      </c>
      <c r="F155" s="34"/>
      <c r="G155" s="167">
        <f>$E155*Unearth!E156</f>
        <v>1</v>
      </c>
      <c r="H155" s="168">
        <f>$E155*Unearth!F156</f>
        <v>0.66666666666666663</v>
      </c>
      <c r="I155" s="167">
        <f>$E155*ESRI!E156</f>
        <v>2.5</v>
      </c>
      <c r="J155" s="168">
        <f>$E155*ESRI!F156</f>
        <v>2</v>
      </c>
      <c r="K155" s="167">
        <f>$E155*Salesforce!E156</f>
        <v>2.5</v>
      </c>
      <c r="L155" s="168">
        <f>$E155*Salesforce!F156</f>
        <v>2.3333333333333335</v>
      </c>
      <c r="M155" s="167">
        <f>$E155*SAP!E156</f>
        <v>2.5</v>
      </c>
      <c r="N155" s="168">
        <f>$E155*SAP!F156</f>
        <v>0.41666666666666669</v>
      </c>
      <c r="O155" s="40"/>
      <c r="P155" s="40"/>
      <c r="Q155" s="40"/>
      <c r="R155" s="40"/>
      <c r="S155" s="40"/>
      <c r="T155" s="40"/>
      <c r="U155" s="40"/>
      <c r="V155" s="40"/>
      <c r="W155" s="40"/>
      <c r="X155" s="40"/>
      <c r="Y155" s="40"/>
      <c r="Z155" s="40"/>
      <c r="AA155" s="40"/>
      <c r="AB155" s="40"/>
    </row>
    <row r="156" spans="1:28" s="39" customFormat="1" x14ac:dyDescent="0.25">
      <c r="A156" s="40"/>
      <c r="B156" s="102"/>
      <c r="C156" s="26"/>
      <c r="D156" s="26"/>
      <c r="E156" s="112"/>
      <c r="F156" s="23"/>
      <c r="G156" s="86"/>
      <c r="H156" s="87"/>
      <c r="I156" s="86"/>
      <c r="J156" s="87"/>
      <c r="K156" s="86"/>
      <c r="L156" s="87"/>
      <c r="M156" s="86"/>
      <c r="N156" s="87"/>
      <c r="O156" s="40"/>
      <c r="P156" s="40"/>
      <c r="Q156" s="40"/>
      <c r="R156" s="40"/>
      <c r="S156" s="40"/>
      <c r="T156" s="40"/>
      <c r="U156" s="40"/>
      <c r="V156" s="40"/>
      <c r="W156" s="40"/>
      <c r="X156" s="40"/>
      <c r="Y156" s="40"/>
      <c r="Z156" s="40"/>
      <c r="AA156" s="40"/>
      <c r="AB156" s="40"/>
    </row>
  </sheetData>
  <mergeCells count="7">
    <mergeCell ref="C5:D5"/>
    <mergeCell ref="M10:N10"/>
    <mergeCell ref="B10:B11"/>
    <mergeCell ref="C11:E11"/>
    <mergeCell ref="G10:H10"/>
    <mergeCell ref="I10:J10"/>
    <mergeCell ref="K10:L10"/>
  </mergeCells>
  <conditionalFormatting sqref="C22:C23 E22:E23 E59:E75 E97 B22:B28 B36:E43 E51:E55">
    <cfRule type="expression" dxfId="882" priority="104" stopIfTrue="1">
      <formula>LEN(#REF!)=0</formula>
    </cfRule>
  </conditionalFormatting>
  <conditionalFormatting sqref="B30:C34">
    <cfRule type="expression" dxfId="881" priority="103" stopIfTrue="1">
      <formula>LEN(#REF!)=0</formula>
    </cfRule>
  </conditionalFormatting>
  <conditionalFormatting sqref="C24 B46:B49 E106:E107 E148:E151">
    <cfRule type="expression" dxfId="880" priority="105" stopIfTrue="1">
      <formula>LEN(#REF!)=0</formula>
    </cfRule>
  </conditionalFormatting>
  <conditionalFormatting sqref="F27:F28 C25:C26 E81:E83 E99:E104">
    <cfRule type="expression" dxfId="879" priority="106" stopIfTrue="1">
      <formula>LEN(#REF!)=0</formula>
    </cfRule>
  </conditionalFormatting>
  <conditionalFormatting sqref="E23">
    <cfRule type="expression" dxfId="878" priority="107" stopIfTrue="1">
      <formula>LEN(#REF!)=0</formula>
    </cfRule>
  </conditionalFormatting>
  <conditionalFormatting sqref="E22">
    <cfRule type="expression" dxfId="877" priority="108" stopIfTrue="1">
      <formula>LEN(#REF!)=0</formula>
    </cfRule>
  </conditionalFormatting>
  <conditionalFormatting sqref="C27:C28">
    <cfRule type="expression" dxfId="876" priority="109" stopIfTrue="1">
      <formula>LEN(#REF!)=0</formula>
    </cfRule>
  </conditionalFormatting>
  <conditionalFormatting sqref="E24:E28">
    <cfRule type="expression" dxfId="875" priority="85" stopIfTrue="1">
      <formula>LEN(#REF!)=0</formula>
    </cfRule>
  </conditionalFormatting>
  <conditionalFormatting sqref="D30:E34">
    <cfRule type="expression" dxfId="874" priority="88" stopIfTrue="1">
      <formula>LEN(#REF!)=0</formula>
    </cfRule>
  </conditionalFormatting>
  <conditionalFormatting sqref="D30:E34">
    <cfRule type="expression" dxfId="873" priority="89" stopIfTrue="1">
      <formula>LEN(#REF!)=0</formula>
    </cfRule>
  </conditionalFormatting>
  <conditionalFormatting sqref="E24:E28">
    <cfRule type="expression" dxfId="872" priority="84" stopIfTrue="1">
      <formula>LEN(#REF!)=0</formula>
    </cfRule>
  </conditionalFormatting>
  <conditionalFormatting sqref="D22:D23">
    <cfRule type="expression" dxfId="871" priority="80" stopIfTrue="1">
      <formula>LEN(#REF!)=0</formula>
    </cfRule>
  </conditionalFormatting>
  <conditionalFormatting sqref="D24 E84">
    <cfRule type="expression" dxfId="870" priority="81" stopIfTrue="1">
      <formula>LEN(#REF!)=0</formula>
    </cfRule>
  </conditionalFormatting>
  <conditionalFormatting sqref="D25:D26">
    <cfRule type="expression" dxfId="869" priority="82" stopIfTrue="1">
      <formula>LEN(#REF!)=0</formula>
    </cfRule>
  </conditionalFormatting>
  <conditionalFormatting sqref="D27:D28">
    <cfRule type="expression" dxfId="868" priority="83" stopIfTrue="1">
      <formula>LEN(#REF!)=0</formula>
    </cfRule>
  </conditionalFormatting>
  <conditionalFormatting sqref="E57:E58">
    <cfRule type="expression" dxfId="867" priority="74" stopIfTrue="1">
      <formula>LEN(#REF!)=0</formula>
    </cfRule>
  </conditionalFormatting>
  <conditionalFormatting sqref="E57:E58">
    <cfRule type="expression" dxfId="866" priority="75" stopIfTrue="1">
      <formula>LEN(#REF!)=0</formula>
    </cfRule>
  </conditionalFormatting>
  <conditionalFormatting sqref="E153:E154">
    <cfRule type="expression" dxfId="865" priority="48" stopIfTrue="1">
      <formula>LEN(#REF!)=0</formula>
    </cfRule>
  </conditionalFormatting>
  <conditionalFormatting sqref="E153:E154">
    <cfRule type="expression" dxfId="864" priority="49" stopIfTrue="1">
      <formula>LEN(#REF!)=0</formula>
    </cfRule>
  </conditionalFormatting>
  <conditionalFormatting sqref="E91:E96">
    <cfRule type="expression" dxfId="863" priority="47" stopIfTrue="1">
      <formula>LEN(#REF!)=0</formula>
    </cfRule>
  </conditionalFormatting>
  <conditionalFormatting sqref="E86:E89">
    <cfRule type="expression" dxfId="862" priority="45" stopIfTrue="1">
      <formula>LEN(#REF!)=0</formula>
    </cfRule>
  </conditionalFormatting>
  <conditionalFormatting sqref="E86:E89">
    <cfRule type="expression" dxfId="861" priority="46" stopIfTrue="1">
      <formula>LEN(#REF!)=0</formula>
    </cfRule>
  </conditionalFormatting>
  <conditionalFormatting sqref="E78:E79">
    <cfRule type="expression" dxfId="860" priority="44" stopIfTrue="1">
      <formula>LEN(#REF!)=0</formula>
    </cfRule>
  </conditionalFormatting>
  <conditionalFormatting sqref="E80">
    <cfRule type="expression" dxfId="859" priority="42" stopIfTrue="1">
      <formula>LEN(#REF!)=0</formula>
    </cfRule>
  </conditionalFormatting>
  <conditionalFormatting sqref="E80">
    <cfRule type="expression" dxfId="858" priority="43" stopIfTrue="1">
      <formula>LEN(#REF!)=0</formula>
    </cfRule>
  </conditionalFormatting>
  <conditionalFormatting sqref="E77">
    <cfRule type="expression" dxfId="857" priority="41" stopIfTrue="1">
      <formula>LEN(#REF!)=0</formula>
    </cfRule>
  </conditionalFormatting>
  <conditionalFormatting sqref="E155">
    <cfRule type="expression" dxfId="856" priority="17" stopIfTrue="1">
      <formula>LEN(#REF!)=0</formula>
    </cfRule>
  </conditionalFormatting>
  <conditionalFormatting sqref="E155">
    <cfRule type="expression" dxfId="855" priority="18" stopIfTrue="1">
      <formula>LEN(#REF!)=0</formula>
    </cfRule>
  </conditionalFormatting>
  <conditionalFormatting sqref="E15:E16 B15:C16">
    <cfRule type="expression" dxfId="854" priority="11" stopIfTrue="1">
      <formula>LEN(#REF!)=0</formula>
    </cfRule>
  </conditionalFormatting>
  <conditionalFormatting sqref="E16">
    <cfRule type="expression" dxfId="853" priority="14" stopIfTrue="1">
      <formula>LEN(#REF!)=0</formula>
    </cfRule>
  </conditionalFormatting>
  <conditionalFormatting sqref="E15">
    <cfRule type="expression" dxfId="852" priority="15" stopIfTrue="1">
      <formula>LEN(#REF!)=0</formula>
    </cfRule>
  </conditionalFormatting>
  <conditionalFormatting sqref="D15:D16">
    <cfRule type="expression" dxfId="851" priority="5" stopIfTrue="1">
      <formula>LEN(#REF!)=0</formula>
    </cfRule>
  </conditionalFormatting>
  <conditionalFormatting sqref="E18:E19 B18:C19">
    <cfRule type="expression" dxfId="850" priority="2" stopIfTrue="1">
      <formula>LEN(#REF!)=0</formula>
    </cfRule>
  </conditionalFormatting>
  <conditionalFormatting sqref="E19">
    <cfRule type="expression" dxfId="849" priority="3" stopIfTrue="1">
      <formula>LEN(#REF!)=0</formula>
    </cfRule>
  </conditionalFormatting>
  <conditionalFormatting sqref="E18">
    <cfRule type="expression" dxfId="848" priority="4" stopIfTrue="1">
      <formula>LEN(#REF!)=0</formula>
    </cfRule>
  </conditionalFormatting>
  <conditionalFormatting sqref="D18:D19">
    <cfRule type="expression" dxfId="847" priority="1" stopIfTrue="1">
      <formula>LEN(#REF!)=0</formula>
    </cfRule>
  </conditionalFormatting>
  <dataValidations count="1">
    <dataValidation type="whole" errorStyle="warning" allowBlank="1" showInputMessage="1" showErrorMessage="1" promptTitle="Cell must equal 100%" sqref="C12" xr:uid="{00000000-0002-0000-0100-000000000000}">
      <formula1>1</formula1>
      <formula2>1</formula2>
    </dataValidation>
  </dataValidations>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2448-851D-4E08-B78F-792EAE9FD1E3}">
  <sheetPr>
    <outlinePr summaryBelow="0"/>
  </sheetPr>
  <dimension ref="A1:T156"/>
  <sheetViews>
    <sheetView zoomScaleNormal="100" workbookViewId="0">
      <pane ySplit="13" topLeftCell="A14" activePane="bottomLeft" state="frozen"/>
      <selection pane="bottomLeft" activeCell="I13" sqref="I13:T13"/>
    </sheetView>
  </sheetViews>
  <sheetFormatPr defaultColWidth="9.140625" defaultRowHeight="12.75" x14ac:dyDescent="0.2"/>
  <cols>
    <col min="1" max="1" width="30.7109375" style="51" customWidth="1"/>
    <col min="2" max="2" width="35.7109375" style="51" customWidth="1"/>
    <col min="3" max="3" width="65.7109375" style="46" customWidth="1"/>
    <col min="4" max="4" width="12.140625" style="46" customWidth="1"/>
    <col min="5" max="6" width="10.7109375" style="63" customWidth="1"/>
    <col min="7" max="7" width="46" style="46" customWidth="1"/>
    <col min="8" max="8" width="47.7109375" style="46" customWidth="1"/>
    <col min="9" max="10" width="9.140625" style="46" customWidth="1"/>
    <col min="11" max="11" width="10.28515625" style="46" bestFit="1" customWidth="1"/>
    <col min="12" max="15" width="9.140625" style="46" customWidth="1"/>
    <col min="16" max="19" width="9.140625" style="46"/>
    <col min="20" max="20" width="10.7109375" style="46" bestFit="1" customWidth="1"/>
    <col min="21" max="16384" width="9.140625" style="46"/>
  </cols>
  <sheetData>
    <row r="1" spans="1:20" x14ac:dyDescent="0.2">
      <c r="A1" s="181"/>
    </row>
    <row r="2" spans="1:20" x14ac:dyDescent="0.2">
      <c r="A2" s="43"/>
      <c r="B2" s="43"/>
      <c r="C2" s="44"/>
      <c r="D2" s="44"/>
      <c r="E2" s="45"/>
      <c r="F2" s="45"/>
      <c r="G2" s="44"/>
      <c r="H2" s="44"/>
    </row>
    <row r="3" spans="1:20" ht="21" x14ac:dyDescent="0.35">
      <c r="A3" s="43"/>
      <c r="B3" s="64" t="str">
        <f>Scoring!C2</f>
        <v xml:space="preserve">One VM POC Evaluation </v>
      </c>
      <c r="C3" s="47"/>
      <c r="D3" s="47"/>
      <c r="E3" s="48"/>
      <c r="F3" s="48"/>
      <c r="G3" s="47"/>
      <c r="H3" s="47"/>
    </row>
    <row r="4" spans="1:20" x14ac:dyDescent="0.2">
      <c r="A4" s="43"/>
      <c r="B4" s="47"/>
      <c r="C4" s="47"/>
      <c r="D4" s="47"/>
      <c r="E4" s="48"/>
      <c r="F4" s="48"/>
      <c r="G4" s="47"/>
      <c r="H4" s="47"/>
    </row>
    <row r="5" spans="1:20" x14ac:dyDescent="0.2">
      <c r="A5" s="43"/>
      <c r="B5" s="47"/>
      <c r="C5" s="50"/>
      <c r="D5" s="50"/>
      <c r="E5" s="48"/>
      <c r="F5" s="48"/>
      <c r="G5" s="47"/>
      <c r="H5" s="47"/>
    </row>
    <row r="6" spans="1:20" x14ac:dyDescent="0.2">
      <c r="A6" s="43"/>
      <c r="B6" s="47"/>
      <c r="C6" s="47"/>
      <c r="D6" s="47"/>
      <c r="E6" s="48"/>
      <c r="F6" s="48"/>
      <c r="G6" s="47"/>
      <c r="H6" s="47"/>
    </row>
    <row r="7" spans="1:20" x14ac:dyDescent="0.2">
      <c r="A7" s="43"/>
      <c r="B7" s="47"/>
      <c r="C7" s="47"/>
      <c r="D7" s="47"/>
      <c r="E7" s="48"/>
      <c r="F7" s="48"/>
      <c r="G7" s="47"/>
      <c r="H7" s="47"/>
    </row>
    <row r="8" spans="1:20" x14ac:dyDescent="0.2">
      <c r="A8" s="43"/>
      <c r="B8" s="49"/>
      <c r="C8" s="47"/>
      <c r="D8" s="47"/>
      <c r="E8" s="48"/>
      <c r="F8" s="48"/>
      <c r="G8" s="47"/>
      <c r="H8" s="47"/>
    </row>
    <row r="9" spans="1:20" x14ac:dyDescent="0.2">
      <c r="A9" s="43"/>
      <c r="B9" s="49"/>
      <c r="C9" s="47"/>
      <c r="D9" s="47"/>
      <c r="E9" s="48"/>
      <c r="F9" s="48"/>
      <c r="G9" s="47"/>
      <c r="H9" s="47"/>
    </row>
    <row r="10" spans="1:20" x14ac:dyDescent="0.2">
      <c r="A10" s="43"/>
      <c r="B10" s="49"/>
      <c r="C10" s="47"/>
      <c r="D10" s="47"/>
      <c r="E10" s="48"/>
      <c r="F10" s="48"/>
      <c r="G10" s="47"/>
      <c r="H10" s="47"/>
    </row>
    <row r="11" spans="1:20" x14ac:dyDescent="0.2">
      <c r="B11" s="49"/>
      <c r="C11" s="47"/>
      <c r="D11" s="47"/>
      <c r="E11" s="48"/>
      <c r="F11" s="48"/>
      <c r="G11" s="47"/>
      <c r="H11" s="47"/>
    </row>
    <row r="12" spans="1:20" x14ac:dyDescent="0.2">
      <c r="A12" s="147" t="s">
        <v>443</v>
      </c>
      <c r="B12" s="52"/>
      <c r="C12" s="52"/>
      <c r="D12" s="52"/>
      <c r="E12" s="53"/>
      <c r="F12" s="53"/>
      <c r="G12" s="52"/>
      <c r="H12" s="89"/>
    </row>
    <row r="13" spans="1:20" ht="25.5" x14ac:dyDescent="0.2">
      <c r="A13" s="175" t="s">
        <v>44</v>
      </c>
      <c r="B13" s="175" t="s">
        <v>5</v>
      </c>
      <c r="C13" s="175" t="s">
        <v>45</v>
      </c>
      <c r="D13" s="177" t="s">
        <v>456</v>
      </c>
      <c r="E13" s="141" t="s">
        <v>46</v>
      </c>
      <c r="F13" s="141" t="s">
        <v>447</v>
      </c>
      <c r="G13" s="178" t="s">
        <v>457</v>
      </c>
      <c r="H13" s="175" t="s">
        <v>458</v>
      </c>
      <c r="I13" s="204"/>
      <c r="J13" s="204"/>
      <c r="K13" s="204"/>
      <c r="L13" s="204"/>
      <c r="M13" s="204"/>
      <c r="N13" s="204"/>
      <c r="O13" s="204"/>
      <c r="P13" s="204"/>
      <c r="Q13" s="204"/>
      <c r="R13" s="204"/>
      <c r="S13" s="204"/>
      <c r="T13" s="204"/>
    </row>
    <row r="14" spans="1:20" x14ac:dyDescent="0.2">
      <c r="A14" s="54" t="str">
        <f>Scoring!B13</f>
        <v>Pricing</v>
      </c>
      <c r="B14" s="54"/>
      <c r="C14" s="54"/>
      <c r="D14" s="65">
        <f>Scoring!C13</f>
        <v>0.2</v>
      </c>
      <c r="E14" s="55"/>
      <c r="F14" s="55"/>
      <c r="G14" s="90"/>
      <c r="H14" s="54"/>
      <c r="I14" s="142"/>
      <c r="J14" s="142"/>
      <c r="K14" s="142"/>
      <c r="L14" s="142"/>
      <c r="M14" s="142"/>
      <c r="N14" s="142"/>
      <c r="O14" s="142"/>
      <c r="P14" s="142"/>
      <c r="Q14" s="142"/>
      <c r="R14" s="142"/>
      <c r="S14" s="142"/>
      <c r="T14" s="142"/>
    </row>
    <row r="15" spans="1:20" x14ac:dyDescent="0.2">
      <c r="A15" s="56" t="str">
        <f>Scoring!B14</f>
        <v>Project Cost</v>
      </c>
      <c r="B15" s="56"/>
      <c r="C15" s="56"/>
      <c r="D15" s="66">
        <f>Scoring!D14</f>
        <v>0.5</v>
      </c>
      <c r="E15" s="57"/>
      <c r="F15" s="57"/>
      <c r="G15" s="91"/>
      <c r="H15" s="56"/>
      <c r="I15" s="142"/>
      <c r="J15" s="142"/>
      <c r="K15" s="142"/>
      <c r="L15" s="142"/>
      <c r="M15" s="142"/>
      <c r="N15" s="142"/>
      <c r="O15" s="142"/>
      <c r="P15" s="142"/>
      <c r="Q15" s="142"/>
      <c r="R15" s="142"/>
      <c r="S15" s="142"/>
      <c r="T15" s="142"/>
    </row>
    <row r="16" spans="1:20" x14ac:dyDescent="0.2">
      <c r="A16" s="78" t="str">
        <f>Scoring!B15</f>
        <v>Routine and CEMA estimate</v>
      </c>
      <c r="B16" s="78"/>
      <c r="C16" s="78"/>
      <c r="D16" s="179">
        <f>Scoring!E15</f>
        <v>0.9</v>
      </c>
      <c r="E16" s="84"/>
      <c r="F16" s="85"/>
      <c r="G16" s="92"/>
      <c r="H16" s="78"/>
      <c r="I16" s="142"/>
      <c r="J16" s="142"/>
      <c r="K16" s="142"/>
      <c r="L16" s="142"/>
      <c r="M16" s="142"/>
      <c r="N16" s="142"/>
      <c r="O16" s="142"/>
      <c r="P16" s="142"/>
      <c r="Q16" s="142"/>
      <c r="R16" s="142"/>
      <c r="S16" s="142"/>
      <c r="T16" s="142"/>
    </row>
    <row r="17" spans="1:20" x14ac:dyDescent="0.2">
      <c r="A17" s="78" t="str">
        <f>Scoring!B16</f>
        <v>Remaining Programs estimate</v>
      </c>
      <c r="B17" s="78"/>
      <c r="C17" s="78"/>
      <c r="D17" s="179">
        <f>Scoring!E16</f>
        <v>0.1</v>
      </c>
      <c r="E17" s="84"/>
      <c r="F17" s="85"/>
      <c r="G17" s="92"/>
      <c r="H17" s="78"/>
      <c r="I17" s="142"/>
      <c r="J17" s="142"/>
      <c r="K17" s="142"/>
      <c r="L17" s="142"/>
      <c r="M17" s="142"/>
      <c r="N17" s="142"/>
      <c r="O17" s="142"/>
      <c r="P17" s="142"/>
      <c r="Q17" s="142"/>
      <c r="R17" s="142"/>
      <c r="S17" s="142"/>
      <c r="T17" s="142"/>
    </row>
    <row r="18" spans="1:20" x14ac:dyDescent="0.2">
      <c r="A18" s="56" t="str">
        <f>Scoring!B17</f>
        <v>Maintenance Cost</v>
      </c>
      <c r="B18" s="56"/>
      <c r="C18" s="56"/>
      <c r="D18" s="66">
        <f>Scoring!D17</f>
        <v>0.5</v>
      </c>
      <c r="E18" s="57"/>
      <c r="F18" s="57"/>
      <c r="G18" s="91"/>
      <c r="H18" s="56"/>
      <c r="I18" s="142"/>
      <c r="J18" s="142"/>
      <c r="K18" s="142"/>
      <c r="L18" s="142"/>
      <c r="M18" s="142"/>
      <c r="N18" s="142"/>
      <c r="O18" s="142"/>
      <c r="P18" s="142"/>
      <c r="Q18" s="142"/>
      <c r="R18" s="142"/>
      <c r="S18" s="142"/>
      <c r="T18" s="142"/>
    </row>
    <row r="19" spans="1:20" x14ac:dyDescent="0.2">
      <c r="A19" s="78" t="str">
        <f>Scoring!B18</f>
        <v>O&amp;M support</v>
      </c>
      <c r="B19" s="78"/>
      <c r="C19" s="78"/>
      <c r="D19" s="179">
        <f>Scoring!E18</f>
        <v>0.75</v>
      </c>
      <c r="E19" s="84"/>
      <c r="F19" s="85"/>
      <c r="G19" s="92"/>
      <c r="H19" s="78"/>
      <c r="I19" s="142"/>
      <c r="J19" s="142"/>
      <c r="K19" s="142"/>
      <c r="L19" s="142"/>
      <c r="M19" s="142"/>
      <c r="N19" s="142"/>
      <c r="O19" s="142"/>
      <c r="P19" s="142"/>
      <c r="Q19" s="142"/>
      <c r="R19" s="142"/>
      <c r="S19" s="142"/>
      <c r="T19" s="142"/>
    </row>
    <row r="20" spans="1:20" x14ac:dyDescent="0.2">
      <c r="A20" s="78" t="str">
        <f>Scoring!B19</f>
        <v>Enhancement Pricing</v>
      </c>
      <c r="B20" s="78"/>
      <c r="C20" s="78"/>
      <c r="D20" s="179">
        <f>Scoring!E19</f>
        <v>0.25</v>
      </c>
      <c r="E20" s="84"/>
      <c r="F20" s="85"/>
      <c r="G20" s="92"/>
      <c r="H20" s="78"/>
      <c r="I20" s="142"/>
      <c r="J20" s="142"/>
      <c r="K20" s="142"/>
      <c r="L20" s="142"/>
      <c r="M20" s="142"/>
      <c r="N20" s="142"/>
      <c r="O20" s="142"/>
      <c r="P20" s="142"/>
      <c r="Q20" s="142"/>
      <c r="R20" s="142"/>
      <c r="S20" s="142"/>
      <c r="T20" s="142"/>
    </row>
    <row r="21" spans="1:20" x14ac:dyDescent="0.2">
      <c r="A21" s="54" t="str">
        <f>Evaluation!A5</f>
        <v>Company</v>
      </c>
      <c r="B21" s="54"/>
      <c r="C21" s="54"/>
      <c r="D21" s="65">
        <f>Scoring!C20</f>
        <v>0.1</v>
      </c>
      <c r="E21" s="55"/>
      <c r="F21" s="55"/>
      <c r="G21" s="90"/>
      <c r="H21" s="54"/>
      <c r="I21" s="142"/>
      <c r="J21" s="142"/>
      <c r="K21" s="142"/>
      <c r="L21" s="142"/>
      <c r="M21" s="142"/>
      <c r="N21" s="142"/>
      <c r="O21" s="142"/>
      <c r="P21" s="142"/>
      <c r="Q21" s="142"/>
      <c r="R21" s="142"/>
      <c r="S21" s="142"/>
      <c r="T21" s="142"/>
    </row>
    <row r="22" spans="1:20" ht="25.5" collapsed="1" x14ac:dyDescent="0.2">
      <c r="A22" s="56" t="str">
        <f>Evaluation!A6</f>
        <v>Company -Vision, Execution, and Strategy</v>
      </c>
      <c r="B22" s="56"/>
      <c r="C22" s="56"/>
      <c r="D22" s="66">
        <f>Scoring!D21</f>
        <v>0.5</v>
      </c>
      <c r="E22" s="57"/>
      <c r="F22" s="57"/>
      <c r="G22" s="91"/>
      <c r="H22" s="56"/>
      <c r="I22" s="142"/>
      <c r="J22" s="142"/>
      <c r="K22" s="142"/>
      <c r="L22" s="142"/>
      <c r="M22" s="142"/>
      <c r="N22" s="142"/>
      <c r="O22" s="142"/>
      <c r="P22" s="142"/>
      <c r="Q22" s="142"/>
      <c r="R22" s="142"/>
      <c r="S22" s="142"/>
      <c r="T22" s="142"/>
    </row>
    <row r="23" spans="1:20" s="79" customFormat="1" ht="127.5" x14ac:dyDescent="0.25">
      <c r="A23" s="78" t="str">
        <f>Evaluation!A7</f>
        <v>Execution on enterprise strategy</v>
      </c>
      <c r="B23" s="78" t="str">
        <f>Evaluation!B7</f>
        <v>What is the vendor's enterprise strategy? How well is it executing on that strategy?</v>
      </c>
      <c r="C23" s="78" t="str">
        <f>Evaluation!C7</f>
        <v>5 = The vendor's strategy targets and shows progress toward advanced AI analytics and IoT, computation scaling and state of the art mobile capabilities.
4 = The vendor's strategy is more focused targets to introduce advanced AI analytics, computation scaling and state of the art mobile capabilities.
3 = The vendor's strategy and execution are focused on core product improvements and enhancement for the current  market.
2= The vendor's strategy is primarily catching up with the current  market.
1 = The vendor's strategy is weak with modest execution on all fronts and has the possibility of falling into niche market status.
0 = The vendor has below-average vision and execution.</v>
      </c>
      <c r="D23" s="179">
        <f>Scoring!E22</f>
        <v>0.1</v>
      </c>
      <c r="E23" s="136">
        <v>5</v>
      </c>
      <c r="F23" s="132">
        <f>AVERAGE(I23:AE23)</f>
        <v>4.7777777777777777</v>
      </c>
      <c r="G23" s="136" t="s">
        <v>459</v>
      </c>
      <c r="H23" s="78"/>
      <c r="I23" s="141">
        <v>4</v>
      </c>
      <c r="J23" s="142"/>
      <c r="K23" s="142">
        <v>5</v>
      </c>
      <c r="L23" s="142">
        <v>5</v>
      </c>
      <c r="M23" s="141">
        <v>5</v>
      </c>
      <c r="N23" s="142">
        <v>5</v>
      </c>
      <c r="O23" s="141">
        <v>5</v>
      </c>
      <c r="P23" s="142">
        <v>5</v>
      </c>
      <c r="Q23" s="142">
        <v>5</v>
      </c>
      <c r="R23" s="142"/>
      <c r="S23" s="142"/>
      <c r="T23" s="142">
        <v>4</v>
      </c>
    </row>
    <row r="24" spans="1:20" s="79" customFormat="1" ht="153" x14ac:dyDescent="0.25">
      <c r="A24" s="78" t="str">
        <f>Evaluation!A8</f>
        <v>Innovation and market approach</v>
      </c>
      <c r="B24" s="78" t="str">
        <f>Evaluation!B8</f>
        <v>What is the company’s approach to innovation, and how will it enable the vendor to maintain a leadership position? What is the core market positioning from the company, and how does it resonate with customers?</v>
      </c>
      <c r="C24" s="78" t="str">
        <f>Evaluation!C8</f>
        <v>5 = The vendor has a significant track record of innovation in the  market and a strong innovation process (thought leaders, ideation, organizational agility, and superior product marketing).
4 = The vendor has a track record of innovation in the , with elements of an innovation process (thought leaders, ideation, and organizational agility).
3 = The vendor has an average innovation  track record but a strong internal innovation process.
2 = The vendor works closely with customers to determine new and enhanced capabilities.
1 = The vendor lacks elements of an innovation process and has a poor record of innovation for .
0 = The vendor has no innovation process or track record.</v>
      </c>
      <c r="D24" s="179">
        <f>Scoring!E23</f>
        <v>0.1</v>
      </c>
      <c r="E24" s="136">
        <v>5</v>
      </c>
      <c r="F24" s="132">
        <f t="shared" ref="F24:F87" si="0">AVERAGE(I24:AE24)</f>
        <v>4.333333333333333</v>
      </c>
      <c r="G24" s="136" t="s">
        <v>460</v>
      </c>
      <c r="H24" s="78"/>
      <c r="I24" s="141">
        <v>5</v>
      </c>
      <c r="J24" s="142"/>
      <c r="K24" s="142">
        <v>5</v>
      </c>
      <c r="L24" s="142">
        <v>4</v>
      </c>
      <c r="M24" s="141">
        <v>5</v>
      </c>
      <c r="N24" s="142">
        <v>5</v>
      </c>
      <c r="O24" s="141">
        <v>5</v>
      </c>
      <c r="P24" s="142">
        <v>0</v>
      </c>
      <c r="Q24" s="142">
        <v>5</v>
      </c>
      <c r="R24" s="142"/>
      <c r="S24" s="142"/>
      <c r="T24" s="142">
        <v>5</v>
      </c>
    </row>
    <row r="25" spans="1:20" s="79" customFormat="1" ht="76.5" x14ac:dyDescent="0.25">
      <c r="A25" s="78" t="str">
        <f>Evaluation!A9</f>
        <v>Product Investment</v>
      </c>
      <c r="B25" s="78" t="str">
        <f>Evaluation!B9</f>
        <v>What percentage of revenue is devoted to maturing the product?</v>
      </c>
      <c r="C25" s="78" t="str">
        <f>Evaluation!C9</f>
        <v>5 = Devotes more than 20% of revenue on product development and R&amp;D. 
4 =Devotes between 18% and 20% of revenue on product development and R&amp;D.
3 = Devotes between 15% and 18% of revenue on product development and R&amp;D.
2 = Devotes between 10% and 15% of revenue on product development and R&amp;D.
1 = Devotes between 5% and 10% of revenue on product development and R&amp;D.
0 = Devotes less than 5% of revenue on product development and R&amp;D.</v>
      </c>
      <c r="D25" s="179">
        <f>Scoring!E24</f>
        <v>0.2</v>
      </c>
      <c r="E25" s="136">
        <v>5</v>
      </c>
      <c r="F25" s="132">
        <f t="shared" si="0"/>
        <v>5</v>
      </c>
      <c r="G25" s="136" t="s">
        <v>461</v>
      </c>
      <c r="H25" s="78"/>
      <c r="I25" s="141">
        <v>5</v>
      </c>
      <c r="J25" s="142"/>
      <c r="K25" s="142">
        <v>5</v>
      </c>
      <c r="L25" s="142">
        <v>5</v>
      </c>
      <c r="M25" s="141">
        <v>5</v>
      </c>
      <c r="N25" s="142">
        <v>5</v>
      </c>
      <c r="O25" s="141">
        <v>5</v>
      </c>
      <c r="P25" s="142">
        <v>5</v>
      </c>
      <c r="Q25" s="142">
        <v>5</v>
      </c>
      <c r="R25" s="142"/>
      <c r="S25" s="142"/>
      <c r="T25" s="142">
        <v>5</v>
      </c>
    </row>
    <row r="26" spans="1:20" s="79" customFormat="1" ht="102" x14ac:dyDescent="0.25">
      <c r="A26" s="78" t="str">
        <f>Evaluation!A10</f>
        <v>Partnerships and trained resources</v>
      </c>
      <c r="B26" s="78" t="str">
        <f>Evaluation!B10</f>
        <v>How strong is the vendor's network of partners (e.g., number of named partners, delivery partners, sales networks, and third-party support services)? How many sales, presales, and R&amp;D staff are focused on  capabilities?</v>
      </c>
      <c r="C26" s="78" t="str">
        <f>Evaluation!C10</f>
        <v>5 = 4 plus more than 1,000 trained and certified partner resources.
4 = 3 plus extensive (100-plus) reseller, referral, technology, and consulting (25-plus) partners.
3 = 2 plus moderate (50-plus) reseller, referral, technology, and consulting (10-plus) partners that develop the product for the offering.
2 = 1 plus rapidly developing a set of partners.
1 = Basic partner support.
0 = No partnerships.</v>
      </c>
      <c r="D26" s="179">
        <f>Scoring!E25</f>
        <v>0.1</v>
      </c>
      <c r="E26" s="136">
        <v>5</v>
      </c>
      <c r="F26" s="132">
        <f t="shared" si="0"/>
        <v>5</v>
      </c>
      <c r="G26" s="136" t="s">
        <v>462</v>
      </c>
      <c r="H26" s="78"/>
      <c r="I26" s="141">
        <v>5</v>
      </c>
      <c r="J26" s="142"/>
      <c r="K26" s="142">
        <v>5</v>
      </c>
      <c r="L26" s="142">
        <v>5</v>
      </c>
      <c r="M26" s="141">
        <v>5</v>
      </c>
      <c r="N26" s="142">
        <v>5</v>
      </c>
      <c r="O26" s="141">
        <v>5</v>
      </c>
      <c r="P26" s="142">
        <v>5</v>
      </c>
      <c r="Q26" s="142">
        <v>5</v>
      </c>
      <c r="R26" s="142"/>
      <c r="S26" s="142"/>
      <c r="T26" s="142">
        <v>5</v>
      </c>
    </row>
    <row r="27" spans="1:20" s="79" customFormat="1" ht="153" x14ac:dyDescent="0.25">
      <c r="A27" s="78" t="str">
        <f>Evaluation!A11</f>
        <v>Key Differentiators</v>
      </c>
      <c r="B27" s="78" t="str">
        <f>Evaluation!B11</f>
        <v xml:space="preserve">What differentiates this vendor in relation to the utilities space? </v>
      </c>
      <c r="C27" s="78" t="str">
        <f>Evaluation!C11</f>
        <v>5 = The vendor has a significant experience delivering utility specific functionality that makes it the undisputed leadership for this capability.  
4 = The vendor has in on a trajectory to rival current leadership for this capability.
3 = The vendor has an  innovation  track that is in alignment with utility requirements.
2 = The vendor has some innovation that could be leveraged for utility based work.
1 = The vendor lacks focus on the utility space.
0 = The vendor does not have utility specific innovation track.</v>
      </c>
      <c r="D27" s="179">
        <f>Scoring!E26</f>
        <v>0.1</v>
      </c>
      <c r="E27" s="136">
        <v>5</v>
      </c>
      <c r="F27" s="132">
        <f t="shared" si="0"/>
        <v>4.5555555555555554</v>
      </c>
      <c r="G27" s="136" t="s">
        <v>463</v>
      </c>
      <c r="H27" s="78"/>
      <c r="I27" s="141">
        <v>5</v>
      </c>
      <c r="J27" s="142"/>
      <c r="K27" s="142">
        <v>5</v>
      </c>
      <c r="L27" s="142">
        <v>4</v>
      </c>
      <c r="M27" s="141">
        <v>5</v>
      </c>
      <c r="N27" s="142">
        <v>5</v>
      </c>
      <c r="O27" s="141">
        <v>5</v>
      </c>
      <c r="P27" s="142">
        <v>5</v>
      </c>
      <c r="Q27" s="142">
        <v>4</v>
      </c>
      <c r="R27" s="142"/>
      <c r="S27" s="142"/>
      <c r="T27" s="142">
        <v>3</v>
      </c>
    </row>
    <row r="28" spans="1:20" s="79" customFormat="1" ht="127.5" x14ac:dyDescent="0.25">
      <c r="A28" s="78" t="str">
        <f>Evaluation!A12</f>
        <v>Product Roadmap</v>
      </c>
      <c r="B28" s="78" t="str">
        <f>Evaluation!B12</f>
        <v>Does the vendor has well thought out Product Roadmap published based on business challenges in US geography?
Does each version in roadmap contains expected features and enhancements in detail?
What enhancements is the vendor planning for its platform for the next 12 to 18 months?</v>
      </c>
      <c r="C28" s="78" t="str">
        <f>Evaluation!C12</f>
        <v>5 = Long term roadmap published and aligns with PG&amp;E goals
3 = Near term (&lt;= 2 years) roadmap published
1 = No visibility beyond next future version
0 = No visibility of future releases</v>
      </c>
      <c r="D28" s="179">
        <f>Scoring!E27</f>
        <v>0.2</v>
      </c>
      <c r="E28" s="136">
        <v>3</v>
      </c>
      <c r="F28" s="132">
        <f t="shared" si="0"/>
        <v>4.333333333333333</v>
      </c>
      <c r="G28" s="136" t="s">
        <v>464</v>
      </c>
      <c r="H28" s="78"/>
      <c r="I28" s="141">
        <v>5</v>
      </c>
      <c r="J28" s="142"/>
      <c r="K28" s="142">
        <v>3</v>
      </c>
      <c r="L28" s="142">
        <v>5</v>
      </c>
      <c r="M28" s="141">
        <v>5</v>
      </c>
      <c r="N28" s="142">
        <v>3</v>
      </c>
      <c r="O28" s="141">
        <v>5</v>
      </c>
      <c r="P28" s="142">
        <v>5</v>
      </c>
      <c r="Q28" s="142">
        <v>5</v>
      </c>
      <c r="R28" s="142"/>
      <c r="S28" s="142"/>
      <c r="T28" s="142">
        <v>3</v>
      </c>
    </row>
    <row r="29" spans="1:20" s="79" customFormat="1" ht="38.25" x14ac:dyDescent="0.25">
      <c r="A29" s="78" t="str">
        <f>Evaluation!A13</f>
        <v>Enterprise Strategy</v>
      </c>
      <c r="B29" s="78" t="str">
        <f>Evaluation!B13</f>
        <v>Does the company's strategy align with PG&amp;E Enterprise Vision and Long term strategy?</v>
      </c>
      <c r="C29" s="78" t="str">
        <f>Evaluation!C13</f>
        <v>5 = Yes, it has alignment with Enterprise Vision
0 = No, this application doesn't align with long term vision and strategy</v>
      </c>
      <c r="D29" s="179">
        <f>Scoring!E28</f>
        <v>0.2</v>
      </c>
      <c r="E29" s="84"/>
      <c r="F29" s="132">
        <f t="shared" si="0"/>
        <v>5</v>
      </c>
      <c r="G29" s="92"/>
      <c r="H29" s="78"/>
      <c r="I29" s="141">
        <v>5</v>
      </c>
      <c r="J29" s="142"/>
      <c r="K29" s="142">
        <v>5</v>
      </c>
      <c r="L29" s="142">
        <v>5</v>
      </c>
      <c r="M29" s="142">
        <v>5</v>
      </c>
      <c r="N29" s="142">
        <v>5</v>
      </c>
      <c r="O29" s="142">
        <v>5</v>
      </c>
      <c r="P29" s="142"/>
      <c r="Q29" s="142">
        <v>5</v>
      </c>
      <c r="R29" s="142"/>
      <c r="S29" s="142"/>
      <c r="T29" s="142">
        <v>5</v>
      </c>
    </row>
    <row r="30" spans="1:20" s="79" customFormat="1" x14ac:dyDescent="0.25">
      <c r="A30" s="74" t="str">
        <f>Evaluation!A14</f>
        <v>Customer Base</v>
      </c>
      <c r="B30" s="74"/>
      <c r="C30" s="74"/>
      <c r="D30" s="81">
        <f>Scoring!D29</f>
        <v>0.25</v>
      </c>
      <c r="E30" s="74"/>
      <c r="F30" s="132"/>
      <c r="G30" s="93"/>
      <c r="H30" s="74"/>
      <c r="I30" s="141"/>
      <c r="J30" s="142"/>
      <c r="K30" s="142"/>
      <c r="L30" s="142"/>
      <c r="M30" s="142"/>
      <c r="N30" s="142"/>
      <c r="O30" s="142"/>
      <c r="P30" s="142"/>
      <c r="Q30" s="142"/>
      <c r="R30" s="142"/>
      <c r="S30" s="142"/>
      <c r="T30" s="142"/>
    </row>
    <row r="31" spans="1:20" s="79" customFormat="1" ht="76.5" x14ac:dyDescent="0.25">
      <c r="A31" s="78" t="str">
        <f>Evaluation!A15</f>
        <v>General Customers</v>
      </c>
      <c r="B31" s="78" t="str">
        <f>Evaluation!B15</f>
        <v>How many client logos does the vendor have?
Provide references.</v>
      </c>
      <c r="C31" s="78" t="str">
        <f>Evaluation!C15</f>
        <v>5 = 401+ client logos 
4 = 301 to 400 logos
3 = 201 to 300 logos
2 = 101 to 200 logos
1 = 100 or fewer logos
0 = The vendor did not disclose.</v>
      </c>
      <c r="D31" s="179">
        <f>Scoring!E30</f>
        <v>0.2</v>
      </c>
      <c r="E31" s="136">
        <v>5</v>
      </c>
      <c r="F31" s="132">
        <f t="shared" si="0"/>
        <v>5</v>
      </c>
      <c r="G31" s="136" t="s">
        <v>465</v>
      </c>
      <c r="H31" s="78"/>
      <c r="I31" s="141">
        <v>5</v>
      </c>
      <c r="J31" s="142"/>
      <c r="K31" s="142">
        <v>5</v>
      </c>
      <c r="L31" s="142">
        <v>5</v>
      </c>
      <c r="M31" s="141">
        <v>5</v>
      </c>
      <c r="N31" s="142">
        <v>5</v>
      </c>
      <c r="O31" s="141">
        <v>5</v>
      </c>
      <c r="P31" s="142">
        <v>5</v>
      </c>
      <c r="Q31" s="142">
        <v>5</v>
      </c>
      <c r="R31" s="142"/>
      <c r="S31" s="142"/>
      <c r="T31" s="142">
        <v>5</v>
      </c>
    </row>
    <row r="32" spans="1:20" s="79" customFormat="1" ht="76.5" x14ac:dyDescent="0.25">
      <c r="A32" s="78" t="str">
        <f>Evaluation!A16</f>
        <v>Revenues</v>
      </c>
      <c r="B32" s="78" t="str">
        <f>Evaluation!B16</f>
        <v xml:space="preserve">What were the vendor's total revenues attributable to its latest offering (in the Work Management product line) in the last fiscal year? </v>
      </c>
      <c r="C32" s="78" t="str">
        <f>Evaluation!C16</f>
        <v>5 = The vendor has $50 million or more in annual revenue.
4 = The vendor has $25 million to less than $50 million in annual revenue.
3 = The vendor has $10 million to less than $25 million in annual revenue.
2 = The vendor has $5 million to less than $10 million in annual revenue.
1 = The vendor has less than $5 million in annual revenue.
0 = The vendor has limited revenue, or the vendor did not disclose.</v>
      </c>
      <c r="D32" s="179">
        <f>Scoring!E31</f>
        <v>0.2</v>
      </c>
      <c r="E32" s="136">
        <v>5</v>
      </c>
      <c r="F32" s="132">
        <f t="shared" si="0"/>
        <v>5</v>
      </c>
      <c r="G32" s="136" t="s">
        <v>466</v>
      </c>
      <c r="H32" s="78"/>
      <c r="I32" s="141">
        <v>5</v>
      </c>
      <c r="J32" s="142"/>
      <c r="K32" s="142">
        <v>5</v>
      </c>
      <c r="L32" s="142">
        <v>5</v>
      </c>
      <c r="M32" s="141">
        <v>5</v>
      </c>
      <c r="N32" s="142">
        <v>5</v>
      </c>
      <c r="O32" s="141">
        <v>5</v>
      </c>
      <c r="P32" s="142">
        <v>5</v>
      </c>
      <c r="Q32" s="142">
        <v>5</v>
      </c>
      <c r="R32" s="142"/>
      <c r="S32" s="142"/>
      <c r="T32" s="142">
        <v>5</v>
      </c>
    </row>
    <row r="33" spans="1:20" s="79" customFormat="1" ht="76.5" x14ac:dyDescent="0.25">
      <c r="A33" s="78" t="str">
        <f>Evaluation!A17</f>
        <v>Deployment Scale</v>
      </c>
      <c r="B33" s="78" t="str">
        <f>Evaluation!B17</f>
        <v>What is their largest deployment?
How many active users?</v>
      </c>
      <c r="C33" s="78" t="str">
        <f>Evaluation!C17</f>
        <v>5 =  30,000+ active users.
4 = 10,000 to 30,000 active users.
3 =  1,000 to 10,000 active users.
2 = 500 to 1000 active users.
1 = 100 to 500 active users.
0 = less than 100 active users.</v>
      </c>
      <c r="D33" s="179">
        <f>Scoring!E32</f>
        <v>0.2</v>
      </c>
      <c r="E33" s="136">
        <v>5</v>
      </c>
      <c r="F33" s="132">
        <f t="shared" si="0"/>
        <v>5</v>
      </c>
      <c r="G33" s="136" t="s">
        <v>467</v>
      </c>
      <c r="H33" s="78"/>
      <c r="I33" s="141">
        <v>5</v>
      </c>
      <c r="J33" s="142"/>
      <c r="K33" s="142">
        <v>5</v>
      </c>
      <c r="L33" s="142">
        <v>5</v>
      </c>
      <c r="M33" s="141">
        <v>5</v>
      </c>
      <c r="N33" s="142">
        <v>5</v>
      </c>
      <c r="O33" s="141">
        <v>5</v>
      </c>
      <c r="P33" s="142">
        <v>5</v>
      </c>
      <c r="Q33" s="142">
        <v>5</v>
      </c>
      <c r="R33" s="142"/>
      <c r="S33" s="142"/>
      <c r="T33" s="142">
        <v>5</v>
      </c>
    </row>
    <row r="34" spans="1:20" s="79" customFormat="1" ht="76.5" x14ac:dyDescent="0.25">
      <c r="A34" s="78" t="str">
        <f>Evaluation!A18</f>
        <v>Mobile Implementation Scale</v>
      </c>
      <c r="B34" s="78" t="str">
        <f>Evaluation!B18</f>
        <v>How many devices have been deployed in the field?</v>
      </c>
      <c r="C34" s="78" t="str">
        <f>Evaluation!C18</f>
        <v>5 = 10,000+ mobile devices running software deployed
4 = 5,000 to 10,000 mobile devices
3 =  1,000 to 5,000 mobile devices
2 = 500 to 1000 mobile devices
1 = 100 to 500 mobile devices
0 = less than 100 mobile devices</v>
      </c>
      <c r="D34" s="179">
        <f>Scoring!E33</f>
        <v>0.2</v>
      </c>
      <c r="E34" s="136">
        <v>5</v>
      </c>
      <c r="F34" s="132">
        <f t="shared" si="0"/>
        <v>5</v>
      </c>
      <c r="G34" s="136" t="s">
        <v>468</v>
      </c>
      <c r="H34" s="78"/>
      <c r="I34" s="141">
        <v>5</v>
      </c>
      <c r="J34" s="142"/>
      <c r="K34" s="142">
        <v>5</v>
      </c>
      <c r="L34" s="142">
        <v>5</v>
      </c>
      <c r="M34" s="141">
        <v>5</v>
      </c>
      <c r="N34" s="142">
        <v>5</v>
      </c>
      <c r="O34" s="141">
        <v>5</v>
      </c>
      <c r="P34" s="142">
        <v>5</v>
      </c>
      <c r="Q34" s="142">
        <v>5</v>
      </c>
      <c r="R34" s="142"/>
      <c r="S34" s="142"/>
      <c r="T34" s="142">
        <v>5</v>
      </c>
    </row>
    <row r="35" spans="1:20" s="79" customFormat="1" ht="76.5" x14ac:dyDescent="0.25">
      <c r="A35" s="78" t="str">
        <f>Evaluation!A19</f>
        <v>Utility Footprint</v>
      </c>
      <c r="B35" s="78" t="str">
        <f>Evaluation!B19</f>
        <v>What are the number of utilities currently using the product?</v>
      </c>
      <c r="C35" s="78" t="str">
        <f>Evaluation!C19</f>
        <v>5 = 301+ utility client logos
4 = 201 to 300 utility logos
3 = 101 to 200 utility logos
2 = 51 to 100 utility logos
1 = 50 or 25 utility logos
0 = 25 or less utility logos</v>
      </c>
      <c r="D35" s="179">
        <f>Scoring!E34</f>
        <v>0.2</v>
      </c>
      <c r="E35" s="136">
        <v>5</v>
      </c>
      <c r="F35" s="132">
        <f t="shared" si="0"/>
        <v>5</v>
      </c>
      <c r="G35" s="136" t="s">
        <v>469</v>
      </c>
      <c r="H35" s="78"/>
      <c r="I35" s="141">
        <v>5</v>
      </c>
      <c r="J35" s="142"/>
      <c r="K35" s="142">
        <v>5</v>
      </c>
      <c r="L35" s="142">
        <v>5</v>
      </c>
      <c r="M35" s="141">
        <v>5</v>
      </c>
      <c r="N35" s="142">
        <v>5</v>
      </c>
      <c r="O35" s="141">
        <v>5</v>
      </c>
      <c r="P35" s="142">
        <v>5</v>
      </c>
      <c r="Q35" s="142">
        <v>5</v>
      </c>
      <c r="R35" s="142"/>
      <c r="S35" s="142"/>
      <c r="T35" s="142">
        <v>5</v>
      </c>
    </row>
    <row r="36" spans="1:20" s="79" customFormat="1" collapsed="1" x14ac:dyDescent="0.25">
      <c r="A36" s="74" t="str">
        <f>Evaluation!A20</f>
        <v>Customer Support</v>
      </c>
      <c r="B36" s="74"/>
      <c r="C36" s="74"/>
      <c r="D36" s="81">
        <f>Scoring!D35</f>
        <v>0.25</v>
      </c>
      <c r="E36" s="74"/>
      <c r="F36" s="74"/>
      <c r="G36" s="117"/>
      <c r="H36" s="74"/>
      <c r="I36" s="141"/>
      <c r="J36" s="142"/>
      <c r="K36" s="142"/>
      <c r="L36" s="142"/>
      <c r="M36" s="142"/>
      <c r="N36" s="142"/>
      <c r="O36" s="142"/>
      <c r="P36" s="142"/>
      <c r="Q36" s="142"/>
      <c r="R36" s="142"/>
      <c r="S36" s="142"/>
      <c r="T36" s="142"/>
    </row>
    <row r="37" spans="1:20" s="79" customFormat="1" ht="153" x14ac:dyDescent="0.25">
      <c r="A37" s="78" t="str">
        <f>Evaluation!A21</f>
        <v>Engagement Model</v>
      </c>
      <c r="B37" s="78" t="str">
        <f>Evaluation!B21</f>
        <v>How does the vendor integrate support through an engagement model?  Including pre-sales, implementation support, ongoing success support, periodic performance enhancing consulting, alignment with adjacent vendors to support integrations.</v>
      </c>
      <c r="C37" s="78" t="str">
        <f>Evaluation!C21</f>
        <v>5 = Vendor has an highly integrated support model,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7" s="179">
        <f>Scoring!E36</f>
        <v>0.2</v>
      </c>
      <c r="E37" s="136">
        <v>5</v>
      </c>
      <c r="F37" s="132">
        <f t="shared" si="0"/>
        <v>4.8888888888888893</v>
      </c>
      <c r="G37" s="136" t="s">
        <v>470</v>
      </c>
      <c r="H37" s="78"/>
      <c r="I37" s="141">
        <v>4</v>
      </c>
      <c r="J37" s="142"/>
      <c r="K37" s="141">
        <v>5</v>
      </c>
      <c r="L37" s="142">
        <v>5</v>
      </c>
      <c r="M37" s="141">
        <v>5</v>
      </c>
      <c r="N37" s="142">
        <v>5</v>
      </c>
      <c r="O37" s="141">
        <v>5</v>
      </c>
      <c r="P37" s="142">
        <v>5</v>
      </c>
      <c r="Q37" s="142">
        <v>5</v>
      </c>
      <c r="R37" s="142"/>
      <c r="S37" s="142"/>
      <c r="T37" s="142">
        <v>5</v>
      </c>
    </row>
    <row r="38" spans="1:20" s="79" customFormat="1" ht="191.25" x14ac:dyDescent="0.25">
      <c r="A38" s="78" t="str">
        <f>Evaluation!A22</f>
        <v>Change Management Process</v>
      </c>
      <c r="B38" s="78" t="str">
        <f>Evaluation!B22</f>
        <v>How does the vendor engage customers to identify, prioritize and implement requested product enhancement?</v>
      </c>
      <c r="C38" s="78" t="str">
        <f>Evaluation!C22</f>
        <v>5 = Vendor has an highly coordinated change process that is transparent ,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8" s="179">
        <f>Scoring!E37</f>
        <v>0.2</v>
      </c>
      <c r="E38" s="136">
        <v>5</v>
      </c>
      <c r="F38" s="132">
        <f t="shared" si="0"/>
        <v>4.7777777777777777</v>
      </c>
      <c r="G38" s="136" t="s">
        <v>471</v>
      </c>
      <c r="H38" s="78"/>
      <c r="I38" s="141">
        <v>4</v>
      </c>
      <c r="J38" s="142"/>
      <c r="K38" s="141">
        <v>5</v>
      </c>
      <c r="L38" s="142">
        <v>5</v>
      </c>
      <c r="M38" s="141">
        <v>5</v>
      </c>
      <c r="N38" s="142">
        <v>5</v>
      </c>
      <c r="O38" s="141">
        <v>5</v>
      </c>
      <c r="P38" s="142">
        <v>5</v>
      </c>
      <c r="Q38" s="141">
        <v>4</v>
      </c>
      <c r="R38" s="142"/>
      <c r="S38" s="142"/>
      <c r="T38" s="142">
        <v>5</v>
      </c>
    </row>
    <row r="39" spans="1:20" s="79" customFormat="1" ht="114.75" x14ac:dyDescent="0.25">
      <c r="A39" s="78" t="str">
        <f>Evaluation!A23</f>
        <v>Upgrade</v>
      </c>
      <c r="B39" s="78" t="str">
        <f>Evaluation!B23</f>
        <v>Describe the process and indicative costs associated with a major upgrade. How are customizations handled? Are software upgrades included in the annual maintenance fee (if applicable)?</v>
      </c>
      <c r="C39" s="78" t="str">
        <f>Evaluation!C23</f>
        <v>5= Major or minor version upgrades does not involve any dedicated effort other than a utility run which  brings all configurations and customizations; upgrade run &amp; validation is involved in SaaS subscription cost
1 =   Major or minor version upgrades involve  dedicated effort to upgrade and migrate custom components and perform validations;  SaaS subscription cost involves only Utility run , migration services and validation to be done by customer / service partner</v>
      </c>
      <c r="D39" s="179">
        <f>Scoring!E38</f>
        <v>0.1</v>
      </c>
      <c r="E39" s="136">
        <v>5</v>
      </c>
      <c r="F39" s="132">
        <f t="shared" si="0"/>
        <v>5</v>
      </c>
      <c r="G39" s="136" t="s">
        <v>472</v>
      </c>
      <c r="H39" s="78"/>
      <c r="I39" s="141">
        <v>5</v>
      </c>
      <c r="J39" s="142"/>
      <c r="K39" s="141">
        <v>5</v>
      </c>
      <c r="L39" s="142">
        <v>5</v>
      </c>
      <c r="M39" s="141">
        <v>5</v>
      </c>
      <c r="N39" s="142">
        <v>5</v>
      </c>
      <c r="O39" s="141">
        <v>5</v>
      </c>
      <c r="P39" s="142">
        <v>5</v>
      </c>
      <c r="Q39" s="142">
        <v>5</v>
      </c>
      <c r="R39" s="142"/>
      <c r="S39" s="142"/>
      <c r="T39" s="142">
        <v>5</v>
      </c>
    </row>
    <row r="40" spans="1:20" s="79" customFormat="1" ht="153" x14ac:dyDescent="0.25">
      <c r="A40" s="78" t="str">
        <f>Evaluation!A24</f>
        <v>Release Cadence</v>
      </c>
      <c r="B40" s="78" t="str">
        <f>Evaluation!B24</f>
        <v>How often are upgrades to your product released? What is the usual support period and notification before a release is sunseted? If there is a cloud component, do upgrades involve coordination with customer schedules?</v>
      </c>
      <c r="C40" s="78" t="str">
        <f>Evaluation!C24</f>
        <v>5= Product roadmaps are defined for every year with version upgrades planned along with new feature roll outs. Company Invite customers and partners for Beta and comply to published details;, conduct enablement sessions; Release patches and hot fixes to keep product stable and usable with detailed documentation; For SaaS products, customer has a stake in when releases are deployed
3=  Road maps are not published but release major/minor version upgrade every quarter; Release patches and hot fixes for issues reported as product bugs, for SaaS products release slots are given to customer to chose from 
1=  Version upgrades are not planned, but grouped and released when appropriate, support with hot fixes for issues reported, for SaaS products vendor rolls out releases at their discretion</v>
      </c>
      <c r="D40" s="179">
        <f>Scoring!E39</f>
        <v>0.1</v>
      </c>
      <c r="E40" s="136">
        <v>5</v>
      </c>
      <c r="F40" s="132">
        <f t="shared" si="0"/>
        <v>4.7777777777777777</v>
      </c>
      <c r="G40" s="136" t="s">
        <v>464</v>
      </c>
      <c r="H40" s="78"/>
      <c r="I40" s="141">
        <v>5</v>
      </c>
      <c r="J40" s="142"/>
      <c r="K40" s="141">
        <v>5</v>
      </c>
      <c r="L40" s="142">
        <v>5</v>
      </c>
      <c r="M40" s="141">
        <v>5</v>
      </c>
      <c r="N40" s="142">
        <v>5</v>
      </c>
      <c r="O40" s="141">
        <v>5</v>
      </c>
      <c r="P40" s="142">
        <v>5</v>
      </c>
      <c r="Q40" s="141">
        <v>3</v>
      </c>
      <c r="R40" s="142"/>
      <c r="S40" s="142"/>
      <c r="T40" s="142">
        <v>5</v>
      </c>
    </row>
    <row r="41" spans="1:20" s="79" customFormat="1" ht="76.5" x14ac:dyDescent="0.25">
      <c r="A41" s="78" t="str">
        <f>Evaluation!A25</f>
        <v>Implementations</v>
      </c>
      <c r="B41" s="78" t="str">
        <f>Evaluation!B25</f>
        <v>How many Work Management applications has the vendor sold to date?  How many Work Management applications has the vendor sold in the last 5 years?</v>
      </c>
      <c r="C41" s="78" t="str">
        <f>Evaluation!C25</f>
        <v>5 = 501+ total applications and 100+ applications in the last 5 years
4 = 401 to 500 total applications and 75-99 applications in the last 5 years
3 = 301 to 400 total applications and 50-74 applications in the last 5 years
2 = 101 to 300 total applications and 25 - 49 applications in the last 5 years
1 = 101 or fewer total applications and 1 - 24 applications in the last 5 years
0 = The vendor did not disclose.</v>
      </c>
      <c r="D41" s="179">
        <f>Scoring!E40</f>
        <v>0.1</v>
      </c>
      <c r="E41" s="136">
        <v>0</v>
      </c>
      <c r="F41" s="132">
        <f t="shared" si="0"/>
        <v>0.77777777777777779</v>
      </c>
      <c r="G41" s="136" t="s">
        <v>473</v>
      </c>
      <c r="H41" s="78"/>
      <c r="I41" s="141">
        <v>5</v>
      </c>
      <c r="J41" s="142"/>
      <c r="K41" s="141">
        <v>0</v>
      </c>
      <c r="L41" s="142">
        <v>0</v>
      </c>
      <c r="M41" s="141">
        <v>1</v>
      </c>
      <c r="N41" s="142">
        <v>0</v>
      </c>
      <c r="O41" s="141">
        <v>1</v>
      </c>
      <c r="P41" s="142">
        <v>0</v>
      </c>
      <c r="Q41" s="142">
        <v>0</v>
      </c>
      <c r="R41" s="142"/>
      <c r="S41" s="142"/>
      <c r="T41" s="142">
        <v>0</v>
      </c>
    </row>
    <row r="42" spans="1:20" s="79" customFormat="1" ht="204" x14ac:dyDescent="0.25">
      <c r="A42" s="78" t="str">
        <f>Evaluation!A26</f>
        <v>Tech Support Levels</v>
      </c>
      <c r="B42" s="78" t="str">
        <f>Evaluation!B26</f>
        <v>What is the support model (e.g. Platinum, Gold)?
Support models provides access to product roadmap, knowledge center, connects with dedicated functional and Technical Support group to work on enhancements, involvement in beta suggestions, fix packs and patches for issues reported, escalation matrix for support on issues, agreed SLA for product fix turnarounds  etc.</v>
      </c>
      <c r="C42" s="78" t="str">
        <f>Evaluation!C26</f>
        <v>5 = Platinum
3 = Gold
2 = Portal based support mechanism
0 = Ad hoc support mechanism defined</v>
      </c>
      <c r="D42" s="179">
        <f>Scoring!E41</f>
        <v>0.1</v>
      </c>
      <c r="E42" s="136">
        <v>2</v>
      </c>
      <c r="F42" s="132">
        <f t="shared" si="0"/>
        <v>3.1111111111111112</v>
      </c>
      <c r="G42" s="136" t="s">
        <v>474</v>
      </c>
      <c r="H42" s="78"/>
      <c r="I42" s="141">
        <v>5</v>
      </c>
      <c r="J42" s="142"/>
      <c r="K42" s="141">
        <v>3</v>
      </c>
      <c r="L42" s="142">
        <v>2</v>
      </c>
      <c r="M42" s="141">
        <v>5</v>
      </c>
      <c r="N42" s="142">
        <v>2</v>
      </c>
      <c r="O42" s="141">
        <v>5</v>
      </c>
      <c r="P42" s="142">
        <v>2</v>
      </c>
      <c r="Q42" s="142">
        <v>2</v>
      </c>
      <c r="R42" s="142"/>
      <c r="S42" s="142"/>
      <c r="T42" s="142">
        <v>2</v>
      </c>
    </row>
    <row r="43" spans="1:20" s="79" customFormat="1" ht="51" x14ac:dyDescent="0.25">
      <c r="A43" s="78" t="str">
        <f>Evaluation!A27</f>
        <v>Vendor Support Window</v>
      </c>
      <c r="B43" s="78" t="str">
        <f>Evaluation!B27</f>
        <v>What is the support window covering US PST business hours?</v>
      </c>
      <c r="C43" s="78" t="str">
        <f>Evaluation!C27</f>
        <v>5 = Completely covered
0 = Not completely covered</v>
      </c>
      <c r="D43" s="179">
        <f>Scoring!E42</f>
        <v>0.1</v>
      </c>
      <c r="E43" s="136">
        <v>5</v>
      </c>
      <c r="F43" s="132">
        <f t="shared" si="0"/>
        <v>5</v>
      </c>
      <c r="G43" s="136" t="s">
        <v>475</v>
      </c>
      <c r="H43" s="78"/>
      <c r="I43" s="141">
        <v>5</v>
      </c>
      <c r="J43" s="142"/>
      <c r="K43" s="141">
        <v>5</v>
      </c>
      <c r="L43" s="142">
        <v>5</v>
      </c>
      <c r="M43" s="141">
        <v>5</v>
      </c>
      <c r="N43" s="142">
        <v>5</v>
      </c>
      <c r="O43" s="141">
        <v>5</v>
      </c>
      <c r="P43" s="142">
        <v>5</v>
      </c>
      <c r="Q43" s="142">
        <v>5</v>
      </c>
      <c r="R43" s="142"/>
      <c r="S43" s="142"/>
      <c r="T43" s="142">
        <v>5</v>
      </c>
    </row>
    <row r="44" spans="1:20" s="79" customFormat="1" ht="38.25" x14ac:dyDescent="0.25">
      <c r="A44" s="78" t="str">
        <f>Evaluation!A28</f>
        <v>Internal PG&amp;E support</v>
      </c>
      <c r="B44" s="78" t="str">
        <f>Evaluation!B28</f>
        <v>What is the support model for the application within PG&amp;E?</v>
      </c>
      <c r="C44" s="78" t="str">
        <f>Evaluation!C28</f>
        <v>5=PG&amp;E already has internal teams stood up that can support VM
3=internal support team exists but does not support capabilities of VM
0=no existing internal support</v>
      </c>
      <c r="D44" s="179">
        <f>Scoring!E43</f>
        <v>0.1</v>
      </c>
      <c r="E44" s="84"/>
      <c r="F44" s="132">
        <f t="shared" si="0"/>
        <v>4.7777777777777777</v>
      </c>
      <c r="G44" s="92"/>
      <c r="H44" s="78"/>
      <c r="I44" s="141">
        <v>5</v>
      </c>
      <c r="J44" s="142"/>
      <c r="K44" s="142">
        <v>5</v>
      </c>
      <c r="L44" s="142">
        <v>5</v>
      </c>
      <c r="M44" s="142">
        <v>5</v>
      </c>
      <c r="N44" s="142">
        <v>3</v>
      </c>
      <c r="O44" s="142">
        <v>5</v>
      </c>
      <c r="P44" s="142">
        <v>5</v>
      </c>
      <c r="Q44" s="142">
        <v>5</v>
      </c>
      <c r="R44" s="142"/>
      <c r="S44" s="142"/>
      <c r="T44" s="142">
        <v>5</v>
      </c>
    </row>
    <row r="45" spans="1:20" x14ac:dyDescent="0.2">
      <c r="A45" s="54" t="str">
        <f>Evaluation!A29</f>
        <v>Technical</v>
      </c>
      <c r="B45" s="54"/>
      <c r="C45" s="54"/>
      <c r="D45" s="65">
        <f>Scoring!C44</f>
        <v>0.3</v>
      </c>
      <c r="E45" s="55"/>
      <c r="F45" s="55"/>
      <c r="G45" s="90"/>
      <c r="H45" s="54"/>
      <c r="I45" s="141"/>
      <c r="J45" s="142"/>
      <c r="K45" s="142"/>
      <c r="L45" s="142"/>
      <c r="M45" s="142"/>
      <c r="N45" s="142"/>
      <c r="O45" s="142"/>
      <c r="P45" s="142"/>
      <c r="Q45" s="142"/>
      <c r="R45" s="142"/>
      <c r="S45" s="142"/>
      <c r="T45" s="142"/>
    </row>
    <row r="46" spans="1:20" s="79" customFormat="1" collapsed="1" x14ac:dyDescent="0.25">
      <c r="A46" s="74" t="str">
        <f>Evaluation!A30</f>
        <v>Configuration and Extensions</v>
      </c>
      <c r="B46" s="74"/>
      <c r="C46" s="74"/>
      <c r="D46" s="67">
        <f>Scoring!D45</f>
        <v>0.05</v>
      </c>
      <c r="E46" s="74"/>
      <c r="F46" s="74"/>
      <c r="G46" s="94"/>
      <c r="H46" s="75"/>
      <c r="I46" s="141"/>
      <c r="J46" s="142"/>
      <c r="K46" s="142"/>
      <c r="L46" s="142"/>
      <c r="M46" s="142"/>
      <c r="N46" s="142"/>
      <c r="O46" s="142"/>
      <c r="P46" s="142"/>
      <c r="Q46" s="142"/>
      <c r="R46" s="142"/>
      <c r="S46" s="142"/>
      <c r="T46" s="142"/>
    </row>
    <row r="47" spans="1:20" s="79" customFormat="1" ht="114.75" x14ac:dyDescent="0.25">
      <c r="A47" s="78" t="str">
        <f>Evaluation!A31</f>
        <v>Customization Support</v>
      </c>
      <c r="B47" s="78" t="str">
        <f>Evaluation!B31</f>
        <v>Does the platform support enhancements and new feature development in product functions?</v>
      </c>
      <c r="C47" s="78" t="str">
        <f>Evaluation!C31</f>
        <v>5 = Configurable application and database design, enhance functionality via rules and scripting
3 = Configurable application and database design, enhance functionality via object level programming
2 = Configurable UI but functional enhancement is not supported by OEM
0 = No, not allowed; source library not shared</v>
      </c>
      <c r="D47" s="179">
        <f>Scoring!E46</f>
        <v>0.25</v>
      </c>
      <c r="E47" s="136">
        <v>5</v>
      </c>
      <c r="F47" s="132">
        <f t="shared" si="0"/>
        <v>4.875</v>
      </c>
      <c r="G47" s="136" t="s">
        <v>476</v>
      </c>
      <c r="H47" s="76"/>
      <c r="I47" s="141">
        <v>5</v>
      </c>
      <c r="J47" s="142"/>
      <c r="K47" s="141">
        <v>5</v>
      </c>
      <c r="L47" s="142">
        <v>5</v>
      </c>
      <c r="M47" s="141">
        <v>5</v>
      </c>
      <c r="N47" s="142">
        <v>5</v>
      </c>
      <c r="O47" s="141">
        <v>5</v>
      </c>
      <c r="P47" s="142"/>
      <c r="Q47" s="142"/>
      <c r="R47" s="142"/>
      <c r="S47" s="142">
        <v>4</v>
      </c>
      <c r="T47" s="142">
        <v>5</v>
      </c>
    </row>
    <row r="48" spans="1:20" s="79" customFormat="1" ht="102" x14ac:dyDescent="0.25">
      <c r="A48" s="78" t="str">
        <f>Evaluation!A32</f>
        <v>Workflow Design and Configuration</v>
      </c>
      <c r="B48" s="78" t="str">
        <f>Evaluation!B32</f>
        <v>Does the application have workflow design capabilities with  role/delegations, assignment view and navigation, workflow routing and actions?
How configurable is each workflow step?</v>
      </c>
      <c r="C48" s="78" t="str">
        <f>Evaluation!C32</f>
        <v>5 = Workflows can be designed and preconfigured workflows are available for common scenarios. Business can perform workflow configurations
3 =Workflow configurations require technical team to support business rule and workflow configuration
1= Not supported</v>
      </c>
      <c r="D48" s="179">
        <f>Scoring!E47</f>
        <v>0.25</v>
      </c>
      <c r="E48" s="136">
        <v>3</v>
      </c>
      <c r="F48" s="132">
        <f t="shared" si="0"/>
        <v>3.125</v>
      </c>
      <c r="G48" s="136" t="s">
        <v>477</v>
      </c>
      <c r="H48" s="77"/>
      <c r="I48" s="141">
        <v>3</v>
      </c>
      <c r="J48" s="142"/>
      <c r="K48" s="141">
        <v>3</v>
      </c>
      <c r="L48" s="142">
        <v>3</v>
      </c>
      <c r="M48" s="141">
        <v>3</v>
      </c>
      <c r="N48" s="142">
        <v>3</v>
      </c>
      <c r="O48" s="141">
        <v>3</v>
      </c>
      <c r="P48" s="142"/>
      <c r="Q48" s="142"/>
      <c r="R48" s="142"/>
      <c r="S48" s="142">
        <v>4</v>
      </c>
      <c r="T48" s="142">
        <v>3</v>
      </c>
    </row>
    <row r="49" spans="1:20" s="79" customFormat="1" ht="63.75" x14ac:dyDescent="0.25">
      <c r="A49" s="78" t="str">
        <f>Evaluation!A33</f>
        <v>Environment Management</v>
      </c>
      <c r="B49" s="78" t="str">
        <f>Evaluation!B33</f>
        <v>Describe the customization/configuration code development lifecycle. 
How are environments managed to ensure migrations between environments are complete?</v>
      </c>
      <c r="C49" s="78" t="str">
        <f>Evaluation!C33</f>
        <v>5 = Environment code and configuration migrations make use of industry leading tools
0 = no tools deployed</v>
      </c>
      <c r="D49" s="179">
        <f>Scoring!E48</f>
        <v>0.25</v>
      </c>
      <c r="E49" s="136">
        <v>5</v>
      </c>
      <c r="F49" s="132">
        <f t="shared" si="0"/>
        <v>5</v>
      </c>
      <c r="G49" s="136" t="s">
        <v>478</v>
      </c>
      <c r="H49" s="77"/>
      <c r="I49" s="141">
        <v>5</v>
      </c>
      <c r="J49" s="142"/>
      <c r="K49" s="141">
        <v>5</v>
      </c>
      <c r="L49" s="142">
        <v>5</v>
      </c>
      <c r="M49" s="141">
        <v>5</v>
      </c>
      <c r="N49" s="142">
        <v>5</v>
      </c>
      <c r="O49" s="141">
        <v>5</v>
      </c>
      <c r="P49" s="142"/>
      <c r="Q49" s="142"/>
      <c r="R49" s="142"/>
      <c r="S49" s="142">
        <v>5</v>
      </c>
      <c r="T49" s="142">
        <v>5</v>
      </c>
    </row>
    <row r="50" spans="1:20" s="79" customFormat="1" ht="63.75" x14ac:dyDescent="0.25">
      <c r="A50" s="78" t="str">
        <f>Evaluation!A34</f>
        <v>Configuration Management</v>
      </c>
      <c r="B50" s="78" t="str">
        <f>Evaluation!B34</f>
        <v>Describe how configurations are managed, including version control, backup &amp; recovery, what development and testing tools are available, and how do you control distribution to target systems?</v>
      </c>
      <c r="C50" s="78" t="str">
        <f>Evaluation!C34</f>
        <v>5 =  Development, Configuration management, test management, and DR plan make use of industry leading tools
0 = no tools deployed</v>
      </c>
      <c r="D50" s="179">
        <f>Scoring!E49</f>
        <v>0.25</v>
      </c>
      <c r="E50" s="136">
        <v>5</v>
      </c>
      <c r="F50" s="132">
        <f t="shared" si="0"/>
        <v>4.25</v>
      </c>
      <c r="G50" s="136" t="s">
        <v>478</v>
      </c>
      <c r="H50" s="77"/>
      <c r="I50" s="141">
        <v>5</v>
      </c>
      <c r="J50" s="142"/>
      <c r="K50" s="141">
        <v>5</v>
      </c>
      <c r="L50" s="142">
        <v>5</v>
      </c>
      <c r="M50" s="141">
        <v>5</v>
      </c>
      <c r="N50" s="142">
        <v>5</v>
      </c>
      <c r="O50" s="141">
        <v>5</v>
      </c>
      <c r="P50" s="142"/>
      <c r="Q50" s="142"/>
      <c r="R50" s="142"/>
      <c r="S50" s="142">
        <v>4</v>
      </c>
      <c r="T50" s="142">
        <v>0</v>
      </c>
    </row>
    <row r="51" spans="1:20" s="79" customFormat="1" collapsed="1" x14ac:dyDescent="0.25">
      <c r="A51" s="74" t="str">
        <f>Evaluation!A35</f>
        <v>Security</v>
      </c>
      <c r="B51" s="74"/>
      <c r="C51" s="74"/>
      <c r="D51" s="67">
        <f>Scoring!D50</f>
        <v>0.15</v>
      </c>
      <c r="E51" s="74"/>
      <c r="F51" s="74"/>
      <c r="G51" s="94"/>
      <c r="H51" s="75"/>
      <c r="I51" s="141"/>
      <c r="J51" s="142"/>
      <c r="K51" s="142"/>
      <c r="L51" s="142"/>
      <c r="M51" s="142"/>
      <c r="N51" s="142"/>
      <c r="O51" s="142"/>
      <c r="P51" s="142"/>
      <c r="Q51" s="142"/>
      <c r="R51" s="142"/>
      <c r="S51" s="142"/>
      <c r="T51" s="142"/>
    </row>
    <row r="52" spans="1:20" s="79" customFormat="1" ht="102" x14ac:dyDescent="0.25">
      <c r="A52" s="78" t="str">
        <f>Evaluation!A36</f>
        <v>Data Protection / CCPA Compliance</v>
      </c>
      <c r="B52" s="78" t="str">
        <f>Evaluation!B36</f>
        <v xml:space="preserve">
Is the application capable of ensuring data protection at all layers of the product?  (i.e. pseudonymize (can identify with additional data)/anonymize (cannot identify) personal data). 
Does the application support CCPA?</v>
      </c>
      <c r="C52" s="78" t="str">
        <f>Evaluation!C36</f>
        <v>5 = Yes supports data protection and supports CCPA data requirements
0 =No, do not support CCPA</v>
      </c>
      <c r="D52" s="179">
        <f>Scoring!E51</f>
        <v>0.15</v>
      </c>
      <c r="E52" s="136">
        <v>5</v>
      </c>
      <c r="F52" s="132">
        <f t="shared" si="0"/>
        <v>4.8888888888888893</v>
      </c>
      <c r="G52" s="136" t="s">
        <v>479</v>
      </c>
      <c r="H52" s="77"/>
      <c r="I52" s="141">
        <v>4</v>
      </c>
      <c r="J52" s="142"/>
      <c r="K52" s="142">
        <v>5</v>
      </c>
      <c r="L52" s="142">
        <v>5</v>
      </c>
      <c r="M52" s="142">
        <v>5</v>
      </c>
      <c r="N52" s="142">
        <v>5</v>
      </c>
      <c r="O52" s="142">
        <v>5</v>
      </c>
      <c r="P52" s="142"/>
      <c r="Q52" s="142"/>
      <c r="R52" s="142">
        <v>5</v>
      </c>
      <c r="S52" s="142">
        <v>5</v>
      </c>
      <c r="T52" s="142">
        <v>5</v>
      </c>
    </row>
    <row r="53" spans="1:20" s="80" customFormat="1" ht="89.25" x14ac:dyDescent="0.25">
      <c r="A53" s="78" t="str">
        <f>Evaluation!A37</f>
        <v>Auditing</v>
      </c>
      <c r="B53" s="78" t="str">
        <f>Evaluation!B37</f>
        <v>Does the application have the ability to enable audit tracking to automatically capture updates made on significant fields/objects, and audit log to be viewed from the application?</v>
      </c>
      <c r="C53" s="78" t="str">
        <f>Evaluation!C37</f>
        <v>5 = Support enablement of audit tracking and reporting for required field/object and eSignature functions for audit enabled fields
3 = Supports configurable audit tracking for key fields but need to develop custom reporting mechanism
2 = Built in feature to maintain audit history for key fields - not configurable and no reporting capability
0 = No audit trail for overridden entries</v>
      </c>
      <c r="D53" s="179">
        <f>Scoring!E52</f>
        <v>0.15</v>
      </c>
      <c r="E53" s="136">
        <v>5</v>
      </c>
      <c r="F53" s="132">
        <f t="shared" si="0"/>
        <v>4.666666666666667</v>
      </c>
      <c r="G53" s="136" t="s">
        <v>480</v>
      </c>
      <c r="H53" s="77"/>
      <c r="I53" s="141">
        <v>5</v>
      </c>
      <c r="J53" s="142"/>
      <c r="K53" s="142">
        <v>5</v>
      </c>
      <c r="L53" s="142">
        <v>5</v>
      </c>
      <c r="M53" s="142">
        <v>5</v>
      </c>
      <c r="N53" s="142">
        <v>5</v>
      </c>
      <c r="O53" s="142">
        <v>5</v>
      </c>
      <c r="P53" s="142"/>
      <c r="Q53" s="142"/>
      <c r="R53" s="142">
        <v>4</v>
      </c>
      <c r="S53" s="142">
        <v>5</v>
      </c>
      <c r="T53" s="142">
        <v>3</v>
      </c>
    </row>
    <row r="54" spans="1:20" s="80" customFormat="1" ht="114.75" x14ac:dyDescent="0.25">
      <c r="A54" s="78" t="str">
        <f>Evaluation!A38</f>
        <v>Authentication &amp; Access Control - Contractor Access</v>
      </c>
      <c r="B54" s="78" t="str">
        <f>Evaluation!B38</f>
        <v xml:space="preserve">Describe how the system managed user access and permissions within your system for PG&amp;E and non-PG&amp;E resources. 
Support for Ping Fed?
Support PG&amp;E guidelines for User access for non-pge resources managed within the application 
Can the system integrate to Active Directory for authentication / SSO? </v>
      </c>
      <c r="C54" s="78" t="str">
        <f>Evaluation!C38</f>
        <v>5=Yes, supports https communication via SSL/TSL with valid certificate and other authentication methods and PG&amp;E guidelines for user access
0=No, do not support</v>
      </c>
      <c r="D54" s="179">
        <f>Scoring!E53</f>
        <v>0.3</v>
      </c>
      <c r="E54" s="136">
        <v>5</v>
      </c>
      <c r="F54" s="132">
        <f t="shared" si="0"/>
        <v>4.666666666666667</v>
      </c>
      <c r="G54" s="136" t="s">
        <v>481</v>
      </c>
      <c r="H54" s="77"/>
      <c r="I54" s="141">
        <v>4</v>
      </c>
      <c r="J54" s="142"/>
      <c r="K54" s="142">
        <v>4</v>
      </c>
      <c r="L54" s="142">
        <v>5</v>
      </c>
      <c r="M54" s="142">
        <v>5</v>
      </c>
      <c r="N54" s="142">
        <v>5</v>
      </c>
      <c r="O54" s="142">
        <v>5</v>
      </c>
      <c r="P54" s="142"/>
      <c r="Q54" s="142"/>
      <c r="R54" s="142">
        <v>5</v>
      </c>
      <c r="S54" s="142">
        <v>4</v>
      </c>
      <c r="T54" s="142">
        <v>5</v>
      </c>
    </row>
    <row r="55" spans="1:20" s="79" customFormat="1" ht="140.25" x14ac:dyDescent="0.25">
      <c r="A55" s="78" t="str">
        <f>Evaluation!A39</f>
        <v>Data Encryption at Rest and in Transit</v>
      </c>
      <c r="B55" s="78" t="str">
        <f>Evaluation!B39</f>
        <v xml:space="preserve">Does the application have the ability for the mobile app to encrypt all locally stored data?  
</v>
      </c>
      <c r="C55" s="78" t="str">
        <f>Evaluation!C39</f>
        <v>5 = Supports encryption of locally stored data and application architecture ensure data encryption at all layers
3 = Supports encryption of locally stored data but application architecture does not provide configurable data encryption layer
0 = Does not support data encryption</v>
      </c>
      <c r="D55" s="179">
        <f>Scoring!E54</f>
        <v>0.3</v>
      </c>
      <c r="E55" s="136">
        <v>0</v>
      </c>
      <c r="F55" s="132">
        <f t="shared" si="0"/>
        <v>3.4444444444444446</v>
      </c>
      <c r="G55" s="136" t="s">
        <v>482</v>
      </c>
      <c r="H55" s="77"/>
      <c r="I55" s="141">
        <v>5</v>
      </c>
      <c r="J55" s="142"/>
      <c r="K55" s="142">
        <v>3</v>
      </c>
      <c r="L55" s="142">
        <v>0</v>
      </c>
      <c r="M55" s="142">
        <v>5</v>
      </c>
      <c r="N55" s="142">
        <v>0</v>
      </c>
      <c r="O55" s="142">
        <v>5</v>
      </c>
      <c r="P55" s="142"/>
      <c r="Q55" s="142"/>
      <c r="R55" s="142">
        <v>5</v>
      </c>
      <c r="S55" s="142">
        <v>5</v>
      </c>
      <c r="T55" s="142">
        <v>3</v>
      </c>
    </row>
    <row r="56" spans="1:20" s="79" customFormat="1" ht="63.75" x14ac:dyDescent="0.25">
      <c r="A56" s="78" t="str">
        <f>Evaluation!A40</f>
        <v>Security Integration with Third Party Tools/extensions</v>
      </c>
      <c r="B56" s="78" t="str">
        <f>Evaluation!B40</f>
        <v>Does the security for the desktop and mobile application integrate with other third party tools/extensions?</v>
      </c>
      <c r="C56" s="78" t="str">
        <f>Evaluation!C40</f>
        <v xml:space="preserve">5=seamless security integration with other tools and authentication is shared between tools
3=security integration is implemented but requires user to accept dialogs or prompts to proceed
0=no security integration. User must log into each tool separately </v>
      </c>
      <c r="D56" s="179">
        <f>Scoring!E55</f>
        <v>0.1</v>
      </c>
      <c r="E56" s="136">
        <v>3</v>
      </c>
      <c r="F56" s="132">
        <f t="shared" si="0"/>
        <v>4.5555555555555554</v>
      </c>
      <c r="G56" s="136" t="s">
        <v>483</v>
      </c>
      <c r="H56" s="77"/>
      <c r="I56" s="141">
        <v>5</v>
      </c>
      <c r="J56" s="142"/>
      <c r="K56" s="142">
        <v>5</v>
      </c>
      <c r="L56" s="142">
        <v>3</v>
      </c>
      <c r="M56" s="142">
        <v>5</v>
      </c>
      <c r="N56" s="142">
        <v>5</v>
      </c>
      <c r="O56" s="142">
        <v>5</v>
      </c>
      <c r="P56" s="142"/>
      <c r="Q56" s="142"/>
      <c r="R56" s="142">
        <v>5</v>
      </c>
      <c r="S56" s="142">
        <v>5</v>
      </c>
      <c r="T56" s="142">
        <v>3</v>
      </c>
    </row>
    <row r="57" spans="1:20" s="79" customFormat="1" collapsed="1" x14ac:dyDescent="0.25">
      <c r="A57" s="74" t="str">
        <f>Evaluation!A41</f>
        <v>Application Platform</v>
      </c>
      <c r="B57" s="74"/>
      <c r="C57" s="74"/>
      <c r="D57" s="67">
        <f>Scoring!D56</f>
        <v>0.25</v>
      </c>
      <c r="E57" s="74"/>
      <c r="F57" s="74"/>
      <c r="G57" s="94"/>
      <c r="H57" s="75"/>
      <c r="I57" s="141"/>
      <c r="J57" s="142"/>
      <c r="K57" s="142"/>
      <c r="L57" s="142"/>
      <c r="M57" s="142"/>
      <c r="N57" s="142"/>
      <c r="O57" s="142"/>
      <c r="P57" s="142"/>
      <c r="Q57" s="142"/>
      <c r="R57" s="142"/>
      <c r="S57" s="142"/>
      <c r="T57" s="142"/>
    </row>
    <row r="58" spans="1:20" s="79" customFormat="1" ht="38.25" x14ac:dyDescent="0.25">
      <c r="A58" s="78" t="str">
        <f>Evaluation!A42</f>
        <v>Technical Strategy</v>
      </c>
      <c r="B58" s="78" t="str">
        <f>Evaluation!B42</f>
        <v>Does the technical implementation align with PG&amp;E Enterprise Architecture's Vision and Long term strategy?</v>
      </c>
      <c r="C58" s="78" t="str">
        <f>Evaluation!C42</f>
        <v>5 = Yes, it has alignment
0 = No, this application is not in the current application landscape</v>
      </c>
      <c r="D58" s="179">
        <f>Scoring!E57</f>
        <v>0.05</v>
      </c>
      <c r="E58" s="84"/>
      <c r="F58" s="132">
        <f t="shared" si="0"/>
        <v>4.875</v>
      </c>
      <c r="G58" s="95"/>
      <c r="H58" s="77"/>
      <c r="I58" s="141">
        <v>5</v>
      </c>
      <c r="J58" s="142"/>
      <c r="K58" s="142">
        <v>5</v>
      </c>
      <c r="L58" s="142">
        <v>5</v>
      </c>
      <c r="M58" s="142">
        <v>5</v>
      </c>
      <c r="N58" s="142">
        <v>5</v>
      </c>
      <c r="O58" s="142">
        <v>5</v>
      </c>
      <c r="P58" s="142"/>
      <c r="Q58" s="142"/>
      <c r="R58" s="142"/>
      <c r="S58" s="142">
        <v>4</v>
      </c>
      <c r="T58" s="142">
        <v>5</v>
      </c>
    </row>
    <row r="59" spans="1:20" s="79" customFormat="1" ht="63.75" x14ac:dyDescent="0.25">
      <c r="A59" s="78" t="str">
        <f>Evaluation!A43</f>
        <v>Technical Debt</v>
      </c>
      <c r="B59" s="78" t="str">
        <f>Evaluation!B43</f>
        <v>Will this application increase Technical Debt?
Will this application use exisiting landscape of Tools/applications we already own?</v>
      </c>
      <c r="C59" s="78" t="str">
        <f>Evaluation!C43</f>
        <v>5 = 100-80% of the applications we need already owned by PG&amp;E 
4 = 80-60%
3 = 60-40%
2 = 40-20%
0 = 20-0%</v>
      </c>
      <c r="D59" s="179">
        <f>Scoring!E58</f>
        <v>0.05</v>
      </c>
      <c r="E59" s="84"/>
      <c r="F59" s="132">
        <f t="shared" si="0"/>
        <v>4.125</v>
      </c>
      <c r="G59" s="95"/>
      <c r="H59" s="77"/>
      <c r="I59" s="141">
        <v>4</v>
      </c>
      <c r="J59" s="142"/>
      <c r="K59" s="142">
        <v>5</v>
      </c>
      <c r="L59" s="142">
        <v>5</v>
      </c>
      <c r="M59" s="142">
        <v>4</v>
      </c>
      <c r="N59" s="142">
        <v>2</v>
      </c>
      <c r="O59" s="142">
        <v>5</v>
      </c>
      <c r="P59" s="142"/>
      <c r="Q59" s="142"/>
      <c r="R59" s="142"/>
      <c r="S59" s="142">
        <v>3</v>
      </c>
      <c r="T59" s="142">
        <v>5</v>
      </c>
    </row>
    <row r="60" spans="1:20" s="79" customFormat="1" ht="51" x14ac:dyDescent="0.25">
      <c r="A60" s="78" t="str">
        <f>Evaluation!A44</f>
        <v>Database Requirements</v>
      </c>
      <c r="B60" s="78" t="str">
        <f>Evaluation!B44</f>
        <v>Is the product delivered with a native database, or other data storage technology, to support the application?</v>
      </c>
      <c r="C60" s="78" t="str">
        <f>Evaluation!C44</f>
        <v>5 = Yes, application is built to operate with a native database that is packaged and included with the solution 
0 = No, application is not packaged with any databases and is designed to work with licensed databases built and hosted by the customer</v>
      </c>
      <c r="D60" s="179">
        <f>Scoring!E59</f>
        <v>0.05</v>
      </c>
      <c r="E60" s="136">
        <v>5</v>
      </c>
      <c r="F60" s="132">
        <f t="shared" si="0"/>
        <v>5</v>
      </c>
      <c r="G60" s="136" t="s">
        <v>484</v>
      </c>
      <c r="H60" s="77"/>
      <c r="I60" s="141">
        <v>5</v>
      </c>
      <c r="J60" s="142"/>
      <c r="K60" s="142">
        <v>5</v>
      </c>
      <c r="L60" s="142">
        <v>5</v>
      </c>
      <c r="M60" s="142">
        <v>5</v>
      </c>
      <c r="N60" s="142">
        <v>5</v>
      </c>
      <c r="O60" s="142">
        <v>5</v>
      </c>
      <c r="P60" s="142"/>
      <c r="Q60" s="142"/>
      <c r="R60" s="142"/>
      <c r="S60" s="142">
        <v>5</v>
      </c>
      <c r="T60" s="142">
        <v>5</v>
      </c>
    </row>
    <row r="61" spans="1:20" s="79" customFormat="1" ht="102" x14ac:dyDescent="0.25">
      <c r="A61" s="78" t="str">
        <f>Evaluation!A45</f>
        <v xml:space="preserve">Platform Technology </v>
      </c>
      <c r="B61" s="78" t="str">
        <f>Evaluation!B45</f>
        <v xml:space="preserve">Does the application have a proven technology platform?
Does the product run on industry leading application middleware (WebSphere, IIS etc.) and database (Oracle, SQL Server etc.) and is supported on the latest versions?
Please list the stack for evaluation.
</v>
      </c>
      <c r="C61" s="78" t="str">
        <f>Evaluation!C45</f>
        <v xml:space="preserve">5=Yes
0=No 
</v>
      </c>
      <c r="D61" s="179">
        <f>Scoring!E60</f>
        <v>0.05</v>
      </c>
      <c r="E61" s="136">
        <v>5</v>
      </c>
      <c r="F61" s="132">
        <f t="shared" si="0"/>
        <v>4.875</v>
      </c>
      <c r="G61" s="136" t="s">
        <v>485</v>
      </c>
      <c r="H61" s="77"/>
      <c r="I61" s="141">
        <v>5</v>
      </c>
      <c r="J61" s="142"/>
      <c r="K61" s="142">
        <v>5</v>
      </c>
      <c r="L61" s="142">
        <v>5</v>
      </c>
      <c r="M61" s="142">
        <v>5</v>
      </c>
      <c r="N61" s="142">
        <v>5</v>
      </c>
      <c r="O61" s="142">
        <v>5</v>
      </c>
      <c r="P61" s="142"/>
      <c r="Q61" s="142"/>
      <c r="R61" s="142"/>
      <c r="S61" s="142">
        <v>4</v>
      </c>
      <c r="T61" s="142">
        <v>5</v>
      </c>
    </row>
    <row r="62" spans="1:20" s="79" customFormat="1" ht="76.5" x14ac:dyDescent="0.25">
      <c r="A62" s="78" t="str">
        <f>Evaluation!A46</f>
        <v>Open source components</v>
      </c>
      <c r="B62" s="78" t="str">
        <f>Evaluation!B46</f>
        <v>Is the application dependent on open source components for its functioning?
Is there an effective support process and standards for any open source component(s)?</v>
      </c>
      <c r="C62" s="78" t="str">
        <f>Evaluation!C46</f>
        <v xml:space="preserve">5 =No, no open source components deployed
3 =Yes, but under a license model and is now proprietary of the product
2 =Yes, but under weak license model that allows proprietary software enhancement
1 =Yes, need validation 
</v>
      </c>
      <c r="D62" s="179">
        <f>Scoring!E61</f>
        <v>0.05</v>
      </c>
      <c r="E62" s="136">
        <v>5</v>
      </c>
      <c r="F62" s="132">
        <f t="shared" si="0"/>
        <v>4</v>
      </c>
      <c r="G62" s="136" t="s">
        <v>486</v>
      </c>
      <c r="H62" s="77"/>
      <c r="I62" s="141">
        <v>5</v>
      </c>
      <c r="J62" s="142"/>
      <c r="K62" s="142">
        <v>3</v>
      </c>
      <c r="L62" s="142">
        <v>5</v>
      </c>
      <c r="M62" s="142">
        <v>3</v>
      </c>
      <c r="N62" s="142">
        <v>5</v>
      </c>
      <c r="O62" s="142">
        <v>3</v>
      </c>
      <c r="P62" s="142"/>
      <c r="Q62" s="142"/>
      <c r="R62" s="142"/>
      <c r="S62" s="142">
        <v>5</v>
      </c>
      <c r="T62" s="142">
        <v>3</v>
      </c>
    </row>
    <row r="63" spans="1:20" s="79" customFormat="1" ht="25.5" x14ac:dyDescent="0.25">
      <c r="A63" s="78" t="str">
        <f>Evaluation!A47</f>
        <v>Desktop/Portal Application Performance</v>
      </c>
      <c r="B63" s="78" t="str">
        <f>Evaluation!B47</f>
        <v>How does the desktop/portal application perform?</v>
      </c>
      <c r="C63" s="78" t="str">
        <f>Evaluation!C47</f>
        <v>TBD by NFR</v>
      </c>
      <c r="D63" s="179">
        <f>Scoring!E62</f>
        <v>0.1</v>
      </c>
      <c r="E63" s="84"/>
      <c r="F63" s="132">
        <f t="shared" si="0"/>
        <v>4</v>
      </c>
      <c r="G63" s="95"/>
      <c r="H63" s="77"/>
      <c r="I63" s="141">
        <v>4</v>
      </c>
      <c r="J63" s="142"/>
      <c r="K63" s="142"/>
      <c r="L63" s="142"/>
      <c r="M63" s="142"/>
      <c r="N63" s="142"/>
      <c r="O63" s="142"/>
      <c r="P63" s="142"/>
      <c r="Q63" s="142"/>
      <c r="R63" s="142"/>
      <c r="S63" s="142">
        <v>5</v>
      </c>
      <c r="T63" s="142">
        <v>3</v>
      </c>
    </row>
    <row r="64" spans="1:20" s="79" customFormat="1" ht="51" x14ac:dyDescent="0.25">
      <c r="A64" s="78" t="str">
        <f>Evaluation!A48</f>
        <v>Data Persistence</v>
      </c>
      <c r="B64" s="78" t="str">
        <f>Evaluation!B48</f>
        <v>One VM will be system of record for work planning and execution data. What PG&amp;E transactional or master data are persisted in the system?</v>
      </c>
      <c r="C64" s="78" t="str">
        <f>Evaluation!C48</f>
        <v xml:space="preserve">5= Transactional, Work order, tasks, and master data are persistent, and remain in the system after work completes and get closed
0 = Data would need to be exported to another system of record system
</v>
      </c>
      <c r="D64" s="179">
        <f>Scoring!E63</f>
        <v>0.05</v>
      </c>
      <c r="E64" s="136">
        <v>5</v>
      </c>
      <c r="F64" s="132">
        <f t="shared" si="0"/>
        <v>5</v>
      </c>
      <c r="G64" s="136" t="s">
        <v>487</v>
      </c>
      <c r="H64" s="77"/>
      <c r="I64" s="141">
        <v>5</v>
      </c>
      <c r="J64" s="142"/>
      <c r="K64" s="142">
        <v>5</v>
      </c>
      <c r="L64" s="142">
        <v>5</v>
      </c>
      <c r="M64" s="142">
        <v>5</v>
      </c>
      <c r="N64" s="142">
        <v>5</v>
      </c>
      <c r="O64" s="142">
        <v>5</v>
      </c>
      <c r="P64" s="142"/>
      <c r="Q64" s="142"/>
      <c r="R64" s="142"/>
      <c r="S64" s="142">
        <v>5</v>
      </c>
      <c r="T64" s="142">
        <v>5</v>
      </c>
    </row>
    <row r="65" spans="1:20" s="79" customFormat="1" ht="76.5" x14ac:dyDescent="0.25">
      <c r="A65" s="78" t="str">
        <f>Evaluation!A49</f>
        <v>Scalability</v>
      </c>
      <c r="B65" s="78" t="str">
        <f>Evaluation!B49</f>
        <v>Does the application platform have the ability to scale up in terms of vertical and horizontal growth to support additional load (Optimizing agents, integrations etc.)?</v>
      </c>
      <c r="C65" s="78" t="str">
        <f>Evaluation!C49</f>
        <v>5 = Yes, supports horizontal and vertical scaling automatically without manual intervention
3 =Yes, supports horizontal and vertical scaling requiring manual tasks
1 = Yes, application architecture supports scaling, but vendor does not support with Performance statistics report, documentation/added help 
0 = No, not supported</v>
      </c>
      <c r="D65" s="179">
        <f>Scoring!E64</f>
        <v>0.05</v>
      </c>
      <c r="E65" s="136">
        <v>5</v>
      </c>
      <c r="F65" s="132">
        <f t="shared" si="0"/>
        <v>4.75</v>
      </c>
      <c r="G65" s="136" t="s">
        <v>488</v>
      </c>
      <c r="H65" s="77"/>
      <c r="I65" s="141">
        <v>4</v>
      </c>
      <c r="J65" s="142"/>
      <c r="K65" s="142">
        <v>5</v>
      </c>
      <c r="L65" s="142">
        <v>5</v>
      </c>
      <c r="M65" s="142">
        <v>5</v>
      </c>
      <c r="N65" s="142">
        <v>5</v>
      </c>
      <c r="O65" s="142">
        <v>5</v>
      </c>
      <c r="P65" s="142"/>
      <c r="Q65" s="142"/>
      <c r="R65" s="142"/>
      <c r="S65" s="142">
        <v>4</v>
      </c>
      <c r="T65" s="142">
        <v>5</v>
      </c>
    </row>
    <row r="66" spans="1:20" s="79" customFormat="1" ht="114.75" x14ac:dyDescent="0.25">
      <c r="A66" s="78" t="str">
        <f>Evaluation!A50</f>
        <v>OS/Hardware Specs</v>
      </c>
      <c r="B66" s="78" t="str">
        <f>Evaluation!B50</f>
        <v>Does the application have the ability to run on all leading OS platforms/their latest versions?
Is there a compatibility matrix release for product version/patch released?
Does the vendor share the deployment architecture and hardware specifications for the system application platform?</v>
      </c>
      <c r="C66" s="78" t="str">
        <f>Evaluation!C50</f>
        <v>5 = Yes, supported on all major desktop and mobile operation systems
2= Supported on a limited subset of operation systems for desktop and mobile
0 =No, not supported</v>
      </c>
      <c r="D66" s="179">
        <f>Scoring!E65</f>
        <v>0.05</v>
      </c>
      <c r="E66" s="136">
        <v>5</v>
      </c>
      <c r="F66" s="132">
        <f t="shared" si="0"/>
        <v>5</v>
      </c>
      <c r="G66" s="136" t="s">
        <v>489</v>
      </c>
      <c r="H66" s="77"/>
      <c r="I66" s="141">
        <v>5</v>
      </c>
      <c r="J66" s="142"/>
      <c r="K66" s="142">
        <v>5</v>
      </c>
      <c r="L66" s="142">
        <v>5</v>
      </c>
      <c r="M66" s="142">
        <v>5</v>
      </c>
      <c r="N66" s="142">
        <v>5</v>
      </c>
      <c r="O66" s="142">
        <v>5</v>
      </c>
      <c r="P66" s="142"/>
      <c r="Q66" s="142"/>
      <c r="R66" s="142"/>
      <c r="S66" s="142">
        <v>5</v>
      </c>
      <c r="T66" s="142">
        <v>5</v>
      </c>
    </row>
    <row r="67" spans="1:20" s="79" customFormat="1" ht="76.5" x14ac:dyDescent="0.25">
      <c r="A67" s="78" t="str">
        <f>Evaluation!A51</f>
        <v>Deployment Architecture</v>
      </c>
      <c r="B67" s="78" t="str">
        <f>Evaluation!B51</f>
        <v>Will the vendor share the deployment architecture of any complex implementations?
Are there any known performance issues? 
Is there a trouble shooting guide available?</v>
      </c>
      <c r="C67" s="78" t="str">
        <f>Evaluation!C51</f>
        <v>5 = Yes, vendor provides access to the customer to gain end to end functional understanding of how the product is architected along with detailed documentation
3 = Yes, some information available
0 =No, not supported</v>
      </c>
      <c r="D67" s="179">
        <f>Scoring!E66</f>
        <v>0.05</v>
      </c>
      <c r="E67" s="136">
        <v>5</v>
      </c>
      <c r="F67" s="132">
        <f t="shared" si="0"/>
        <v>5</v>
      </c>
      <c r="G67" s="136" t="s">
        <v>490</v>
      </c>
      <c r="H67" s="77"/>
      <c r="I67" s="141">
        <v>5</v>
      </c>
      <c r="J67" s="142"/>
      <c r="K67" s="142">
        <v>5</v>
      </c>
      <c r="L67" s="142">
        <v>5</v>
      </c>
      <c r="M67" s="142">
        <v>5</v>
      </c>
      <c r="N67" s="142">
        <v>5</v>
      </c>
      <c r="O67" s="142">
        <v>5</v>
      </c>
      <c r="P67" s="142"/>
      <c r="Q67" s="142"/>
      <c r="R67" s="142"/>
      <c r="S67" s="142">
        <v>5</v>
      </c>
      <c r="T67" s="142">
        <v>5</v>
      </c>
    </row>
    <row r="68" spans="1:20" s="79" customFormat="1" ht="38.25" x14ac:dyDescent="0.25">
      <c r="A68" s="78" t="str">
        <f>Evaluation!A52</f>
        <v>Web compatibility</v>
      </c>
      <c r="B68" s="78" t="str">
        <f>Evaluation!B52</f>
        <v xml:space="preserve">Does the application UI run on all Modern Web browsers? </v>
      </c>
      <c r="C68" s="78" t="str">
        <f>Evaluation!C52</f>
        <v>5 =Yes, Safari, Edge, Chrome on iOS,MacOS and Windows
3=Some but not all browsers and OS supported
0 = No, not supported</v>
      </c>
      <c r="D68" s="179">
        <f>Scoring!E67</f>
        <v>0.05</v>
      </c>
      <c r="E68" s="136">
        <v>5</v>
      </c>
      <c r="F68" s="132">
        <f t="shared" si="0"/>
        <v>5</v>
      </c>
      <c r="G68" s="136" t="s">
        <v>491</v>
      </c>
      <c r="H68" s="77"/>
      <c r="I68" s="141">
        <v>5</v>
      </c>
      <c r="J68" s="142"/>
      <c r="K68" s="142">
        <v>5</v>
      </c>
      <c r="L68" s="142">
        <v>5</v>
      </c>
      <c r="M68" s="142">
        <v>5</v>
      </c>
      <c r="N68" s="142">
        <v>5</v>
      </c>
      <c r="O68" s="142">
        <v>5</v>
      </c>
      <c r="P68" s="142"/>
      <c r="Q68" s="142"/>
      <c r="R68" s="142"/>
      <c r="S68" s="142">
        <v>5</v>
      </c>
      <c r="T68" s="142">
        <v>5</v>
      </c>
    </row>
    <row r="69" spans="1:20" s="79" customFormat="1" ht="102" x14ac:dyDescent="0.25">
      <c r="A69" s="78" t="str">
        <f>Evaluation!A53</f>
        <v>System Monitoring</v>
      </c>
      <c r="B69" s="78" t="str">
        <f>Evaluation!B53</f>
        <v xml:space="preserve">Does the application have the ability to provide run time metrics of system performance?  (e.g. parameters not limited to transaction time, system response, transaction volume and overall health of the application in form of graphical figures and statistics?)
</v>
      </c>
      <c r="C69" s="78" t="str">
        <f>Evaluation!C53</f>
        <v xml:space="preserve">5 = Yes, application has in built functions to report system performance in for graphical figures / statistics
3 =Yes, application has basic functions to alert application/system failures
2 =No, third party solutions are made available by vendor; preconfigured specific to application needs
0 =No, do not support </v>
      </c>
      <c r="D69" s="179">
        <f>Scoring!E68</f>
        <v>0.05</v>
      </c>
      <c r="E69" s="136">
        <v>5</v>
      </c>
      <c r="F69" s="132">
        <f t="shared" si="0"/>
        <v>4.75</v>
      </c>
      <c r="G69" s="136" t="s">
        <v>492</v>
      </c>
      <c r="H69" s="77"/>
      <c r="I69" s="141">
        <v>3</v>
      </c>
      <c r="J69" s="142"/>
      <c r="K69" s="142">
        <v>5</v>
      </c>
      <c r="L69" s="142">
        <v>5</v>
      </c>
      <c r="M69" s="142">
        <v>5</v>
      </c>
      <c r="N69" s="142">
        <v>5</v>
      </c>
      <c r="O69" s="142">
        <v>5</v>
      </c>
      <c r="P69" s="142"/>
      <c r="Q69" s="142"/>
      <c r="R69" s="142"/>
      <c r="S69" s="142">
        <v>5</v>
      </c>
      <c r="T69" s="142">
        <v>5</v>
      </c>
    </row>
    <row r="70" spans="1:20" s="79" customFormat="1" ht="76.5" x14ac:dyDescent="0.25">
      <c r="A70" s="78" t="str">
        <f>Evaluation!A54</f>
        <v>Data Retention and Portability</v>
      </c>
      <c r="B70" s="78" t="str">
        <f>Evaluation!B54</f>
        <v>Allow full data export in native format?</v>
      </c>
      <c r="C70" s="78" t="str">
        <f>Evaluation!C54</f>
        <v>5 = No data loss and highly portable
1 = Not product feature, need to managed outside the product</v>
      </c>
      <c r="D70" s="179">
        <f>Scoring!E69</f>
        <v>0.05</v>
      </c>
      <c r="E70" s="136">
        <v>5</v>
      </c>
      <c r="F70" s="132">
        <f t="shared" si="0"/>
        <v>5</v>
      </c>
      <c r="G70" s="136" t="s">
        <v>493</v>
      </c>
      <c r="H70" s="59"/>
      <c r="I70" s="141">
        <v>5</v>
      </c>
      <c r="J70" s="142"/>
      <c r="K70" s="142">
        <v>5</v>
      </c>
      <c r="L70" s="142">
        <v>5</v>
      </c>
      <c r="M70" s="142">
        <v>5</v>
      </c>
      <c r="N70" s="142">
        <v>5</v>
      </c>
      <c r="O70" s="142">
        <v>5</v>
      </c>
      <c r="P70" s="142"/>
      <c r="Q70" s="142"/>
      <c r="R70" s="142"/>
      <c r="S70" s="142">
        <v>5</v>
      </c>
      <c r="T70" s="142">
        <v>5</v>
      </c>
    </row>
    <row r="71" spans="1:20" s="79" customFormat="1" ht="51" x14ac:dyDescent="0.25">
      <c r="A71" s="78" t="str">
        <f>Evaluation!A55</f>
        <v>Availability</v>
      </c>
      <c r="B71" s="78" t="str">
        <f>Evaluation!B55</f>
        <v>What is the overall Availability SLA?</v>
      </c>
      <c r="C71" s="78" t="str">
        <f>Evaluation!C55</f>
        <v xml:space="preserve">5 - Vendor can provided documented statistics that it meets industry standards for high availability
2 - Application architecture supports industry standards for high availability
0 - Vendor can not provide availability SLA details </v>
      </c>
      <c r="D71" s="179">
        <f>Scoring!E70</f>
        <v>0.05</v>
      </c>
      <c r="E71" s="136">
        <v>5</v>
      </c>
      <c r="F71" s="132">
        <f t="shared" si="0"/>
        <v>4.5</v>
      </c>
      <c r="G71" s="136" t="s">
        <v>494</v>
      </c>
      <c r="H71" s="59"/>
      <c r="I71" s="141">
        <v>5</v>
      </c>
      <c r="J71" s="142"/>
      <c r="K71" s="142">
        <v>3</v>
      </c>
      <c r="L71" s="142">
        <v>5</v>
      </c>
      <c r="M71" s="142">
        <v>5</v>
      </c>
      <c r="N71" s="142">
        <v>5</v>
      </c>
      <c r="O71" s="142">
        <v>3</v>
      </c>
      <c r="P71" s="142"/>
      <c r="Q71" s="142"/>
      <c r="R71" s="142"/>
      <c r="S71" s="142">
        <v>5</v>
      </c>
      <c r="T71" s="142">
        <v>5</v>
      </c>
    </row>
    <row r="72" spans="1:20" s="79" customFormat="1" ht="76.5" x14ac:dyDescent="0.25">
      <c r="A72" s="78" t="str">
        <f>Evaluation!A56</f>
        <v>Environments</v>
      </c>
      <c r="B72" s="78" t="str">
        <f>Evaluation!B56</f>
        <v>How many environments are typically included in the license model?</v>
      </c>
      <c r="C72" s="78" t="str">
        <f>Evaluation!C56</f>
        <v>5 - Prod + PreProd + 4 dev/test/uat/training
4 - Prod + PreProd + 3 dev/test/uat
3 - Prod + PreProd + 2 dev/test
2 - Prod + PreProd + 1 dev
1 - Prod + PreProd
0 - Prod Only</v>
      </c>
      <c r="D72" s="179">
        <f>Scoring!E71</f>
        <v>0.05</v>
      </c>
      <c r="E72" s="136">
        <v>5</v>
      </c>
      <c r="F72" s="132">
        <f t="shared" si="0"/>
        <v>5</v>
      </c>
      <c r="G72" s="136" t="s">
        <v>495</v>
      </c>
      <c r="H72" s="59"/>
      <c r="I72" s="141">
        <v>5</v>
      </c>
      <c r="J72" s="142"/>
      <c r="K72" s="142">
        <v>5</v>
      </c>
      <c r="L72" s="142">
        <v>5</v>
      </c>
      <c r="M72" s="142">
        <v>5</v>
      </c>
      <c r="N72" s="142">
        <v>5</v>
      </c>
      <c r="O72" s="142">
        <v>5</v>
      </c>
      <c r="P72" s="142"/>
      <c r="Q72" s="142"/>
      <c r="R72" s="142"/>
      <c r="S72" s="142">
        <v>5</v>
      </c>
      <c r="T72" s="142">
        <v>5</v>
      </c>
    </row>
    <row r="73" spans="1:20" s="79" customFormat="1" ht="51" x14ac:dyDescent="0.25">
      <c r="A73" s="78" t="str">
        <f>Evaluation!A57</f>
        <v>Disaster Recovery</v>
      </c>
      <c r="B73" s="78" t="str">
        <f>Evaluation!B57</f>
        <v>Is disaster recovery supported? What is the RPO and RTO?</v>
      </c>
      <c r="C73" s="78" t="str">
        <f>Evaluation!C57</f>
        <v>5 - Hot DR
1 - Cold DR 
0 - No DR</v>
      </c>
      <c r="D73" s="179">
        <f>Scoring!E72</f>
        <v>0.05</v>
      </c>
      <c r="E73" s="136">
        <v>5</v>
      </c>
      <c r="F73" s="132">
        <f t="shared" si="0"/>
        <v>4.25</v>
      </c>
      <c r="G73" s="136" t="s">
        <v>496</v>
      </c>
      <c r="H73" s="59"/>
      <c r="I73" s="141">
        <v>5</v>
      </c>
      <c r="J73" s="142"/>
      <c r="K73" s="142">
        <v>3</v>
      </c>
      <c r="L73" s="142">
        <v>3</v>
      </c>
      <c r="M73" s="142">
        <v>5</v>
      </c>
      <c r="N73" s="142">
        <v>5</v>
      </c>
      <c r="O73" s="142">
        <v>3</v>
      </c>
      <c r="P73" s="142"/>
      <c r="Q73" s="142"/>
      <c r="R73" s="142"/>
      <c r="S73" s="142">
        <v>5</v>
      </c>
      <c r="T73" s="142">
        <v>5</v>
      </c>
    </row>
    <row r="74" spans="1:20" s="79" customFormat="1" ht="140.25" x14ac:dyDescent="0.25">
      <c r="A74" s="78" t="str">
        <f>Evaluation!A58</f>
        <v xml:space="preserve">Management of Change (MOC) </v>
      </c>
      <c r="B74" s="78" t="str">
        <f>Evaluation!B58</f>
        <v>How does the application manage and track any changes to workflow and task design? Is there an approval process for workflow and task changes and can we audit those changes?</v>
      </c>
      <c r="C74" s="78" t="str">
        <f>Evaluation!C58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74" s="179">
        <f>Scoring!E73</f>
        <v>0.05</v>
      </c>
      <c r="E74" s="136">
        <v>3</v>
      </c>
      <c r="F74" s="132">
        <f t="shared" si="0"/>
        <v>3.75</v>
      </c>
      <c r="G74" s="136" t="s">
        <v>497</v>
      </c>
      <c r="H74" s="59"/>
      <c r="I74" s="141">
        <v>4</v>
      </c>
      <c r="J74" s="142"/>
      <c r="K74" s="142">
        <v>5</v>
      </c>
      <c r="L74" s="142">
        <v>3</v>
      </c>
      <c r="M74" s="142">
        <v>4</v>
      </c>
      <c r="N74" s="142">
        <v>3</v>
      </c>
      <c r="O74" s="142">
        <v>5</v>
      </c>
      <c r="P74" s="142"/>
      <c r="Q74" s="142"/>
      <c r="R74" s="142"/>
      <c r="S74" s="142">
        <v>4</v>
      </c>
      <c r="T74" s="142">
        <v>2</v>
      </c>
    </row>
    <row r="75" spans="1:20" s="79" customFormat="1" ht="51" x14ac:dyDescent="0.25">
      <c r="A75" s="78" t="str">
        <f>Evaluation!A59</f>
        <v>User Provisioning Process</v>
      </c>
      <c r="B75" s="78" t="str">
        <f>Evaluation!B59</f>
        <v>Demo user provisioning process for a field user and a supervisor, walk-thru the steps</v>
      </c>
      <c r="C75" s="78" t="str">
        <f>Evaluation!C59</f>
        <v>5 = User provisioning process can be automatted, easy to use, and documentation can be provided
3 = User provisioning requires technical resources with manual effort
1 = User provisioning is not straightforward</v>
      </c>
      <c r="D75" s="179">
        <f>Scoring!E74</f>
        <v>0.05</v>
      </c>
      <c r="E75" s="136">
        <v>5</v>
      </c>
      <c r="F75" s="132">
        <f t="shared" si="0"/>
        <v>4.875</v>
      </c>
      <c r="G75" s="124" t="s">
        <v>498</v>
      </c>
      <c r="H75" s="59"/>
      <c r="I75" s="141">
        <v>5</v>
      </c>
      <c r="J75" s="142"/>
      <c r="K75" s="142">
        <v>5</v>
      </c>
      <c r="L75" s="142">
        <v>5</v>
      </c>
      <c r="M75" s="142">
        <v>5</v>
      </c>
      <c r="N75" s="142">
        <v>5</v>
      </c>
      <c r="O75" s="142">
        <v>5</v>
      </c>
      <c r="P75" s="142"/>
      <c r="Q75" s="142"/>
      <c r="R75" s="142"/>
      <c r="S75" s="142">
        <v>4</v>
      </c>
      <c r="T75" s="142">
        <v>5</v>
      </c>
    </row>
    <row r="76" spans="1:20" s="79" customFormat="1" ht="114.75" x14ac:dyDescent="0.25">
      <c r="A76" s="78" t="str">
        <f>Evaluation!A60</f>
        <v>Data Access</v>
      </c>
      <c r="B76" s="78" t="str">
        <f>Evaluation!B60</f>
        <v>Can a technical resource access the raw data directly to run queries, generate reports, or export the data?</v>
      </c>
      <c r="C76" s="78" t="str">
        <f>Evaluation!C60</f>
        <v>5 -  Yes, from the transactional database
2 -  Yes as separate database replicated from the transactional database
0 -  No, do not support</v>
      </c>
      <c r="D76" s="179">
        <f>Scoring!E75</f>
        <v>0.05</v>
      </c>
      <c r="E76" s="136">
        <v>5</v>
      </c>
      <c r="F76" s="132">
        <f t="shared" si="0"/>
        <v>5</v>
      </c>
      <c r="G76" s="136" t="s">
        <v>499</v>
      </c>
      <c r="H76" s="59"/>
      <c r="I76" s="141">
        <v>5</v>
      </c>
      <c r="J76" s="142"/>
      <c r="K76" s="142">
        <v>5</v>
      </c>
      <c r="L76" s="142">
        <v>5</v>
      </c>
      <c r="M76" s="142">
        <v>5</v>
      </c>
      <c r="N76" s="142">
        <v>5</v>
      </c>
      <c r="O76" s="142">
        <v>5</v>
      </c>
      <c r="P76" s="142"/>
      <c r="Q76" s="142"/>
      <c r="R76" s="142"/>
      <c r="S76" s="142">
        <v>5</v>
      </c>
      <c r="T76" s="142">
        <v>5</v>
      </c>
    </row>
    <row r="77" spans="1:20" s="79" customFormat="1" collapsed="1" x14ac:dyDescent="0.25">
      <c r="A77" s="74" t="str">
        <f>Evaluation!A61</f>
        <v>Mobile Application Platform</v>
      </c>
      <c r="B77" s="74"/>
      <c r="C77" s="74"/>
      <c r="D77" s="67">
        <f>Scoring!D76</f>
        <v>0.25</v>
      </c>
      <c r="E77" s="74"/>
      <c r="F77" s="74"/>
      <c r="G77" s="120"/>
      <c r="H77" s="75"/>
      <c r="I77" s="141"/>
      <c r="J77" s="142"/>
      <c r="K77" s="142"/>
      <c r="L77" s="142"/>
      <c r="M77" s="142"/>
      <c r="N77" s="142"/>
      <c r="O77" s="142"/>
      <c r="P77" s="142"/>
      <c r="Q77" s="142"/>
      <c r="R77" s="142"/>
      <c r="S77" s="142"/>
      <c r="T77" s="142"/>
    </row>
    <row r="78" spans="1:20" s="79" customFormat="1" ht="63.75" x14ac:dyDescent="0.25">
      <c r="A78" s="78" t="str">
        <f>Evaluation!A62</f>
        <v>Mobile Application Performance</v>
      </c>
      <c r="B78" s="78" t="str">
        <f>Evaluation!B62</f>
        <v>How does the mobile application perform for simultaneous users across service areas?</v>
      </c>
      <c r="C78" s="78" t="str">
        <f>Evaluation!C62</f>
        <v>5 - Vendor can provided documented statistics that it meets 10000 concurrent users
2 - Application architecture supports 4000 requirement
0 - Vendor can not meet requirement</v>
      </c>
      <c r="D78" s="179">
        <f>Scoring!E77</f>
        <v>0.1</v>
      </c>
      <c r="E78" s="136">
        <v>5</v>
      </c>
      <c r="F78" s="132">
        <f t="shared" si="0"/>
        <v>5</v>
      </c>
      <c r="G78" s="124" t="s">
        <v>500</v>
      </c>
      <c r="H78" s="77"/>
      <c r="I78" s="141">
        <v>5</v>
      </c>
      <c r="J78" s="142"/>
      <c r="K78" s="141">
        <v>5</v>
      </c>
      <c r="L78" s="141">
        <v>5</v>
      </c>
      <c r="M78" s="141">
        <v>5</v>
      </c>
      <c r="N78" s="142">
        <v>5</v>
      </c>
      <c r="O78" s="141">
        <v>5</v>
      </c>
      <c r="P78" s="142"/>
      <c r="Q78" s="142"/>
      <c r="R78" s="142"/>
      <c r="S78" s="142">
        <v>5</v>
      </c>
      <c r="T78" s="142">
        <v>5</v>
      </c>
    </row>
    <row r="79" spans="1:20" s="79" customFormat="1" ht="51" x14ac:dyDescent="0.25">
      <c r="A79" s="78" t="str">
        <f>Evaluation!A63</f>
        <v>Devices /Mobile OS supported</v>
      </c>
      <c r="B79" s="78" t="str">
        <f>Evaluation!B63</f>
        <v>Does the mobile solution work on iOS, Android and Windows platforms? Does it provide native or hybrid mobility app?</v>
      </c>
      <c r="C79" s="78" t="str">
        <f>Evaluation!C63</f>
        <v>5 = All OS platforms/devices supported with hybrid apps
3 = Major OS platforms/devices supported with native apps
0 = Limited support restricted to specific platforms and devices</v>
      </c>
      <c r="D79" s="179">
        <f>Scoring!E78</f>
        <v>0.1</v>
      </c>
      <c r="E79" s="136">
        <v>3</v>
      </c>
      <c r="F79" s="132">
        <f t="shared" si="0"/>
        <v>4</v>
      </c>
      <c r="G79" s="136" t="s">
        <v>501</v>
      </c>
      <c r="H79" s="77"/>
      <c r="I79" s="141">
        <v>5</v>
      </c>
      <c r="J79" s="142"/>
      <c r="K79" s="141">
        <v>3</v>
      </c>
      <c r="L79" s="141">
        <v>3</v>
      </c>
      <c r="M79" s="141">
        <v>5</v>
      </c>
      <c r="N79" s="142">
        <v>3</v>
      </c>
      <c r="O79" s="141">
        <v>5</v>
      </c>
      <c r="P79" s="142"/>
      <c r="Q79" s="142"/>
      <c r="R79" s="142"/>
      <c r="S79" s="142">
        <v>5</v>
      </c>
      <c r="T79" s="142">
        <v>3</v>
      </c>
    </row>
    <row r="80" spans="1:20" s="79" customFormat="1" ht="51" x14ac:dyDescent="0.25">
      <c r="A80" s="78" t="str">
        <f>Evaluation!A64</f>
        <v>Software configuration management &amp; releases</v>
      </c>
      <c r="B80" s="78" t="str">
        <f>Evaluation!B64</f>
        <v xml:space="preserve">Does the application support configuration and remote release management of mobility components?
</v>
      </c>
      <c r="C80" s="78" t="str">
        <f>Evaluation!C64</f>
        <v>5 = Yes
0 =No</v>
      </c>
      <c r="D80" s="179">
        <f>Scoring!E79</f>
        <v>0.1</v>
      </c>
      <c r="E80" s="136">
        <v>5</v>
      </c>
      <c r="F80" s="132">
        <f t="shared" si="0"/>
        <v>4.875</v>
      </c>
      <c r="G80" s="136" t="s">
        <v>485</v>
      </c>
      <c r="H80" s="77"/>
      <c r="I80" s="141">
        <v>5</v>
      </c>
      <c r="J80" s="142"/>
      <c r="K80" s="141">
        <v>5</v>
      </c>
      <c r="L80" s="141">
        <v>5</v>
      </c>
      <c r="M80" s="141">
        <v>5</v>
      </c>
      <c r="N80" s="142">
        <v>5</v>
      </c>
      <c r="O80" s="141">
        <v>5</v>
      </c>
      <c r="P80" s="142"/>
      <c r="Q80" s="142"/>
      <c r="R80" s="142"/>
      <c r="S80" s="142">
        <v>4</v>
      </c>
      <c r="T80" s="142">
        <v>5</v>
      </c>
    </row>
    <row r="81" spans="1:20" s="79" customFormat="1" ht="102" x14ac:dyDescent="0.25">
      <c r="A81" s="78" t="str">
        <f>Evaluation!A65</f>
        <v>Offline Sync Capabilities</v>
      </c>
      <c r="B81" s="78" t="str">
        <f>Evaluation!B65</f>
        <v>Does the application require manual intervention when syncing?
How does the application handle conflict resolution? 
With partial connectivity does it auto switch to offline mode or does it constantly try to sync if any connectivity is available?</v>
      </c>
      <c r="C81" s="78" t="str">
        <f>Evaluation!C65</f>
        <v xml:space="preserve">5=solution handles all data synchronization with no unspecified manual intervention
3=solution handles 95% of synchronization with minimal manual intervention
1=solution handles data synchronization but requires manual intervention to resolve all conflicts and other actions.
0=user has to manually sync the offline data </v>
      </c>
      <c r="D81" s="179">
        <f>Scoring!E80</f>
        <v>0.3</v>
      </c>
      <c r="E81" s="136">
        <v>5</v>
      </c>
      <c r="F81" s="132">
        <f t="shared" si="0"/>
        <v>5</v>
      </c>
      <c r="G81" s="136" t="s">
        <v>502</v>
      </c>
      <c r="H81" s="77"/>
      <c r="I81" s="141">
        <v>5</v>
      </c>
      <c r="J81" s="142"/>
      <c r="K81" s="141">
        <v>5</v>
      </c>
      <c r="L81" s="141">
        <v>5</v>
      </c>
      <c r="M81" s="141">
        <v>5</v>
      </c>
      <c r="N81" s="142">
        <v>5</v>
      </c>
      <c r="O81" s="141">
        <v>5</v>
      </c>
      <c r="P81" s="142"/>
      <c r="Q81" s="142"/>
      <c r="R81" s="142"/>
      <c r="S81" s="142">
        <v>5</v>
      </c>
      <c r="T81" s="142">
        <v>5</v>
      </c>
    </row>
    <row r="82" spans="1:20" s="79" customFormat="1" ht="38.25" x14ac:dyDescent="0.25">
      <c r="A82" s="78" t="str">
        <f>Evaluation!A66</f>
        <v>Extension Capability</v>
      </c>
      <c r="B82" s="78" t="str">
        <f>Evaluation!B66</f>
        <v xml:space="preserve">Does the application support extensions from other approved third parties? Plug and Play functionality. </v>
      </c>
      <c r="C82" s="78" t="str">
        <f>Evaluation!C66</f>
        <v>5 = Yes, application supports new extensions with configuration efforts
3 = Yes, but requires significant customization and build effort
0 = No, not supported</v>
      </c>
      <c r="D82" s="179">
        <f>Scoring!E81</f>
        <v>0.1</v>
      </c>
      <c r="E82" s="136">
        <v>5</v>
      </c>
      <c r="F82" s="132">
        <f t="shared" si="0"/>
        <v>4.375</v>
      </c>
      <c r="G82" s="136" t="s">
        <v>485</v>
      </c>
      <c r="H82" s="77"/>
      <c r="I82" s="141">
        <v>5</v>
      </c>
      <c r="J82" s="142"/>
      <c r="K82" s="141">
        <v>5</v>
      </c>
      <c r="L82" s="141">
        <v>5</v>
      </c>
      <c r="M82" s="141">
        <v>5</v>
      </c>
      <c r="N82" s="142">
        <v>5</v>
      </c>
      <c r="O82" s="141">
        <v>5</v>
      </c>
      <c r="P82" s="142"/>
      <c r="Q82" s="142"/>
      <c r="R82" s="142"/>
      <c r="S82" s="142">
        <v>0</v>
      </c>
      <c r="T82" s="142">
        <v>5</v>
      </c>
    </row>
    <row r="83" spans="1:20" s="79" customFormat="1" ht="25.5" x14ac:dyDescent="0.25">
      <c r="A83" s="78" t="str">
        <f>Evaluation!A67</f>
        <v>Geocoded Pictures</v>
      </c>
      <c r="B83" s="78" t="str">
        <f>Evaluation!B67</f>
        <v>Does the application support the ability to capture Geocoded pictures?</v>
      </c>
      <c r="C83" s="78" t="str">
        <f>Evaluation!C67</f>
        <v>5 =Yes, supported
0 =No, not supported</v>
      </c>
      <c r="D83" s="179">
        <f>Scoring!E82</f>
        <v>0.1</v>
      </c>
      <c r="E83" s="136">
        <v>5</v>
      </c>
      <c r="F83" s="132">
        <f t="shared" si="0"/>
        <v>5</v>
      </c>
      <c r="G83" s="136" t="s">
        <v>503</v>
      </c>
      <c r="H83" s="77"/>
      <c r="I83" s="141">
        <v>5</v>
      </c>
      <c r="J83" s="142"/>
      <c r="K83" s="141">
        <v>5</v>
      </c>
      <c r="L83" s="141">
        <v>5</v>
      </c>
      <c r="M83" s="141">
        <v>5</v>
      </c>
      <c r="N83" s="142">
        <v>5</v>
      </c>
      <c r="O83" s="141">
        <v>5</v>
      </c>
      <c r="P83" s="142"/>
      <c r="Q83" s="142"/>
      <c r="R83" s="142"/>
      <c r="S83" s="142">
        <v>5</v>
      </c>
      <c r="T83" s="142">
        <v>5</v>
      </c>
    </row>
    <row r="84" spans="1:20" s="79" customFormat="1" ht="51" x14ac:dyDescent="0.25">
      <c r="A84" s="78" t="str">
        <f>Evaluation!A68</f>
        <v>Mobile app distribution</v>
      </c>
      <c r="B84" s="78" t="str">
        <f>Evaluation!B68</f>
        <v>Can we use a default app store version or do we have to manage custom ipa files and sign and deploy the app for every build?</v>
      </c>
      <c r="C84" s="78" t="str">
        <f>Evaluation!C68</f>
        <v>5 =Uses published app store version
2=Custom app, or app components, with very limited updates required managed by PG&amp;E
0 =completely custom mobile application that needs to be maintained by PG&amp;E</v>
      </c>
      <c r="D84" s="179">
        <f>Scoring!E83</f>
        <v>0.1</v>
      </c>
      <c r="E84" s="136">
        <v>5</v>
      </c>
      <c r="F84" s="132">
        <f t="shared" si="0"/>
        <v>5</v>
      </c>
      <c r="G84" s="124" t="s">
        <v>504</v>
      </c>
      <c r="H84" s="77"/>
      <c r="I84" s="141">
        <v>5</v>
      </c>
      <c r="J84" s="142"/>
      <c r="K84" s="141">
        <v>5</v>
      </c>
      <c r="L84" s="141">
        <v>5</v>
      </c>
      <c r="M84" s="141">
        <v>5</v>
      </c>
      <c r="N84" s="142">
        <v>5</v>
      </c>
      <c r="O84" s="141">
        <v>5</v>
      </c>
      <c r="P84" s="142"/>
      <c r="Q84" s="142"/>
      <c r="R84" s="142"/>
      <c r="S84" s="142">
        <v>5</v>
      </c>
      <c r="T84" s="142">
        <v>5</v>
      </c>
    </row>
    <row r="85" spans="1:20" s="79" customFormat="1" ht="63.75" x14ac:dyDescent="0.25">
      <c r="A85" s="78" t="str">
        <f>Evaluation!A69</f>
        <v>Real Time Object Updates</v>
      </c>
      <c r="B85" s="78" t="str">
        <f>Evaluation!B69</f>
        <v>Does the application provide real time updates for any status change made to an object or field in the application?</v>
      </c>
      <c r="C85" s="78" t="str">
        <f>Evaluation!C69</f>
        <v>5 = Can support updates in real time
4 = Can support updates hourly
3 = Can support updates daily
0 = Updates are manual</v>
      </c>
      <c r="D85" s="179">
        <f>Scoring!E84</f>
        <v>0.1</v>
      </c>
      <c r="E85" s="136">
        <v>5</v>
      </c>
      <c r="F85" s="132">
        <f t="shared" si="0"/>
        <v>4.5</v>
      </c>
      <c r="G85" s="136" t="s">
        <v>505</v>
      </c>
      <c r="H85" s="77"/>
      <c r="I85" s="141">
        <v>5</v>
      </c>
      <c r="J85" s="142"/>
      <c r="K85" s="141">
        <v>5</v>
      </c>
      <c r="L85" s="141">
        <v>5</v>
      </c>
      <c r="M85" s="141">
        <v>5</v>
      </c>
      <c r="N85" s="142">
        <v>3</v>
      </c>
      <c r="O85" s="141">
        <v>5</v>
      </c>
      <c r="P85" s="142"/>
      <c r="Q85" s="142"/>
      <c r="R85" s="142"/>
      <c r="S85" s="142">
        <v>5</v>
      </c>
      <c r="T85" s="142">
        <v>3</v>
      </c>
    </row>
    <row r="86" spans="1:20" s="80" customFormat="1" collapsed="1" x14ac:dyDescent="0.25">
      <c r="A86" s="74" t="str">
        <f>Evaluation!A70</f>
        <v>Cloud hosting / SaaS</v>
      </c>
      <c r="B86" s="74"/>
      <c r="C86" s="74"/>
      <c r="D86" s="67">
        <f>Scoring!D85</f>
        <v>0.1</v>
      </c>
      <c r="E86" s="75"/>
      <c r="F86" s="75"/>
      <c r="G86" s="120"/>
      <c r="H86" s="75"/>
      <c r="I86" s="141"/>
      <c r="J86" s="142"/>
      <c r="K86" s="142"/>
      <c r="L86" s="142"/>
      <c r="M86" s="142"/>
      <c r="N86" s="142"/>
      <c r="O86" s="142"/>
      <c r="P86" s="142"/>
      <c r="Q86" s="142"/>
      <c r="R86" s="142"/>
      <c r="S86" s="142"/>
      <c r="T86" s="142"/>
    </row>
    <row r="87" spans="1:20" s="80" customFormat="1" ht="76.5" x14ac:dyDescent="0.25">
      <c r="A87" s="78" t="str">
        <f>Evaluation!A71</f>
        <v>SaaS Cloud hosting model</v>
      </c>
      <c r="B87" s="78" t="str">
        <f>Evaluation!B71</f>
        <v>Is the product hosted as a SaaS offering?</v>
      </c>
      <c r="C87" s="78" t="str">
        <f>Evaluation!C71</f>
        <v>5 = Full SaaS offering
2 = Public/Private Cloud hosting with Infrastructure Management responsibility to PG&amp;E
0 = Only On Premise version</v>
      </c>
      <c r="D87" s="179">
        <f>Scoring!E86</f>
        <v>0.25</v>
      </c>
      <c r="E87" s="136">
        <v>5</v>
      </c>
      <c r="F87" s="132">
        <f t="shared" si="0"/>
        <v>4.375</v>
      </c>
      <c r="G87" s="136" t="s">
        <v>506</v>
      </c>
      <c r="H87" s="77"/>
      <c r="I87" s="141">
        <v>2</v>
      </c>
      <c r="J87" s="142"/>
      <c r="K87" s="141">
        <v>5</v>
      </c>
      <c r="L87" s="141">
        <v>5</v>
      </c>
      <c r="M87" s="141">
        <v>5</v>
      </c>
      <c r="N87" s="142">
        <v>5</v>
      </c>
      <c r="O87" s="141">
        <v>5</v>
      </c>
      <c r="P87" s="142"/>
      <c r="Q87" s="142"/>
      <c r="R87" s="142"/>
      <c r="S87" s="142">
        <v>3</v>
      </c>
      <c r="T87" s="142">
        <v>5</v>
      </c>
    </row>
    <row r="88" spans="1:20" s="79" customFormat="1" ht="51" x14ac:dyDescent="0.25">
      <c r="A88" s="78" t="str">
        <f>Evaluation!A72</f>
        <v>On-Prem &amp; SaaS option of the product</v>
      </c>
      <c r="B88" s="78" t="str">
        <f>Evaluation!B72</f>
        <v>Does the vendor host the product and provide services based on monthly consumptions (Monthly SaaS licenses and overage)?</v>
      </c>
      <c r="C88" s="78" t="str">
        <f>Evaluation!C72</f>
        <v>5 =Yes, vendor offer SaaS with proven support mechanism
0 =No, not an proven offering/model</v>
      </c>
      <c r="D88" s="179">
        <f>Scoring!E87</f>
        <v>0.25</v>
      </c>
      <c r="E88" s="136">
        <v>5</v>
      </c>
      <c r="F88" s="132">
        <f t="shared" ref="F88:F151" si="1">AVERAGE(I88:AE88)</f>
        <v>5</v>
      </c>
      <c r="G88" s="136" t="s">
        <v>507</v>
      </c>
      <c r="H88" s="77"/>
      <c r="I88" s="141">
        <v>5</v>
      </c>
      <c r="J88" s="142"/>
      <c r="K88" s="141">
        <v>5</v>
      </c>
      <c r="L88" s="141">
        <v>5</v>
      </c>
      <c r="M88" s="141">
        <v>5</v>
      </c>
      <c r="N88" s="142">
        <v>5</v>
      </c>
      <c r="O88" s="141">
        <v>5</v>
      </c>
      <c r="P88" s="142"/>
      <c r="Q88" s="142"/>
      <c r="R88" s="142"/>
      <c r="S88" s="142">
        <v>5</v>
      </c>
      <c r="T88" s="142">
        <v>5</v>
      </c>
    </row>
    <row r="89" spans="1:20" s="79" customFormat="1" ht="63.75" x14ac:dyDescent="0.25">
      <c r="A89" s="78" t="str">
        <f>Evaluation!A73</f>
        <v>Support hosted on public/private cloud platforms</v>
      </c>
      <c r="B89" s="78" t="str">
        <f>Evaluation!B73</f>
        <v xml:space="preserve">Is the product hosted on public/private cloud platforms? 
</v>
      </c>
      <c r="C89" s="78" t="str">
        <f>Evaluation!C73</f>
        <v>5 =Yes
0 =No</v>
      </c>
      <c r="D89" s="179">
        <f>Scoring!E88</f>
        <v>0.25</v>
      </c>
      <c r="E89" s="136">
        <v>5</v>
      </c>
      <c r="F89" s="132">
        <f t="shared" si="1"/>
        <v>5</v>
      </c>
      <c r="G89" s="136" t="s">
        <v>508</v>
      </c>
      <c r="H89" s="77"/>
      <c r="I89" s="141">
        <v>5</v>
      </c>
      <c r="J89" s="142"/>
      <c r="K89" s="141">
        <v>5</v>
      </c>
      <c r="L89" s="141">
        <v>5</v>
      </c>
      <c r="M89" s="141">
        <v>5</v>
      </c>
      <c r="N89" s="142">
        <v>5</v>
      </c>
      <c r="O89" s="141">
        <v>5</v>
      </c>
      <c r="P89" s="142"/>
      <c r="Q89" s="142"/>
      <c r="R89" s="142"/>
      <c r="S89" s="142">
        <v>5</v>
      </c>
      <c r="T89" s="142">
        <v>5</v>
      </c>
    </row>
    <row r="90" spans="1:20" s="79" customFormat="1" ht="127.5" x14ac:dyDescent="0.25">
      <c r="A90" s="78" t="str">
        <f>Evaluation!A74</f>
        <v xml:space="preserve">Cloud  </v>
      </c>
      <c r="B90" s="78" t="str">
        <f>Evaluation!B74</f>
        <v>For cloud options, please answer the following:
Where is the data physically stored and located?
What is the data encryption method for data in transit and data at rest (third party)?
For cloud options please provide multi-region support options for Tier 1 DR and reliability.</v>
      </c>
      <c r="C90" s="78" t="str">
        <f>Evaluation!C74</f>
        <v>5 = Data centers in all major cities and cater to PG&amp;E requirements, enabled data encryption, and provides a level of redundancy
1 = Data centers available at selected data centers, supports data encryption with limited redundancy</v>
      </c>
      <c r="D90" s="179">
        <f>Scoring!E89</f>
        <v>0.25</v>
      </c>
      <c r="E90" s="136">
        <v>5</v>
      </c>
      <c r="F90" s="132">
        <f t="shared" si="1"/>
        <v>5</v>
      </c>
      <c r="G90" s="136" t="s">
        <v>509</v>
      </c>
      <c r="H90" s="77"/>
      <c r="I90" s="141">
        <v>5</v>
      </c>
      <c r="J90" s="142"/>
      <c r="K90" s="141">
        <v>5</v>
      </c>
      <c r="L90" s="141">
        <v>5</v>
      </c>
      <c r="M90" s="141">
        <v>5</v>
      </c>
      <c r="N90" s="142">
        <v>5</v>
      </c>
      <c r="O90" s="141">
        <v>5</v>
      </c>
      <c r="P90" s="142"/>
      <c r="Q90" s="142"/>
      <c r="R90" s="142"/>
      <c r="S90" s="142">
        <v>5</v>
      </c>
      <c r="T90" s="142">
        <v>5</v>
      </c>
    </row>
    <row r="91" spans="1:20" s="79" customFormat="1" collapsed="1" x14ac:dyDescent="0.25">
      <c r="A91" s="74" t="str">
        <f>Evaluation!A75</f>
        <v>Systems Integration</v>
      </c>
      <c r="B91" s="74"/>
      <c r="C91" s="74"/>
      <c r="D91" s="67">
        <f>Scoring!D90</f>
        <v>0.1</v>
      </c>
      <c r="E91" s="74"/>
      <c r="F91" s="74"/>
      <c r="G91" s="120"/>
      <c r="H91" s="75"/>
      <c r="I91" s="141"/>
      <c r="J91" s="142"/>
      <c r="K91" s="142"/>
      <c r="L91" s="142"/>
      <c r="M91" s="142"/>
      <c r="N91" s="142"/>
      <c r="O91" s="142"/>
      <c r="P91" s="142"/>
      <c r="Q91" s="142"/>
      <c r="R91" s="142"/>
      <c r="S91" s="142"/>
      <c r="T91" s="142"/>
    </row>
    <row r="92" spans="1:20" s="79" customFormat="1" ht="38.25" x14ac:dyDescent="0.25">
      <c r="A92" s="78" t="str">
        <f>Evaluation!A76</f>
        <v>SAP Integration</v>
      </c>
      <c r="B92" s="78" t="str">
        <f>Evaluation!B76</f>
        <v>Does the application have built in integration with SAP components?</v>
      </c>
      <c r="C92" s="78" t="str">
        <f>Evaluation!C76</f>
        <v xml:space="preserve">5 = Yes, has built in adapters for all standard integration functions
3 = Provides limited set of integration adapters
0 = Need programming / integration middleware </v>
      </c>
      <c r="D92" s="179">
        <f>Scoring!E91</f>
        <v>0.15</v>
      </c>
      <c r="E92" s="136">
        <v>0</v>
      </c>
      <c r="F92" s="132">
        <f t="shared" si="1"/>
        <v>0.375</v>
      </c>
      <c r="G92" s="136" t="s">
        <v>510</v>
      </c>
      <c r="H92" s="77"/>
      <c r="I92" s="141">
        <v>0</v>
      </c>
      <c r="J92" s="142"/>
      <c r="K92" s="142">
        <v>0</v>
      </c>
      <c r="L92" s="141">
        <v>0</v>
      </c>
      <c r="M92" s="141">
        <v>3</v>
      </c>
      <c r="N92" s="142">
        <v>0</v>
      </c>
      <c r="O92" s="141">
        <v>0</v>
      </c>
      <c r="P92" s="142"/>
      <c r="Q92" s="142"/>
      <c r="R92" s="142"/>
      <c r="S92" s="142">
        <v>0</v>
      </c>
      <c r="T92" s="142">
        <v>0</v>
      </c>
    </row>
    <row r="93" spans="1:20" s="79" customFormat="1" ht="38.25" x14ac:dyDescent="0.25">
      <c r="A93" s="78" t="str">
        <f>Evaluation!A77</f>
        <v>ESRI Integration</v>
      </c>
      <c r="B93" s="78" t="str">
        <f>Evaluation!B77</f>
        <v>Does the application work seamlessly with ESRI?  Describe how the ESRI capabilities are embedded within the application.</v>
      </c>
      <c r="C93" s="78" t="str">
        <f>Evaluation!C77</f>
        <v xml:space="preserve">5 = Yes, has built in adapters for all standard integration functions
3 = Provides limited set of integration adapters
0 = Need programming / integration middleware </v>
      </c>
      <c r="D93" s="179">
        <f>Scoring!E92</f>
        <v>0.3</v>
      </c>
      <c r="E93" s="136">
        <v>5</v>
      </c>
      <c r="F93" s="132">
        <f t="shared" si="1"/>
        <v>5</v>
      </c>
      <c r="G93" s="136" t="s">
        <v>511</v>
      </c>
      <c r="H93" s="77"/>
      <c r="I93" s="141">
        <v>5</v>
      </c>
      <c r="J93" s="142"/>
      <c r="K93" s="142">
        <v>5</v>
      </c>
      <c r="L93" s="141">
        <v>5</v>
      </c>
      <c r="M93" s="141">
        <v>5</v>
      </c>
      <c r="N93" s="142">
        <v>5</v>
      </c>
      <c r="O93" s="141">
        <v>5</v>
      </c>
      <c r="P93" s="142"/>
      <c r="Q93" s="142"/>
      <c r="R93" s="142"/>
      <c r="S93" s="142">
        <v>5</v>
      </c>
      <c r="T93" s="142">
        <v>5</v>
      </c>
    </row>
    <row r="94" spans="1:20" s="79" customFormat="1" ht="51" x14ac:dyDescent="0.25">
      <c r="A94" s="78" t="str">
        <f>Evaluation!A78</f>
        <v>SalesForce Integration</v>
      </c>
      <c r="B94" s="78" t="str">
        <f>Evaluation!B78</f>
        <v>Does the application have built in integration with existing SalesForce implementations?</v>
      </c>
      <c r="C94" s="78" t="str">
        <f>Evaluation!C78</f>
        <v xml:space="preserve">5 = Yes, has built in adapters for all standard integration functions
3 = Provides limited set of integration adapters
0 = Need programming / integration middleware </v>
      </c>
      <c r="D94" s="179">
        <f>Scoring!E93</f>
        <v>0.15</v>
      </c>
      <c r="E94" s="136">
        <v>0</v>
      </c>
      <c r="F94" s="132">
        <f t="shared" si="1"/>
        <v>0.75</v>
      </c>
      <c r="G94" s="136" t="s">
        <v>512</v>
      </c>
      <c r="H94" s="77"/>
      <c r="I94" s="141">
        <v>0</v>
      </c>
      <c r="J94" s="142"/>
      <c r="K94" s="142">
        <v>0</v>
      </c>
      <c r="L94" s="141">
        <v>0</v>
      </c>
      <c r="M94" s="141">
        <v>3</v>
      </c>
      <c r="N94" s="142">
        <v>0</v>
      </c>
      <c r="O94" s="141">
        <v>3</v>
      </c>
      <c r="P94" s="142"/>
      <c r="Q94" s="142"/>
      <c r="R94" s="142"/>
      <c r="S94" s="142">
        <v>0</v>
      </c>
      <c r="T94" s="142">
        <v>0</v>
      </c>
    </row>
    <row r="95" spans="1:20" s="79" customFormat="1" ht="51" x14ac:dyDescent="0.25">
      <c r="A95" s="78" t="str">
        <f>Evaluation!A79</f>
        <v>Customization Support</v>
      </c>
      <c r="B95" s="78" t="str">
        <f>Evaluation!B79</f>
        <v>Does the application framework support custom objects, functions and methods?</v>
      </c>
      <c r="C95" s="78" t="str">
        <f>Evaluation!C79</f>
        <v>5 =Yes, Supported by application framework and vendor support assured
3 =Yes, Supported by application framework, but vendor does not extend support for custom objects and functions
0 =No, application does not support custom objects</v>
      </c>
      <c r="D95" s="179">
        <f>Scoring!E94</f>
        <v>0.15</v>
      </c>
      <c r="E95" s="136">
        <v>5</v>
      </c>
      <c r="F95" s="132">
        <f t="shared" si="1"/>
        <v>4.75</v>
      </c>
      <c r="G95" s="136" t="s">
        <v>513</v>
      </c>
      <c r="H95" s="77"/>
      <c r="I95" s="141">
        <v>5</v>
      </c>
      <c r="J95" s="142"/>
      <c r="K95" s="141">
        <v>5</v>
      </c>
      <c r="L95" s="141">
        <v>5</v>
      </c>
      <c r="M95" s="141">
        <v>5</v>
      </c>
      <c r="N95" s="142">
        <v>5</v>
      </c>
      <c r="O95" s="141">
        <v>5</v>
      </c>
      <c r="P95" s="142"/>
      <c r="Q95" s="142"/>
      <c r="R95" s="142"/>
      <c r="S95" s="142">
        <v>3</v>
      </c>
      <c r="T95" s="142">
        <v>5</v>
      </c>
    </row>
    <row r="96" spans="1:20" s="79" customFormat="1" ht="76.5" x14ac:dyDescent="0.25">
      <c r="A96" s="78" t="str">
        <f>Evaluation!A80</f>
        <v>API Integration</v>
      </c>
      <c r="B96" s="78" t="str">
        <f>Evaluation!B80</f>
        <v>What API or middleware does it use for integration between system?</v>
      </c>
      <c r="C96" s="78" t="str">
        <f>Evaluation!C80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6" s="179">
        <f>Scoring!E95</f>
        <v>0.15</v>
      </c>
      <c r="E96" s="136">
        <v>5</v>
      </c>
      <c r="F96" s="132">
        <f t="shared" si="1"/>
        <v>4.75</v>
      </c>
      <c r="G96" s="136" t="s">
        <v>514</v>
      </c>
      <c r="H96" s="77"/>
      <c r="I96" s="141">
        <v>4</v>
      </c>
      <c r="J96" s="142"/>
      <c r="K96" s="141">
        <v>5</v>
      </c>
      <c r="L96" s="141">
        <v>5</v>
      </c>
      <c r="M96" s="141">
        <v>4</v>
      </c>
      <c r="N96" s="142">
        <v>5</v>
      </c>
      <c r="O96" s="141">
        <v>5</v>
      </c>
      <c r="P96" s="142"/>
      <c r="Q96" s="142"/>
      <c r="R96" s="142"/>
      <c r="S96" s="142">
        <v>5</v>
      </c>
      <c r="T96" s="142">
        <v>5</v>
      </c>
    </row>
    <row r="97" spans="1:20" s="79" customFormat="1" ht="76.5" x14ac:dyDescent="0.25">
      <c r="A97" s="78" t="str">
        <f>Evaluation!A81</f>
        <v>Receive /send  task Information from multiple systems</v>
      </c>
      <c r="B97" s="78" t="str">
        <f>Evaluation!B81</f>
        <v>Does the application have the ability to receive /send  task information from multiple systems (e.g. SAP, CIS, OMS)?</v>
      </c>
      <c r="C97" s="78" t="str">
        <f>Evaluation!C81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7" s="179">
        <f>Scoring!E96</f>
        <v>0.05</v>
      </c>
      <c r="E97" s="136">
        <v>3</v>
      </c>
      <c r="F97" s="132">
        <f t="shared" si="1"/>
        <v>4</v>
      </c>
      <c r="G97" s="136" t="s">
        <v>515</v>
      </c>
      <c r="H97" s="77"/>
      <c r="I97" s="141">
        <v>5</v>
      </c>
      <c r="J97" s="142"/>
      <c r="K97" s="141">
        <v>4</v>
      </c>
      <c r="L97" s="141">
        <v>3</v>
      </c>
      <c r="M97" s="141">
        <v>4</v>
      </c>
      <c r="N97" s="142">
        <v>3</v>
      </c>
      <c r="O97" s="141">
        <v>4</v>
      </c>
      <c r="P97" s="142"/>
      <c r="Q97" s="142"/>
      <c r="R97" s="142"/>
      <c r="S97" s="142">
        <v>4</v>
      </c>
      <c r="T97" s="142">
        <v>5</v>
      </c>
    </row>
    <row r="98" spans="1:20" s="79" customFormat="1" ht="76.5" x14ac:dyDescent="0.25">
      <c r="A98" s="78" t="str">
        <f>Evaluation!A82</f>
        <v>Integration with Customer Interaction/Messaging Systems</v>
      </c>
      <c r="B98" s="78" t="str">
        <f>Evaluation!B82</f>
        <v>Does the application have the ability to integrate seamlessly with notification systems?</v>
      </c>
      <c r="C98" s="78" t="str">
        <f>Evaluation!C82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8" s="179">
        <f>Scoring!E97</f>
        <v>0.05</v>
      </c>
      <c r="E98" s="136">
        <v>3</v>
      </c>
      <c r="F98" s="132">
        <f t="shared" si="1"/>
        <v>3.875</v>
      </c>
      <c r="G98" s="136" t="s">
        <v>516</v>
      </c>
      <c r="H98" s="77"/>
      <c r="I98" s="141">
        <v>5</v>
      </c>
      <c r="J98" s="142"/>
      <c r="K98" s="141">
        <v>4</v>
      </c>
      <c r="L98" s="141">
        <v>3</v>
      </c>
      <c r="M98" s="141">
        <v>4</v>
      </c>
      <c r="N98" s="142">
        <v>3</v>
      </c>
      <c r="O98" s="141">
        <v>4</v>
      </c>
      <c r="P98" s="142"/>
      <c r="Q98" s="142"/>
      <c r="R98" s="142"/>
      <c r="S98" s="142">
        <v>3</v>
      </c>
      <c r="T98" s="142">
        <v>5</v>
      </c>
    </row>
    <row r="99" spans="1:20" s="79" customFormat="1" collapsed="1" x14ac:dyDescent="0.25">
      <c r="A99" s="88" t="str">
        <f>Evaluation!A83</f>
        <v>License Model</v>
      </c>
      <c r="B99" s="88"/>
      <c r="C99" s="88"/>
      <c r="D99" s="67">
        <f>Scoring!D98</f>
        <v>0.05</v>
      </c>
      <c r="E99" s="75"/>
      <c r="F99" s="74"/>
      <c r="G99" s="120"/>
      <c r="H99" s="75"/>
      <c r="I99" s="141"/>
      <c r="J99" s="142"/>
      <c r="K99" s="142"/>
      <c r="L99" s="142"/>
      <c r="M99" s="142"/>
      <c r="N99" s="142"/>
      <c r="O99" s="142"/>
      <c r="P99" s="142"/>
      <c r="Q99" s="142"/>
      <c r="R99" s="142"/>
      <c r="S99" s="142"/>
      <c r="T99" s="142"/>
    </row>
    <row r="100" spans="1:20" s="79" customFormat="1" ht="76.5" x14ac:dyDescent="0.25">
      <c r="A100" s="78" t="str">
        <f>Evaluation!A84</f>
        <v>License model for Cloud</v>
      </c>
      <c r="B100" s="78" t="str">
        <f>Evaluation!B84</f>
        <v>How is your product licensed as a cloud based offering?</v>
      </c>
      <c r="C100" s="78" t="str">
        <f>Evaluation!C84</f>
        <v>5= Licenses embrace a cloud based pay-as-you-go model based either on transaction usage or active users per month
2 = Licenses are provided on volume based licensing (e.g. Splunk or Heroku style licensing)
1 = Licenses are provided based on a per CPU core offering
0 = License model not provided</v>
      </c>
      <c r="D100" s="179">
        <f>Scoring!E99</f>
        <v>0.2</v>
      </c>
      <c r="E100" s="136">
        <v>2</v>
      </c>
      <c r="F100" s="132">
        <f t="shared" si="1"/>
        <v>2</v>
      </c>
      <c r="G100" s="124" t="s">
        <v>517</v>
      </c>
      <c r="H100" s="76"/>
      <c r="I100" s="141">
        <v>2</v>
      </c>
      <c r="J100" s="142"/>
      <c r="K100" s="141">
        <v>2</v>
      </c>
      <c r="L100" s="141">
        <v>2</v>
      </c>
      <c r="M100" s="141">
        <v>2</v>
      </c>
      <c r="N100" s="142">
        <v>2</v>
      </c>
      <c r="O100" s="141">
        <v>2</v>
      </c>
      <c r="P100" s="142"/>
      <c r="Q100" s="142"/>
      <c r="R100" s="142"/>
      <c r="S100" s="142"/>
      <c r="T100" s="142">
        <v>2</v>
      </c>
    </row>
    <row r="101" spans="1:20" s="79" customFormat="1" ht="76.5" x14ac:dyDescent="0.25">
      <c r="A101" s="78" t="str">
        <f>Evaluation!A85</f>
        <v>License model for cloud overage</v>
      </c>
      <c r="B101" s="78" t="str">
        <f>Evaluation!B85</f>
        <v xml:space="preserve">How is overage monitored and priced? </v>
      </c>
      <c r="C101" s="78" t="str">
        <f>Evaluation!C85</f>
        <v>5 - Charged in same rate of base charge
0 - Charged in separate higher rate</v>
      </c>
      <c r="D101" s="179">
        <f>Scoring!E100</f>
        <v>0.2</v>
      </c>
      <c r="E101" s="136">
        <v>3</v>
      </c>
      <c r="F101" s="132">
        <f t="shared" si="1"/>
        <v>3.5714285714285716</v>
      </c>
      <c r="G101" s="136" t="s">
        <v>518</v>
      </c>
      <c r="H101" s="76"/>
      <c r="I101" s="141">
        <v>5</v>
      </c>
      <c r="J101" s="142"/>
      <c r="K101" s="141">
        <v>5</v>
      </c>
      <c r="L101" s="141">
        <v>5</v>
      </c>
      <c r="M101" s="141">
        <v>5</v>
      </c>
      <c r="N101" s="142">
        <v>0</v>
      </c>
      <c r="O101" s="141">
        <v>5</v>
      </c>
      <c r="P101" s="142"/>
      <c r="Q101" s="142"/>
      <c r="R101" s="142"/>
      <c r="S101" s="142"/>
      <c r="T101" s="142">
        <v>0</v>
      </c>
    </row>
    <row r="102" spans="1:20" s="79" customFormat="1" ht="38.25" x14ac:dyDescent="0.25">
      <c r="A102" s="78" t="str">
        <f>Evaluation!A86</f>
        <v>License model on tenancy</v>
      </c>
      <c r="B102" s="78" t="str">
        <f>Evaluation!B86</f>
        <v>Does the SaaS model support single-tenant or multi-tenant? If both are supported, is it charged separately?</v>
      </c>
      <c r="C102" s="78" t="str">
        <f>Evaluation!C86</f>
        <v>5 - Multi Tenant
0  - Single tenant</v>
      </c>
      <c r="D102" s="179">
        <f>Scoring!E101</f>
        <v>0.2</v>
      </c>
      <c r="E102" s="136">
        <v>5</v>
      </c>
      <c r="F102" s="132">
        <f t="shared" si="1"/>
        <v>5</v>
      </c>
      <c r="G102" s="136" t="s">
        <v>519</v>
      </c>
      <c r="H102" s="76"/>
      <c r="I102" s="141">
        <v>5</v>
      </c>
      <c r="J102" s="142"/>
      <c r="K102" s="141">
        <v>5</v>
      </c>
      <c r="L102" s="141">
        <v>5</v>
      </c>
      <c r="M102" s="141">
        <v>5</v>
      </c>
      <c r="N102" s="142">
        <v>5</v>
      </c>
      <c r="O102" s="141">
        <v>5</v>
      </c>
      <c r="P102" s="142"/>
      <c r="Q102" s="142"/>
      <c r="R102" s="142"/>
      <c r="S102" s="142"/>
      <c r="T102" s="142">
        <v>5</v>
      </c>
    </row>
    <row r="103" spans="1:20" s="79" customFormat="1" ht="63.75" x14ac:dyDescent="0.25">
      <c r="A103" s="78" t="str">
        <f>Evaluation!A87</f>
        <v>License impact on interface</v>
      </c>
      <c r="B103" s="78" t="str">
        <f>Evaluation!B87</f>
        <v xml:space="preserve">Is there a cost impact on the integration data transfers volume, scheduling load, interface count etc.? Is there any higher cap on the interface data volume, interface count? </v>
      </c>
      <c r="C103" s="78" t="str">
        <f>Evaluation!C87</f>
        <v xml:space="preserve">5- No impact
1 - Yes after the cap
0 - Yes it is directly proportion to the number of interface, volume etc.
 </v>
      </c>
      <c r="D103" s="179">
        <f>Scoring!E102</f>
        <v>0.15</v>
      </c>
      <c r="E103" s="136">
        <v>5</v>
      </c>
      <c r="F103" s="132">
        <f t="shared" si="1"/>
        <v>5</v>
      </c>
      <c r="G103" s="136" t="s">
        <v>520</v>
      </c>
      <c r="H103" s="76"/>
      <c r="I103" s="141">
        <v>5</v>
      </c>
      <c r="J103" s="142"/>
      <c r="K103" s="141">
        <v>5</v>
      </c>
      <c r="L103" s="141">
        <v>5</v>
      </c>
      <c r="M103" s="141">
        <v>5</v>
      </c>
      <c r="N103" s="142">
        <v>5</v>
      </c>
      <c r="O103" s="141">
        <v>5</v>
      </c>
      <c r="P103" s="142"/>
      <c r="Q103" s="142"/>
      <c r="R103" s="142"/>
      <c r="S103" s="142"/>
      <c r="T103" s="142">
        <v>5</v>
      </c>
    </row>
    <row r="104" spans="1:20" s="79" customFormat="1" ht="51" x14ac:dyDescent="0.25">
      <c r="A104" s="78" t="str">
        <f>Evaluation!A88</f>
        <v>Licensing for third party components</v>
      </c>
      <c r="B104" s="78" t="str">
        <f>Evaluation!B88</f>
        <v>Does the vendor supply licenses for any third party components required by the application or is PG&amp;E responsible for those?</v>
      </c>
      <c r="C104" s="78" t="str">
        <f>Evaluation!C88</f>
        <v>5=vendor supplies all required licenses, or no third party licences required
0=PG&amp;E needs provide licenses</v>
      </c>
      <c r="D104" s="179">
        <f>Scoring!E103</f>
        <v>0.15</v>
      </c>
      <c r="E104" s="136">
        <v>5</v>
      </c>
      <c r="F104" s="132">
        <f t="shared" si="1"/>
        <v>5</v>
      </c>
      <c r="G104" s="136" t="s">
        <v>521</v>
      </c>
      <c r="H104" s="76"/>
      <c r="I104" s="141">
        <v>5</v>
      </c>
      <c r="J104" s="142"/>
      <c r="K104" s="141">
        <v>5</v>
      </c>
      <c r="L104" s="141">
        <v>5</v>
      </c>
      <c r="M104" s="141">
        <v>5</v>
      </c>
      <c r="N104" s="142">
        <v>5</v>
      </c>
      <c r="O104" s="141">
        <v>5</v>
      </c>
      <c r="P104" s="142"/>
      <c r="Q104" s="142"/>
      <c r="R104" s="142"/>
      <c r="S104" s="142"/>
      <c r="T104" s="142">
        <v>5</v>
      </c>
    </row>
    <row r="105" spans="1:20" s="79" customFormat="1" ht="51" x14ac:dyDescent="0.25">
      <c r="A105" s="78" t="str">
        <f>Evaluation!A89</f>
        <v>License model for Field Device Components</v>
      </c>
      <c r="B105" s="78" t="str">
        <f>Evaluation!B89</f>
        <v>Are the licenses for Field Device Components named, concurrent, field technician based, or number of mobile device based?</v>
      </c>
      <c r="C105" s="78" t="str">
        <f>Evaluation!C89</f>
        <v>5=  Licenses are by number of transactions, or no third party licences required
3 = Licenses are number of concurrent Field Technicians
2 = Licenses are number of Field Technicians registered
0 = Licenses are number of mobile devices</v>
      </c>
      <c r="D105" s="179">
        <f>Scoring!E104</f>
        <v>0.1</v>
      </c>
      <c r="E105" s="136">
        <v>2</v>
      </c>
      <c r="F105" s="132">
        <f t="shared" si="1"/>
        <v>2</v>
      </c>
      <c r="G105" s="136" t="s">
        <v>522</v>
      </c>
      <c r="H105" s="76"/>
      <c r="I105" s="141">
        <v>2</v>
      </c>
      <c r="J105" s="142"/>
      <c r="K105" s="141">
        <v>2</v>
      </c>
      <c r="L105" s="141">
        <v>2</v>
      </c>
      <c r="M105" s="141">
        <v>2</v>
      </c>
      <c r="N105" s="142">
        <v>2</v>
      </c>
      <c r="O105" s="141">
        <v>2</v>
      </c>
      <c r="P105" s="142"/>
      <c r="Q105" s="142"/>
      <c r="R105" s="142"/>
      <c r="S105" s="142"/>
      <c r="T105" s="142">
        <v>2</v>
      </c>
    </row>
    <row r="106" spans="1:20" s="79" customFormat="1" collapsed="1" x14ac:dyDescent="0.25">
      <c r="A106" s="88" t="str">
        <f>Evaluation!A90</f>
        <v>Support  Model</v>
      </c>
      <c r="B106" s="88"/>
      <c r="C106" s="88"/>
      <c r="D106" s="67">
        <f>Scoring!D105</f>
        <v>0.05</v>
      </c>
      <c r="E106" s="74"/>
      <c r="F106" s="74"/>
      <c r="G106" s="117"/>
      <c r="H106" s="74"/>
      <c r="I106" s="141"/>
      <c r="J106" s="142"/>
      <c r="K106" s="142"/>
      <c r="L106" s="142"/>
      <c r="M106" s="142"/>
      <c r="N106" s="142"/>
      <c r="O106" s="142"/>
      <c r="P106" s="142"/>
      <c r="Q106" s="142"/>
      <c r="R106" s="142"/>
      <c r="S106" s="142"/>
      <c r="T106" s="142"/>
    </row>
    <row r="107" spans="1:20" s="79" customFormat="1" ht="102" x14ac:dyDescent="0.25">
      <c r="A107" s="78" t="str">
        <f>Evaluation!A91</f>
        <v>Existing Known Issues</v>
      </c>
      <c r="B107" s="78" t="str">
        <f>Evaluation!B91</f>
        <v>Does the application platform have known limitations or bugs that could impact production deployment</v>
      </c>
      <c r="C107" s="78" t="str">
        <f>Evaluation!C91</f>
        <v>5=Existing issues identified
3=Issues identifies but fixes in progress
0=No issues</v>
      </c>
      <c r="D107" s="179">
        <f>Scoring!E106</f>
        <v>0.5</v>
      </c>
      <c r="E107" s="136">
        <v>5</v>
      </c>
      <c r="F107" s="132">
        <f t="shared" si="1"/>
        <v>4.7142857142857144</v>
      </c>
      <c r="G107" s="136" t="s">
        <v>523</v>
      </c>
      <c r="H107" s="76"/>
      <c r="I107" s="141">
        <v>5</v>
      </c>
      <c r="J107" s="142"/>
      <c r="K107" s="141">
        <v>5</v>
      </c>
      <c r="L107" s="141">
        <v>3</v>
      </c>
      <c r="M107" s="141">
        <v>5</v>
      </c>
      <c r="N107" s="142">
        <v>5</v>
      </c>
      <c r="O107" s="141">
        <v>5</v>
      </c>
      <c r="P107" s="142"/>
      <c r="Q107" s="142"/>
      <c r="R107" s="142"/>
      <c r="S107" s="142"/>
      <c r="T107" s="142">
        <v>5</v>
      </c>
    </row>
    <row r="108" spans="1:20" s="79" customFormat="1" ht="306" x14ac:dyDescent="0.25">
      <c r="A108" s="78" t="str">
        <f>Evaluation!A92</f>
        <v>User Groups</v>
      </c>
      <c r="B108" s="78" t="str">
        <f>Evaluation!B92</f>
        <v>Do you have a formal User Group? Does this group contribute ideas, etc. to your product development plans? How are your User Groups organized? Do you have User Group representation in San Francisco?</v>
      </c>
      <c r="C108" s="78" t="str">
        <f>Evaluation!C92</f>
        <v>5 = Product communities and user group exists and very active, with even, workshops and active discussion forums, major community exist in San Francisco
3 = Product group exists through forums and developer communities 
1 = No established user groups</v>
      </c>
      <c r="D108" s="179">
        <f>Scoring!E107</f>
        <v>0.5</v>
      </c>
      <c r="E108" s="136">
        <v>5</v>
      </c>
      <c r="F108" s="132">
        <f t="shared" si="1"/>
        <v>5</v>
      </c>
      <c r="G108" s="136" t="s">
        <v>524</v>
      </c>
      <c r="H108" s="76"/>
      <c r="I108" s="141">
        <v>5</v>
      </c>
      <c r="J108" s="142"/>
      <c r="K108" s="141">
        <v>5</v>
      </c>
      <c r="L108" s="141">
        <v>5</v>
      </c>
      <c r="M108" s="141">
        <v>5</v>
      </c>
      <c r="N108" s="142">
        <v>5</v>
      </c>
      <c r="O108" s="141">
        <v>5</v>
      </c>
      <c r="P108" s="142"/>
      <c r="Q108" s="142"/>
      <c r="R108" s="142"/>
      <c r="S108" s="142"/>
      <c r="T108" s="142">
        <v>5</v>
      </c>
    </row>
    <row r="109" spans="1:20" x14ac:dyDescent="0.2">
      <c r="A109" s="54" t="str">
        <f>Evaluation!A93</f>
        <v>Functional</v>
      </c>
      <c r="B109" s="54"/>
      <c r="C109" s="54"/>
      <c r="D109" s="65">
        <f>Scoring!C108</f>
        <v>0.4</v>
      </c>
      <c r="E109" s="69"/>
      <c r="F109" s="69"/>
      <c r="G109" s="119"/>
      <c r="H109" s="54"/>
      <c r="I109" s="141"/>
      <c r="J109" s="142"/>
      <c r="K109" s="142"/>
      <c r="L109" s="142"/>
      <c r="M109" s="142"/>
      <c r="N109" s="142"/>
      <c r="O109" s="142"/>
      <c r="P109" s="142"/>
      <c r="Q109" s="142"/>
      <c r="R109" s="142"/>
      <c r="S109" s="142"/>
      <c r="T109" s="142"/>
    </row>
    <row r="110" spans="1:20" s="79" customFormat="1" collapsed="1" x14ac:dyDescent="0.25">
      <c r="A110" s="88" t="str">
        <f>Evaluation!A94</f>
        <v>Planning - Identify Known Work</v>
      </c>
      <c r="B110" s="88"/>
      <c r="C110" s="88"/>
      <c r="D110" s="67">
        <f>Scoring!D109</f>
        <v>0.05</v>
      </c>
      <c r="E110" s="75"/>
      <c r="F110" s="75"/>
      <c r="G110" s="120"/>
      <c r="H110" s="75"/>
      <c r="I110" s="141"/>
      <c r="J110" s="142"/>
      <c r="K110" s="142"/>
      <c r="L110" s="142"/>
      <c r="M110" s="142"/>
      <c r="N110" s="142"/>
      <c r="O110" s="142"/>
      <c r="P110" s="142"/>
      <c r="Q110" s="142"/>
      <c r="R110" s="142"/>
      <c r="S110" s="142"/>
      <c r="T110" s="142"/>
    </row>
    <row r="111" spans="1:20" s="79" customFormat="1" ht="76.5" x14ac:dyDescent="0.25">
      <c r="A111" s="78" t="str">
        <f>Evaluation!A95</f>
        <v>Override, Auditing, and Super User Functionality</v>
      </c>
      <c r="B111" s="78" t="str">
        <f>Evaluation!B95</f>
        <v>Does the application have the ability to return a list of work that is immediate and dispatch it?  Does the application allow manual overrides and manual changes?</v>
      </c>
      <c r="C111" s="78" t="str">
        <f>Evaluation!C95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1" s="179">
        <f>Scoring!E110</f>
        <v>0.25</v>
      </c>
      <c r="E111" s="136">
        <v>5</v>
      </c>
      <c r="F111" s="132">
        <f t="shared" si="1"/>
        <v>4.666666666666667</v>
      </c>
      <c r="G111" s="136" t="s">
        <v>525</v>
      </c>
      <c r="H111" s="58"/>
      <c r="I111" s="141">
        <v>4</v>
      </c>
      <c r="J111" s="142">
        <v>5</v>
      </c>
      <c r="K111" s="142"/>
      <c r="L111" s="142"/>
      <c r="M111" s="142">
        <v>4</v>
      </c>
      <c r="N111" s="142"/>
      <c r="O111" s="142"/>
      <c r="P111" s="142">
        <v>5</v>
      </c>
      <c r="Q111" s="142">
        <v>5</v>
      </c>
      <c r="R111" s="142"/>
      <c r="S111" s="142"/>
      <c r="T111" s="142">
        <v>5</v>
      </c>
    </row>
    <row r="112" spans="1:20" s="79" customFormat="1" ht="140.25" x14ac:dyDescent="0.25">
      <c r="A112" s="78" t="str">
        <f>Evaluation!A96</f>
        <v>Authorization using Role Based Access Control (RBAC) on Functionality and Data</v>
      </c>
      <c r="B112" s="78" t="str">
        <f>Evaluation!B96</f>
        <v>Does the application have the ability to provide role based access for application and data? Can the application restrict view and edit rights based on individual role? Example: Tree Crew cannot reassign project to pre-inspection.
Does the application support definition of roles like Planners, Supervisors, DMS, Tree Crews, Pre Inspectors, field workers etc. with specific set of access to application and data?</v>
      </c>
      <c r="C112" s="78" t="str">
        <f>Evaluation!C96</f>
        <v>5 =Yes, supports role based access to application (screen, tab, field) and data restrictions ( service territory based)
3 =Yes, supports application level role based access and data restrictions
2 =Yes, supports application level role based access
0 =No, not supported</v>
      </c>
      <c r="D112" s="179">
        <f>Scoring!E111</f>
        <v>0.25</v>
      </c>
      <c r="E112" s="136">
        <v>5</v>
      </c>
      <c r="F112" s="132">
        <f t="shared" si="1"/>
        <v>4.166666666666667</v>
      </c>
      <c r="G112" s="136" t="s">
        <v>526</v>
      </c>
      <c r="H112" s="58"/>
      <c r="I112" s="141">
        <v>4</v>
      </c>
      <c r="J112" s="142">
        <v>3</v>
      </c>
      <c r="K112" s="142"/>
      <c r="L112" s="142"/>
      <c r="M112" s="142">
        <v>5</v>
      </c>
      <c r="N112" s="142"/>
      <c r="O112" s="142"/>
      <c r="P112" s="142">
        <v>5</v>
      </c>
      <c r="Q112" s="141">
        <v>5</v>
      </c>
      <c r="R112" s="142"/>
      <c r="S112" s="142"/>
      <c r="T112" s="142">
        <v>3</v>
      </c>
    </row>
    <row r="113" spans="1:20" s="79" customFormat="1" ht="140.25" x14ac:dyDescent="0.25">
      <c r="A113" s="78" t="str">
        <f>Evaluation!A97</f>
        <v>Pre-configured solution/ templates</v>
      </c>
      <c r="B113" s="78" t="str">
        <f>Evaluation!B97</f>
        <v>Does the application come with pre-built solutions or templates for task completion and user experience scenarios? Does the application provide a pre-designed workflow that can mimic existing  VM processes and specific roles/activities?</v>
      </c>
      <c r="C113" s="78" t="str">
        <f>Evaluation!C97</f>
        <v>5 = Yes, solution is preconfigured with required roles, work rules and scheduling policies etc. which may be tweaked based on business needs
0 = No, Not supported</v>
      </c>
      <c r="D113" s="179">
        <f>Scoring!E112</f>
        <v>0.25</v>
      </c>
      <c r="E113" s="136">
        <v>5</v>
      </c>
      <c r="F113" s="132">
        <f t="shared" si="1"/>
        <v>4</v>
      </c>
      <c r="G113" s="136" t="s">
        <v>527</v>
      </c>
      <c r="H113" s="58"/>
      <c r="I113" s="141">
        <v>5</v>
      </c>
      <c r="J113" s="142">
        <v>5</v>
      </c>
      <c r="K113" s="142"/>
      <c r="L113" s="142"/>
      <c r="M113" s="142">
        <v>4</v>
      </c>
      <c r="N113" s="142"/>
      <c r="O113" s="142"/>
      <c r="P113" s="142">
        <v>5</v>
      </c>
      <c r="Q113" s="141">
        <v>5</v>
      </c>
      <c r="R113" s="142"/>
      <c r="S113" s="142"/>
      <c r="T113" s="142">
        <v>0</v>
      </c>
    </row>
    <row r="114" spans="1:20" s="79" customFormat="1" ht="76.5" x14ac:dyDescent="0.25">
      <c r="A114" s="78" t="str">
        <f>Evaluation!A98</f>
        <v>Create multiple task/workflow types</v>
      </c>
      <c r="B114" s="78" t="str">
        <f>Evaluation!B98</f>
        <v>Does the application have the ability to create multiple task/workflow types (e.g. Planned, Emergency, tag, exceptions)? Does the application have the ability to create new task/workflow templates for each task type?</v>
      </c>
      <c r="C114" s="78" t="str">
        <f>Evaluation!C98</f>
        <v>5=Supports the creation of multiple task and workflow types and new templates can be created.
2=Supports the creation of multiple task and workflow types
1=No</v>
      </c>
      <c r="D114" s="179">
        <f>Scoring!E113</f>
        <v>0.25</v>
      </c>
      <c r="E114" s="136">
        <v>2</v>
      </c>
      <c r="F114" s="132">
        <f t="shared" si="1"/>
        <v>2.3333333333333335</v>
      </c>
      <c r="G114" s="136" t="s">
        <v>528</v>
      </c>
      <c r="H114" s="76"/>
      <c r="I114" s="141">
        <v>2</v>
      </c>
      <c r="J114" s="142">
        <v>4</v>
      </c>
      <c r="K114" s="142"/>
      <c r="L114" s="142"/>
      <c r="M114" s="142">
        <v>2</v>
      </c>
      <c r="N114" s="142"/>
      <c r="O114" s="142"/>
      <c r="P114" s="142">
        <v>2</v>
      </c>
      <c r="Q114" s="142">
        <v>2</v>
      </c>
      <c r="R114" s="142"/>
      <c r="S114" s="142"/>
      <c r="T114" s="142">
        <v>2</v>
      </c>
    </row>
    <row r="115" spans="1:20" s="79" customFormat="1" collapsed="1" x14ac:dyDescent="0.25">
      <c r="A115" s="88" t="str">
        <f>Evaluation!A99</f>
        <v>Planning - View Work</v>
      </c>
      <c r="B115" s="88"/>
      <c r="C115" s="88"/>
      <c r="D115" s="67">
        <f>Scoring!D114</f>
        <v>0.1</v>
      </c>
      <c r="E115" s="75"/>
      <c r="F115" s="75"/>
      <c r="G115" s="120"/>
      <c r="H115" s="75"/>
      <c r="I115" s="141"/>
      <c r="J115" s="142"/>
      <c r="K115" s="142"/>
      <c r="L115" s="142"/>
      <c r="M115" s="142"/>
      <c r="N115" s="142"/>
      <c r="O115" s="142"/>
      <c r="P115" s="142"/>
      <c r="Q115" s="142"/>
      <c r="R115" s="142"/>
      <c r="S115" s="142"/>
      <c r="T115" s="142"/>
    </row>
    <row r="116" spans="1:20" s="79" customFormat="1" ht="76.5" x14ac:dyDescent="0.25">
      <c r="A116" s="78" t="str">
        <f>Evaluation!A100</f>
        <v>See all work / ready for field work</v>
      </c>
      <c r="B116" s="78" t="str">
        <f>Evaluation!B100</f>
        <v>Does the application have the ability to see all work needed to be planned?  How does the application make it ready for field work?</v>
      </c>
      <c r="C116" s="78" t="str">
        <f>Evaluation!C100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6" s="179">
        <f>Scoring!E115</f>
        <v>0.3</v>
      </c>
      <c r="E116" s="136">
        <v>5</v>
      </c>
      <c r="F116" s="132">
        <f t="shared" si="1"/>
        <v>4.833333333333333</v>
      </c>
      <c r="G116" s="136" t="s">
        <v>529</v>
      </c>
      <c r="H116" s="76"/>
      <c r="I116" s="141">
        <v>4</v>
      </c>
      <c r="J116" s="142">
        <v>5</v>
      </c>
      <c r="K116" s="142"/>
      <c r="L116" s="142"/>
      <c r="M116" s="142">
        <v>5</v>
      </c>
      <c r="N116" s="142"/>
      <c r="O116" s="142"/>
      <c r="P116" s="142">
        <v>5</v>
      </c>
      <c r="Q116" s="142">
        <v>5</v>
      </c>
      <c r="R116" s="142"/>
      <c r="S116" s="142"/>
      <c r="T116" s="142">
        <v>5</v>
      </c>
    </row>
    <row r="117" spans="1:20" s="79" customFormat="1" ht="102" x14ac:dyDescent="0.25">
      <c r="A117" s="78" t="str">
        <f>Evaluation!A101</f>
        <v xml:space="preserve">Contractor Address Book Management </v>
      </c>
      <c r="B117" s="78" t="str">
        <f>Evaluation!B101</f>
        <v>Does the application allow for contractor management and integrate with other contractor management applications?  If so, how?</v>
      </c>
      <c r="C117" s="78" t="str">
        <f>Evaluation!C101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7" s="179">
        <f>Scoring!E116</f>
        <v>0.05</v>
      </c>
      <c r="E117" s="136">
        <v>5</v>
      </c>
      <c r="F117" s="132">
        <f t="shared" si="1"/>
        <v>3.3333333333333335</v>
      </c>
      <c r="G117" s="136" t="s">
        <v>530</v>
      </c>
      <c r="H117" s="76"/>
      <c r="I117" s="141">
        <v>5</v>
      </c>
      <c r="J117" s="142">
        <v>3</v>
      </c>
      <c r="K117" s="142"/>
      <c r="L117" s="142"/>
      <c r="M117" s="142">
        <v>4</v>
      </c>
      <c r="N117" s="142"/>
      <c r="O117" s="142"/>
      <c r="P117" s="142">
        <v>3</v>
      </c>
      <c r="Q117" s="141">
        <v>4</v>
      </c>
      <c r="R117" s="142"/>
      <c r="S117" s="142"/>
      <c r="T117" s="142">
        <v>1</v>
      </c>
    </row>
    <row r="118" spans="1:20" s="79" customFormat="1" ht="102" x14ac:dyDescent="0.25">
      <c r="A118" s="78" t="str">
        <f>Evaluation!A102</f>
        <v>Create Work Packages</v>
      </c>
      <c r="B118" s="78" t="str">
        <f>Evaluation!B102</f>
        <v>Does the application have the ability to create work packages?  Does the application provide guided data entry?  Does the application allow the user to attach relevant documents and completion forms?  What type of loading features are available? "If yes, can we add a QA level post work package creation?"</v>
      </c>
      <c r="C118" s="78" t="str">
        <f>Evaluation!C102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8" s="179">
        <f>Scoring!E117</f>
        <v>0.25</v>
      </c>
      <c r="E118" s="136">
        <v>5</v>
      </c>
      <c r="F118" s="132">
        <f t="shared" si="1"/>
        <v>4.666666666666667</v>
      </c>
      <c r="G118" s="136" t="s">
        <v>529</v>
      </c>
      <c r="H118" s="76"/>
      <c r="I118" s="141">
        <v>5</v>
      </c>
      <c r="J118" s="142">
        <v>5</v>
      </c>
      <c r="K118" s="142"/>
      <c r="L118" s="142"/>
      <c r="M118" s="142">
        <v>4</v>
      </c>
      <c r="N118" s="142"/>
      <c r="O118" s="142"/>
      <c r="P118" s="142">
        <v>5</v>
      </c>
      <c r="Q118" s="142">
        <v>5</v>
      </c>
      <c r="R118" s="142"/>
      <c r="S118" s="142"/>
      <c r="T118" s="142">
        <v>4</v>
      </c>
    </row>
    <row r="119" spans="1:20" s="79" customFormat="1" ht="89.25" x14ac:dyDescent="0.25">
      <c r="A119" s="78" t="str">
        <f>Evaluation!A103</f>
        <v>Configuration Capability</v>
      </c>
      <c r="B119" s="78" t="str">
        <f>Evaluation!B103</f>
        <v>Does application support configuration of different data capture forms and checklist? Can we change the way the work is displayed? Can we make minor changes to drop down selections and fields independently or do we need vendor support to change once configured?</v>
      </c>
      <c r="C119" s="78" t="str">
        <f>Evaluation!C103</f>
        <v>5 = Yes, application enable UI based configuration of apps by business
3 = Yes, application support UI changes through editing of configuration files
2 = No, need additional tools to design new forms
0 = no, not supported</v>
      </c>
      <c r="D119" s="179">
        <f>Scoring!E118</f>
        <v>0.1</v>
      </c>
      <c r="E119" s="136">
        <v>5</v>
      </c>
      <c r="F119" s="132">
        <f t="shared" si="1"/>
        <v>4</v>
      </c>
      <c r="G119" s="136" t="s">
        <v>531</v>
      </c>
      <c r="H119" s="76"/>
      <c r="I119" s="141">
        <v>3</v>
      </c>
      <c r="J119" s="142">
        <v>4</v>
      </c>
      <c r="K119" s="142"/>
      <c r="L119" s="142"/>
      <c r="M119" s="142">
        <v>3</v>
      </c>
      <c r="N119" s="142"/>
      <c r="O119" s="142"/>
      <c r="P119" s="142">
        <v>4</v>
      </c>
      <c r="Q119" s="142">
        <v>5</v>
      </c>
      <c r="R119" s="142"/>
      <c r="S119" s="142"/>
      <c r="T119" s="142">
        <v>5</v>
      </c>
    </row>
    <row r="120" spans="1:20" s="79" customFormat="1" ht="76.5" x14ac:dyDescent="0.25">
      <c r="A120" s="78" t="str">
        <f>Evaluation!A104</f>
        <v>Task Dependencies/Constraints</v>
      </c>
      <c r="B120" s="78" t="str">
        <f>Evaluation!B104</f>
        <v>Does the application have the ability to identify task dependencies/constraints (i.e. the ability of the software to recognize dependencies and reschedule all work accordingly (Dependencies on other task and materials)?</v>
      </c>
      <c r="C120" s="78" t="str">
        <f>Evaluation!C104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0" s="179">
        <f>Scoring!E119</f>
        <v>0.1</v>
      </c>
      <c r="E120" s="136">
        <v>3</v>
      </c>
      <c r="F120" s="132">
        <f t="shared" si="1"/>
        <v>2.1666666666666665</v>
      </c>
      <c r="G120" s="136" t="s">
        <v>532</v>
      </c>
      <c r="H120" s="76"/>
      <c r="I120" s="141">
        <v>3</v>
      </c>
      <c r="J120" s="142">
        <v>2</v>
      </c>
      <c r="K120" s="142"/>
      <c r="L120" s="142"/>
      <c r="M120" s="142">
        <v>3</v>
      </c>
      <c r="N120" s="142"/>
      <c r="O120" s="142"/>
      <c r="P120" s="142">
        <v>2</v>
      </c>
      <c r="Q120" s="141">
        <v>1</v>
      </c>
      <c r="R120" s="142"/>
      <c r="S120" s="142"/>
      <c r="T120" s="142">
        <v>2</v>
      </c>
    </row>
    <row r="121" spans="1:20" s="79" customFormat="1" ht="76.5" x14ac:dyDescent="0.25">
      <c r="A121" s="78" t="str">
        <f>Evaluation!A105</f>
        <v xml:space="preserve">Task management </v>
      </c>
      <c r="B121" s="78" t="str">
        <f>Evaluation!B105</f>
        <v xml:space="preserve">Does the application have the ability to perform task management (e.g., create/update, change priority, split jobs into separate tasks etc.)?  </v>
      </c>
      <c r="C121" s="78" t="str">
        <f>Evaluation!C105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1" s="179">
        <f>Scoring!E120</f>
        <v>0.1</v>
      </c>
      <c r="E121" s="136">
        <v>5</v>
      </c>
      <c r="F121" s="132">
        <f t="shared" si="1"/>
        <v>4</v>
      </c>
      <c r="G121" s="136" t="s">
        <v>533</v>
      </c>
      <c r="H121" s="76"/>
      <c r="I121" s="141">
        <v>3</v>
      </c>
      <c r="J121" s="142">
        <v>5</v>
      </c>
      <c r="K121" s="142"/>
      <c r="L121" s="142"/>
      <c r="M121" s="142">
        <v>4</v>
      </c>
      <c r="N121" s="142"/>
      <c r="O121" s="142"/>
      <c r="P121" s="142">
        <v>5</v>
      </c>
      <c r="Q121" s="141">
        <v>5</v>
      </c>
      <c r="R121" s="142"/>
      <c r="S121" s="142"/>
      <c r="T121" s="142">
        <v>2</v>
      </c>
    </row>
    <row r="122" spans="1:20" s="79" customFormat="1" ht="102" x14ac:dyDescent="0.25">
      <c r="A122" s="78" t="str">
        <f>Evaluation!A106</f>
        <v>Workflow / Task Routing</v>
      </c>
      <c r="B122" s="78" t="str">
        <f>Evaluation!B106</f>
        <v>Does the application perform task routing/assignment for work preparation?  Can this application support multiple work management styles (tree crew first, etc)?</v>
      </c>
      <c r="C122" s="78" t="str">
        <f>Evaluation!C106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2" s="179">
        <f>Scoring!E121</f>
        <v>0.1</v>
      </c>
      <c r="E122" s="136">
        <v>5</v>
      </c>
      <c r="F122" s="132">
        <f t="shared" si="1"/>
        <v>3.3333333333333335</v>
      </c>
      <c r="G122" s="136" t="s">
        <v>534</v>
      </c>
      <c r="H122" s="76"/>
      <c r="I122" s="141">
        <v>3</v>
      </c>
      <c r="J122" s="142">
        <v>4</v>
      </c>
      <c r="K122" s="142"/>
      <c r="L122" s="142"/>
      <c r="M122" s="142">
        <v>3</v>
      </c>
      <c r="N122" s="142"/>
      <c r="O122" s="142"/>
      <c r="P122" s="142">
        <v>4</v>
      </c>
      <c r="Q122" s="141">
        <v>4</v>
      </c>
      <c r="R122" s="142"/>
      <c r="S122" s="142"/>
      <c r="T122" s="142">
        <v>2</v>
      </c>
    </row>
    <row r="123" spans="1:20" s="79" customFormat="1" collapsed="1" x14ac:dyDescent="0.25">
      <c r="A123" s="88" t="str">
        <f>Evaluation!A107</f>
        <v>Dispatch</v>
      </c>
      <c r="B123" s="88"/>
      <c r="C123" s="88"/>
      <c r="D123" s="67">
        <f>Scoring!D122</f>
        <v>0.1</v>
      </c>
      <c r="E123" s="75"/>
      <c r="F123" s="75"/>
      <c r="G123" s="120"/>
      <c r="H123" s="75"/>
      <c r="I123" s="141"/>
      <c r="J123" s="142"/>
      <c r="K123" s="142"/>
      <c r="L123" s="142"/>
      <c r="M123" s="142"/>
      <c r="N123" s="142"/>
      <c r="O123" s="142"/>
      <c r="P123" s="142"/>
      <c r="Q123" s="142"/>
      <c r="R123" s="142"/>
      <c r="S123" s="142"/>
      <c r="T123" s="142"/>
    </row>
    <row r="124" spans="1:20" s="79" customFormat="1" ht="76.5" x14ac:dyDescent="0.25">
      <c r="A124" s="78" t="str">
        <f>Evaluation!A108</f>
        <v xml:space="preserve">Bulk dispatch of Capacity work to tree companies </v>
      </c>
      <c r="B124" s="78" t="str">
        <f>Evaluation!B108</f>
        <v xml:space="preserve">Does the application have the ability to support bulk dispatch of capacity work to tree companies? </v>
      </c>
      <c r="C124" s="78" t="str">
        <f>Evaluation!C108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4" s="179">
        <f>Scoring!E123</f>
        <v>0.3</v>
      </c>
      <c r="E124" s="136">
        <v>5</v>
      </c>
      <c r="F124" s="132">
        <f t="shared" si="1"/>
        <v>5</v>
      </c>
      <c r="G124" s="136" t="s">
        <v>535</v>
      </c>
      <c r="H124" s="76"/>
      <c r="I124" s="141">
        <v>5</v>
      </c>
      <c r="J124" s="142">
        <v>5</v>
      </c>
      <c r="K124" s="142"/>
      <c r="L124" s="142"/>
      <c r="M124" s="142">
        <v>5</v>
      </c>
      <c r="N124" s="142"/>
      <c r="O124" s="142"/>
      <c r="P124" s="142">
        <v>5</v>
      </c>
      <c r="Q124" s="142">
        <v>5</v>
      </c>
      <c r="R124" s="142"/>
      <c r="S124" s="142"/>
      <c r="T124" s="142">
        <v>5</v>
      </c>
    </row>
    <row r="125" spans="1:20" s="79" customFormat="1" ht="38.25" x14ac:dyDescent="0.25">
      <c r="A125" s="78" t="str">
        <f>Evaluation!A109</f>
        <v>Route Assignment and Optimization</v>
      </c>
      <c r="B125" s="78" t="str">
        <f>Evaluation!B109</f>
        <v>Does the application have the ability to optimize the path end users should follow and assign jobs accordingly?</v>
      </c>
      <c r="C125" s="78" t="str">
        <f>Evaluation!C109</f>
        <v>5 = Yes, route optimization feature available.
0 = No, not supported</v>
      </c>
      <c r="D125" s="179">
        <f>Scoring!E124</f>
        <v>0.55000000000000004</v>
      </c>
      <c r="E125" s="136">
        <v>5</v>
      </c>
      <c r="F125" s="132">
        <f t="shared" si="1"/>
        <v>3</v>
      </c>
      <c r="G125" s="136" t="s">
        <v>536</v>
      </c>
      <c r="H125" s="76"/>
      <c r="I125" s="141">
        <v>5</v>
      </c>
      <c r="J125" s="142">
        <v>3</v>
      </c>
      <c r="K125" s="142"/>
      <c r="L125" s="142"/>
      <c r="M125" s="142">
        <v>0</v>
      </c>
      <c r="N125" s="142"/>
      <c r="O125" s="142"/>
      <c r="P125" s="142">
        <v>5</v>
      </c>
      <c r="Q125" s="141">
        <v>5</v>
      </c>
      <c r="R125" s="142"/>
      <c r="S125" s="142"/>
      <c r="T125" s="142">
        <v>0</v>
      </c>
    </row>
    <row r="126" spans="1:20" s="79" customFormat="1" ht="102" x14ac:dyDescent="0.25">
      <c r="A126" s="78" t="str">
        <f>Evaluation!A110</f>
        <v xml:space="preserve">Integration with External 3rd Resources </v>
      </c>
      <c r="B126" s="78" t="str">
        <f>Evaluation!B110</f>
        <v>Does the application have the ability to communicate with other applications seamlessly? Does the application have the ability to integrate with Mutual Aid tools? Eg: (Mutual Aid, CalTrans etc)</v>
      </c>
      <c r="C126" s="78" t="str">
        <f>Evaluation!C110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6" s="179">
        <f>Scoring!E125</f>
        <v>0.05</v>
      </c>
      <c r="E126" s="136">
        <v>5</v>
      </c>
      <c r="F126" s="132">
        <f t="shared" si="1"/>
        <v>3.5</v>
      </c>
      <c r="G126" s="136" t="s">
        <v>537</v>
      </c>
      <c r="H126" s="76"/>
      <c r="I126" s="141">
        <v>5</v>
      </c>
      <c r="J126" s="142">
        <v>3</v>
      </c>
      <c r="K126" s="142"/>
      <c r="L126" s="142"/>
      <c r="M126" s="142">
        <v>4</v>
      </c>
      <c r="N126" s="142"/>
      <c r="O126" s="142"/>
      <c r="P126" s="142">
        <v>3</v>
      </c>
      <c r="Q126" s="141">
        <v>3</v>
      </c>
      <c r="R126" s="142"/>
      <c r="S126" s="142"/>
      <c r="T126" s="142">
        <v>3</v>
      </c>
    </row>
    <row r="127" spans="1:20" s="79" customFormat="1" ht="114.75" x14ac:dyDescent="0.25">
      <c r="A127" s="78" t="str">
        <f>Evaluation!A111</f>
        <v>Vendor and Contractor Communication</v>
      </c>
      <c r="B127" s="78" t="str">
        <f>Evaluation!B111</f>
        <v xml:space="preserve">Does that application have the ability to communicate and coordinate with external vendors/contractors? </v>
      </c>
      <c r="C127" s="78" t="str">
        <f>Evaluation!C111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7" s="179">
        <f>Scoring!E126</f>
        <v>0.05</v>
      </c>
      <c r="E127" s="136">
        <v>3</v>
      </c>
      <c r="F127" s="132">
        <f t="shared" si="1"/>
        <v>4.166666666666667</v>
      </c>
      <c r="G127" s="136" t="s">
        <v>538</v>
      </c>
      <c r="H127" s="76"/>
      <c r="I127" s="141">
        <v>5</v>
      </c>
      <c r="J127" s="142">
        <v>5</v>
      </c>
      <c r="K127" s="142"/>
      <c r="L127" s="142"/>
      <c r="M127" s="142">
        <v>4</v>
      </c>
      <c r="N127" s="142"/>
      <c r="O127" s="142"/>
      <c r="P127" s="142">
        <v>5</v>
      </c>
      <c r="Q127" s="141">
        <v>3</v>
      </c>
      <c r="R127" s="142"/>
      <c r="S127" s="142"/>
      <c r="T127" s="142">
        <v>3</v>
      </c>
    </row>
    <row r="128" spans="1:20" s="79" customFormat="1" ht="76.5" x14ac:dyDescent="0.25">
      <c r="A128" s="78" t="str">
        <f>Evaluation!A112</f>
        <v>Mobile/Field Work Creation for other groups within PG&amp;E</v>
      </c>
      <c r="B128" s="78" t="str">
        <f>Evaluation!B112</f>
        <v>Does the application have the ability for a field worker to create work for any line of business?
Can the PI create work request for other teams such as system inspections, GIS, etc.…?</v>
      </c>
      <c r="C128" s="78" t="str">
        <f>Evaluation!C112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8" s="179">
        <f>Scoring!E127</f>
        <v>0.05</v>
      </c>
      <c r="E128" s="136">
        <v>3</v>
      </c>
      <c r="F128" s="132">
        <f t="shared" si="1"/>
        <v>2.5</v>
      </c>
      <c r="G128" s="136" t="s">
        <v>539</v>
      </c>
      <c r="H128" s="76"/>
      <c r="I128" s="141">
        <v>3</v>
      </c>
      <c r="J128" s="142">
        <v>3</v>
      </c>
      <c r="K128" s="142"/>
      <c r="L128" s="142"/>
      <c r="M128" s="142">
        <v>2</v>
      </c>
      <c r="N128" s="142"/>
      <c r="O128" s="142"/>
      <c r="P128" s="142">
        <v>3</v>
      </c>
      <c r="Q128" s="141">
        <v>3</v>
      </c>
      <c r="R128" s="142"/>
      <c r="S128" s="142"/>
      <c r="T128" s="142">
        <v>1</v>
      </c>
    </row>
    <row r="129" spans="1:20" s="79" customFormat="1" collapsed="1" x14ac:dyDescent="0.25">
      <c r="A129" s="88" t="str">
        <f>Evaluation!A113</f>
        <v>Execute - Field Updates</v>
      </c>
      <c r="B129" s="88"/>
      <c r="C129" s="88"/>
      <c r="D129" s="67">
        <f>Scoring!D128</f>
        <v>0.4</v>
      </c>
      <c r="E129" s="75"/>
      <c r="F129" s="75"/>
      <c r="G129" s="120"/>
      <c r="H129" s="75"/>
      <c r="I129" s="141"/>
      <c r="J129" s="142"/>
      <c r="K129" s="142"/>
      <c r="L129" s="142"/>
      <c r="M129" s="142"/>
      <c r="N129" s="142"/>
      <c r="O129" s="142"/>
      <c r="P129" s="142"/>
      <c r="Q129" s="142"/>
      <c r="R129" s="142"/>
      <c r="S129" s="142"/>
      <c r="T129" s="142"/>
    </row>
    <row r="130" spans="1:20" s="79" customFormat="1" ht="114.75" x14ac:dyDescent="0.25">
      <c r="A130" s="78" t="str">
        <f>Evaluation!A114</f>
        <v>Online /Offline Data</v>
      </c>
      <c r="B130" s="78" t="str">
        <f>Evaluation!B114</f>
        <v xml:space="preserve">Does application support offline data capture?  Can maps and information be cached?
Does application support downloads of master data onto the mobile device?
What is included in the offline capabilities? 
</v>
      </c>
      <c r="C130" s="78" t="str">
        <f>Evaluation!C114</f>
        <v>5 =Yes, supports online and offline mode, with data synchronization 
0 = No, supports only on online / connected mode</v>
      </c>
      <c r="D130" s="179">
        <f>Scoring!E129</f>
        <v>0.05</v>
      </c>
      <c r="E130" s="136">
        <v>5</v>
      </c>
      <c r="F130" s="132">
        <f t="shared" si="1"/>
        <v>5</v>
      </c>
      <c r="G130" s="136" t="s">
        <v>540</v>
      </c>
      <c r="H130" s="76"/>
      <c r="I130" s="141">
        <v>5</v>
      </c>
      <c r="J130" s="142">
        <v>5</v>
      </c>
      <c r="K130" s="142"/>
      <c r="L130" s="142"/>
      <c r="M130" s="142">
        <v>5</v>
      </c>
      <c r="N130" s="142"/>
      <c r="O130" s="142"/>
      <c r="P130" s="142">
        <v>5</v>
      </c>
      <c r="Q130" s="141">
        <v>5</v>
      </c>
      <c r="R130" s="142"/>
      <c r="S130" s="142"/>
      <c r="T130" s="142">
        <v>5</v>
      </c>
    </row>
    <row r="131" spans="1:20" s="79" customFormat="1" ht="140.25" x14ac:dyDescent="0.25">
      <c r="A131" s="78" t="str">
        <f>Evaluation!A115</f>
        <v>Capture supervisor feedback for task completion</v>
      </c>
      <c r="B131" s="78" t="str">
        <f>Evaluation!B115</f>
        <v>Explain how the application manages supervisor feedback of rejected/incomplete work?  Is there any provision to notify field technician about comment made by supervisor?  Is a workflow triggered when work is rejected / marked incomplete?</v>
      </c>
      <c r="C131" s="78" t="str">
        <f>Evaluation!C115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1" s="179">
        <f>Scoring!E130</f>
        <v>0.05</v>
      </c>
      <c r="E131" s="136">
        <v>5</v>
      </c>
      <c r="F131" s="132">
        <f t="shared" si="1"/>
        <v>3.8333333333333335</v>
      </c>
      <c r="G131" s="136" t="s">
        <v>497</v>
      </c>
      <c r="H131" s="76"/>
      <c r="I131" s="141">
        <v>5</v>
      </c>
      <c r="J131" s="142">
        <v>3</v>
      </c>
      <c r="K131" s="142"/>
      <c r="L131" s="142"/>
      <c r="M131" s="142">
        <v>3</v>
      </c>
      <c r="N131" s="142"/>
      <c r="O131" s="142"/>
      <c r="P131" s="142">
        <v>3</v>
      </c>
      <c r="Q131" s="141">
        <v>5</v>
      </c>
      <c r="R131" s="142"/>
      <c r="S131" s="142"/>
      <c r="T131" s="142">
        <v>4</v>
      </c>
    </row>
    <row r="132" spans="1:20" s="79" customFormat="1" ht="216.75" x14ac:dyDescent="0.25">
      <c r="A132" s="78" t="str">
        <f>Evaluation!A116</f>
        <v>Business Validation</v>
      </c>
      <c r="B132" s="78" t="str">
        <f>Evaluation!B116</f>
        <v>Does application support business rules at mobility component for validation of field data capture? Ex:Can an R4 removal code be put on a tree that is less than 36in diameter?
Can the business control these rules?
Does the application have the ability to perform real-time validation of data with the host system and auto populate the completion form?</v>
      </c>
      <c r="C132" s="78" t="str">
        <f>Evaluation!C116</f>
        <v>5 = Yes, support business validation through rules configured in the UI
3 = Yes, support business validation through rules configured by scripting/code
0 = No, not supported</v>
      </c>
      <c r="D132" s="179">
        <f>Scoring!E131</f>
        <v>0.1</v>
      </c>
      <c r="E132" s="136">
        <v>5</v>
      </c>
      <c r="F132" s="132">
        <f t="shared" si="1"/>
        <v>3.8333333333333335</v>
      </c>
      <c r="G132" s="136" t="s">
        <v>541</v>
      </c>
      <c r="H132" s="76"/>
      <c r="I132" s="141">
        <v>5</v>
      </c>
      <c r="J132" s="142">
        <v>3</v>
      </c>
      <c r="K132" s="142"/>
      <c r="L132" s="142"/>
      <c r="M132" s="142">
        <v>4</v>
      </c>
      <c r="N132" s="142"/>
      <c r="O132" s="142"/>
      <c r="P132" s="142">
        <v>3</v>
      </c>
      <c r="Q132" s="141">
        <v>3</v>
      </c>
      <c r="R132" s="142"/>
      <c r="S132" s="142"/>
      <c r="T132" s="142">
        <v>5</v>
      </c>
    </row>
    <row r="133" spans="1:20" s="79" customFormat="1" ht="89.25" x14ac:dyDescent="0.25">
      <c r="A133" s="78" t="str">
        <f>Evaluation!A117</f>
        <v>Ability to attach media files to task/workflow step</v>
      </c>
      <c r="B133" s="78" t="str">
        <f>Evaluation!B117</f>
        <v>Does the application have the ability to attach media files to task?  Does the application have the ability to attach media files to an asset?  Provide a list of fields in which the user is able to attach media files.  What are all type of file like pdf, jpeg, word, mpg etc.</v>
      </c>
      <c r="C133" s="78" t="str">
        <f>Evaluation!C117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3" s="179">
        <f>Scoring!E132</f>
        <v>0.05</v>
      </c>
      <c r="E133" s="136">
        <v>5</v>
      </c>
      <c r="F133" s="132">
        <f t="shared" si="1"/>
        <v>5</v>
      </c>
      <c r="G133" s="136" t="s">
        <v>542</v>
      </c>
      <c r="H133" s="76"/>
      <c r="I133" s="141">
        <v>5</v>
      </c>
      <c r="J133" s="142">
        <v>5</v>
      </c>
      <c r="K133" s="142"/>
      <c r="L133" s="142"/>
      <c r="M133" s="142">
        <v>5</v>
      </c>
      <c r="N133" s="142"/>
      <c r="O133" s="142"/>
      <c r="P133" s="142">
        <v>5</v>
      </c>
      <c r="Q133" s="141">
        <v>5</v>
      </c>
      <c r="R133" s="142"/>
      <c r="S133" s="142"/>
      <c r="T133" s="142">
        <v>5</v>
      </c>
    </row>
    <row r="134" spans="1:20" s="79" customFormat="1" ht="76.5" x14ac:dyDescent="0.25">
      <c r="A134" s="78" t="str">
        <f>Evaluation!A118</f>
        <v>Access veg point and asset details and media files during work execution</v>
      </c>
      <c r="B134" s="78" t="str">
        <f>Evaluation!B118</f>
        <v>Does the application have the ability to access veg point and asset details, and media files during work execution including previous inspection data already in the system?</v>
      </c>
      <c r="C134" s="78" t="str">
        <f>Evaluation!C118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4" s="179">
        <f>Scoring!E133</f>
        <v>0.1</v>
      </c>
      <c r="E134" s="136">
        <v>5</v>
      </c>
      <c r="F134" s="132">
        <f t="shared" si="1"/>
        <v>5</v>
      </c>
      <c r="G134" s="136" t="s">
        <v>543</v>
      </c>
      <c r="H134" s="76"/>
      <c r="I134" s="141">
        <v>5</v>
      </c>
      <c r="J134" s="142">
        <v>5</v>
      </c>
      <c r="K134" s="142"/>
      <c r="L134" s="142"/>
      <c r="M134" s="142">
        <v>5</v>
      </c>
      <c r="N134" s="142"/>
      <c r="O134" s="142"/>
      <c r="P134" s="142">
        <v>5</v>
      </c>
      <c r="Q134" s="141">
        <v>5</v>
      </c>
      <c r="R134" s="142"/>
      <c r="S134" s="142"/>
      <c r="T134" s="142">
        <v>5</v>
      </c>
    </row>
    <row r="135" spans="1:20" s="79" customFormat="1" ht="63.75" x14ac:dyDescent="0.25">
      <c r="A135" s="78" t="str">
        <f>Evaluation!A119</f>
        <v>All supporting documentation available electronically</v>
      </c>
      <c r="B135" s="78" t="str">
        <f>Evaluation!B119</f>
        <v xml:space="preserve">Does the application provide all information about a job electronically; including any guidance material and veg point history?  </v>
      </c>
      <c r="C135" s="78" t="str">
        <f>Evaluation!C119</f>
        <v>5 = Supported as Delivered out-of-the-box
2 = Dependency on  additional  module to meet functional feature
1=  No Modular functional feature available</v>
      </c>
      <c r="D135" s="179">
        <f>Scoring!E134</f>
        <v>0.05</v>
      </c>
      <c r="E135" s="136">
        <v>5</v>
      </c>
      <c r="F135" s="132">
        <f t="shared" si="1"/>
        <v>4.166666666666667</v>
      </c>
      <c r="G135" s="136" t="s">
        <v>543</v>
      </c>
      <c r="H135" s="76"/>
      <c r="I135" s="141">
        <v>3</v>
      </c>
      <c r="J135" s="142">
        <v>5</v>
      </c>
      <c r="K135" s="142"/>
      <c r="L135" s="142"/>
      <c r="M135" s="142">
        <v>2</v>
      </c>
      <c r="N135" s="142"/>
      <c r="O135" s="142"/>
      <c r="P135" s="142">
        <v>5</v>
      </c>
      <c r="Q135" s="141">
        <v>5</v>
      </c>
      <c r="R135" s="142"/>
      <c r="S135" s="142"/>
      <c r="T135" s="142">
        <v>5</v>
      </c>
    </row>
    <row r="136" spans="1:20" s="79" customFormat="1" ht="76.5" x14ac:dyDescent="0.25">
      <c r="A136" s="78" t="str">
        <f>Evaluation!A120</f>
        <v>Automatically record task and job completion</v>
      </c>
      <c r="B136" s="78" t="str">
        <f>Evaluation!B120</f>
        <v>Does the application automatically record task and job completion?  Does it meet TVAC criteria (Traceable, Verifiable, Accurate, Correct)</v>
      </c>
      <c r="C136" s="78" t="str">
        <f>Evaluation!C120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6" s="179">
        <f>Scoring!E135</f>
        <v>0.05</v>
      </c>
      <c r="E136" s="136">
        <v>5</v>
      </c>
      <c r="F136" s="132">
        <f t="shared" si="1"/>
        <v>4.5</v>
      </c>
      <c r="G136" s="136" t="s">
        <v>544</v>
      </c>
      <c r="H136" s="76"/>
      <c r="I136" s="141">
        <v>4</v>
      </c>
      <c r="J136" s="142">
        <v>5</v>
      </c>
      <c r="K136" s="142"/>
      <c r="L136" s="142"/>
      <c r="M136" s="142">
        <v>4</v>
      </c>
      <c r="N136" s="142"/>
      <c r="O136" s="142"/>
      <c r="P136" s="142">
        <v>5</v>
      </c>
      <c r="Q136" s="142">
        <v>5</v>
      </c>
      <c r="R136" s="142"/>
      <c r="S136" s="142"/>
      <c r="T136" s="142">
        <v>4</v>
      </c>
    </row>
    <row r="137" spans="1:20" s="79" customFormat="1" ht="140.25" x14ac:dyDescent="0.25">
      <c r="A137" s="78" t="str">
        <f>Evaluation!A121</f>
        <v>Drawing Feature Integration with GIS for Map/Field corrections</v>
      </c>
      <c r="B137" s="78" t="str">
        <f>Evaluation!B121</f>
        <v>Does the application have drawing features integrated with GIS to capture corrections/report observations (red lining) from the field? If yes, can redlines be submitted as suggestions so that the appropriate department can accept/reject the correction? Can the acceptance/rejection be sent to the submitter? How can the progress of these submissions be tracked, i.e. still open/closed, etc.?</v>
      </c>
      <c r="C137" s="78" t="str">
        <f>Evaluation!C121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7" s="179">
        <f>Scoring!E136</f>
        <v>0.05</v>
      </c>
      <c r="E137" s="136">
        <v>5</v>
      </c>
      <c r="F137" s="132">
        <f t="shared" si="1"/>
        <v>4.5</v>
      </c>
      <c r="G137" s="136" t="s">
        <v>545</v>
      </c>
      <c r="H137" s="76"/>
      <c r="I137" s="141">
        <v>5</v>
      </c>
      <c r="J137" s="142">
        <v>5</v>
      </c>
      <c r="K137" s="142"/>
      <c r="L137" s="142"/>
      <c r="M137" s="142">
        <v>5</v>
      </c>
      <c r="N137" s="142"/>
      <c r="O137" s="142"/>
      <c r="P137" s="142">
        <v>4</v>
      </c>
      <c r="Q137" s="141">
        <v>3</v>
      </c>
      <c r="R137" s="142"/>
      <c r="S137" s="142"/>
      <c r="T137" s="142">
        <v>5</v>
      </c>
    </row>
    <row r="138" spans="1:20" s="79" customFormat="1" ht="76.5" x14ac:dyDescent="0.25">
      <c r="A138" s="78" t="str">
        <f>Evaluation!A122</f>
        <v>Link follow up tasks raised from field with parent task</v>
      </c>
      <c r="B138" s="78" t="str">
        <f>Evaluation!B122</f>
        <v>Does the application allow for a task to be linked back to a common asset or veg point? Can various programs use the same veg point/asset but attach different tasks?</v>
      </c>
      <c r="C138" s="78" t="str">
        <f>Evaluation!C122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8" s="179">
        <f>Scoring!E137</f>
        <v>0.05</v>
      </c>
      <c r="E138" s="136">
        <v>5</v>
      </c>
      <c r="F138" s="132">
        <f t="shared" si="1"/>
        <v>4.833333333333333</v>
      </c>
      <c r="G138" s="136" t="s">
        <v>546</v>
      </c>
      <c r="H138" s="76"/>
      <c r="I138" s="141">
        <v>4</v>
      </c>
      <c r="J138" s="142">
        <v>5</v>
      </c>
      <c r="K138" s="142"/>
      <c r="L138" s="142"/>
      <c r="M138" s="142">
        <v>5</v>
      </c>
      <c r="N138" s="142"/>
      <c r="O138" s="142"/>
      <c r="P138" s="142">
        <v>5</v>
      </c>
      <c r="Q138" s="142">
        <v>5</v>
      </c>
      <c r="R138" s="142"/>
      <c r="S138" s="142"/>
      <c r="T138" s="142">
        <v>5</v>
      </c>
    </row>
    <row r="139" spans="1:20" s="79" customFormat="1" ht="76.5" x14ac:dyDescent="0.25">
      <c r="A139" s="78" t="str">
        <f>Evaluation!A123</f>
        <v>Operations Integrity</v>
      </c>
      <c r="B139" s="78" t="str">
        <f>Evaluation!B123</f>
        <v>Does the application ensure operation practices are followed including safety and Business Operations requirements?</v>
      </c>
      <c r="C139" s="78" t="str">
        <f>Evaluation!C123</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9" s="179">
        <f>Scoring!E138</f>
        <v>0.05</v>
      </c>
      <c r="E139" s="136">
        <v>3</v>
      </c>
      <c r="F139" s="132">
        <f t="shared" si="1"/>
        <v>3</v>
      </c>
      <c r="G139" s="136" t="s">
        <v>547</v>
      </c>
      <c r="H139" s="76"/>
      <c r="I139" s="141">
        <v>3</v>
      </c>
      <c r="J139" s="142">
        <v>5</v>
      </c>
      <c r="K139" s="142"/>
      <c r="L139" s="142"/>
      <c r="M139" s="142">
        <v>4</v>
      </c>
      <c r="N139" s="142"/>
      <c r="O139" s="142"/>
      <c r="P139" s="142">
        <v>0</v>
      </c>
      <c r="Q139" s="141">
        <v>3</v>
      </c>
      <c r="R139" s="142"/>
      <c r="S139" s="142"/>
      <c r="T139" s="142">
        <v>3</v>
      </c>
    </row>
    <row r="140" spans="1:20" s="79" customFormat="1" ht="76.5" x14ac:dyDescent="0.25">
      <c r="A140" s="78" t="str">
        <f>Evaluation!A124</f>
        <v>Retrieve Assigned Tasks and Accept/Reject/Delegate</v>
      </c>
      <c r="B140" s="78" t="str">
        <f>Evaluation!B124</f>
        <v>Does the application have the ability to retrieve assigned tasks and then accept, reject, or delegate? If yes, can the user add comments? Also, can a supervisor/scheduler override acceptance/rejections, etc.?</v>
      </c>
      <c r="C140" s="78" t="str">
        <f>Evaluation!C124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0" s="179">
        <f>Scoring!E139</f>
        <v>0.05</v>
      </c>
      <c r="E140" s="136">
        <v>5</v>
      </c>
      <c r="F140" s="132">
        <f t="shared" si="1"/>
        <v>3.5</v>
      </c>
      <c r="G140" s="136" t="s">
        <v>548</v>
      </c>
      <c r="H140" s="76"/>
      <c r="I140" s="141">
        <v>3</v>
      </c>
      <c r="J140" s="142">
        <v>5</v>
      </c>
      <c r="K140" s="142"/>
      <c r="L140" s="142"/>
      <c r="M140" s="142">
        <v>4</v>
      </c>
      <c r="N140" s="142"/>
      <c r="O140" s="142"/>
      <c r="P140" s="142">
        <v>4</v>
      </c>
      <c r="Q140" s="141">
        <v>3</v>
      </c>
      <c r="R140" s="142"/>
      <c r="S140" s="142"/>
      <c r="T140" s="142">
        <v>2</v>
      </c>
    </row>
    <row r="141" spans="1:20" s="79" customFormat="1" ht="76.5" x14ac:dyDescent="0.25">
      <c r="A141" s="78" t="str">
        <f>Evaluation!A125</f>
        <v>Risk events</v>
      </c>
      <c r="B141" s="78" t="str">
        <f>Evaluation!B125</f>
        <v xml:space="preserve">Does the application allow the user to create realized risk events (e.g. alerts, issues) from the field?   </v>
      </c>
      <c r="C141" s="78" t="str">
        <f>Evaluation!C125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1" s="179">
        <f>Scoring!E140</f>
        <v>0.05</v>
      </c>
      <c r="E141" s="136">
        <v>5</v>
      </c>
      <c r="F141" s="132">
        <f t="shared" si="1"/>
        <v>4.333333333333333</v>
      </c>
      <c r="G141" s="136" t="s">
        <v>549</v>
      </c>
      <c r="H141" s="76"/>
      <c r="I141" s="141">
        <v>3</v>
      </c>
      <c r="J141" s="142">
        <v>4</v>
      </c>
      <c r="K141" s="142"/>
      <c r="L141" s="142"/>
      <c r="M141" s="142">
        <v>4</v>
      </c>
      <c r="N141" s="142"/>
      <c r="O141" s="142"/>
      <c r="P141" s="142">
        <v>5</v>
      </c>
      <c r="Q141" s="142">
        <v>5</v>
      </c>
      <c r="R141" s="142"/>
      <c r="S141" s="142"/>
      <c r="T141" s="142">
        <v>5</v>
      </c>
    </row>
    <row r="142" spans="1:20" s="79" customFormat="1" ht="204" x14ac:dyDescent="0.25">
      <c r="A142" s="78" t="str">
        <f>Evaluation!A126</f>
        <v>Training needs - online</v>
      </c>
      <c r="B142" s="78" t="str">
        <f>Evaluation!B126</f>
        <v>Is training available online for technicians?</v>
      </c>
      <c r="C142" s="78" t="str">
        <f>Evaluation!C126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2" s="179">
        <f>Scoring!E141</f>
        <v>0.05</v>
      </c>
      <c r="E142" s="136">
        <v>5</v>
      </c>
      <c r="F142" s="132">
        <f t="shared" si="1"/>
        <v>4</v>
      </c>
      <c r="G142" s="136" t="s">
        <v>550</v>
      </c>
      <c r="H142" s="76"/>
      <c r="I142" s="141">
        <v>5</v>
      </c>
      <c r="J142" s="142">
        <v>4</v>
      </c>
      <c r="K142" s="142"/>
      <c r="L142" s="142"/>
      <c r="M142" s="142">
        <v>4</v>
      </c>
      <c r="N142" s="142"/>
      <c r="O142" s="142"/>
      <c r="P142" s="142">
        <v>4</v>
      </c>
      <c r="Q142" s="141">
        <v>4</v>
      </c>
      <c r="R142" s="142"/>
      <c r="S142" s="142"/>
      <c r="T142" s="142">
        <v>3</v>
      </c>
    </row>
    <row r="143" spans="1:20" s="79" customFormat="1" ht="76.5" x14ac:dyDescent="0.25">
      <c r="A143" s="78" t="str">
        <f>Evaluation!A127</f>
        <v>View asset, location and customer information using handheld</v>
      </c>
      <c r="B143" s="78" t="str">
        <f>Evaluation!B127</f>
        <v>Does the application have the ability to view asset, location and customer information using a handheld?</v>
      </c>
      <c r="C143" s="78" t="str">
        <f>Evaluation!C127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3" s="179">
        <f>Scoring!E142</f>
        <v>0.05</v>
      </c>
      <c r="E143" s="136">
        <v>5</v>
      </c>
      <c r="F143" s="132">
        <f t="shared" si="1"/>
        <v>4.833333333333333</v>
      </c>
      <c r="G143" s="136" t="s">
        <v>551</v>
      </c>
      <c r="H143" s="76"/>
      <c r="I143" s="141">
        <v>5</v>
      </c>
      <c r="J143" s="142">
        <v>5</v>
      </c>
      <c r="K143" s="142"/>
      <c r="L143" s="142"/>
      <c r="M143" s="142">
        <v>4</v>
      </c>
      <c r="N143" s="142"/>
      <c r="O143" s="142"/>
      <c r="P143" s="142">
        <v>5</v>
      </c>
      <c r="Q143" s="142">
        <v>5</v>
      </c>
      <c r="R143" s="142"/>
      <c r="S143" s="142"/>
      <c r="T143" s="142">
        <v>5</v>
      </c>
    </row>
    <row r="144" spans="1:20" s="79" customFormat="1" ht="76.5" x14ac:dyDescent="0.25">
      <c r="A144" s="78" t="str">
        <f>Evaluation!A128</f>
        <v>GIS functionalities for Mobile</v>
      </c>
      <c r="B144" s="78" t="str">
        <f>Evaluation!B128</f>
        <v>Does the mobile application work seamlessly with GIS layers and functionality? Is the layers menu easy to find or readily available? Are layers quick(2 clicks or less) to toggle on/off or add as needed?</v>
      </c>
      <c r="C144" s="78" t="str">
        <f>Evaluation!C128</f>
        <v>5 =Yes, supported
3=Support, but not seamless/intuitive
0 =No, not supported</v>
      </c>
      <c r="D144" s="179">
        <f>Scoring!E143</f>
        <v>0.05</v>
      </c>
      <c r="E144" s="136">
        <v>5</v>
      </c>
      <c r="F144" s="132">
        <f t="shared" si="1"/>
        <v>5</v>
      </c>
      <c r="G144" s="136" t="s">
        <v>505</v>
      </c>
      <c r="H144" s="76"/>
      <c r="I144" s="141">
        <v>5</v>
      </c>
      <c r="J144" s="142">
        <v>5</v>
      </c>
      <c r="K144" s="142"/>
      <c r="L144" s="142"/>
      <c r="M144" s="142">
        <v>5</v>
      </c>
      <c r="N144" s="142"/>
      <c r="O144" s="142"/>
      <c r="P144" s="142">
        <v>5</v>
      </c>
      <c r="Q144" s="142">
        <v>5</v>
      </c>
      <c r="R144" s="142"/>
      <c r="S144" s="142"/>
      <c r="T144" s="142">
        <v>5</v>
      </c>
    </row>
    <row r="145" spans="1:20" s="79" customFormat="1" ht="38.25" x14ac:dyDescent="0.25">
      <c r="A145" s="78" t="str">
        <f>Evaluation!A129</f>
        <v>GPS Tracking</v>
      </c>
      <c r="B145" s="78" t="str">
        <f>Evaluation!B129</f>
        <v>Does the application support capturing GPS locations for Field Technicians to include as part of the job?</v>
      </c>
      <c r="C145" s="78" t="str">
        <f>Evaluation!C129</f>
        <v>5 = Supported completely out of the box
3 = Supported with bit of customization and 3rd Party licenses
0 = Not supported</v>
      </c>
      <c r="D145" s="179">
        <f>Scoring!E144</f>
        <v>0.05</v>
      </c>
      <c r="E145" s="136">
        <v>5</v>
      </c>
      <c r="F145" s="132">
        <f t="shared" si="1"/>
        <v>5</v>
      </c>
      <c r="G145" s="136" t="s">
        <v>485</v>
      </c>
      <c r="H145" s="76"/>
      <c r="I145" s="141">
        <v>5</v>
      </c>
      <c r="J145" s="142">
        <v>5</v>
      </c>
      <c r="K145" s="142"/>
      <c r="L145" s="142"/>
      <c r="M145" s="142">
        <v>5</v>
      </c>
      <c r="N145" s="142"/>
      <c r="O145" s="142"/>
      <c r="P145" s="142">
        <v>5</v>
      </c>
      <c r="Q145" s="142">
        <v>5</v>
      </c>
      <c r="R145" s="142"/>
      <c r="S145" s="142"/>
      <c r="T145" s="142">
        <v>5</v>
      </c>
    </row>
    <row r="146" spans="1:20" s="79" customFormat="1" ht="76.5" x14ac:dyDescent="0.25">
      <c r="A146" s="78" t="str">
        <f>Evaluation!A130</f>
        <v>Real-Time Locate /Field Technician Location</v>
      </c>
      <c r="B146" s="78" t="str">
        <f>Evaluation!B130</f>
        <v>Describe the methods by which the system can gather information regarding field worker locations to create breadcrumbs. How is this information transmitted and stored? How is access to this information controlled?</v>
      </c>
      <c r="C146" s="78" t="str">
        <f>Evaluation!C130</f>
        <v>5 = Yes, real time location of field worker can be tracked
0 = No, not supported</v>
      </c>
      <c r="D146" s="179">
        <f>Scoring!E145</f>
        <v>0.05</v>
      </c>
      <c r="E146" s="136">
        <v>5</v>
      </c>
      <c r="F146" s="132">
        <f t="shared" si="1"/>
        <v>4.833333333333333</v>
      </c>
      <c r="G146" s="136" t="s">
        <v>485</v>
      </c>
      <c r="H146" s="76"/>
      <c r="I146" s="141">
        <v>5</v>
      </c>
      <c r="J146" s="142">
        <v>4</v>
      </c>
      <c r="K146" s="142"/>
      <c r="L146" s="142"/>
      <c r="M146" s="142">
        <v>5</v>
      </c>
      <c r="N146" s="142"/>
      <c r="O146" s="142"/>
      <c r="P146" s="142">
        <v>5</v>
      </c>
      <c r="Q146" s="142">
        <v>5</v>
      </c>
      <c r="R146" s="142"/>
      <c r="S146" s="142"/>
      <c r="T146" s="142">
        <v>5</v>
      </c>
    </row>
    <row r="147" spans="1:20" s="79" customFormat="1" ht="76.5" x14ac:dyDescent="0.25">
      <c r="A147" s="78" t="str">
        <f>Evaluation!A131</f>
        <v>View nearby jobs and their crew details</v>
      </c>
      <c r="B147" s="78" t="str">
        <f>Evaluation!B131</f>
        <v>Does the application have the ability to view nearby jobs?</v>
      </c>
      <c r="C147" s="78" t="str">
        <f>Evaluation!C131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7" s="179">
        <f>Scoring!E146</f>
        <v>0.05</v>
      </c>
      <c r="E147" s="136">
        <v>5</v>
      </c>
      <c r="F147" s="132">
        <f t="shared" si="1"/>
        <v>4.666666666666667</v>
      </c>
      <c r="G147" s="121" t="s">
        <v>552</v>
      </c>
      <c r="H147" s="76"/>
      <c r="I147" s="141">
        <v>4</v>
      </c>
      <c r="J147" s="142">
        <v>4</v>
      </c>
      <c r="K147" s="142"/>
      <c r="L147" s="142"/>
      <c r="M147" s="142">
        <v>5</v>
      </c>
      <c r="N147" s="142"/>
      <c r="O147" s="142"/>
      <c r="P147" s="142">
        <v>5</v>
      </c>
      <c r="Q147" s="141">
        <v>5</v>
      </c>
      <c r="R147" s="142"/>
      <c r="S147" s="142"/>
      <c r="T147" s="142">
        <v>5</v>
      </c>
    </row>
    <row r="148" spans="1:20" s="79" customFormat="1" collapsed="1" x14ac:dyDescent="0.25">
      <c r="A148" s="99" t="str">
        <f>Evaluation!A132</f>
        <v>User Experience</v>
      </c>
      <c r="B148" s="99"/>
      <c r="C148" s="99"/>
      <c r="D148" s="100">
        <f>Scoring!D147</f>
        <v>0.25</v>
      </c>
      <c r="E148" s="74"/>
      <c r="F148" s="74"/>
      <c r="G148" s="74"/>
      <c r="H148" s="75"/>
      <c r="I148" s="141"/>
      <c r="J148" s="142"/>
      <c r="K148" s="142"/>
      <c r="L148" s="142"/>
      <c r="M148" s="142"/>
      <c r="N148" s="142"/>
      <c r="O148" s="142"/>
      <c r="P148" s="142"/>
      <c r="Q148" s="142"/>
      <c r="R148" s="142"/>
      <c r="S148" s="142"/>
      <c r="T148" s="142"/>
    </row>
    <row r="149" spans="1:20" s="79" customFormat="1" ht="191.25" x14ac:dyDescent="0.25">
      <c r="A149" s="78" t="str">
        <f>Evaluation!A133</f>
        <v>Look and Feel</v>
      </c>
      <c r="B149" s="98" t="str">
        <f>Evaluation!B133</f>
        <v xml:space="preserve">Does the application provide easy access to features and functionality?  
Is the application user friendly and intuitive?
Does it take minimal clicks to navigate across the modules? </v>
      </c>
      <c r="C149" s="98" t="str">
        <f>Evaluation!C133</f>
        <v>5 = Yes, It is easy to navigate and user friendly
3 =  Some screens are user friendly, others are not
0 = Application is hard to navigate and not user friendly</v>
      </c>
      <c r="D149" s="179">
        <f>Scoring!E148</f>
        <v>0.3</v>
      </c>
      <c r="E149" s="136">
        <v>3</v>
      </c>
      <c r="F149" s="132">
        <f t="shared" si="1"/>
        <v>4.666666666666667</v>
      </c>
      <c r="G149" s="136" t="s">
        <v>553</v>
      </c>
      <c r="H149" s="76"/>
      <c r="I149" s="141">
        <v>4</v>
      </c>
      <c r="J149" s="142">
        <v>4</v>
      </c>
      <c r="K149" s="142"/>
      <c r="L149" s="142"/>
      <c r="M149" s="142">
        <v>5</v>
      </c>
      <c r="N149" s="142"/>
      <c r="O149" s="142"/>
      <c r="P149" s="142">
        <v>5</v>
      </c>
      <c r="Q149" s="141">
        <v>5</v>
      </c>
      <c r="R149" s="142"/>
      <c r="S149" s="142"/>
      <c r="T149" s="142">
        <v>5</v>
      </c>
    </row>
    <row r="150" spans="1:20" s="79" customFormat="1" ht="191.25" x14ac:dyDescent="0.25">
      <c r="A150" s="78" t="str">
        <f>Evaluation!A134</f>
        <v>Interactive Map Functionality</v>
      </c>
      <c r="B150" s="98" t="str">
        <f>Evaluation!B134</f>
        <v xml:space="preserve">Does the application provide easy access to features and functionality?  
Is the application user friendly and intuitive?
Does it take minimal clicks to navigate between maps and layers? </v>
      </c>
      <c r="C150" s="98" t="str">
        <f>Evaluation!C134</f>
        <v>5 = Yes, It is easy to navigate and user friendly when viewing maps
3 =  Some screens are user friendly when viewing maps, others are not
0 = Application is hard to navigate and not user friendly</v>
      </c>
      <c r="D150" s="179">
        <f>Scoring!E149</f>
        <v>0.3</v>
      </c>
      <c r="E150" s="136">
        <v>3</v>
      </c>
      <c r="F150" s="132">
        <f t="shared" si="1"/>
        <v>4.666666666666667</v>
      </c>
      <c r="G150" s="136" t="s">
        <v>553</v>
      </c>
      <c r="H150" s="76"/>
      <c r="I150" s="141">
        <v>5</v>
      </c>
      <c r="J150" s="142">
        <v>3</v>
      </c>
      <c r="K150" s="142"/>
      <c r="L150" s="142"/>
      <c r="M150" s="142">
        <v>5</v>
      </c>
      <c r="N150" s="142"/>
      <c r="O150" s="142"/>
      <c r="P150" s="142">
        <v>5</v>
      </c>
      <c r="Q150" s="142">
        <v>5</v>
      </c>
      <c r="R150" s="142"/>
      <c r="S150" s="142"/>
      <c r="T150" s="142">
        <v>5</v>
      </c>
    </row>
    <row r="151" spans="1:20" s="79" customFormat="1" ht="76.5" x14ac:dyDescent="0.25">
      <c r="A151" s="78" t="str">
        <f>Evaluation!A135</f>
        <v>Intuitive Design</v>
      </c>
      <c r="B151" s="98" t="str">
        <f>Evaluation!B135</f>
        <v>Does the application provide visibly appealing and intutive views for  planned, dispatched,  work execution status and other work management functions?</v>
      </c>
      <c r="C151" s="98" t="str">
        <f>Evaluation!C135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1" s="179">
        <f>Scoring!E150</f>
        <v>0.3</v>
      </c>
      <c r="E151" s="136">
        <v>5</v>
      </c>
      <c r="F151" s="132">
        <f t="shared" si="1"/>
        <v>4.666666666666667</v>
      </c>
      <c r="G151" s="136" t="s">
        <v>554</v>
      </c>
      <c r="H151" s="76"/>
      <c r="I151" s="141">
        <v>5</v>
      </c>
      <c r="J151" s="142">
        <v>4</v>
      </c>
      <c r="K151" s="142"/>
      <c r="L151" s="142"/>
      <c r="M151" s="142">
        <v>4</v>
      </c>
      <c r="N151" s="142"/>
      <c r="O151" s="142"/>
      <c r="P151" s="142">
        <v>5</v>
      </c>
      <c r="Q151" s="141">
        <v>5</v>
      </c>
      <c r="R151" s="142"/>
      <c r="S151" s="142"/>
      <c r="T151" s="142">
        <v>5</v>
      </c>
    </row>
    <row r="152" spans="1:20" s="79" customFormat="1" ht="76.5" x14ac:dyDescent="0.25">
      <c r="A152" s="78" t="str">
        <f>Evaluation!A136</f>
        <v>Customization and personalization</v>
      </c>
      <c r="B152" s="98" t="str">
        <f>Evaluation!B136</f>
        <v>Does application support personalization or customization for users; such as: layout of menus, bookmarking favorites etc.?</v>
      </c>
      <c r="C152" s="98" t="str">
        <f>Evaluation!C136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2" s="179">
        <f>Scoring!E151</f>
        <v>0.1</v>
      </c>
      <c r="E152" s="136">
        <v>5</v>
      </c>
      <c r="F152" s="132">
        <f t="shared" ref="F152:F156" si="2">AVERAGE(I152:AE152)</f>
        <v>3.6666666666666665</v>
      </c>
      <c r="G152" s="121" t="s">
        <v>485</v>
      </c>
      <c r="H152" s="76"/>
      <c r="I152" s="141">
        <v>3</v>
      </c>
      <c r="J152" s="142">
        <v>3</v>
      </c>
      <c r="K152" s="142"/>
      <c r="L152" s="142"/>
      <c r="M152" s="142">
        <v>4</v>
      </c>
      <c r="N152" s="142"/>
      <c r="O152" s="142"/>
      <c r="P152" s="142">
        <v>5</v>
      </c>
      <c r="Q152" s="142">
        <v>5</v>
      </c>
      <c r="R152" s="142"/>
      <c r="S152" s="142"/>
      <c r="T152" s="142">
        <v>2</v>
      </c>
    </row>
    <row r="153" spans="1:20" s="79" customFormat="1" collapsed="1" x14ac:dyDescent="0.25">
      <c r="A153" s="74" t="str">
        <f>Evaluation!A137</f>
        <v>Reporting /Analytics Capability</v>
      </c>
      <c r="B153" s="74"/>
      <c r="C153" s="74"/>
      <c r="D153" s="67">
        <f>Scoring!D152</f>
        <v>0.1</v>
      </c>
      <c r="E153" s="75"/>
      <c r="F153" s="75"/>
      <c r="G153" s="120"/>
      <c r="H153" s="75"/>
      <c r="I153" s="141"/>
      <c r="J153" s="142"/>
      <c r="K153" s="142"/>
      <c r="L153" s="142"/>
      <c r="M153" s="142"/>
      <c r="N153" s="142"/>
      <c r="O153" s="142"/>
      <c r="P153" s="142"/>
      <c r="Q153" s="142"/>
      <c r="R153" s="142"/>
      <c r="S153" s="142"/>
      <c r="T153" s="142"/>
    </row>
    <row r="154" spans="1:20" s="79" customFormat="1" ht="51" x14ac:dyDescent="0.25">
      <c r="A154" s="78" t="str">
        <f>Evaluation!A138</f>
        <v>Reporting Options</v>
      </c>
      <c r="B154" s="78" t="str">
        <f>Evaluation!B138</f>
        <v>Does the application provide reporting options for tabular, graphical and spatial format?</v>
      </c>
      <c r="C154" s="78" t="str">
        <f>Evaluation!C138</f>
        <v>5 = Reporting tool bundled with all Reporting options
3 = Reporting tool bundled with limited Reporting options
2 = Need additional tool/license enablement
0 = Not supported, need enterprise level reporting option</v>
      </c>
      <c r="D154" s="179">
        <f>Scoring!E153</f>
        <v>0.25</v>
      </c>
      <c r="E154" s="136">
        <v>5</v>
      </c>
      <c r="F154" s="132">
        <f t="shared" si="2"/>
        <v>4.166666666666667</v>
      </c>
      <c r="G154" s="136" t="s">
        <v>554</v>
      </c>
      <c r="H154" s="77"/>
      <c r="I154" s="141">
        <v>3</v>
      </c>
      <c r="J154" s="142">
        <v>4</v>
      </c>
      <c r="K154" s="142"/>
      <c r="L154" s="142"/>
      <c r="M154" s="142">
        <v>3</v>
      </c>
      <c r="N154" s="142"/>
      <c r="O154" s="142"/>
      <c r="P154" s="142">
        <v>5</v>
      </c>
      <c r="Q154" s="141">
        <v>5</v>
      </c>
      <c r="R154" s="142"/>
      <c r="S154" s="142"/>
      <c r="T154" s="142">
        <v>5</v>
      </c>
    </row>
    <row r="155" spans="1:20" s="79" customFormat="1" ht="114.75" x14ac:dyDescent="0.25">
      <c r="A155" s="78" t="str">
        <f>Evaluation!A139</f>
        <v>Ad Hoc Reporting Capability</v>
      </c>
      <c r="B155" s="78" t="str">
        <f>Evaluation!B139</f>
        <v xml:space="preserve">Does the reporting tool have adhoc reporting capability? 
Does the application support creating user configurable dashboards /trending reports? </v>
      </c>
      <c r="C155" s="78" t="str">
        <f>Evaluation!C139</f>
        <v>5 = Support adhoc reporting fully through configuration
2 = Tool with limited adhoc reporting capability 
0 = Not supported</v>
      </c>
      <c r="D155" s="179">
        <f>Scoring!E154</f>
        <v>0.25</v>
      </c>
      <c r="E155" s="136">
        <v>5</v>
      </c>
      <c r="F155" s="132">
        <f t="shared" si="2"/>
        <v>3</v>
      </c>
      <c r="G155" s="136" t="s">
        <v>555</v>
      </c>
      <c r="H155" s="77"/>
      <c r="I155" s="141">
        <v>2</v>
      </c>
      <c r="J155" s="142">
        <v>3</v>
      </c>
      <c r="K155" s="142"/>
      <c r="L155" s="142"/>
      <c r="M155" s="142">
        <v>4</v>
      </c>
      <c r="N155" s="142"/>
      <c r="O155" s="142"/>
      <c r="P155" s="142">
        <v>2</v>
      </c>
      <c r="Q155" s="141">
        <v>2</v>
      </c>
      <c r="R155" s="142"/>
      <c r="S155" s="142"/>
      <c r="T155" s="142">
        <v>5</v>
      </c>
    </row>
    <row r="156" spans="1:20" s="79" customFormat="1" ht="216.75" x14ac:dyDescent="0.25">
      <c r="A156" s="78" t="str">
        <f>Evaluation!A140</f>
        <v>Dashboards</v>
      </c>
      <c r="B156" s="78" t="str">
        <f>Evaluation!B140</f>
        <v>Does the application support the ability to provide role based dashboards?
Does it provide drill down capability across dashboards?  Please respond based on below options  listed:
1. Dashboards can  be configured by business users themselves  with UI driven drag &amp; drop techniques (technical know how is not required)  
2. Dashboards can be configured by business user admin groups, who can get it configured with minimal technical know how
3. Comprehensive dash boards can be developed from scratch by core technical developers by writing code &amp; published for end user consumption</v>
      </c>
      <c r="C156" s="78" t="str">
        <f>Evaluation!C140</f>
        <v>5= Yes, supports options 1,2 and 3
3= Yes, supports options 2 and 3
2= Yes, supports only option 3
0 = Not supported</v>
      </c>
      <c r="D156" s="179">
        <f>Scoring!E155</f>
        <v>0.5</v>
      </c>
      <c r="E156" s="136">
        <v>5</v>
      </c>
      <c r="F156" s="132">
        <f t="shared" si="2"/>
        <v>4</v>
      </c>
      <c r="G156" s="136" t="s">
        <v>556</v>
      </c>
      <c r="H156" s="72"/>
      <c r="I156" s="141">
        <v>3</v>
      </c>
      <c r="J156" s="142">
        <v>3</v>
      </c>
      <c r="K156" s="142"/>
      <c r="L156" s="142"/>
      <c r="M156" s="142">
        <v>3</v>
      </c>
      <c r="N156" s="142"/>
      <c r="O156" s="142"/>
      <c r="P156" s="142">
        <v>5</v>
      </c>
      <c r="Q156" s="142">
        <v>5</v>
      </c>
      <c r="R156" s="142"/>
      <c r="S156" s="142"/>
      <c r="T156" s="142">
        <v>5</v>
      </c>
    </row>
  </sheetData>
  <conditionalFormatting sqref="E29 E44 E58:E59 B23:C29 E63">
    <cfRule type="expression" dxfId="846" priority="82" stopIfTrue="1">
      <formula>LEN(#REF!)=0</formula>
    </cfRule>
  </conditionalFormatting>
  <conditionalFormatting sqref="H35">
    <cfRule type="expression" dxfId="845" priority="81" stopIfTrue="1">
      <formula>LEN(#REF!)=0</formula>
    </cfRule>
  </conditionalFormatting>
  <conditionalFormatting sqref="H23:H24">
    <cfRule type="expression" dxfId="844" priority="103" stopIfTrue="1">
      <formula>LEN(#REF!)=0</formula>
    </cfRule>
  </conditionalFormatting>
  <conditionalFormatting sqref="H24">
    <cfRule type="expression" dxfId="843" priority="104" stopIfTrue="1">
      <formula>LEN(#REF!)=0</formula>
    </cfRule>
  </conditionalFormatting>
  <conditionalFormatting sqref="H23">
    <cfRule type="expression" dxfId="842" priority="105" stopIfTrue="1">
      <formula>LEN(#REF!)=0</formula>
    </cfRule>
  </conditionalFormatting>
  <conditionalFormatting sqref="H27:H28 A47:D50 A52:C56 A100:A105 B99:D106 A107:D108 B110:C114 A111:A114 D111:D114 A116:D122 A124:D128 A130:D156">
    <cfRule type="expression" dxfId="841" priority="102" stopIfTrue="1">
      <formula>LEN(#REF!)=0</formula>
    </cfRule>
  </conditionalFormatting>
  <conditionalFormatting sqref="H27:H28">
    <cfRule type="expression" dxfId="840" priority="106" stopIfTrue="1">
      <formula>LEN(#REF!)=0</formula>
    </cfRule>
  </conditionalFormatting>
  <conditionalFormatting sqref="G29:H29">
    <cfRule type="expression" dxfId="839" priority="100" stopIfTrue="1">
      <formula>LEN(#REF!)=0</formula>
    </cfRule>
  </conditionalFormatting>
  <conditionalFormatting sqref="G29:H29">
    <cfRule type="expression" dxfId="838" priority="101" stopIfTrue="1">
      <formula>LEN(#REF!)=0</formula>
    </cfRule>
  </conditionalFormatting>
  <conditionalFormatting sqref="H26">
    <cfRule type="expression" dxfId="837" priority="96" stopIfTrue="1">
      <formula>LEN(#REF!)=0</formula>
    </cfRule>
  </conditionalFormatting>
  <conditionalFormatting sqref="H31">
    <cfRule type="expression" dxfId="836" priority="94" stopIfTrue="1">
      <formula>LEN(#REF!)=0</formula>
    </cfRule>
  </conditionalFormatting>
  <conditionalFormatting sqref="H25">
    <cfRule type="expression" dxfId="835" priority="98" stopIfTrue="1">
      <formula>LEN(#REF!)=0</formula>
    </cfRule>
  </conditionalFormatting>
  <conditionalFormatting sqref="H25">
    <cfRule type="expression" dxfId="834" priority="99" stopIfTrue="1">
      <formula>LEN(#REF!)=0</formula>
    </cfRule>
  </conditionalFormatting>
  <conditionalFormatting sqref="H26">
    <cfRule type="expression" dxfId="833" priority="97" stopIfTrue="1">
      <formula>LEN(#REF!)=0</formula>
    </cfRule>
  </conditionalFormatting>
  <conditionalFormatting sqref="H31">
    <cfRule type="expression" dxfId="832" priority="95" stopIfTrue="1">
      <formula>LEN(#REF!)=0</formula>
    </cfRule>
  </conditionalFormatting>
  <conditionalFormatting sqref="H32:H34">
    <cfRule type="expression" dxfId="831" priority="92" stopIfTrue="1">
      <formula>LEN(#REF!)=0</formula>
    </cfRule>
  </conditionalFormatting>
  <conditionalFormatting sqref="H32:H34">
    <cfRule type="expression" dxfId="830" priority="93" stopIfTrue="1">
      <formula>LEN(#REF!)=0</formula>
    </cfRule>
  </conditionalFormatting>
  <conditionalFormatting sqref="H35">
    <cfRule type="expression" dxfId="829" priority="91" stopIfTrue="1">
      <formula>LEN(#REF!)=0</formula>
    </cfRule>
  </conditionalFormatting>
  <conditionalFormatting sqref="H37">
    <cfRule type="expression" dxfId="828" priority="89" stopIfTrue="1">
      <formula>LEN(#REF!)=0</formula>
    </cfRule>
  </conditionalFormatting>
  <conditionalFormatting sqref="H37">
    <cfRule type="expression" dxfId="827" priority="90" stopIfTrue="1">
      <formula>LEN(#REF!)=0</formula>
    </cfRule>
  </conditionalFormatting>
  <conditionalFormatting sqref="H38">
    <cfRule type="expression" dxfId="826" priority="87" stopIfTrue="1">
      <formula>LEN(#REF!)=0</formula>
    </cfRule>
  </conditionalFormatting>
  <conditionalFormatting sqref="H38">
    <cfRule type="expression" dxfId="825" priority="88" stopIfTrue="1">
      <formula>LEN(#REF!)=0</formula>
    </cfRule>
  </conditionalFormatting>
  <conditionalFormatting sqref="H39:H41">
    <cfRule type="expression" dxfId="824" priority="85" stopIfTrue="1">
      <formula>LEN(#REF!)=0</formula>
    </cfRule>
  </conditionalFormatting>
  <conditionalFormatting sqref="H39:H41">
    <cfRule type="expression" dxfId="823" priority="86" stopIfTrue="1">
      <formula>LEN(#REF!)=0</formula>
    </cfRule>
  </conditionalFormatting>
  <conditionalFormatting sqref="G44:H44 H42:H43">
    <cfRule type="expression" dxfId="822" priority="83" stopIfTrue="1">
      <formula>LEN(#REF!)=0</formula>
    </cfRule>
  </conditionalFormatting>
  <conditionalFormatting sqref="G44:H44 H42:H43">
    <cfRule type="expression" dxfId="821" priority="84" stopIfTrue="1">
      <formula>LEN(#REF!)=0</formula>
    </cfRule>
  </conditionalFormatting>
  <conditionalFormatting sqref="A23:A29">
    <cfRule type="expression" dxfId="820" priority="80" stopIfTrue="1">
      <formula>LEN(#REF!)=0</formula>
    </cfRule>
  </conditionalFormatting>
  <conditionalFormatting sqref="B37:C44">
    <cfRule type="expression" dxfId="819" priority="67" stopIfTrue="1">
      <formula>LEN(#REF!)=0</formula>
    </cfRule>
  </conditionalFormatting>
  <conditionalFormatting sqref="B31:C35">
    <cfRule type="expression" dxfId="818" priority="68" stopIfTrue="1">
      <formula>LEN(#REF!)=0</formula>
    </cfRule>
  </conditionalFormatting>
  <conditionalFormatting sqref="B154:C156">
    <cfRule type="expression" dxfId="817" priority="65" stopIfTrue="1">
      <formula>LEN(#REF!)=0</formula>
    </cfRule>
  </conditionalFormatting>
  <conditionalFormatting sqref="B87:C90">
    <cfRule type="expression" dxfId="816" priority="66" stopIfTrue="1">
      <formula>LEN(#REF!)=0</formula>
    </cfRule>
  </conditionalFormatting>
  <conditionalFormatting sqref="D57 D23:D29 D37:D44">
    <cfRule type="expression" dxfId="815" priority="63" stopIfTrue="1">
      <formula>LEN(#REF!)=0</formula>
    </cfRule>
  </conditionalFormatting>
  <conditionalFormatting sqref="D51 D31:D35">
    <cfRule type="expression" dxfId="814" priority="62" stopIfTrue="1">
      <formula>LEN(#REF!)=0</formula>
    </cfRule>
  </conditionalFormatting>
  <conditionalFormatting sqref="D91">
    <cfRule type="expression" dxfId="813" priority="64" stopIfTrue="1">
      <formula>LEN(#REF!)=0</formula>
    </cfRule>
  </conditionalFormatting>
  <conditionalFormatting sqref="D46">
    <cfRule type="expression" dxfId="812" priority="61" stopIfTrue="1">
      <formula>LEN(#REF!)=0</formula>
    </cfRule>
  </conditionalFormatting>
  <conditionalFormatting sqref="D21">
    <cfRule type="expression" dxfId="811" priority="60" stopIfTrue="1">
      <formula>LEN(#REF!)=0</formula>
    </cfRule>
  </conditionalFormatting>
  <conditionalFormatting sqref="D52:D56">
    <cfRule type="expression" dxfId="810" priority="59" stopIfTrue="1">
      <formula>LEN(#REF!)=0</formula>
    </cfRule>
  </conditionalFormatting>
  <conditionalFormatting sqref="D153:D156">
    <cfRule type="expression" dxfId="809" priority="54" stopIfTrue="1">
      <formula>LEN(#REF!)=0</formula>
    </cfRule>
  </conditionalFormatting>
  <conditionalFormatting sqref="D58:D76">
    <cfRule type="expression" dxfId="808" priority="58" stopIfTrue="1">
      <formula>LEN(#REF!)=0</formula>
    </cfRule>
  </conditionalFormatting>
  <conditionalFormatting sqref="D77">
    <cfRule type="expression" dxfId="807" priority="57" stopIfTrue="1">
      <formula>LEN(#REF!)=0</formula>
    </cfRule>
  </conditionalFormatting>
  <conditionalFormatting sqref="D87:D90">
    <cfRule type="expression" dxfId="806" priority="56" stopIfTrue="1">
      <formula>LEN(#REF!)=0</formula>
    </cfRule>
  </conditionalFormatting>
  <conditionalFormatting sqref="D86">
    <cfRule type="expression" dxfId="805" priority="55" stopIfTrue="1">
      <formula>LEN(#REF!)=0</formula>
    </cfRule>
  </conditionalFormatting>
  <conditionalFormatting sqref="D110">
    <cfRule type="expression" dxfId="804" priority="53" stopIfTrue="1">
      <formula>LEN(#REF!)=0</formula>
    </cfRule>
  </conditionalFormatting>
  <conditionalFormatting sqref="D45">
    <cfRule type="expression" dxfId="803" priority="47" stopIfTrue="1">
      <formula>LEN(#REF!)=0</formula>
    </cfRule>
  </conditionalFormatting>
  <conditionalFormatting sqref="A110">
    <cfRule type="expression" dxfId="802" priority="45" stopIfTrue="1">
      <formula>LEN(#REF!)=0</formula>
    </cfRule>
  </conditionalFormatting>
  <conditionalFormatting sqref="D109">
    <cfRule type="expression" dxfId="801" priority="46" stopIfTrue="1">
      <formula>LEN(#REF!)=0</formula>
    </cfRule>
  </conditionalFormatting>
  <conditionalFormatting sqref="A154:A156 A31:A35 A37:A44 A58:C76 A87:A90">
    <cfRule type="expression" dxfId="800" priority="48" stopIfTrue="1">
      <formula>LEN(#REF!)=0</formula>
    </cfRule>
  </conditionalFormatting>
  <conditionalFormatting sqref="D115">
    <cfRule type="expression" dxfId="799" priority="43" stopIfTrue="1">
      <formula>LEN(#REF!)=0</formula>
    </cfRule>
  </conditionalFormatting>
  <conditionalFormatting sqref="B115:C115">
    <cfRule type="expression" dxfId="798" priority="44" stopIfTrue="1">
      <formula>LEN(#REF!)=0</formula>
    </cfRule>
  </conditionalFormatting>
  <conditionalFormatting sqref="A115">
    <cfRule type="expression" dxfId="797" priority="42" stopIfTrue="1">
      <formula>LEN(#REF!)=0</formula>
    </cfRule>
  </conditionalFormatting>
  <conditionalFormatting sqref="B123:C123">
    <cfRule type="expression" dxfId="796" priority="41" stopIfTrue="1">
      <formula>LEN(#REF!)=0</formula>
    </cfRule>
  </conditionalFormatting>
  <conditionalFormatting sqref="D123">
    <cfRule type="expression" dxfId="795" priority="40" stopIfTrue="1">
      <formula>LEN(#REF!)=0</formula>
    </cfRule>
  </conditionalFormatting>
  <conditionalFormatting sqref="A123">
    <cfRule type="expression" dxfId="794" priority="39" stopIfTrue="1">
      <formula>LEN(#REF!)=0</formula>
    </cfRule>
  </conditionalFormatting>
  <conditionalFormatting sqref="B129:C129">
    <cfRule type="expression" dxfId="793" priority="38" stopIfTrue="1">
      <formula>LEN(#REF!)=0</formula>
    </cfRule>
  </conditionalFormatting>
  <conditionalFormatting sqref="D129">
    <cfRule type="expression" dxfId="792" priority="37" stopIfTrue="1">
      <formula>LEN(#REF!)=0</formula>
    </cfRule>
  </conditionalFormatting>
  <conditionalFormatting sqref="A129">
    <cfRule type="expression" dxfId="791" priority="36" stopIfTrue="1">
      <formula>LEN(#REF!)=0</formula>
    </cfRule>
  </conditionalFormatting>
  <conditionalFormatting sqref="A148">
    <cfRule type="expression" dxfId="790" priority="31" stopIfTrue="1">
      <formula>LEN(#REF!)=0</formula>
    </cfRule>
  </conditionalFormatting>
  <conditionalFormatting sqref="A106">
    <cfRule type="expression" dxfId="789" priority="29" stopIfTrue="1">
      <formula>LEN(#REF!)=0</formula>
    </cfRule>
  </conditionalFormatting>
  <conditionalFormatting sqref="A78:A85">
    <cfRule type="expression" dxfId="788" priority="26" stopIfTrue="1">
      <formula>LEN(#REF!)=0</formula>
    </cfRule>
  </conditionalFormatting>
  <conditionalFormatting sqref="A99">
    <cfRule type="expression" dxfId="787" priority="30" stopIfTrue="1">
      <formula>LEN(#REF!)=0</formula>
    </cfRule>
  </conditionalFormatting>
  <conditionalFormatting sqref="B78:C85">
    <cfRule type="expression" dxfId="786" priority="28" stopIfTrue="1">
      <formula>LEN(#REF!)=0</formula>
    </cfRule>
  </conditionalFormatting>
  <conditionalFormatting sqref="B92:C98">
    <cfRule type="expression" dxfId="785" priority="25" stopIfTrue="1">
      <formula>LEN(#REF!)=0</formula>
    </cfRule>
  </conditionalFormatting>
  <conditionalFormatting sqref="D78:D85">
    <cfRule type="expression" dxfId="784" priority="27" stopIfTrue="1">
      <formula>LEN(#REF!)=0</formula>
    </cfRule>
  </conditionalFormatting>
  <conditionalFormatting sqref="A92:A98">
    <cfRule type="expression" dxfId="783" priority="23" stopIfTrue="1">
      <formula>LEN(#REF!)=0</formula>
    </cfRule>
  </conditionalFormatting>
  <conditionalFormatting sqref="D92:D98">
    <cfRule type="expression" dxfId="782" priority="24" stopIfTrue="1">
      <formula>LEN(#REF!)=0</formula>
    </cfRule>
  </conditionalFormatting>
  <conditionalFormatting sqref="D19:D20">
    <cfRule type="expression" dxfId="781" priority="10" stopIfTrue="1">
      <formula>LEN(#REF!)=0</formula>
    </cfRule>
  </conditionalFormatting>
  <conditionalFormatting sqref="E16:E17">
    <cfRule type="expression" dxfId="780" priority="20" stopIfTrue="1">
      <formula>LEN(#REF!)=0</formula>
    </cfRule>
  </conditionalFormatting>
  <conditionalFormatting sqref="G16:H17">
    <cfRule type="expression" dxfId="779" priority="21" stopIfTrue="1">
      <formula>LEN(#REF!)=0</formula>
    </cfRule>
  </conditionalFormatting>
  <conditionalFormatting sqref="G16:H17">
    <cfRule type="expression" dxfId="778" priority="22" stopIfTrue="1">
      <formula>LEN(#REF!)=0</formula>
    </cfRule>
  </conditionalFormatting>
  <conditionalFormatting sqref="A16:C17">
    <cfRule type="expression" dxfId="777" priority="19" stopIfTrue="1">
      <formula>LEN(#REF!)=0</formula>
    </cfRule>
  </conditionalFormatting>
  <conditionalFormatting sqref="F16:F17">
    <cfRule type="expression" dxfId="776" priority="18" stopIfTrue="1">
      <formula>LEN(#REF!)=0</formula>
    </cfRule>
  </conditionalFormatting>
  <conditionalFormatting sqref="E19:E20 B19:C20">
    <cfRule type="expression" dxfId="775" priority="15" stopIfTrue="1">
      <formula>LEN(#REF!)=0</formula>
    </cfRule>
  </conditionalFormatting>
  <conditionalFormatting sqref="G19:H20">
    <cfRule type="expression" dxfId="774" priority="16" stopIfTrue="1">
      <formula>LEN(#REF!)=0</formula>
    </cfRule>
  </conditionalFormatting>
  <conditionalFormatting sqref="G19:H20">
    <cfRule type="expression" dxfId="773" priority="17" stopIfTrue="1">
      <formula>LEN(#REF!)=0</formula>
    </cfRule>
  </conditionalFormatting>
  <conditionalFormatting sqref="A19:A20">
    <cfRule type="expression" dxfId="772" priority="14" stopIfTrue="1">
      <formula>LEN(#REF!)=0</formula>
    </cfRule>
  </conditionalFormatting>
  <conditionalFormatting sqref="F19:F20">
    <cfRule type="expression" dxfId="771" priority="13" stopIfTrue="1">
      <formula>LEN(#REF!)=0</formula>
    </cfRule>
  </conditionalFormatting>
  <conditionalFormatting sqref="D14">
    <cfRule type="expression" dxfId="770" priority="12" stopIfTrue="1">
      <formula>LEN(#REF!)=0</formula>
    </cfRule>
  </conditionalFormatting>
  <conditionalFormatting sqref="D16:D17">
    <cfRule type="expression" dxfId="769" priority="11" stopIfTrue="1">
      <formula>LEN(#REF!)=0</formula>
    </cfRule>
  </conditionalFormatting>
  <conditionalFormatting sqref="E153">
    <cfRule type="expression" dxfId="768" priority="9" stopIfTrue="1">
      <formula>LEN(#REF!)=0</formula>
    </cfRule>
  </conditionalFormatting>
  <conditionalFormatting sqref="E129">
    <cfRule type="expression" dxfId="767" priority="8" stopIfTrue="1">
      <formula>LEN(#REF!)=0</formula>
    </cfRule>
  </conditionalFormatting>
  <conditionalFormatting sqref="E123">
    <cfRule type="expression" dxfId="766" priority="7" stopIfTrue="1">
      <formula>LEN(#REF!)=0</formula>
    </cfRule>
  </conditionalFormatting>
  <conditionalFormatting sqref="E115:F115">
    <cfRule type="expression" dxfId="765" priority="6" stopIfTrue="1">
      <formula>LEN(#REF!)=0</formula>
    </cfRule>
  </conditionalFormatting>
  <conditionalFormatting sqref="E110">
    <cfRule type="expression" dxfId="764" priority="5" stopIfTrue="1">
      <formula>LEN(#REF!)=0</formula>
    </cfRule>
  </conditionalFormatting>
  <conditionalFormatting sqref="F110">
    <cfRule type="expression" dxfId="763" priority="4" stopIfTrue="1">
      <formula>LEN(#REF!)=0</formula>
    </cfRule>
  </conditionalFormatting>
  <conditionalFormatting sqref="F123">
    <cfRule type="expression" dxfId="762" priority="3" stopIfTrue="1">
      <formula>LEN(#REF!)=0</formula>
    </cfRule>
  </conditionalFormatting>
  <conditionalFormatting sqref="F129">
    <cfRule type="expression" dxfId="761" priority="2" stopIfTrue="1">
      <formula>LEN(#REF!)=0</formula>
    </cfRule>
  </conditionalFormatting>
  <conditionalFormatting sqref="F153">
    <cfRule type="expression" dxfId="760" priority="1" stopIfTrue="1">
      <formula>LEN(#REF!)=0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T156"/>
  <sheetViews>
    <sheetView zoomScaleNormal="100" workbookViewId="0">
      <pane ySplit="13" topLeftCell="A14" activePane="bottomLeft" state="frozen"/>
      <selection pane="bottomLeft" activeCell="I13" sqref="I13:T13"/>
    </sheetView>
  </sheetViews>
  <sheetFormatPr defaultColWidth="9.140625" defaultRowHeight="12.75" x14ac:dyDescent="0.2"/>
  <cols>
    <col min="1" max="1" width="30.7109375" style="51" customWidth="1"/>
    <col min="2" max="2" width="55.7109375" style="51" customWidth="1"/>
    <col min="3" max="3" width="65.7109375" style="46" customWidth="1"/>
    <col min="4" max="4" width="12.140625" style="46" customWidth="1"/>
    <col min="5" max="6" width="10.7109375" style="63" customWidth="1"/>
    <col min="7" max="7" width="60.7109375" style="46" customWidth="1"/>
    <col min="8" max="8" width="33.85546875" style="46" customWidth="1"/>
    <col min="9" max="10" width="9.140625" style="46"/>
    <col min="11" max="11" width="10.28515625" style="46" bestFit="1" customWidth="1"/>
    <col min="12" max="19" width="9.140625" style="46"/>
    <col min="20" max="20" width="10.7109375" style="46" bestFit="1" customWidth="1"/>
    <col min="21" max="16384" width="9.140625" style="46"/>
  </cols>
  <sheetData>
    <row r="1" spans="1:20" ht="19.5" customHeight="1" x14ac:dyDescent="0.2">
      <c r="A1" s="182"/>
    </row>
    <row r="2" spans="1:20" x14ac:dyDescent="0.2">
      <c r="A2" s="43"/>
      <c r="B2" s="43"/>
      <c r="C2" s="44"/>
      <c r="D2" s="44"/>
      <c r="E2" s="45"/>
      <c r="F2" s="45"/>
      <c r="G2" s="44"/>
      <c r="H2" s="44"/>
    </row>
    <row r="3" spans="1:20" ht="21" x14ac:dyDescent="0.35">
      <c r="A3" s="43"/>
      <c r="B3" s="64" t="str">
        <f>Scoring!C2</f>
        <v xml:space="preserve">One VM POC Evaluation </v>
      </c>
      <c r="C3" s="47"/>
      <c r="D3" s="47"/>
      <c r="E3" s="48"/>
      <c r="F3" s="48"/>
      <c r="G3" s="47"/>
      <c r="H3" s="47"/>
    </row>
    <row r="4" spans="1:20" x14ac:dyDescent="0.2">
      <c r="A4" s="43"/>
      <c r="B4" s="47"/>
      <c r="C4" s="47"/>
      <c r="D4" s="47"/>
      <c r="E4" s="48"/>
      <c r="F4" s="48"/>
      <c r="G4" s="47"/>
      <c r="H4" s="47"/>
    </row>
    <row r="5" spans="1:20" x14ac:dyDescent="0.2">
      <c r="A5" s="43"/>
      <c r="B5" s="47"/>
      <c r="C5" s="50"/>
      <c r="D5" s="50"/>
      <c r="E5" s="48"/>
      <c r="F5" s="48"/>
      <c r="G5" s="47"/>
      <c r="H5" s="47"/>
    </row>
    <row r="6" spans="1:20" x14ac:dyDescent="0.2">
      <c r="A6" s="43"/>
      <c r="B6" s="47"/>
      <c r="C6" s="47"/>
      <c r="D6" s="47"/>
      <c r="E6" s="48"/>
      <c r="F6" s="48"/>
      <c r="G6" s="47"/>
      <c r="H6" s="47"/>
    </row>
    <row r="7" spans="1:20" x14ac:dyDescent="0.2">
      <c r="A7" s="43"/>
      <c r="B7" s="47"/>
      <c r="C7" s="47"/>
      <c r="D7" s="47"/>
      <c r="E7" s="48"/>
      <c r="F7" s="48"/>
      <c r="G7" s="47"/>
      <c r="H7" s="47"/>
    </row>
    <row r="8" spans="1:20" x14ac:dyDescent="0.2">
      <c r="A8" s="43"/>
      <c r="B8" s="49"/>
      <c r="C8" s="47"/>
      <c r="D8" s="47"/>
      <c r="E8" s="48"/>
      <c r="F8" s="48"/>
      <c r="G8" s="47"/>
      <c r="H8" s="47"/>
    </row>
    <row r="9" spans="1:20" x14ac:dyDescent="0.2">
      <c r="A9" s="43"/>
      <c r="B9" s="49"/>
      <c r="C9" s="47"/>
      <c r="D9" s="47"/>
      <c r="E9" s="48"/>
      <c r="F9" s="48"/>
      <c r="G9" s="47"/>
      <c r="H9" s="47"/>
    </row>
    <row r="10" spans="1:20" x14ac:dyDescent="0.2">
      <c r="A10" s="43"/>
      <c r="B10" s="49"/>
      <c r="C10" s="47"/>
      <c r="D10" s="47"/>
      <c r="E10" s="48"/>
      <c r="F10" s="48"/>
      <c r="G10" s="47"/>
      <c r="H10" s="47"/>
    </row>
    <row r="11" spans="1:20" x14ac:dyDescent="0.2">
      <c r="B11" s="49"/>
      <c r="C11" s="47"/>
      <c r="D11" s="47"/>
      <c r="E11" s="48"/>
      <c r="F11" s="48"/>
      <c r="G11" s="47"/>
      <c r="H11" s="47"/>
    </row>
    <row r="12" spans="1:20" x14ac:dyDescent="0.2">
      <c r="A12" s="147" t="str">
        <f>Scoring!G10</f>
        <v>Unearth</v>
      </c>
      <c r="B12" s="52"/>
      <c r="C12" s="52"/>
      <c r="D12" s="52"/>
      <c r="E12" s="53"/>
      <c r="F12" s="53"/>
      <c r="G12" s="52"/>
      <c r="H12" s="89"/>
    </row>
    <row r="13" spans="1:20" ht="25.5" x14ac:dyDescent="0.2">
      <c r="A13" s="175" t="s">
        <v>44</v>
      </c>
      <c r="B13" s="175" t="s">
        <v>5</v>
      </c>
      <c r="C13" s="175" t="s">
        <v>45</v>
      </c>
      <c r="D13" s="177" t="s">
        <v>456</v>
      </c>
      <c r="E13" s="141" t="s">
        <v>46</v>
      </c>
      <c r="F13" s="141" t="s">
        <v>447</v>
      </c>
      <c r="G13" s="178" t="s">
        <v>457</v>
      </c>
      <c r="H13" s="175" t="s">
        <v>458</v>
      </c>
      <c r="I13" s="204"/>
      <c r="J13" s="204"/>
      <c r="K13" s="204"/>
      <c r="L13" s="204"/>
      <c r="M13" s="204"/>
      <c r="N13" s="204"/>
      <c r="O13" s="204"/>
      <c r="P13" s="204"/>
      <c r="Q13" s="204"/>
      <c r="R13" s="204"/>
      <c r="S13" s="204"/>
      <c r="T13" s="204"/>
    </row>
    <row r="14" spans="1:20" x14ac:dyDescent="0.2">
      <c r="A14" s="54" t="str">
        <f>Scoring!B13</f>
        <v>Pricing</v>
      </c>
      <c r="B14" s="54"/>
      <c r="C14" s="54"/>
      <c r="D14" s="65">
        <f>Scoring!C13</f>
        <v>0.2</v>
      </c>
      <c r="E14" s="55"/>
      <c r="F14" s="55"/>
      <c r="G14" s="90"/>
      <c r="H14" s="54"/>
      <c r="I14" s="142"/>
      <c r="J14" s="142"/>
      <c r="K14" s="142"/>
      <c r="L14" s="142"/>
      <c r="M14" s="142"/>
      <c r="N14" s="142"/>
      <c r="O14" s="142"/>
      <c r="P14" s="142"/>
      <c r="Q14" s="142"/>
      <c r="R14" s="142"/>
      <c r="S14" s="142"/>
      <c r="T14" s="142"/>
    </row>
    <row r="15" spans="1:20" x14ac:dyDescent="0.2">
      <c r="A15" s="56" t="str">
        <f>Scoring!B14</f>
        <v>Project Cost</v>
      </c>
      <c r="B15" s="56"/>
      <c r="C15" s="56"/>
      <c r="D15" s="66">
        <f>Scoring!D14</f>
        <v>0.5</v>
      </c>
      <c r="E15" s="57"/>
      <c r="F15" s="57"/>
      <c r="G15" s="91"/>
      <c r="H15" s="56"/>
      <c r="I15" s="142"/>
      <c r="J15" s="142"/>
      <c r="K15" s="142"/>
      <c r="L15" s="142"/>
      <c r="M15" s="142"/>
      <c r="N15" s="142"/>
      <c r="O15" s="142"/>
      <c r="P15" s="142"/>
      <c r="Q15" s="142"/>
      <c r="R15" s="142"/>
      <c r="S15" s="142"/>
      <c r="T15" s="142"/>
    </row>
    <row r="16" spans="1:20" x14ac:dyDescent="0.2">
      <c r="A16" s="78" t="str">
        <f>Scoring!B15</f>
        <v>Routine and CEMA estimate</v>
      </c>
      <c r="B16" s="78"/>
      <c r="C16" s="78"/>
      <c r="D16" s="179">
        <f>Scoring!E15</f>
        <v>0.9</v>
      </c>
      <c r="E16" s="84"/>
      <c r="F16" s="85"/>
      <c r="G16" s="92"/>
      <c r="H16" s="78"/>
      <c r="I16" s="142"/>
      <c r="J16" s="142"/>
      <c r="K16" s="142"/>
      <c r="L16" s="142"/>
      <c r="M16" s="142"/>
      <c r="N16" s="142"/>
      <c r="O16" s="142"/>
      <c r="P16" s="142"/>
      <c r="Q16" s="142"/>
      <c r="R16" s="142"/>
      <c r="S16" s="142"/>
      <c r="T16" s="142"/>
    </row>
    <row r="17" spans="1:20" x14ac:dyDescent="0.2">
      <c r="A17" s="78" t="str">
        <f>Scoring!B16</f>
        <v>Remaining Programs estimate</v>
      </c>
      <c r="B17" s="78"/>
      <c r="C17" s="78"/>
      <c r="D17" s="179">
        <f>Scoring!E16</f>
        <v>0.1</v>
      </c>
      <c r="E17" s="84"/>
      <c r="F17" s="85"/>
      <c r="G17" s="92"/>
      <c r="H17" s="78"/>
      <c r="I17" s="142"/>
      <c r="J17" s="142"/>
      <c r="K17" s="142"/>
      <c r="L17" s="142"/>
      <c r="M17" s="142"/>
      <c r="N17" s="142"/>
      <c r="O17" s="142"/>
      <c r="P17" s="142"/>
      <c r="Q17" s="142"/>
      <c r="R17" s="142"/>
      <c r="S17" s="142"/>
      <c r="T17" s="142"/>
    </row>
    <row r="18" spans="1:20" x14ac:dyDescent="0.2">
      <c r="A18" s="56" t="str">
        <f>Scoring!B17</f>
        <v>Maintenance Cost</v>
      </c>
      <c r="B18" s="56"/>
      <c r="C18" s="56"/>
      <c r="D18" s="66">
        <f>Scoring!D17</f>
        <v>0.5</v>
      </c>
      <c r="E18" s="57"/>
      <c r="F18" s="57"/>
      <c r="G18" s="91"/>
      <c r="H18" s="56"/>
      <c r="I18" s="142"/>
      <c r="J18" s="142"/>
      <c r="K18" s="142"/>
      <c r="L18" s="142"/>
      <c r="M18" s="142"/>
      <c r="N18" s="142"/>
      <c r="O18" s="142"/>
      <c r="P18" s="142"/>
      <c r="Q18" s="142"/>
      <c r="R18" s="142"/>
      <c r="S18" s="142"/>
      <c r="T18" s="142"/>
    </row>
    <row r="19" spans="1:20" x14ac:dyDescent="0.2">
      <c r="A19" s="78" t="str">
        <f>Scoring!B18</f>
        <v>O&amp;M support</v>
      </c>
      <c r="B19" s="78"/>
      <c r="C19" s="78"/>
      <c r="D19" s="179">
        <f>Scoring!E18</f>
        <v>0.75</v>
      </c>
      <c r="E19" s="84"/>
      <c r="F19" s="85"/>
      <c r="G19" s="92"/>
      <c r="H19" s="78"/>
      <c r="I19" s="142"/>
      <c r="J19" s="142"/>
      <c r="K19" s="142"/>
      <c r="L19" s="142"/>
      <c r="M19" s="142"/>
      <c r="N19" s="142"/>
      <c r="O19" s="142"/>
      <c r="P19" s="142"/>
      <c r="Q19" s="142"/>
      <c r="R19" s="142"/>
      <c r="S19" s="142"/>
      <c r="T19" s="142"/>
    </row>
    <row r="20" spans="1:20" x14ac:dyDescent="0.2">
      <c r="A20" s="78" t="str">
        <f>Scoring!B19</f>
        <v>Enhancement Pricing</v>
      </c>
      <c r="B20" s="78"/>
      <c r="C20" s="78"/>
      <c r="D20" s="179">
        <f>Scoring!E19</f>
        <v>0.25</v>
      </c>
      <c r="E20" s="84"/>
      <c r="F20" s="85"/>
      <c r="G20" s="92"/>
      <c r="H20" s="78"/>
      <c r="I20" s="142"/>
      <c r="J20" s="142"/>
      <c r="K20" s="142"/>
      <c r="L20" s="142"/>
      <c r="M20" s="142"/>
      <c r="N20" s="142"/>
      <c r="O20" s="142"/>
      <c r="P20" s="142"/>
      <c r="Q20" s="142"/>
      <c r="R20" s="142"/>
      <c r="S20" s="142"/>
      <c r="T20" s="142"/>
    </row>
    <row r="21" spans="1:20" x14ac:dyDescent="0.2">
      <c r="A21" s="54" t="str">
        <f>Evaluation!A5</f>
        <v>Company</v>
      </c>
      <c r="B21" s="54"/>
      <c r="C21" s="54"/>
      <c r="D21" s="65">
        <f>Scoring!C20</f>
        <v>0.1</v>
      </c>
      <c r="E21" s="55"/>
      <c r="F21" s="55"/>
      <c r="G21" s="90"/>
      <c r="H21" s="54"/>
      <c r="I21" s="142"/>
      <c r="J21" s="142"/>
      <c r="K21" s="142"/>
      <c r="L21" s="142"/>
      <c r="M21" s="142"/>
      <c r="N21" s="142"/>
      <c r="O21" s="142"/>
      <c r="P21" s="142"/>
      <c r="Q21" s="142"/>
      <c r="R21" s="142"/>
      <c r="S21" s="142"/>
      <c r="T21" s="142"/>
    </row>
    <row r="22" spans="1:20" ht="25.5" collapsed="1" x14ac:dyDescent="0.2">
      <c r="A22" s="56" t="str">
        <f>Evaluation!A6</f>
        <v>Company -Vision, Execution, and Strategy</v>
      </c>
      <c r="B22" s="56"/>
      <c r="C22" s="56"/>
      <c r="D22" s="66">
        <f>Scoring!D21</f>
        <v>0.5</v>
      </c>
      <c r="E22" s="57"/>
      <c r="F22" s="57"/>
      <c r="G22" s="91"/>
      <c r="H22" s="56"/>
      <c r="I22" s="142"/>
      <c r="J22" s="142"/>
      <c r="K22" s="142"/>
      <c r="L22" s="142"/>
      <c r="M22" s="142"/>
      <c r="N22" s="142"/>
      <c r="O22" s="142"/>
      <c r="P22" s="142"/>
      <c r="Q22" s="142"/>
      <c r="R22" s="142"/>
      <c r="S22" s="142"/>
      <c r="T22" s="142"/>
    </row>
    <row r="23" spans="1:20" s="79" customFormat="1" ht="318.75" x14ac:dyDescent="0.25">
      <c r="A23" s="78" t="str">
        <f>Evaluation!A7</f>
        <v>Execution on enterprise strategy</v>
      </c>
      <c r="B23" s="78" t="str">
        <f>Evaluation!B7</f>
        <v>What is the vendor's enterprise strategy? How well is it executing on that strategy?</v>
      </c>
      <c r="C23" s="78" t="str">
        <f>Evaluation!C7</f>
        <v>5 = The vendor's strategy targets and shows progress toward advanced AI analytics and IoT, computation scaling and state of the art mobile capabilities.
4 = The vendor's strategy is more focused targets to introduce advanced AI analytics, computation scaling and state of the art mobile capabilities.
3 = The vendor's strategy and execution are focused on core product improvements and enhancement for the current  market.
2= The vendor's strategy is primarily catching up with the current  market.
1 = The vendor's strategy is weak with modest execution on all fronts and has the possibility of falling into niche market status.
0 = The vendor has below-average vision and execution.</v>
      </c>
      <c r="D23" s="179">
        <f>Scoring!E22</f>
        <v>0.1</v>
      </c>
      <c r="E23" s="148">
        <v>5</v>
      </c>
      <c r="F23" s="132">
        <f>AVERAGE(I23:AE23)</f>
        <v>3.2222222222222223</v>
      </c>
      <c r="G23" s="132" t="s">
        <v>557</v>
      </c>
      <c r="H23" s="78"/>
      <c r="I23" s="141">
        <v>4</v>
      </c>
      <c r="J23" s="142"/>
      <c r="K23" s="142">
        <v>3</v>
      </c>
      <c r="L23" s="142">
        <v>2</v>
      </c>
      <c r="M23" s="141">
        <v>3</v>
      </c>
      <c r="N23" s="142">
        <v>2</v>
      </c>
      <c r="O23" s="141">
        <v>5</v>
      </c>
      <c r="P23" s="142">
        <v>5</v>
      </c>
      <c r="Q23" s="162">
        <v>3</v>
      </c>
      <c r="R23" s="142"/>
      <c r="S23" s="142"/>
      <c r="T23" s="142">
        <v>2</v>
      </c>
    </row>
    <row r="24" spans="1:20" s="79" customFormat="1" ht="229.5" x14ac:dyDescent="0.25">
      <c r="A24" s="78" t="str">
        <f>Evaluation!A8</f>
        <v>Innovation and market approach</v>
      </c>
      <c r="B24" s="78" t="str">
        <f>Evaluation!B8</f>
        <v>What is the company’s approach to innovation, and how will it enable the vendor to maintain a leadership position? What is the core market positioning from the company, and how does it resonate with customers?</v>
      </c>
      <c r="C24" s="78" t="str">
        <f>Evaluation!C8</f>
        <v>5 = The vendor has a significant track record of innovation in the  market and a strong innovation process (thought leaders, ideation, organizational agility, and superior product marketing).
4 = The vendor has a track record of innovation in the , with elements of an innovation process (thought leaders, ideation, and organizational agility).
3 = The vendor has an average innovation  track record but a strong internal innovation process.
2 = The vendor works closely with customers to determine new and enhanced capabilities.
1 = The vendor lacks elements of an innovation process and has a poor record of innovation for .
0 = The vendor has no innovation process or track record.</v>
      </c>
      <c r="D24" s="179">
        <f>Scoring!E23</f>
        <v>0.1</v>
      </c>
      <c r="E24" s="148">
        <v>5</v>
      </c>
      <c r="F24" s="132">
        <f t="shared" ref="F24:F87" si="0">AVERAGE(I24:AE24)</f>
        <v>3.4444444444444446</v>
      </c>
      <c r="G24" s="132" t="s">
        <v>558</v>
      </c>
      <c r="H24" s="78"/>
      <c r="I24" s="141">
        <v>3</v>
      </c>
      <c r="J24" s="142"/>
      <c r="K24" s="142">
        <v>2</v>
      </c>
      <c r="L24" s="142">
        <v>3</v>
      </c>
      <c r="M24" s="141">
        <v>3</v>
      </c>
      <c r="N24" s="142">
        <v>4</v>
      </c>
      <c r="O24" s="141">
        <v>3</v>
      </c>
      <c r="P24" s="142">
        <v>5</v>
      </c>
      <c r="Q24" s="162">
        <v>5</v>
      </c>
      <c r="R24" s="142"/>
      <c r="S24" s="142"/>
      <c r="T24" s="142">
        <v>3</v>
      </c>
    </row>
    <row r="25" spans="1:20" s="79" customFormat="1" ht="216.75" x14ac:dyDescent="0.25">
      <c r="A25" s="78" t="str">
        <f>Evaluation!A9</f>
        <v>Product Investment</v>
      </c>
      <c r="B25" s="78" t="str">
        <f>Evaluation!B9</f>
        <v>What percentage of revenue is devoted to maturing the product?</v>
      </c>
      <c r="C25" s="78" t="str">
        <f>Evaluation!C9</f>
        <v>5 = Devotes more than 20% of revenue on product development and R&amp;D. 
4 =Devotes between 18% and 20% of revenue on product development and R&amp;D.
3 = Devotes between 15% and 18% of revenue on product development and R&amp;D.
2 = Devotes between 10% and 15% of revenue on product development and R&amp;D.
1 = Devotes between 5% and 10% of revenue on product development and R&amp;D.
0 = Devotes less than 5% of revenue on product development and R&amp;D.</v>
      </c>
      <c r="D25" s="179">
        <f>Scoring!E24</f>
        <v>0.2</v>
      </c>
      <c r="E25" s="148">
        <v>5</v>
      </c>
      <c r="F25" s="132">
        <f t="shared" si="0"/>
        <v>4.666666666666667</v>
      </c>
      <c r="G25" s="132" t="s">
        <v>559</v>
      </c>
      <c r="H25" s="78"/>
      <c r="I25" s="141">
        <v>4</v>
      </c>
      <c r="J25" s="142"/>
      <c r="K25" s="142">
        <v>5</v>
      </c>
      <c r="L25" s="142">
        <v>3</v>
      </c>
      <c r="M25" s="141">
        <v>5</v>
      </c>
      <c r="N25" s="142">
        <v>5</v>
      </c>
      <c r="O25" s="141">
        <v>5</v>
      </c>
      <c r="P25" s="142">
        <v>5</v>
      </c>
      <c r="Q25" s="162">
        <v>5</v>
      </c>
      <c r="R25" s="142"/>
      <c r="S25" s="142"/>
      <c r="T25" s="142">
        <v>5</v>
      </c>
    </row>
    <row r="26" spans="1:20" s="79" customFormat="1" ht="204" x14ac:dyDescent="0.25">
      <c r="A26" s="78" t="str">
        <f>Evaluation!A10</f>
        <v>Partnerships and trained resources</v>
      </c>
      <c r="B26" s="78" t="str">
        <f>Evaluation!B10</f>
        <v>How strong is the vendor's network of partners (e.g., number of named partners, delivery partners, sales networks, and third-party support services)? How many sales, presales, and R&amp;D staff are focused on  capabilities?</v>
      </c>
      <c r="C26" s="78" t="str">
        <f>Evaluation!C10</f>
        <v>5 = 4 plus more than 1,000 trained and certified partner resources.
4 = 3 plus extensive (100-plus) reseller, referral, technology, and consulting (25-plus) partners.
3 = 2 plus moderate (50-plus) reseller, referral, technology, and consulting (10-plus) partners that develop the product for the offering.
2 = 1 plus rapidly developing a set of partners.
1 = Basic partner support.
0 = No partnerships.</v>
      </c>
      <c r="D26" s="179">
        <f>Scoring!E25</f>
        <v>0.1</v>
      </c>
      <c r="E26" s="148">
        <v>2</v>
      </c>
      <c r="F26" s="132">
        <f t="shared" si="0"/>
        <v>2</v>
      </c>
      <c r="G26" s="132" t="s">
        <v>560</v>
      </c>
      <c r="H26" s="78"/>
      <c r="I26" s="141">
        <v>2</v>
      </c>
      <c r="J26" s="142"/>
      <c r="K26" s="142">
        <v>2</v>
      </c>
      <c r="L26" s="142">
        <v>2</v>
      </c>
      <c r="M26" s="141">
        <v>2</v>
      </c>
      <c r="N26" s="142">
        <v>2</v>
      </c>
      <c r="O26" s="141">
        <v>2</v>
      </c>
      <c r="P26" s="142">
        <v>2</v>
      </c>
      <c r="Q26" s="162">
        <v>2</v>
      </c>
      <c r="R26" s="142"/>
      <c r="S26" s="142"/>
      <c r="T26" s="142">
        <v>2</v>
      </c>
    </row>
    <row r="27" spans="1:20" s="79" customFormat="1" ht="293.25" x14ac:dyDescent="0.25">
      <c r="A27" s="78" t="str">
        <f>Evaluation!A11</f>
        <v>Key Differentiators</v>
      </c>
      <c r="B27" s="78" t="str">
        <f>Evaluation!B11</f>
        <v xml:space="preserve">What differentiates this vendor in relation to the utilities space? </v>
      </c>
      <c r="C27" s="78" t="str">
        <f>Evaluation!C11</f>
        <v>5 = The vendor has a significant experience delivering utility specific functionality that makes it the undisputed leadership for this capability.  
4 = The vendor has in on a trajectory to rival current leadership for this capability.
3 = The vendor has an  innovation  track that is in alignment with utility requirements.
2 = The vendor has some innovation that could be leveraged for utility based work.
1 = The vendor lacks focus on the utility space.
0 = The vendor does not have utility specific innovation track.</v>
      </c>
      <c r="D27" s="179">
        <f>Scoring!E26</f>
        <v>0.1</v>
      </c>
      <c r="E27" s="148">
        <v>4</v>
      </c>
      <c r="F27" s="132">
        <f t="shared" si="0"/>
        <v>2.8888888888888888</v>
      </c>
      <c r="G27" s="132" t="s">
        <v>561</v>
      </c>
      <c r="H27" s="78"/>
      <c r="I27" s="141">
        <v>2</v>
      </c>
      <c r="J27" s="142"/>
      <c r="K27" s="142">
        <v>3</v>
      </c>
      <c r="L27" s="144">
        <v>2</v>
      </c>
      <c r="M27" s="141">
        <v>2</v>
      </c>
      <c r="N27" s="142">
        <v>3</v>
      </c>
      <c r="O27" s="141">
        <v>4</v>
      </c>
      <c r="P27" s="142">
        <v>4</v>
      </c>
      <c r="Q27" s="162">
        <v>4</v>
      </c>
      <c r="R27" s="142"/>
      <c r="S27" s="142"/>
      <c r="T27" s="142">
        <v>2</v>
      </c>
    </row>
    <row r="28" spans="1:20" s="79" customFormat="1" ht="153" x14ac:dyDescent="0.25">
      <c r="A28" s="78" t="str">
        <f>Evaluation!A12</f>
        <v>Product Roadmap</v>
      </c>
      <c r="B28" s="78" t="str">
        <f>Evaluation!B12</f>
        <v>Does the vendor has well thought out Product Roadmap published based on business challenges in US geography?
Does each version in roadmap contains expected features and enhancements in detail?
What enhancements is the vendor planning for its platform for the next 12 to 18 months?</v>
      </c>
      <c r="C28" s="78" t="str">
        <f>Evaluation!C12</f>
        <v>5 = Long term roadmap published and aligns with PG&amp;E goals
3 = Near term (&lt;= 2 years) roadmap published
1 = No visibility beyond next future version
0 = No visibility of future releases</v>
      </c>
      <c r="D28" s="179">
        <f>Scoring!E27</f>
        <v>0.2</v>
      </c>
      <c r="E28" s="148">
        <v>5</v>
      </c>
      <c r="F28" s="132">
        <f t="shared" si="0"/>
        <v>3.2222222222222223</v>
      </c>
      <c r="G28" s="132" t="s">
        <v>562</v>
      </c>
      <c r="H28" s="78"/>
      <c r="I28" s="141">
        <v>1</v>
      </c>
      <c r="J28" s="142"/>
      <c r="K28" s="142">
        <v>3</v>
      </c>
      <c r="L28" s="144">
        <v>5</v>
      </c>
      <c r="M28" s="141">
        <v>3</v>
      </c>
      <c r="N28" s="142">
        <v>3</v>
      </c>
      <c r="O28" s="141">
        <v>3</v>
      </c>
      <c r="P28" s="142">
        <v>5</v>
      </c>
      <c r="Q28" s="162">
        <v>3</v>
      </c>
      <c r="R28" s="142"/>
      <c r="S28" s="142"/>
      <c r="T28" s="142">
        <v>3</v>
      </c>
    </row>
    <row r="29" spans="1:20" s="79" customFormat="1" ht="25.5" x14ac:dyDescent="0.25">
      <c r="A29" s="78" t="str">
        <f>Evaluation!A13</f>
        <v>Enterprise Strategy</v>
      </c>
      <c r="B29" s="78" t="str">
        <f>Evaluation!B13</f>
        <v>Does the company's strategy align with PG&amp;E Enterprise Vision and Long term strategy?</v>
      </c>
      <c r="C29" s="78" t="str">
        <f>Evaluation!C13</f>
        <v>5 = Yes, it has alignment with Enterprise Vision
0 = No, this application doesn't align with long term vision and strategy</v>
      </c>
      <c r="D29" s="179">
        <f>Scoring!E28</f>
        <v>0.2</v>
      </c>
      <c r="E29" s="84"/>
      <c r="F29" s="132">
        <f t="shared" si="0"/>
        <v>0</v>
      </c>
      <c r="G29" s="92"/>
      <c r="H29" s="78"/>
      <c r="I29" s="141">
        <v>0</v>
      </c>
      <c r="J29" s="142"/>
      <c r="K29" s="142">
        <v>0</v>
      </c>
      <c r="L29" s="142">
        <v>0</v>
      </c>
      <c r="M29" s="142">
        <v>0</v>
      </c>
      <c r="N29" s="142">
        <v>0</v>
      </c>
      <c r="O29" s="142">
        <v>0</v>
      </c>
      <c r="P29" s="142"/>
      <c r="Q29" s="162">
        <v>0</v>
      </c>
      <c r="R29" s="142"/>
      <c r="S29" s="142"/>
      <c r="T29" s="142">
        <v>0</v>
      </c>
    </row>
    <row r="30" spans="1:20" s="79" customFormat="1" x14ac:dyDescent="0.25">
      <c r="A30" s="74" t="str">
        <f>Evaluation!A14</f>
        <v>Customer Base</v>
      </c>
      <c r="B30" s="74"/>
      <c r="C30" s="74"/>
      <c r="D30" s="81">
        <f>Scoring!D29</f>
        <v>0.25</v>
      </c>
      <c r="E30" s="74"/>
      <c r="F30" s="132"/>
      <c r="G30" s="93"/>
      <c r="H30" s="74"/>
      <c r="I30" s="141"/>
      <c r="J30" s="142"/>
      <c r="K30" s="142"/>
      <c r="L30" s="142"/>
      <c r="M30" s="142"/>
      <c r="N30" s="142"/>
      <c r="O30" s="142"/>
      <c r="P30" s="142"/>
      <c r="Q30" s="142" t="s">
        <v>563</v>
      </c>
      <c r="R30" s="142"/>
      <c r="S30" s="142"/>
      <c r="T30" s="142"/>
    </row>
    <row r="31" spans="1:20" s="79" customFormat="1" ht="76.5" x14ac:dyDescent="0.25">
      <c r="A31" s="78" t="str">
        <f>Evaluation!A15</f>
        <v>General Customers</v>
      </c>
      <c r="B31" s="78" t="str">
        <f>Evaluation!B15</f>
        <v>How many client logos does the vendor have?
Provide references.</v>
      </c>
      <c r="C31" s="78" t="str">
        <f>Evaluation!C15</f>
        <v>5 = 401+ client logos 
4 = 301 to 400 logos
3 = 201 to 300 logos
2 = 101 to 200 logos
1 = 100 or fewer logos
0 = The vendor did not disclose.</v>
      </c>
      <c r="D31" s="179">
        <f>Scoring!E30</f>
        <v>0.2</v>
      </c>
      <c r="E31" s="148">
        <v>1</v>
      </c>
      <c r="F31" s="132">
        <f t="shared" si="0"/>
        <v>1</v>
      </c>
      <c r="G31" s="132" t="s">
        <v>564</v>
      </c>
      <c r="H31" s="78"/>
      <c r="I31" s="141">
        <v>1</v>
      </c>
      <c r="J31" s="142"/>
      <c r="K31" s="142">
        <v>1</v>
      </c>
      <c r="L31" s="144">
        <v>1</v>
      </c>
      <c r="M31" s="142">
        <v>1</v>
      </c>
      <c r="N31" s="142">
        <v>1</v>
      </c>
      <c r="O31" s="142">
        <v>1</v>
      </c>
      <c r="P31" s="142">
        <v>1</v>
      </c>
      <c r="Q31" s="162">
        <v>1</v>
      </c>
      <c r="R31" s="142"/>
      <c r="S31" s="142"/>
      <c r="T31" s="142">
        <v>1</v>
      </c>
    </row>
    <row r="32" spans="1:20" s="79" customFormat="1" ht="76.5" x14ac:dyDescent="0.25">
      <c r="A32" s="78" t="str">
        <f>Evaluation!A16</f>
        <v>Revenues</v>
      </c>
      <c r="B32" s="78" t="str">
        <f>Evaluation!B16</f>
        <v xml:space="preserve">What were the vendor's total revenues attributable to its latest offering (in the Work Management product line) in the last fiscal year? </v>
      </c>
      <c r="C32" s="78" t="str">
        <f>Evaluation!C16</f>
        <v>5 = The vendor has $50 million or more in annual revenue.
4 = The vendor has $25 million to less than $50 million in annual revenue.
3 = The vendor has $10 million to less than $25 million in annual revenue.
2 = The vendor has $5 million to less than $10 million in annual revenue.
1 = The vendor has less than $5 million in annual revenue.
0 = The vendor has limited revenue, or the vendor did not disclose.</v>
      </c>
      <c r="D32" s="179">
        <f>Scoring!E31</f>
        <v>0.2</v>
      </c>
      <c r="E32" s="148">
        <v>1</v>
      </c>
      <c r="F32" s="132">
        <f t="shared" si="0"/>
        <v>1</v>
      </c>
      <c r="G32" s="132" t="s">
        <v>565</v>
      </c>
      <c r="H32" s="78"/>
      <c r="I32" s="141">
        <v>1</v>
      </c>
      <c r="J32" s="142"/>
      <c r="K32" s="142">
        <v>1</v>
      </c>
      <c r="L32" s="144">
        <v>1</v>
      </c>
      <c r="M32" s="142">
        <v>1</v>
      </c>
      <c r="N32" s="142">
        <v>1</v>
      </c>
      <c r="O32" s="142">
        <v>1</v>
      </c>
      <c r="P32" s="142">
        <v>1</v>
      </c>
      <c r="Q32" s="162">
        <v>1</v>
      </c>
      <c r="R32" s="142"/>
      <c r="S32" s="142"/>
      <c r="T32" s="142">
        <v>1</v>
      </c>
    </row>
    <row r="33" spans="1:20" s="79" customFormat="1" ht="76.5" x14ac:dyDescent="0.25">
      <c r="A33" s="78" t="str">
        <f>Evaluation!A17</f>
        <v>Deployment Scale</v>
      </c>
      <c r="B33" s="78" t="str">
        <f>Evaluation!B17</f>
        <v>What is their largest deployment?
How many active users?</v>
      </c>
      <c r="C33" s="78" t="str">
        <f>Evaluation!C17</f>
        <v>5 =  30,000+ active users.
4 = 10,000 to 30,000 active users.
3 =  1,000 to 10,000 active users.
2 = 500 to 1000 active users.
1 = 100 to 500 active users.
0 = less than 100 active users.</v>
      </c>
      <c r="D33" s="179">
        <f>Scoring!E32</f>
        <v>0.2</v>
      </c>
      <c r="E33" s="148">
        <v>1</v>
      </c>
      <c r="F33" s="132">
        <f t="shared" si="0"/>
        <v>1</v>
      </c>
      <c r="G33" s="132" t="s">
        <v>566</v>
      </c>
      <c r="H33" s="78"/>
      <c r="I33" s="141">
        <v>1</v>
      </c>
      <c r="J33" s="142"/>
      <c r="K33" s="142">
        <v>1</v>
      </c>
      <c r="L33" s="144">
        <v>1</v>
      </c>
      <c r="M33" s="142">
        <v>1</v>
      </c>
      <c r="N33" s="142">
        <v>1</v>
      </c>
      <c r="O33" s="142">
        <v>1</v>
      </c>
      <c r="P33" s="142">
        <v>1</v>
      </c>
      <c r="Q33" s="162">
        <v>1</v>
      </c>
      <c r="R33" s="142"/>
      <c r="S33" s="142"/>
      <c r="T33" s="142">
        <v>1</v>
      </c>
    </row>
    <row r="34" spans="1:20" s="79" customFormat="1" ht="76.5" x14ac:dyDescent="0.25">
      <c r="A34" s="78" t="str">
        <f>Evaluation!A18</f>
        <v>Mobile Implementation Scale</v>
      </c>
      <c r="B34" s="78" t="str">
        <f>Evaluation!B18</f>
        <v>How many devices have been deployed in the field?</v>
      </c>
      <c r="C34" s="78" t="str">
        <f>Evaluation!C18</f>
        <v>5 = 10,000+ mobile devices running software deployed
4 = 5,000 to 10,000 mobile devices
3 =  1,000 to 5,000 mobile devices
2 = 500 to 1000 mobile devices
1 = 100 to 500 mobile devices
0 = less than 100 mobile devices</v>
      </c>
      <c r="D34" s="179">
        <f>Scoring!E33</f>
        <v>0.2</v>
      </c>
      <c r="E34" s="148">
        <v>0</v>
      </c>
      <c r="F34" s="132">
        <f t="shared" si="0"/>
        <v>0</v>
      </c>
      <c r="G34" s="132" t="s">
        <v>567</v>
      </c>
      <c r="H34" s="78"/>
      <c r="I34" s="141">
        <v>0</v>
      </c>
      <c r="J34" s="142"/>
      <c r="K34" s="142">
        <v>0</v>
      </c>
      <c r="L34" s="144">
        <v>0</v>
      </c>
      <c r="M34" s="142">
        <v>0</v>
      </c>
      <c r="N34" s="142">
        <v>0</v>
      </c>
      <c r="O34" s="142">
        <v>0</v>
      </c>
      <c r="P34" s="142">
        <v>0</v>
      </c>
      <c r="Q34" s="162">
        <v>0</v>
      </c>
      <c r="R34" s="142"/>
      <c r="S34" s="142"/>
      <c r="T34" s="142">
        <v>0</v>
      </c>
    </row>
    <row r="35" spans="1:20" s="79" customFormat="1" ht="76.5" x14ac:dyDescent="0.25">
      <c r="A35" s="78" t="str">
        <f>Evaluation!A19</f>
        <v>Utility Footprint</v>
      </c>
      <c r="B35" s="78" t="str">
        <f>Evaluation!B19</f>
        <v>What are the number of utilities currently using the product?</v>
      </c>
      <c r="C35" s="78" t="str">
        <f>Evaluation!C19</f>
        <v>5 = 301+ utility client logos
4 = 201 to 300 utility logos
3 = 101 to 200 utility logos
2 = 51 to 100 utility logos
1 = 50 or 25 utility logos
0 = 25 or less utility logos</v>
      </c>
      <c r="D35" s="179">
        <f>Scoring!E34</f>
        <v>0.2</v>
      </c>
      <c r="E35" s="148">
        <v>0</v>
      </c>
      <c r="F35" s="132">
        <f t="shared" si="0"/>
        <v>0</v>
      </c>
      <c r="G35" s="132" t="s">
        <v>568</v>
      </c>
      <c r="H35" s="78"/>
      <c r="I35" s="141">
        <v>0</v>
      </c>
      <c r="J35" s="142"/>
      <c r="K35" s="142">
        <v>0</v>
      </c>
      <c r="L35" s="144">
        <v>0</v>
      </c>
      <c r="M35" s="142">
        <v>0</v>
      </c>
      <c r="N35" s="142">
        <v>0</v>
      </c>
      <c r="O35" s="142">
        <v>0</v>
      </c>
      <c r="P35" s="142">
        <v>0</v>
      </c>
      <c r="Q35" s="162">
        <v>0</v>
      </c>
      <c r="R35" s="142"/>
      <c r="S35" s="142"/>
      <c r="T35" s="142">
        <v>0</v>
      </c>
    </row>
    <row r="36" spans="1:20" s="79" customFormat="1" collapsed="1" x14ac:dyDescent="0.25">
      <c r="A36" s="74" t="str">
        <f>Evaluation!A20</f>
        <v>Customer Support</v>
      </c>
      <c r="B36" s="74"/>
      <c r="C36" s="74"/>
      <c r="D36" s="81">
        <f>Scoring!D35</f>
        <v>0.25</v>
      </c>
      <c r="E36" s="74"/>
      <c r="F36" s="74"/>
      <c r="G36" s="93"/>
      <c r="H36" s="74"/>
      <c r="I36" s="141"/>
      <c r="J36" s="142"/>
      <c r="K36" s="142"/>
      <c r="L36" s="142"/>
      <c r="M36" s="142"/>
      <c r="N36" s="142"/>
      <c r="O36" s="142"/>
      <c r="P36" s="142"/>
      <c r="Q36" s="142" t="s">
        <v>563</v>
      </c>
      <c r="R36" s="142"/>
      <c r="S36" s="142"/>
      <c r="T36" s="142"/>
    </row>
    <row r="37" spans="1:20" s="79" customFormat="1" ht="255" x14ac:dyDescent="0.25">
      <c r="A37" s="78" t="str">
        <f>Evaluation!A21</f>
        <v>Engagement Model</v>
      </c>
      <c r="B37" s="78" t="str">
        <f>Evaluation!B21</f>
        <v>How does the vendor integrate support through an engagement model?  Including pre-sales, implementation support, ongoing success support, periodic performance enhancing consulting, alignment with adjacent vendors to support integrations.</v>
      </c>
      <c r="C37" s="78" t="str">
        <f>Evaluation!C21</f>
        <v>5 = Vendor has an highly integrated support model,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7" s="179">
        <f>Scoring!E36</f>
        <v>0.2</v>
      </c>
      <c r="E37" s="148">
        <v>4</v>
      </c>
      <c r="F37" s="132">
        <f t="shared" si="0"/>
        <v>3.8888888888888888</v>
      </c>
      <c r="G37" s="132" t="s">
        <v>569</v>
      </c>
      <c r="H37" s="78"/>
      <c r="I37" s="141">
        <v>5</v>
      </c>
      <c r="J37" s="142"/>
      <c r="K37" s="142">
        <v>4</v>
      </c>
      <c r="L37" s="144">
        <v>1</v>
      </c>
      <c r="M37" s="142">
        <v>4</v>
      </c>
      <c r="N37" s="142">
        <v>4</v>
      </c>
      <c r="O37" s="142">
        <v>4</v>
      </c>
      <c r="P37" s="142">
        <v>4</v>
      </c>
      <c r="Q37" s="162">
        <v>5</v>
      </c>
      <c r="R37" s="142"/>
      <c r="S37" s="142"/>
      <c r="T37" s="142">
        <v>4</v>
      </c>
    </row>
    <row r="38" spans="1:20" s="79" customFormat="1" ht="153" x14ac:dyDescent="0.25">
      <c r="A38" s="78" t="str">
        <f>Evaluation!A22</f>
        <v>Change Management Process</v>
      </c>
      <c r="B38" s="78" t="str">
        <f>Evaluation!B22</f>
        <v>How does the vendor engage customers to identify, prioritize and implement requested product enhancement?</v>
      </c>
      <c r="C38" s="78" t="str">
        <f>Evaluation!C22</f>
        <v>5 = Vendor has an highly coordinated change process that is transparent ,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8" s="179">
        <f>Scoring!E37</f>
        <v>0.2</v>
      </c>
      <c r="E38" s="148">
        <v>5</v>
      </c>
      <c r="F38" s="132">
        <f t="shared" si="0"/>
        <v>4.8888888888888893</v>
      </c>
      <c r="G38" s="132" t="s">
        <v>570</v>
      </c>
      <c r="H38" s="78"/>
      <c r="I38" s="141">
        <v>5</v>
      </c>
      <c r="J38" s="142"/>
      <c r="K38" s="142">
        <v>5</v>
      </c>
      <c r="L38" s="144">
        <v>5</v>
      </c>
      <c r="M38" s="142">
        <v>5</v>
      </c>
      <c r="N38" s="142">
        <v>4</v>
      </c>
      <c r="O38" s="142">
        <v>5</v>
      </c>
      <c r="P38" s="142">
        <v>5</v>
      </c>
      <c r="Q38" s="162">
        <v>5</v>
      </c>
      <c r="R38" s="142"/>
      <c r="S38" s="142"/>
      <c r="T38" s="142">
        <v>5</v>
      </c>
    </row>
    <row r="39" spans="1:20" s="79" customFormat="1" ht="89.25" x14ac:dyDescent="0.25">
      <c r="A39" s="78" t="str">
        <f>Evaluation!A23</f>
        <v>Upgrade</v>
      </c>
      <c r="B39" s="78" t="str">
        <f>Evaluation!B23</f>
        <v>Describe the process and indicative costs associated with a major upgrade. How are customizations handled? Are software upgrades included in the annual maintenance fee (if applicable)?</v>
      </c>
      <c r="C39" s="78" t="str">
        <f>Evaluation!C23</f>
        <v>5= Major or minor version upgrades does not involve any dedicated effort other than a utility run which  brings all configurations and customizations; upgrade run &amp; validation is involved in SaaS subscription cost
1 =   Major or minor version upgrades involve  dedicated effort to upgrade and migrate custom components and perform validations;  SaaS subscription cost involves only Utility run , migration services and validation to be done by customer / service partner</v>
      </c>
      <c r="D39" s="179">
        <f>Scoring!E38</f>
        <v>0.1</v>
      </c>
      <c r="E39" s="148">
        <v>5</v>
      </c>
      <c r="F39" s="132">
        <f t="shared" si="0"/>
        <v>5</v>
      </c>
      <c r="G39" s="132" t="s">
        <v>571</v>
      </c>
      <c r="H39" s="78"/>
      <c r="I39" s="141">
        <v>5</v>
      </c>
      <c r="J39" s="142"/>
      <c r="K39" s="142">
        <v>5</v>
      </c>
      <c r="L39" s="144">
        <v>5</v>
      </c>
      <c r="M39" s="142">
        <v>5</v>
      </c>
      <c r="N39" s="142">
        <v>5</v>
      </c>
      <c r="O39" s="142">
        <v>5</v>
      </c>
      <c r="P39" s="142">
        <v>5</v>
      </c>
      <c r="Q39" s="162">
        <v>5</v>
      </c>
      <c r="R39" s="142"/>
      <c r="S39" s="142"/>
      <c r="T39" s="142">
        <v>5</v>
      </c>
    </row>
    <row r="40" spans="1:20" s="79" customFormat="1" ht="153" x14ac:dyDescent="0.25">
      <c r="A40" s="78" t="str">
        <f>Evaluation!A24</f>
        <v>Release Cadence</v>
      </c>
      <c r="B40" s="78" t="str">
        <f>Evaluation!B24</f>
        <v>How often are upgrades to your product released? What is the usual support period and notification before a release is sunseted? If there is a cloud component, do upgrades involve coordination with customer schedules?</v>
      </c>
      <c r="C40" s="78" t="str">
        <f>Evaluation!C24</f>
        <v>5= Product roadmaps are defined for every year with version upgrades planned along with new feature roll outs. Company Invite customers and partners for Beta and comply to published details;, conduct enablement sessions; Release patches and hot fixes to keep product stable and usable with detailed documentation; For SaaS products, customer has a stake in when releases are deployed
3=  Road maps are not published but release major/minor version upgrade every quarter; Release patches and hot fixes for issues reported as product bugs, for SaaS products release slots are given to customer to chose from 
1=  Version upgrades are not planned, but grouped and released when appropriate, support with hot fixes for issues reported, for SaaS products vendor rolls out releases at their discretion</v>
      </c>
      <c r="D40" s="179">
        <f>Scoring!E39</f>
        <v>0.1</v>
      </c>
      <c r="E40" s="148">
        <v>4</v>
      </c>
      <c r="F40" s="132">
        <f t="shared" si="0"/>
        <v>3.8888888888888888</v>
      </c>
      <c r="G40" s="132" t="s">
        <v>572</v>
      </c>
      <c r="H40" s="78"/>
      <c r="I40" s="141">
        <v>5</v>
      </c>
      <c r="J40" s="142"/>
      <c r="K40" s="142">
        <v>4</v>
      </c>
      <c r="L40" s="144">
        <v>4</v>
      </c>
      <c r="M40" s="142">
        <v>3</v>
      </c>
      <c r="N40" s="142">
        <v>3</v>
      </c>
      <c r="O40" s="142">
        <v>4</v>
      </c>
      <c r="P40" s="142">
        <v>4</v>
      </c>
      <c r="Q40" s="162">
        <v>5</v>
      </c>
      <c r="R40" s="142"/>
      <c r="S40" s="142"/>
      <c r="T40" s="142">
        <v>3</v>
      </c>
    </row>
    <row r="41" spans="1:20" s="79" customFormat="1" ht="76.5" x14ac:dyDescent="0.25">
      <c r="A41" s="78" t="str">
        <f>Evaluation!A25</f>
        <v>Implementations</v>
      </c>
      <c r="B41" s="78" t="str">
        <f>Evaluation!B25</f>
        <v>How many Work Management applications has the vendor sold to date?  How many Work Management applications has the vendor sold in the last 5 years?</v>
      </c>
      <c r="C41" s="78" t="str">
        <f>Evaluation!C25</f>
        <v>5 = 501+ total applications and 100+ applications in the last 5 years
4 = 401 to 500 total applications and 75-99 applications in the last 5 years
3 = 301 to 400 total applications and 50-74 applications in the last 5 years
2 = 101 to 300 total applications and 25 - 49 applications in the last 5 years
1 = 101 or fewer total applications and 1 - 24 applications in the last 5 years
0 = The vendor did not disclose.</v>
      </c>
      <c r="D41" s="179">
        <f>Scoring!E40</f>
        <v>0.1</v>
      </c>
      <c r="E41" s="148">
        <v>2</v>
      </c>
      <c r="F41" s="132">
        <f t="shared" si="0"/>
        <v>1.8888888888888888</v>
      </c>
      <c r="G41" s="132" t="s">
        <v>573</v>
      </c>
      <c r="H41" s="78"/>
      <c r="I41" s="141">
        <v>2</v>
      </c>
      <c r="J41" s="142"/>
      <c r="K41" s="142">
        <v>2</v>
      </c>
      <c r="L41" s="144">
        <v>2</v>
      </c>
      <c r="M41" s="142">
        <v>1</v>
      </c>
      <c r="N41" s="142">
        <v>2</v>
      </c>
      <c r="O41" s="142">
        <v>2</v>
      </c>
      <c r="P41" s="142">
        <v>2</v>
      </c>
      <c r="Q41" s="162">
        <v>2</v>
      </c>
      <c r="R41" s="142"/>
      <c r="S41" s="142"/>
      <c r="T41" s="142">
        <v>2</v>
      </c>
    </row>
    <row r="42" spans="1:20" s="79" customFormat="1" ht="127.5" x14ac:dyDescent="0.25">
      <c r="A42" s="78" t="str">
        <f>Evaluation!A26</f>
        <v>Tech Support Levels</v>
      </c>
      <c r="B42" s="78" t="str">
        <f>Evaluation!B26</f>
        <v>What is the support model (e.g. Platinum, Gold)?
Support models provides access to product roadmap, knowledge center, connects with dedicated functional and Technical Support group to work on enhancements, involvement in beta suggestions, fix packs and patches for issues reported, escalation matrix for support on issues, agreed SLA for product fix turnarounds  etc.</v>
      </c>
      <c r="C42" s="78" t="str">
        <f>Evaluation!C26</f>
        <v>5 = Platinum
3 = Gold
2 = Portal based support mechanism
0 = Ad hoc support mechanism defined</v>
      </c>
      <c r="D42" s="179">
        <f>Scoring!E41</f>
        <v>0.1</v>
      </c>
      <c r="E42" s="148">
        <v>5</v>
      </c>
      <c r="F42" s="132">
        <f t="shared" si="0"/>
        <v>5</v>
      </c>
      <c r="G42" s="132" t="s">
        <v>574</v>
      </c>
      <c r="H42" s="78"/>
      <c r="I42" s="141">
        <v>5</v>
      </c>
      <c r="J42" s="142"/>
      <c r="K42" s="142">
        <v>5</v>
      </c>
      <c r="L42" s="144">
        <v>5</v>
      </c>
      <c r="M42" s="142">
        <v>5</v>
      </c>
      <c r="N42" s="142">
        <v>5</v>
      </c>
      <c r="O42" s="142">
        <v>5</v>
      </c>
      <c r="P42" s="142">
        <v>5</v>
      </c>
      <c r="Q42" s="162">
        <v>5</v>
      </c>
      <c r="R42" s="142"/>
      <c r="S42" s="142"/>
      <c r="T42" s="142">
        <v>5</v>
      </c>
    </row>
    <row r="43" spans="1:20" s="79" customFormat="1" ht="25.5" x14ac:dyDescent="0.25">
      <c r="A43" s="78" t="str">
        <f>Evaluation!A27</f>
        <v>Vendor Support Window</v>
      </c>
      <c r="B43" s="78" t="str">
        <f>Evaluation!B27</f>
        <v>What is the support window covering US PST business hours?</v>
      </c>
      <c r="C43" s="78" t="str">
        <f>Evaluation!C27</f>
        <v>5 = Completely covered
0 = Not completely covered</v>
      </c>
      <c r="D43" s="179">
        <f>Scoring!E42</f>
        <v>0.1</v>
      </c>
      <c r="E43" s="148">
        <v>5</v>
      </c>
      <c r="F43" s="132">
        <f t="shared" si="0"/>
        <v>4.4444444444444446</v>
      </c>
      <c r="G43" s="132" t="s">
        <v>575</v>
      </c>
      <c r="H43" s="78"/>
      <c r="I43" s="141">
        <v>5</v>
      </c>
      <c r="J43" s="142"/>
      <c r="K43" s="142">
        <v>5</v>
      </c>
      <c r="L43" s="144">
        <v>5</v>
      </c>
      <c r="M43" s="142">
        <v>5</v>
      </c>
      <c r="N43" s="142">
        <v>0</v>
      </c>
      <c r="O43" s="142">
        <v>5</v>
      </c>
      <c r="P43" s="142">
        <v>5</v>
      </c>
      <c r="Q43" s="162">
        <v>5</v>
      </c>
      <c r="R43" s="142"/>
      <c r="S43" s="142"/>
      <c r="T43" s="142">
        <v>5</v>
      </c>
    </row>
    <row r="44" spans="1:20" s="79" customFormat="1" ht="38.25" x14ac:dyDescent="0.25">
      <c r="A44" s="78" t="str">
        <f>Evaluation!A28</f>
        <v>Internal PG&amp;E support</v>
      </c>
      <c r="B44" s="78" t="str">
        <f>Evaluation!B28</f>
        <v>What is the support model for the application within PG&amp;E?</v>
      </c>
      <c r="C44" s="78" t="str">
        <f>Evaluation!C28</f>
        <v>5=PG&amp;E already has internal teams stood up that can support VM
3=internal support team exists but does not support capabilities of VM
0=no existing internal support</v>
      </c>
      <c r="D44" s="179">
        <f>Scoring!E43</f>
        <v>0.1</v>
      </c>
      <c r="E44" s="84"/>
      <c r="F44" s="132">
        <f t="shared" si="0"/>
        <v>0</v>
      </c>
      <c r="G44" s="92"/>
      <c r="H44" s="78"/>
      <c r="I44" s="141">
        <v>0</v>
      </c>
      <c r="J44" s="142"/>
      <c r="K44" s="142">
        <v>0</v>
      </c>
      <c r="L44" s="142">
        <v>0</v>
      </c>
      <c r="M44" s="142">
        <v>0</v>
      </c>
      <c r="N44" s="142">
        <v>0</v>
      </c>
      <c r="O44" s="142">
        <v>0</v>
      </c>
      <c r="P44" s="142">
        <v>0</v>
      </c>
      <c r="Q44" s="142">
        <v>0</v>
      </c>
      <c r="R44" s="142"/>
      <c r="S44" s="142"/>
      <c r="T44" s="142">
        <v>0</v>
      </c>
    </row>
    <row r="45" spans="1:20" x14ac:dyDescent="0.2">
      <c r="A45" s="54" t="str">
        <f>Evaluation!A29</f>
        <v>Technical</v>
      </c>
      <c r="B45" s="54"/>
      <c r="C45" s="54"/>
      <c r="D45" s="65">
        <f>Scoring!C44</f>
        <v>0.3</v>
      </c>
      <c r="E45" s="55"/>
      <c r="F45" s="55"/>
      <c r="G45" s="90"/>
      <c r="H45" s="54"/>
      <c r="I45" s="141"/>
      <c r="J45" s="142"/>
      <c r="K45" s="142"/>
      <c r="L45" s="142"/>
      <c r="M45" s="142"/>
      <c r="N45" s="142"/>
      <c r="O45" s="142"/>
      <c r="P45" s="142"/>
      <c r="Q45" s="142"/>
      <c r="R45" s="142"/>
      <c r="S45" s="142"/>
      <c r="T45" s="142"/>
    </row>
    <row r="46" spans="1:20" s="79" customFormat="1" collapsed="1" x14ac:dyDescent="0.25">
      <c r="A46" s="74" t="str">
        <f>Evaluation!A30</f>
        <v>Configuration and Extensions</v>
      </c>
      <c r="B46" s="74"/>
      <c r="C46" s="74"/>
      <c r="D46" s="67">
        <f>Scoring!D45</f>
        <v>0.05</v>
      </c>
      <c r="E46" s="74"/>
      <c r="F46" s="74"/>
      <c r="G46" s="94"/>
      <c r="H46" s="75"/>
      <c r="I46" s="141"/>
      <c r="J46" s="142"/>
      <c r="K46" s="142"/>
      <c r="L46" s="142"/>
      <c r="M46" s="142"/>
      <c r="N46" s="142"/>
      <c r="O46" s="142"/>
      <c r="P46" s="142"/>
      <c r="Q46" s="142"/>
      <c r="R46" s="142"/>
      <c r="S46" s="142"/>
      <c r="T46" s="142"/>
    </row>
    <row r="47" spans="1:20" s="79" customFormat="1" ht="229.5" x14ac:dyDescent="0.25">
      <c r="A47" s="78" t="str">
        <f>Evaluation!A31</f>
        <v>Customization Support</v>
      </c>
      <c r="B47" s="78" t="str">
        <f>Evaluation!B31</f>
        <v>Does the platform support enhancements and new feature development in product functions?</v>
      </c>
      <c r="C47" s="78" t="str">
        <f>Evaluation!C31</f>
        <v>5 = Configurable application and database design, enhance functionality via rules and scripting
3 = Configurable application and database design, enhance functionality via object level programming
2 = Configurable UI but functional enhancement is not supported by OEM
0 = No, not allowed; source library not shared</v>
      </c>
      <c r="D47" s="179">
        <f>Scoring!E46</f>
        <v>0.25</v>
      </c>
      <c r="E47" s="148">
        <v>5</v>
      </c>
      <c r="F47" s="132">
        <f t="shared" si="0"/>
        <v>3.875</v>
      </c>
      <c r="G47" s="132" t="s">
        <v>576</v>
      </c>
      <c r="H47" s="76"/>
      <c r="I47" s="141">
        <v>5</v>
      </c>
      <c r="J47" s="142"/>
      <c r="K47" s="142">
        <v>5</v>
      </c>
      <c r="L47" s="142">
        <v>3</v>
      </c>
      <c r="M47" s="142">
        <v>3</v>
      </c>
      <c r="N47" s="142">
        <v>5</v>
      </c>
      <c r="O47" s="142">
        <v>5</v>
      </c>
      <c r="P47" s="142"/>
      <c r="Q47" s="142"/>
      <c r="R47" s="142"/>
      <c r="S47" s="142">
        <v>2</v>
      </c>
      <c r="T47" s="142">
        <v>3</v>
      </c>
    </row>
    <row r="48" spans="1:20" s="79" customFormat="1" ht="293.25" x14ac:dyDescent="0.25">
      <c r="A48" s="78" t="str">
        <f>Evaluation!A32</f>
        <v>Workflow Design and Configuration</v>
      </c>
      <c r="B48" s="78" t="str">
        <f>Evaluation!B32</f>
        <v>Does the application have workflow design capabilities with  role/delegations, assignment view and navigation, workflow routing and actions?
How configurable is each workflow step?</v>
      </c>
      <c r="C48" s="78" t="str">
        <f>Evaluation!C32</f>
        <v>5 = Workflows can be designed and preconfigured workflows are available for common scenarios. Business can perform workflow configurations
3 =Workflow configurations require technical team to support business rule and workflow configuration
1= Not supported</v>
      </c>
      <c r="D48" s="179">
        <f>Scoring!E47</f>
        <v>0.25</v>
      </c>
      <c r="E48" s="148">
        <v>3</v>
      </c>
      <c r="F48" s="132">
        <f t="shared" si="0"/>
        <v>3</v>
      </c>
      <c r="G48" s="132" t="s">
        <v>577</v>
      </c>
      <c r="H48" s="77"/>
      <c r="I48" s="141">
        <v>3</v>
      </c>
      <c r="J48" s="142"/>
      <c r="K48" s="142">
        <v>3</v>
      </c>
      <c r="L48" s="142">
        <v>3</v>
      </c>
      <c r="M48" s="142">
        <v>3</v>
      </c>
      <c r="N48" s="142">
        <v>3</v>
      </c>
      <c r="O48" s="142">
        <v>3</v>
      </c>
      <c r="P48" s="142"/>
      <c r="Q48" s="142"/>
      <c r="R48" s="142"/>
      <c r="S48" s="142">
        <v>3</v>
      </c>
      <c r="T48" s="142">
        <v>3</v>
      </c>
    </row>
    <row r="49" spans="1:20" s="79" customFormat="1" ht="127.5" x14ac:dyDescent="0.25">
      <c r="A49" s="78" t="str">
        <f>Evaluation!A33</f>
        <v>Environment Management</v>
      </c>
      <c r="B49" s="78" t="str">
        <f>Evaluation!B33</f>
        <v>Describe the customization/configuration code development lifecycle. 
How are environments managed to ensure migrations between environments are complete?</v>
      </c>
      <c r="C49" s="78" t="str">
        <f>Evaluation!C33</f>
        <v>5 = Environment code and configuration migrations make use of industry leading tools
0 = no tools deployed</v>
      </c>
      <c r="D49" s="179">
        <f>Scoring!E48</f>
        <v>0.25</v>
      </c>
      <c r="E49" s="148">
        <v>5</v>
      </c>
      <c r="F49" s="132">
        <f t="shared" si="0"/>
        <v>4.875</v>
      </c>
      <c r="G49" s="132" t="s">
        <v>578</v>
      </c>
      <c r="H49" s="77"/>
      <c r="I49" s="141">
        <v>5</v>
      </c>
      <c r="J49" s="142"/>
      <c r="K49" s="142">
        <v>5</v>
      </c>
      <c r="L49" s="142">
        <v>5</v>
      </c>
      <c r="M49" s="142">
        <v>5</v>
      </c>
      <c r="N49" s="142">
        <v>5</v>
      </c>
      <c r="O49" s="142">
        <v>5</v>
      </c>
      <c r="P49" s="142"/>
      <c r="Q49" s="142"/>
      <c r="R49" s="142"/>
      <c r="S49" s="142">
        <v>4</v>
      </c>
      <c r="T49" s="142">
        <v>5</v>
      </c>
    </row>
    <row r="50" spans="1:20" s="79" customFormat="1" ht="140.25" x14ac:dyDescent="0.25">
      <c r="A50" s="78" t="str">
        <f>Evaluation!A34</f>
        <v>Configuration Management</v>
      </c>
      <c r="B50" s="78" t="str">
        <f>Evaluation!B34</f>
        <v>Describe how configurations are managed, including version control, backup &amp; recovery, what development and testing tools are available, and how do you control distribution to target systems?</v>
      </c>
      <c r="C50" s="78" t="str">
        <f>Evaluation!C34</f>
        <v>5 =  Development, Configuration management, test management, and DR plan make use of industry leading tools
0 = no tools deployed</v>
      </c>
      <c r="D50" s="179">
        <f>Scoring!E49</f>
        <v>0.25</v>
      </c>
      <c r="E50" s="148">
        <v>5</v>
      </c>
      <c r="F50" s="132">
        <f t="shared" si="0"/>
        <v>4.125</v>
      </c>
      <c r="G50" s="132" t="s">
        <v>579</v>
      </c>
      <c r="H50" s="77"/>
      <c r="I50" s="141">
        <v>5</v>
      </c>
      <c r="J50" s="142"/>
      <c r="K50" s="142">
        <v>5</v>
      </c>
      <c r="L50" s="142">
        <v>0</v>
      </c>
      <c r="M50" s="142">
        <v>5</v>
      </c>
      <c r="N50" s="142">
        <v>5</v>
      </c>
      <c r="O50" s="142">
        <v>5</v>
      </c>
      <c r="P50" s="142"/>
      <c r="Q50" s="142"/>
      <c r="R50" s="142"/>
      <c r="S50" s="142">
        <v>3</v>
      </c>
      <c r="T50" s="142">
        <v>5</v>
      </c>
    </row>
    <row r="51" spans="1:20" s="79" customFormat="1" collapsed="1" x14ac:dyDescent="0.25">
      <c r="A51" s="74" t="str">
        <f>Evaluation!A35</f>
        <v>Security</v>
      </c>
      <c r="B51" s="74"/>
      <c r="C51" s="74"/>
      <c r="D51" s="67">
        <f>Scoring!D50</f>
        <v>0.15</v>
      </c>
      <c r="E51" s="74"/>
      <c r="F51" s="132"/>
      <c r="G51" s="94"/>
      <c r="H51" s="75"/>
      <c r="I51" s="141"/>
      <c r="J51" s="142"/>
      <c r="K51" s="142"/>
      <c r="L51" s="142"/>
      <c r="M51" s="142"/>
      <c r="N51" s="142"/>
      <c r="O51" s="142"/>
      <c r="P51" s="142"/>
      <c r="Q51" s="142"/>
      <c r="R51" s="142"/>
      <c r="S51" s="142"/>
      <c r="T51" s="142"/>
    </row>
    <row r="52" spans="1:20" s="79" customFormat="1" ht="63.75" x14ac:dyDescent="0.25">
      <c r="A52" s="78" t="str">
        <f>Evaluation!A36</f>
        <v>Data Protection / CCPA Compliance</v>
      </c>
      <c r="B52" s="78" t="str">
        <f>Evaluation!B36</f>
        <v xml:space="preserve">
Is the application capable of ensuring data protection at all layers of the product?  (i.e. pseudonymize (can identify with additional data)/anonymize (cannot identify) personal data). 
Does the application support CCPA?</v>
      </c>
      <c r="C52" s="78" t="str">
        <f>Evaluation!C36</f>
        <v>5 = Yes supports data protection and supports CCPA data requirements
0 =No, do not support CCPA</v>
      </c>
      <c r="D52" s="179">
        <f>Scoring!E51</f>
        <v>0.15</v>
      </c>
      <c r="E52" s="148">
        <v>5</v>
      </c>
      <c r="F52" s="132">
        <f t="shared" si="0"/>
        <v>4</v>
      </c>
      <c r="G52" s="132" t="s">
        <v>580</v>
      </c>
      <c r="H52" s="77"/>
      <c r="I52" s="141">
        <v>3</v>
      </c>
      <c r="J52" s="142"/>
      <c r="K52" s="142">
        <v>5</v>
      </c>
      <c r="L52" s="142">
        <v>5</v>
      </c>
      <c r="M52" s="142">
        <v>5</v>
      </c>
      <c r="N52" s="142">
        <v>0</v>
      </c>
      <c r="O52" s="142">
        <v>5</v>
      </c>
      <c r="P52" s="142"/>
      <c r="Q52" s="142"/>
      <c r="R52" s="142">
        <v>3</v>
      </c>
      <c r="S52" s="142">
        <v>5</v>
      </c>
      <c r="T52" s="142">
        <v>5</v>
      </c>
    </row>
    <row r="53" spans="1:20" s="80" customFormat="1" ht="89.25" x14ac:dyDescent="0.25">
      <c r="A53" s="78" t="str">
        <f>Evaluation!A37</f>
        <v>Auditing</v>
      </c>
      <c r="B53" s="78" t="str">
        <f>Evaluation!B37</f>
        <v>Does the application have the ability to enable audit tracking to automatically capture updates made on significant fields/objects, and audit log to be viewed from the application?</v>
      </c>
      <c r="C53" s="78" t="str">
        <f>Evaluation!C37</f>
        <v>5 = Support enablement of audit tracking and reporting for required field/object and eSignature functions for audit enabled fields
3 = Supports configurable audit tracking for key fields but need to develop custom reporting mechanism
2 = Built in feature to maintain audit history for key fields - not configurable and no reporting capability
0 = No audit trail for overridden entries</v>
      </c>
      <c r="D53" s="179">
        <f>Scoring!E52</f>
        <v>0.15</v>
      </c>
      <c r="E53" s="148">
        <v>5</v>
      </c>
      <c r="F53" s="132">
        <f t="shared" si="0"/>
        <v>3.7777777777777777</v>
      </c>
      <c r="G53" s="132" t="s">
        <v>581</v>
      </c>
      <c r="H53" s="77"/>
      <c r="I53" s="141">
        <v>3</v>
      </c>
      <c r="J53" s="142"/>
      <c r="K53" s="142">
        <v>5</v>
      </c>
      <c r="L53" s="142">
        <v>5</v>
      </c>
      <c r="M53" s="142">
        <v>5</v>
      </c>
      <c r="N53" s="142">
        <v>3</v>
      </c>
      <c r="O53" s="142">
        <v>5</v>
      </c>
      <c r="P53" s="142"/>
      <c r="Q53" s="142"/>
      <c r="R53" s="142">
        <v>0</v>
      </c>
      <c r="S53" s="142">
        <v>5</v>
      </c>
      <c r="T53" s="142">
        <v>3</v>
      </c>
    </row>
    <row r="54" spans="1:20" s="80" customFormat="1" ht="89.25" x14ac:dyDescent="0.25">
      <c r="A54" s="78" t="str">
        <f>Evaluation!A38</f>
        <v>Authentication &amp; Access Control - Contractor Access</v>
      </c>
      <c r="B54" s="78" t="str">
        <f>Evaluation!B38</f>
        <v xml:space="preserve">Describe how the system managed user access and permissions within your system for PG&amp;E and non-PG&amp;E resources. 
Support for Ping Fed?
Support PG&amp;E guidelines for User access for non-pge resources managed within the application 
Can the system integrate to Active Directory for authentication / SSO? </v>
      </c>
      <c r="C54" s="78" t="str">
        <f>Evaluation!C38</f>
        <v>5=Yes, supports https communication via SSL/TSL with valid certificate and other authentication methods and PG&amp;E guidelines for user access
0=No, do not support</v>
      </c>
      <c r="D54" s="179">
        <f>Scoring!E53</f>
        <v>0.3</v>
      </c>
      <c r="E54" s="148">
        <v>5</v>
      </c>
      <c r="F54" s="132">
        <f t="shared" si="0"/>
        <v>4.333333333333333</v>
      </c>
      <c r="G54" s="132" t="s">
        <v>582</v>
      </c>
      <c r="H54" s="77"/>
      <c r="I54" s="141">
        <v>5</v>
      </c>
      <c r="J54" s="142"/>
      <c r="K54" s="142">
        <v>3</v>
      </c>
      <c r="L54" s="142">
        <v>5</v>
      </c>
      <c r="M54" s="142">
        <v>5</v>
      </c>
      <c r="N54" s="142">
        <v>5</v>
      </c>
      <c r="O54" s="142">
        <v>5</v>
      </c>
      <c r="P54" s="142"/>
      <c r="Q54" s="142"/>
      <c r="R54" s="142">
        <v>2</v>
      </c>
      <c r="S54" s="142">
        <v>4</v>
      </c>
      <c r="T54" s="142">
        <v>5</v>
      </c>
    </row>
    <row r="55" spans="1:20" s="79" customFormat="1" ht="63.75" x14ac:dyDescent="0.25">
      <c r="A55" s="78" t="str">
        <f>Evaluation!A39</f>
        <v>Data Encryption at Rest and in Transit</v>
      </c>
      <c r="B55" s="78" t="str">
        <f>Evaluation!B39</f>
        <v xml:space="preserve">Does the application have the ability for the mobile app to encrypt all locally stored data?  
</v>
      </c>
      <c r="C55" s="78" t="str">
        <f>Evaluation!C39</f>
        <v>5 = Supports encryption of locally stored data and application architecture ensure data encryption at all layers
3 = Supports encryption of locally stored data but application architecture does not provide configurable data encryption layer
0 = Does not support data encryption</v>
      </c>
      <c r="D55" s="179">
        <f>Scoring!E54</f>
        <v>0.3</v>
      </c>
      <c r="E55" s="148">
        <v>3</v>
      </c>
      <c r="F55" s="132">
        <f t="shared" si="0"/>
        <v>3.8888888888888888</v>
      </c>
      <c r="G55" s="132" t="s">
        <v>583</v>
      </c>
      <c r="H55" s="77"/>
      <c r="I55" s="141">
        <v>5</v>
      </c>
      <c r="J55" s="142"/>
      <c r="K55" s="142">
        <v>3</v>
      </c>
      <c r="L55" s="142">
        <v>3</v>
      </c>
      <c r="M55" s="142">
        <v>5</v>
      </c>
      <c r="N55" s="142">
        <v>3</v>
      </c>
      <c r="O55" s="142">
        <v>5</v>
      </c>
      <c r="P55" s="142"/>
      <c r="Q55" s="142"/>
      <c r="R55" s="142">
        <v>3</v>
      </c>
      <c r="S55" s="142">
        <v>5</v>
      </c>
      <c r="T55" s="142">
        <v>3</v>
      </c>
    </row>
    <row r="56" spans="1:20" s="79" customFormat="1" ht="63.75" x14ac:dyDescent="0.25">
      <c r="A56" s="78" t="str">
        <f>Evaluation!A40</f>
        <v>Security Integration with Third Party Tools/extensions</v>
      </c>
      <c r="B56" s="78" t="str">
        <f>Evaluation!B40</f>
        <v>Does the security for the desktop and mobile application integrate with other third party tools/extensions?</v>
      </c>
      <c r="C56" s="78" t="str">
        <f>Evaluation!C40</f>
        <v xml:space="preserve">5=seamless security integration with other tools and authentication is shared between tools
3=security integration is implemented but requires user to accept dialogs or prompts to proceed
0=no security integration. User must log into each tool separately </v>
      </c>
      <c r="D56" s="179">
        <f>Scoring!E55</f>
        <v>0.1</v>
      </c>
      <c r="E56" s="148">
        <v>0</v>
      </c>
      <c r="F56" s="132">
        <f t="shared" si="0"/>
        <v>0.88888888888888884</v>
      </c>
      <c r="G56" s="132" t="s">
        <v>584</v>
      </c>
      <c r="H56" s="77"/>
      <c r="I56" s="141">
        <v>3</v>
      </c>
      <c r="J56" s="142"/>
      <c r="K56" s="142">
        <v>0</v>
      </c>
      <c r="L56" s="142">
        <v>0</v>
      </c>
      <c r="M56" s="142">
        <v>0</v>
      </c>
      <c r="N56" s="142">
        <v>0</v>
      </c>
      <c r="O56" s="142">
        <v>0</v>
      </c>
      <c r="P56" s="142"/>
      <c r="Q56" s="142"/>
      <c r="R56" s="142">
        <v>0</v>
      </c>
      <c r="S56" s="142">
        <v>5</v>
      </c>
      <c r="T56" s="142">
        <v>0</v>
      </c>
    </row>
    <row r="57" spans="1:20" s="79" customFormat="1" collapsed="1" x14ac:dyDescent="0.25">
      <c r="A57" s="74" t="str">
        <f>Evaluation!A41</f>
        <v>Application Platform</v>
      </c>
      <c r="B57" s="74"/>
      <c r="C57" s="74"/>
      <c r="D57" s="67">
        <f>Scoring!D56</f>
        <v>0.25</v>
      </c>
      <c r="E57" s="74"/>
      <c r="F57" s="74"/>
      <c r="G57" s="94"/>
      <c r="H57" s="75"/>
      <c r="I57" s="141"/>
      <c r="J57" s="142"/>
      <c r="K57" s="142"/>
      <c r="L57" s="142"/>
      <c r="M57" s="142"/>
      <c r="N57" s="142"/>
      <c r="O57" s="142"/>
      <c r="P57" s="142"/>
      <c r="Q57" s="142"/>
      <c r="R57" s="142"/>
      <c r="S57" s="142"/>
      <c r="T57" s="142"/>
    </row>
    <row r="58" spans="1:20" s="79" customFormat="1" ht="25.5" x14ac:dyDescent="0.25">
      <c r="A58" s="78" t="str">
        <f>Evaluation!A42</f>
        <v>Technical Strategy</v>
      </c>
      <c r="B58" s="78" t="str">
        <f>Evaluation!B42</f>
        <v>Does the technical implementation align with PG&amp;E Enterprise Architecture's Vision and Long term strategy?</v>
      </c>
      <c r="C58" s="78" t="str">
        <f>Evaluation!C42</f>
        <v>5 = Yes, it has alignment
0 = No, this application is not in the current application landscape</v>
      </c>
      <c r="D58" s="179">
        <f>Scoring!E57</f>
        <v>0.05</v>
      </c>
      <c r="E58" s="84"/>
      <c r="F58" s="132">
        <f t="shared" si="0"/>
        <v>1.125</v>
      </c>
      <c r="G58" s="95"/>
      <c r="H58" s="77"/>
      <c r="I58" s="141">
        <v>0</v>
      </c>
      <c r="J58" s="142"/>
      <c r="K58" s="142">
        <v>0</v>
      </c>
      <c r="L58" s="142">
        <v>0</v>
      </c>
      <c r="M58" s="142">
        <v>0</v>
      </c>
      <c r="N58" s="142">
        <v>5</v>
      </c>
      <c r="O58" s="142">
        <v>0</v>
      </c>
      <c r="P58" s="142"/>
      <c r="Q58" s="142"/>
      <c r="R58" s="142"/>
      <c r="S58" s="142">
        <v>4</v>
      </c>
      <c r="T58" s="142">
        <v>0</v>
      </c>
    </row>
    <row r="59" spans="1:20" s="79" customFormat="1" ht="63.75" x14ac:dyDescent="0.25">
      <c r="A59" s="78" t="str">
        <f>Evaluation!A43</f>
        <v>Technical Debt</v>
      </c>
      <c r="B59" s="78" t="str">
        <f>Evaluation!B43</f>
        <v>Will this application increase Technical Debt?
Will this application use exisiting landscape of Tools/applications we already own?</v>
      </c>
      <c r="C59" s="78" t="str">
        <f>Evaluation!C43</f>
        <v>5 = 100-80% of the applications we need already owned by PG&amp;E 
4 = 80-60%
3 = 60-40%
2 = 40-20%
0 = 20-0%</v>
      </c>
      <c r="D59" s="179">
        <f>Scoring!E58</f>
        <v>0.05</v>
      </c>
      <c r="E59" s="84"/>
      <c r="F59" s="132">
        <f t="shared" si="0"/>
        <v>1</v>
      </c>
      <c r="G59" s="95"/>
      <c r="H59" s="77"/>
      <c r="I59" s="141">
        <v>0</v>
      </c>
      <c r="J59" s="142"/>
      <c r="K59" s="142">
        <v>2</v>
      </c>
      <c r="L59" s="142">
        <v>0</v>
      </c>
      <c r="M59" s="142">
        <v>0</v>
      </c>
      <c r="N59" s="142">
        <v>0</v>
      </c>
      <c r="O59" s="142">
        <v>2</v>
      </c>
      <c r="P59" s="142"/>
      <c r="Q59" s="142"/>
      <c r="R59" s="142"/>
      <c r="S59" s="142">
        <v>4</v>
      </c>
      <c r="T59" s="142">
        <v>0</v>
      </c>
    </row>
    <row r="60" spans="1:20" s="79" customFormat="1" ht="51" x14ac:dyDescent="0.25">
      <c r="A60" s="78" t="str">
        <f>Evaluation!A44</f>
        <v>Database Requirements</v>
      </c>
      <c r="B60" s="78" t="str">
        <f>Evaluation!B44</f>
        <v>Is the product delivered with a native database, or other data storage technology, to support the application?</v>
      </c>
      <c r="C60" s="78" t="str">
        <f>Evaluation!C44</f>
        <v>5 = Yes, application is built to operate with a native database that is packaged and included with the solution 
0 = No, application is not packaged with any databases and is designed to work with licensed databases built and hosted by the customer</v>
      </c>
      <c r="D60" s="179">
        <f>Scoring!E59</f>
        <v>0.05</v>
      </c>
      <c r="E60" s="148">
        <v>5</v>
      </c>
      <c r="F60" s="132">
        <f t="shared" si="0"/>
        <v>5</v>
      </c>
      <c r="G60" s="132" t="s">
        <v>585</v>
      </c>
      <c r="H60" s="77"/>
      <c r="I60" s="141">
        <v>5</v>
      </c>
      <c r="J60" s="142"/>
      <c r="K60" s="142">
        <v>5</v>
      </c>
      <c r="L60" s="142">
        <v>5</v>
      </c>
      <c r="M60" s="142">
        <v>5</v>
      </c>
      <c r="N60" s="142">
        <v>5</v>
      </c>
      <c r="O60" s="142">
        <v>5</v>
      </c>
      <c r="P60" s="142"/>
      <c r="Q60" s="142"/>
      <c r="R60" s="142"/>
      <c r="S60" s="142">
        <v>5</v>
      </c>
      <c r="T60" s="142">
        <v>5</v>
      </c>
    </row>
    <row r="61" spans="1:20" s="79" customFormat="1" ht="76.5" x14ac:dyDescent="0.25">
      <c r="A61" s="78" t="str">
        <f>Evaluation!A45</f>
        <v xml:space="preserve">Platform Technology </v>
      </c>
      <c r="B61" s="78" t="str">
        <f>Evaluation!B45</f>
        <v xml:space="preserve">Does the application have a proven technology platform?
Does the product run on industry leading application middleware (WebSphere, IIS etc.) and database (Oracle, SQL Server etc.) and is supported on the latest versions?
Please list the stack for evaluation.
</v>
      </c>
      <c r="C61" s="78" t="str">
        <f>Evaluation!C45</f>
        <v xml:space="preserve">5=Yes
0=No 
</v>
      </c>
      <c r="D61" s="179">
        <f>Scoring!E60</f>
        <v>0.05</v>
      </c>
      <c r="E61" s="148">
        <v>5</v>
      </c>
      <c r="F61" s="132">
        <f t="shared" si="0"/>
        <v>3</v>
      </c>
      <c r="G61" s="132" t="s">
        <v>586</v>
      </c>
      <c r="H61" s="77"/>
      <c r="I61" s="141">
        <v>5</v>
      </c>
      <c r="J61" s="142"/>
      <c r="K61" s="142">
        <v>2</v>
      </c>
      <c r="L61" s="142">
        <v>5</v>
      </c>
      <c r="M61" s="142">
        <v>0</v>
      </c>
      <c r="N61" s="142">
        <v>5</v>
      </c>
      <c r="O61" s="142">
        <v>0</v>
      </c>
      <c r="P61" s="142"/>
      <c r="Q61" s="142"/>
      <c r="R61" s="142"/>
      <c r="S61" s="142">
        <v>2</v>
      </c>
      <c r="T61" s="142">
        <v>5</v>
      </c>
    </row>
    <row r="62" spans="1:20" s="79" customFormat="1" ht="76.5" x14ac:dyDescent="0.25">
      <c r="A62" s="78" t="str">
        <f>Evaluation!A46</f>
        <v>Open source components</v>
      </c>
      <c r="B62" s="78" t="str">
        <f>Evaluation!B46</f>
        <v>Is the application dependent on open source components for its functioning?
Is there an effective support process and standards for any open source component(s)?</v>
      </c>
      <c r="C62" s="78" t="str">
        <f>Evaluation!C46</f>
        <v xml:space="preserve">5 =No, no open source components deployed
3 =Yes, but under a license model and is now proprietary of the product
2 =Yes, but under weak license model that allows proprietary software enhancement
1 =Yes, need validation 
</v>
      </c>
      <c r="D62" s="179">
        <f>Scoring!E61</f>
        <v>0.05</v>
      </c>
      <c r="E62" s="148">
        <v>2</v>
      </c>
      <c r="F62" s="132">
        <f t="shared" si="0"/>
        <v>2.75</v>
      </c>
      <c r="G62" s="132" t="s">
        <v>587</v>
      </c>
      <c r="H62" s="77"/>
      <c r="I62" s="141">
        <v>5</v>
      </c>
      <c r="J62" s="142"/>
      <c r="K62" s="142">
        <v>2</v>
      </c>
      <c r="L62" s="142">
        <v>2</v>
      </c>
      <c r="M62" s="142">
        <v>2</v>
      </c>
      <c r="N62" s="142">
        <v>2</v>
      </c>
      <c r="O62" s="142">
        <v>2</v>
      </c>
      <c r="P62" s="142"/>
      <c r="Q62" s="142"/>
      <c r="R62" s="142"/>
      <c r="S62" s="142">
        <v>5</v>
      </c>
      <c r="T62" s="142">
        <v>2</v>
      </c>
    </row>
    <row r="63" spans="1:20" s="79" customFormat="1" ht="25.5" x14ac:dyDescent="0.25">
      <c r="A63" s="78" t="str">
        <f>Evaluation!A47</f>
        <v>Desktop/Portal Application Performance</v>
      </c>
      <c r="B63" s="78" t="str">
        <f>Evaluation!B47</f>
        <v>How does the desktop/portal application perform?</v>
      </c>
      <c r="C63" s="78" t="str">
        <f>Evaluation!C47</f>
        <v>TBD by NFR</v>
      </c>
      <c r="D63" s="179">
        <f>Scoring!E62</f>
        <v>0.1</v>
      </c>
      <c r="E63" s="148"/>
      <c r="F63" s="132">
        <f t="shared" si="0"/>
        <v>4.333333333333333</v>
      </c>
      <c r="G63" s="95"/>
      <c r="H63" s="77"/>
      <c r="I63" s="141">
        <v>3</v>
      </c>
      <c r="J63" s="142"/>
      <c r="K63" s="142"/>
      <c r="L63" s="142"/>
      <c r="M63" s="142"/>
      <c r="N63" s="142"/>
      <c r="O63" s="142"/>
      <c r="P63" s="142"/>
      <c r="Q63" s="142"/>
      <c r="R63" s="142"/>
      <c r="S63" s="142">
        <v>5</v>
      </c>
      <c r="T63" s="142">
        <v>5</v>
      </c>
    </row>
    <row r="64" spans="1:20" s="79" customFormat="1" ht="51" x14ac:dyDescent="0.25">
      <c r="A64" s="78" t="str">
        <f>Evaluation!A48</f>
        <v>Data Persistence</v>
      </c>
      <c r="B64" s="78" t="str">
        <f>Evaluation!B48</f>
        <v>One VM will be system of record for work planning and execution data. What PG&amp;E transactional or master data are persisted in the system?</v>
      </c>
      <c r="C64" s="78" t="str">
        <f>Evaluation!C48</f>
        <v xml:space="preserve">5= Transactional, Work order, tasks, and master data are persistent, and remain in the system after work completes and get closed
0 = Data would need to be exported to another system of record system
</v>
      </c>
      <c r="D64" s="179">
        <f>Scoring!E63</f>
        <v>0.05</v>
      </c>
      <c r="E64" s="148">
        <v>5</v>
      </c>
      <c r="F64" s="132">
        <f t="shared" si="0"/>
        <v>4.375</v>
      </c>
      <c r="G64" s="132" t="s">
        <v>588</v>
      </c>
      <c r="H64" s="77"/>
      <c r="I64" s="141">
        <v>5</v>
      </c>
      <c r="J64" s="142"/>
      <c r="K64" s="142">
        <v>5</v>
      </c>
      <c r="L64" s="142">
        <v>5</v>
      </c>
      <c r="M64" s="142">
        <v>5</v>
      </c>
      <c r="N64" s="142">
        <v>5</v>
      </c>
      <c r="O64" s="142">
        <v>5</v>
      </c>
      <c r="P64" s="142"/>
      <c r="Q64" s="142"/>
      <c r="R64" s="142"/>
      <c r="S64" s="142">
        <v>5</v>
      </c>
      <c r="T64" s="142">
        <v>0</v>
      </c>
    </row>
    <row r="65" spans="1:20" s="79" customFormat="1" ht="76.5" x14ac:dyDescent="0.25">
      <c r="A65" s="78" t="str">
        <f>Evaluation!A49</f>
        <v>Scalability</v>
      </c>
      <c r="B65" s="78" t="str">
        <f>Evaluation!B49</f>
        <v>Does the application platform have the ability to scale up in terms of vertical and horizontal growth to support additional load (Optimizing agents, integrations etc.)?</v>
      </c>
      <c r="C65" s="78" t="str">
        <f>Evaluation!C49</f>
        <v>5 = Yes, supports horizontal and vertical scaling automatically without manual intervention
3 =Yes, supports horizontal and vertical scaling requiring manual tasks
1 = Yes, application architecture supports scaling, but vendor does not support with Performance statistics report, documentation/added help 
0 = No, not supported</v>
      </c>
      <c r="D65" s="179">
        <f>Scoring!E64</f>
        <v>0.05</v>
      </c>
      <c r="E65" s="148">
        <v>5</v>
      </c>
      <c r="F65" s="132">
        <f t="shared" si="0"/>
        <v>4</v>
      </c>
      <c r="G65" s="131" t="s">
        <v>589</v>
      </c>
      <c r="H65" s="77"/>
      <c r="I65" s="141">
        <v>5</v>
      </c>
      <c r="J65" s="142"/>
      <c r="K65" s="142">
        <v>3</v>
      </c>
      <c r="L65" s="142">
        <v>5</v>
      </c>
      <c r="M65" s="142">
        <v>3</v>
      </c>
      <c r="N65" s="142">
        <v>5</v>
      </c>
      <c r="O65" s="142">
        <v>3</v>
      </c>
      <c r="P65" s="142"/>
      <c r="Q65" s="142"/>
      <c r="R65" s="142"/>
      <c r="S65" s="142">
        <v>3</v>
      </c>
      <c r="T65" s="142">
        <v>5</v>
      </c>
    </row>
    <row r="66" spans="1:20" s="79" customFormat="1" ht="76.5" x14ac:dyDescent="0.25">
      <c r="A66" s="78" t="str">
        <f>Evaluation!A50</f>
        <v>OS/Hardware Specs</v>
      </c>
      <c r="B66" s="78" t="str">
        <f>Evaluation!B50</f>
        <v>Does the application have the ability to run on all leading OS platforms/their latest versions?
Is there a compatibility matrix release for product version/patch released?
Does the vendor share the deployment architecture and hardware specifications for the system application platform?</v>
      </c>
      <c r="C66" s="78" t="str">
        <f>Evaluation!C50</f>
        <v>5 = Yes, supported on all major desktop and mobile operation systems
2= Supported on a limited subset of operation systems for desktop and mobile
0 =No, not supported</v>
      </c>
      <c r="D66" s="179">
        <f>Scoring!E65</f>
        <v>0.05</v>
      </c>
      <c r="E66" s="148">
        <v>5</v>
      </c>
      <c r="F66" s="132">
        <f t="shared" si="0"/>
        <v>5</v>
      </c>
      <c r="G66" s="132" t="s">
        <v>590</v>
      </c>
      <c r="H66" s="77"/>
      <c r="I66" s="141">
        <v>5</v>
      </c>
      <c r="J66" s="142"/>
      <c r="K66" s="142">
        <v>5</v>
      </c>
      <c r="L66" s="142">
        <v>5</v>
      </c>
      <c r="M66" s="142">
        <v>5</v>
      </c>
      <c r="N66" s="142">
        <v>5</v>
      </c>
      <c r="O66" s="142">
        <v>5</v>
      </c>
      <c r="P66" s="142"/>
      <c r="Q66" s="142"/>
      <c r="R66" s="142"/>
      <c r="S66" s="142">
        <v>5</v>
      </c>
      <c r="T66" s="142">
        <v>5</v>
      </c>
    </row>
    <row r="67" spans="1:20" s="79" customFormat="1" ht="89.25" x14ac:dyDescent="0.25">
      <c r="A67" s="78" t="str">
        <f>Evaluation!A51</f>
        <v>Deployment Architecture</v>
      </c>
      <c r="B67" s="78" t="str">
        <f>Evaluation!B51</f>
        <v>Will the vendor share the deployment architecture of any complex implementations?
Are there any known performance issues? 
Is there a trouble shooting guide available?</v>
      </c>
      <c r="C67" s="78" t="str">
        <f>Evaluation!C51</f>
        <v>5 = Yes, vendor provides access to the customer to gain end to end functional understanding of how the product is architected along with detailed documentation
3 = Yes, some information available
0 =No, not supported</v>
      </c>
      <c r="D67" s="179">
        <f>Scoring!E66</f>
        <v>0.05</v>
      </c>
      <c r="E67" s="148">
        <v>3</v>
      </c>
      <c r="F67" s="132">
        <f t="shared" si="0"/>
        <v>3.25</v>
      </c>
      <c r="G67" s="132" t="s">
        <v>591</v>
      </c>
      <c r="H67" s="77"/>
      <c r="I67" s="141">
        <v>5</v>
      </c>
      <c r="J67" s="142"/>
      <c r="K67" s="142">
        <v>3</v>
      </c>
      <c r="L67" s="142">
        <v>3</v>
      </c>
      <c r="M67" s="142">
        <v>3</v>
      </c>
      <c r="N67" s="142">
        <v>3</v>
      </c>
      <c r="O67" s="142">
        <v>3</v>
      </c>
      <c r="P67" s="142"/>
      <c r="Q67" s="142"/>
      <c r="R67" s="142"/>
      <c r="S67" s="142">
        <v>3</v>
      </c>
      <c r="T67" s="142">
        <v>3</v>
      </c>
    </row>
    <row r="68" spans="1:20" s="79" customFormat="1" ht="63.75" x14ac:dyDescent="0.25">
      <c r="A68" s="78" t="str">
        <f>Evaluation!A52</f>
        <v>Web compatibility</v>
      </c>
      <c r="B68" s="78" t="str">
        <f>Evaluation!B52</f>
        <v xml:space="preserve">Does the application UI run on all Modern Web browsers? </v>
      </c>
      <c r="C68" s="78" t="str">
        <f>Evaluation!C52</f>
        <v>5 =Yes, Safari, Edge, Chrome on iOS,MacOS and Windows
3=Some but not all browsers and OS supported
0 = No, not supported</v>
      </c>
      <c r="D68" s="179">
        <f>Scoring!E67</f>
        <v>0.05</v>
      </c>
      <c r="E68" s="148">
        <v>5</v>
      </c>
      <c r="F68" s="132">
        <f t="shared" si="0"/>
        <v>5</v>
      </c>
      <c r="G68" s="132" t="s">
        <v>592</v>
      </c>
      <c r="H68" s="77"/>
      <c r="I68" s="141">
        <v>5</v>
      </c>
      <c r="J68" s="142"/>
      <c r="K68" s="142">
        <v>5</v>
      </c>
      <c r="L68" s="142">
        <v>5</v>
      </c>
      <c r="M68" s="142">
        <v>5</v>
      </c>
      <c r="N68" s="142">
        <v>5</v>
      </c>
      <c r="O68" s="142">
        <v>5</v>
      </c>
      <c r="P68" s="142"/>
      <c r="Q68" s="142"/>
      <c r="R68" s="142"/>
      <c r="S68" s="142">
        <v>5</v>
      </c>
      <c r="T68" s="142">
        <v>5</v>
      </c>
    </row>
    <row r="69" spans="1:20" s="79" customFormat="1" ht="76.5" x14ac:dyDescent="0.25">
      <c r="A69" s="78" t="str">
        <f>Evaluation!A53</f>
        <v>System Monitoring</v>
      </c>
      <c r="B69" s="78" t="str">
        <f>Evaluation!B53</f>
        <v xml:space="preserve">Does the application have the ability to provide run time metrics of system performance?  (e.g. parameters not limited to transaction time, system response, transaction volume and overall health of the application in form of graphical figures and statistics?)
</v>
      </c>
      <c r="C69" s="78" t="str">
        <f>Evaluation!C53</f>
        <v xml:space="preserve">5 = Yes, application has in built functions to report system performance in for graphical figures / statistics
3 =Yes, application has basic functions to alert application/system failures
2 =No, third party solutions are made available by vendor; preconfigured specific to application needs
0 =No, do not support </v>
      </c>
      <c r="D69" s="179">
        <f>Scoring!E68</f>
        <v>0.05</v>
      </c>
      <c r="E69" s="148">
        <v>5</v>
      </c>
      <c r="F69" s="132">
        <f t="shared" si="0"/>
        <v>3.75</v>
      </c>
      <c r="G69" s="132" t="s">
        <v>593</v>
      </c>
      <c r="H69" s="77"/>
      <c r="I69" s="141">
        <v>3</v>
      </c>
      <c r="J69" s="142"/>
      <c r="K69" s="142">
        <v>3</v>
      </c>
      <c r="L69" s="142">
        <v>5</v>
      </c>
      <c r="M69" s="142">
        <v>3</v>
      </c>
      <c r="N69" s="142">
        <v>5</v>
      </c>
      <c r="O69" s="142">
        <v>3</v>
      </c>
      <c r="P69" s="142"/>
      <c r="Q69" s="142"/>
      <c r="R69" s="142"/>
      <c r="S69" s="142">
        <v>3</v>
      </c>
      <c r="T69" s="142">
        <v>5</v>
      </c>
    </row>
    <row r="70" spans="1:20" s="79" customFormat="1" ht="63.75" x14ac:dyDescent="0.25">
      <c r="A70" s="78" t="str">
        <f>Evaluation!A54</f>
        <v>Data Retention and Portability</v>
      </c>
      <c r="B70" s="78" t="str">
        <f>Evaluation!B54</f>
        <v>Allow full data export in native format?</v>
      </c>
      <c r="C70" s="78" t="str">
        <f>Evaluation!C54</f>
        <v>5 = No data loss and highly portable
1 = Not product feature, need to managed outside the product</v>
      </c>
      <c r="D70" s="179">
        <f>Scoring!E69</f>
        <v>0.05</v>
      </c>
      <c r="E70" s="148">
        <v>5</v>
      </c>
      <c r="F70" s="132">
        <f t="shared" si="0"/>
        <v>5</v>
      </c>
      <c r="G70" s="132" t="s">
        <v>594</v>
      </c>
      <c r="H70" s="59"/>
      <c r="I70" s="141">
        <v>5</v>
      </c>
      <c r="J70" s="142"/>
      <c r="K70" s="142">
        <v>5</v>
      </c>
      <c r="L70" s="142">
        <v>5</v>
      </c>
      <c r="M70" s="142">
        <v>5</v>
      </c>
      <c r="N70" s="142">
        <v>5</v>
      </c>
      <c r="O70" s="142">
        <v>5</v>
      </c>
      <c r="P70" s="142"/>
      <c r="Q70" s="142"/>
      <c r="R70" s="142"/>
      <c r="S70" s="142">
        <v>5</v>
      </c>
      <c r="T70" s="142">
        <v>5</v>
      </c>
    </row>
    <row r="71" spans="1:20" s="79" customFormat="1" ht="51" x14ac:dyDescent="0.25">
      <c r="A71" s="78" t="str">
        <f>Evaluation!A55</f>
        <v>Availability</v>
      </c>
      <c r="B71" s="78" t="str">
        <f>Evaluation!B55</f>
        <v>What is the overall Availability SLA?</v>
      </c>
      <c r="C71" s="78" t="str">
        <f>Evaluation!C55</f>
        <v xml:space="preserve">5 - Vendor can provided documented statistics that it meets industry standards for high availability
2 - Application architecture supports industry standards for high availability
0 - Vendor can not provide availability SLA details </v>
      </c>
      <c r="D71" s="179">
        <f>Scoring!E70</f>
        <v>0.05</v>
      </c>
      <c r="E71" s="148">
        <v>5</v>
      </c>
      <c r="F71" s="132">
        <f t="shared" si="0"/>
        <v>5</v>
      </c>
      <c r="G71" s="131" t="s">
        <v>595</v>
      </c>
      <c r="H71" s="59"/>
      <c r="I71" s="141">
        <v>5</v>
      </c>
      <c r="J71" s="142"/>
      <c r="K71" s="142">
        <v>5</v>
      </c>
      <c r="L71" s="142">
        <v>5</v>
      </c>
      <c r="M71" s="142">
        <v>5</v>
      </c>
      <c r="N71" s="142">
        <v>5</v>
      </c>
      <c r="O71" s="142">
        <v>5</v>
      </c>
      <c r="P71" s="142"/>
      <c r="Q71" s="142"/>
      <c r="R71" s="142"/>
      <c r="S71" s="142">
        <v>5</v>
      </c>
      <c r="T71" s="142">
        <v>5</v>
      </c>
    </row>
    <row r="72" spans="1:20" s="79" customFormat="1" ht="76.5" x14ac:dyDescent="0.25">
      <c r="A72" s="78" t="str">
        <f>Evaluation!A56</f>
        <v>Environments</v>
      </c>
      <c r="B72" s="78" t="str">
        <f>Evaluation!B56</f>
        <v>How many environments are typically included in the license model?</v>
      </c>
      <c r="C72" s="78" t="str">
        <f>Evaluation!C56</f>
        <v>5 - Prod + PreProd + 4 dev/test/uat/training
4 - Prod + PreProd + 3 dev/test/uat
3 - Prod + PreProd + 2 dev/test
2 - Prod + PreProd + 1 dev
1 - Prod + PreProd
0 - Prod Only</v>
      </c>
      <c r="D72" s="179">
        <f>Scoring!E71</f>
        <v>0.05</v>
      </c>
      <c r="E72" s="148">
        <v>1</v>
      </c>
      <c r="F72" s="132">
        <f t="shared" si="0"/>
        <v>2</v>
      </c>
      <c r="G72" s="132" t="s">
        <v>596</v>
      </c>
      <c r="H72" s="59"/>
      <c r="I72" s="141">
        <v>5</v>
      </c>
      <c r="J72" s="142"/>
      <c r="K72" s="142">
        <v>1</v>
      </c>
      <c r="L72" s="142">
        <v>1</v>
      </c>
      <c r="M72" s="142">
        <v>1</v>
      </c>
      <c r="N72" s="142">
        <v>1</v>
      </c>
      <c r="O72" s="142">
        <v>1</v>
      </c>
      <c r="P72" s="142"/>
      <c r="Q72" s="142"/>
      <c r="R72" s="142"/>
      <c r="S72" s="142">
        <v>5</v>
      </c>
      <c r="T72" s="142">
        <v>1</v>
      </c>
    </row>
    <row r="73" spans="1:20" s="79" customFormat="1" ht="76.5" x14ac:dyDescent="0.25">
      <c r="A73" s="78" t="str">
        <f>Evaluation!A57</f>
        <v>Disaster Recovery</v>
      </c>
      <c r="B73" s="78" t="str">
        <f>Evaluation!B57</f>
        <v>Is disaster recovery supported? What is the RPO and RTO?</v>
      </c>
      <c r="C73" s="78" t="str">
        <f>Evaluation!C57</f>
        <v>5 - Hot DR
1 - Cold DR 
0 - No DR</v>
      </c>
      <c r="D73" s="179">
        <f>Scoring!E72</f>
        <v>0.05</v>
      </c>
      <c r="E73" s="148">
        <v>3</v>
      </c>
      <c r="F73" s="132">
        <f t="shared" si="0"/>
        <v>3.25</v>
      </c>
      <c r="G73" s="132" t="s">
        <v>597</v>
      </c>
      <c r="H73" s="59"/>
      <c r="I73" s="141">
        <v>5</v>
      </c>
      <c r="J73" s="142"/>
      <c r="K73" s="142">
        <v>3</v>
      </c>
      <c r="L73" s="142">
        <v>1</v>
      </c>
      <c r="M73" s="142">
        <v>5</v>
      </c>
      <c r="N73" s="142">
        <v>1</v>
      </c>
      <c r="O73" s="142">
        <v>3</v>
      </c>
      <c r="P73" s="142"/>
      <c r="Q73" s="142"/>
      <c r="R73" s="142"/>
      <c r="S73" s="142">
        <v>5</v>
      </c>
      <c r="T73" s="142">
        <v>3</v>
      </c>
    </row>
    <row r="74" spans="1:20" s="79" customFormat="1" ht="76.5" x14ac:dyDescent="0.25">
      <c r="A74" s="78" t="str">
        <f>Evaluation!A58</f>
        <v xml:space="preserve">Management of Change (MOC) </v>
      </c>
      <c r="B74" s="78" t="str">
        <f>Evaluation!B58</f>
        <v>How does the application manage and track any changes to workflow and task design? Is there an approval process for workflow and task changes and can we audit those changes?</v>
      </c>
      <c r="C74" s="78" t="str">
        <f>Evaluation!C58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74" s="179">
        <f>Scoring!E73</f>
        <v>0.05</v>
      </c>
      <c r="E74" s="148">
        <v>4</v>
      </c>
      <c r="F74" s="132">
        <f t="shared" si="0"/>
        <v>3.25</v>
      </c>
      <c r="G74" s="132" t="s">
        <v>598</v>
      </c>
      <c r="H74" s="59"/>
      <c r="I74" s="141">
        <v>4</v>
      </c>
      <c r="J74" s="142"/>
      <c r="K74" s="142">
        <v>4</v>
      </c>
      <c r="L74" s="142">
        <v>1</v>
      </c>
      <c r="M74" s="142">
        <v>4</v>
      </c>
      <c r="N74" s="142">
        <v>4</v>
      </c>
      <c r="O74" s="142">
        <v>4</v>
      </c>
      <c r="P74" s="142"/>
      <c r="Q74" s="142"/>
      <c r="R74" s="142"/>
      <c r="S74" s="142">
        <v>3</v>
      </c>
      <c r="T74" s="142">
        <v>2</v>
      </c>
    </row>
    <row r="75" spans="1:20" s="79" customFormat="1" ht="102" x14ac:dyDescent="0.25">
      <c r="A75" s="78" t="str">
        <f>Evaluation!A59</f>
        <v>User Provisioning Process</v>
      </c>
      <c r="B75" s="78" t="str">
        <f>Evaluation!B59</f>
        <v>Demo user provisioning process for a field user and a supervisor, walk-thru the steps</v>
      </c>
      <c r="C75" s="78" t="str">
        <f>Evaluation!C59</f>
        <v>5 = User provisioning process can be automatted, easy to use, and documentation can be provided
3 = User provisioning requires technical resources with manual effort
1 = User provisioning is not straightforward</v>
      </c>
      <c r="D75" s="179">
        <f>Scoring!E74</f>
        <v>0.05</v>
      </c>
      <c r="E75" s="148">
        <v>5</v>
      </c>
      <c r="F75" s="132">
        <f t="shared" si="0"/>
        <v>4.375</v>
      </c>
      <c r="G75" s="132" t="s">
        <v>599</v>
      </c>
      <c r="H75" s="59"/>
      <c r="I75" s="141">
        <v>5</v>
      </c>
      <c r="J75" s="142"/>
      <c r="K75" s="142">
        <v>5</v>
      </c>
      <c r="L75" s="142">
        <v>5</v>
      </c>
      <c r="M75" s="142">
        <v>3</v>
      </c>
      <c r="N75" s="142">
        <v>5</v>
      </c>
      <c r="O75" s="142">
        <v>5</v>
      </c>
      <c r="P75" s="142"/>
      <c r="Q75" s="142"/>
      <c r="R75" s="142"/>
      <c r="S75" s="142">
        <v>2</v>
      </c>
      <c r="T75" s="142">
        <v>5</v>
      </c>
    </row>
    <row r="76" spans="1:20" s="79" customFormat="1" ht="318.75" x14ac:dyDescent="0.25">
      <c r="A76" s="78" t="str">
        <f>Evaluation!A60</f>
        <v>Data Access</v>
      </c>
      <c r="B76" s="78" t="str">
        <f>Evaluation!B60</f>
        <v>Can a technical resource access the raw data directly to run queries, generate reports, or export the data?</v>
      </c>
      <c r="C76" s="78" t="str">
        <f>Evaluation!C60</f>
        <v>5 -  Yes, from the transactional database
2 -  Yes as separate database replicated from the transactional database
0 -  No, do not support</v>
      </c>
      <c r="D76" s="179">
        <f>Scoring!E75</f>
        <v>0.05</v>
      </c>
      <c r="E76" s="148">
        <v>2</v>
      </c>
      <c r="F76" s="132">
        <f t="shared" si="0"/>
        <v>2</v>
      </c>
      <c r="G76" s="132" t="s">
        <v>600</v>
      </c>
      <c r="H76" s="59"/>
      <c r="I76" s="141">
        <v>3</v>
      </c>
      <c r="J76" s="142"/>
      <c r="K76" s="142">
        <v>2</v>
      </c>
      <c r="L76" s="142">
        <v>2</v>
      </c>
      <c r="M76" s="142">
        <v>2</v>
      </c>
      <c r="N76" s="142">
        <v>2</v>
      </c>
      <c r="O76" s="142">
        <v>2</v>
      </c>
      <c r="P76" s="142"/>
      <c r="Q76" s="142"/>
      <c r="R76" s="142"/>
      <c r="S76" s="142">
        <v>1</v>
      </c>
      <c r="T76" s="142">
        <v>2</v>
      </c>
    </row>
    <row r="77" spans="1:20" s="79" customFormat="1" collapsed="1" x14ac:dyDescent="0.25">
      <c r="A77" s="74" t="str">
        <f>Evaluation!A61</f>
        <v>Mobile Application Platform</v>
      </c>
      <c r="B77" s="74"/>
      <c r="C77" s="74"/>
      <c r="D77" s="67">
        <f>Scoring!D76</f>
        <v>0.25</v>
      </c>
      <c r="E77" s="149"/>
      <c r="F77" s="132"/>
      <c r="G77" s="149"/>
      <c r="H77" s="75"/>
      <c r="I77" s="141"/>
      <c r="J77" s="142"/>
      <c r="K77" s="142"/>
      <c r="L77" s="142"/>
      <c r="M77" s="142"/>
      <c r="N77" s="142"/>
      <c r="O77" s="142"/>
      <c r="P77" s="142"/>
      <c r="Q77" s="142"/>
      <c r="R77" s="142"/>
      <c r="S77" s="142"/>
      <c r="T77" s="142"/>
    </row>
    <row r="78" spans="1:20" s="79" customFormat="1" ht="51" x14ac:dyDescent="0.25">
      <c r="A78" s="78" t="str">
        <f>Evaluation!A62</f>
        <v>Mobile Application Performance</v>
      </c>
      <c r="B78" s="78" t="str">
        <f>Evaluation!B62</f>
        <v>How does the mobile application perform for simultaneous users across service areas?</v>
      </c>
      <c r="C78" s="78" t="str">
        <f>Evaluation!C62</f>
        <v>5 - Vendor can provided documented statistics that it meets 10000 concurrent users
2 - Application architecture supports 4000 requirement
0 - Vendor can not meet requirement</v>
      </c>
      <c r="D78" s="179">
        <f>Scoring!E77</f>
        <v>0.1</v>
      </c>
      <c r="E78" s="148">
        <v>5</v>
      </c>
      <c r="F78" s="132">
        <f t="shared" si="0"/>
        <v>3.5</v>
      </c>
      <c r="G78" s="133" t="s">
        <v>601</v>
      </c>
      <c r="H78" s="77"/>
      <c r="I78" s="141">
        <v>2</v>
      </c>
      <c r="J78" s="142"/>
      <c r="K78" s="142">
        <v>2</v>
      </c>
      <c r="L78" s="144">
        <v>5</v>
      </c>
      <c r="M78" s="142">
        <v>2</v>
      </c>
      <c r="N78" s="142">
        <v>5</v>
      </c>
      <c r="O78" s="142">
        <v>2</v>
      </c>
      <c r="P78" s="142"/>
      <c r="Q78" s="142"/>
      <c r="R78" s="142"/>
      <c r="S78" s="142">
        <v>5</v>
      </c>
      <c r="T78" s="142">
        <v>5</v>
      </c>
    </row>
    <row r="79" spans="1:20" s="79" customFormat="1" ht="38.25" x14ac:dyDescent="0.25">
      <c r="A79" s="78" t="str">
        <f>Evaluation!A63</f>
        <v>Devices /Mobile OS supported</v>
      </c>
      <c r="B79" s="78" t="str">
        <f>Evaluation!B63</f>
        <v>Does the mobile solution work on iOS, Android and Windows platforms? Does it provide native or hybrid mobility app?</v>
      </c>
      <c r="C79" s="78" t="str">
        <f>Evaluation!C63</f>
        <v>5 = All OS platforms/devices supported with hybrid apps
3 = Major OS platforms/devices supported with native apps
0 = Limited support restricted to specific platforms and devices</v>
      </c>
      <c r="D79" s="179">
        <f>Scoring!E78</f>
        <v>0.1</v>
      </c>
      <c r="E79" s="148">
        <v>5</v>
      </c>
      <c r="F79" s="132">
        <f t="shared" si="0"/>
        <v>4.5</v>
      </c>
      <c r="G79" s="132" t="s">
        <v>602</v>
      </c>
      <c r="H79" s="77"/>
      <c r="I79" s="141">
        <v>5</v>
      </c>
      <c r="J79" s="142"/>
      <c r="K79" s="142">
        <v>5</v>
      </c>
      <c r="L79" s="144">
        <v>3</v>
      </c>
      <c r="M79" s="142">
        <v>5</v>
      </c>
      <c r="N79" s="142">
        <v>5</v>
      </c>
      <c r="O79" s="142">
        <v>5</v>
      </c>
      <c r="P79" s="142"/>
      <c r="Q79" s="142"/>
      <c r="R79" s="142"/>
      <c r="S79" s="142">
        <v>5</v>
      </c>
      <c r="T79" s="142">
        <v>3</v>
      </c>
    </row>
    <row r="80" spans="1:20" s="79" customFormat="1" ht="38.25" x14ac:dyDescent="0.25">
      <c r="A80" s="78" t="str">
        <f>Evaluation!A64</f>
        <v>Software configuration management &amp; releases</v>
      </c>
      <c r="B80" s="78" t="str">
        <f>Evaluation!B64</f>
        <v xml:space="preserve">Does the application support configuration and remote release management of mobility components?
</v>
      </c>
      <c r="C80" s="78" t="str">
        <f>Evaluation!C64</f>
        <v>5 = Yes
0 =No</v>
      </c>
      <c r="D80" s="179">
        <f>Scoring!E79</f>
        <v>0.1</v>
      </c>
      <c r="E80" s="148">
        <v>5</v>
      </c>
      <c r="F80" s="132">
        <f t="shared" si="0"/>
        <v>4.375</v>
      </c>
      <c r="G80" s="132" t="s">
        <v>603</v>
      </c>
      <c r="H80" s="77"/>
      <c r="I80" s="141">
        <v>5</v>
      </c>
      <c r="J80" s="142"/>
      <c r="K80" s="142">
        <v>5</v>
      </c>
      <c r="L80" s="144">
        <v>0</v>
      </c>
      <c r="M80" s="142">
        <v>5</v>
      </c>
      <c r="N80" s="142">
        <v>5</v>
      </c>
      <c r="O80" s="142">
        <v>5</v>
      </c>
      <c r="P80" s="142"/>
      <c r="Q80" s="142"/>
      <c r="R80" s="142"/>
      <c r="S80" s="142">
        <v>5</v>
      </c>
      <c r="T80" s="142">
        <v>5</v>
      </c>
    </row>
    <row r="81" spans="1:20" s="79" customFormat="1" ht="102" x14ac:dyDescent="0.25">
      <c r="A81" s="78" t="str">
        <f>Evaluation!A65</f>
        <v>Offline Sync Capabilities</v>
      </c>
      <c r="B81" s="78" t="str">
        <f>Evaluation!B65</f>
        <v>Does the application require manual intervention when syncing?
How does the application handle conflict resolution? 
With partial connectivity does it auto switch to offline mode or does it constantly try to sync if any connectivity is available?</v>
      </c>
      <c r="C81" s="78" t="str">
        <f>Evaluation!C65</f>
        <v xml:space="preserve">5=solution handles all data synchronization with no unspecified manual intervention
3=solution handles 95% of synchronization with minimal manual intervention
1=solution handles data synchronization but requires manual intervention to resolve all conflicts and other actions.
0=user has to manually sync the offline data </v>
      </c>
      <c r="D81" s="179">
        <f>Scoring!E80</f>
        <v>0.3</v>
      </c>
      <c r="E81" s="148">
        <v>5</v>
      </c>
      <c r="F81" s="132">
        <f t="shared" si="0"/>
        <v>5</v>
      </c>
      <c r="G81" s="132" t="s">
        <v>604</v>
      </c>
      <c r="H81" s="77"/>
      <c r="I81" s="141">
        <v>5</v>
      </c>
      <c r="J81" s="142"/>
      <c r="K81" s="142">
        <v>5</v>
      </c>
      <c r="L81" s="144">
        <v>5</v>
      </c>
      <c r="M81" s="142">
        <v>5</v>
      </c>
      <c r="N81" s="142">
        <v>5</v>
      </c>
      <c r="O81" s="142">
        <v>5</v>
      </c>
      <c r="P81" s="142"/>
      <c r="Q81" s="142"/>
      <c r="R81" s="142"/>
      <c r="S81" s="142">
        <v>5</v>
      </c>
      <c r="T81" s="142">
        <v>5</v>
      </c>
    </row>
    <row r="82" spans="1:20" s="79" customFormat="1" ht="102" x14ac:dyDescent="0.25">
      <c r="A82" s="78" t="str">
        <f>Evaluation!A66</f>
        <v>Extension Capability</v>
      </c>
      <c r="B82" s="78" t="str">
        <f>Evaluation!B66</f>
        <v xml:space="preserve">Does the application support extensions from other approved third parties? Plug and Play functionality. </v>
      </c>
      <c r="C82" s="78" t="str">
        <f>Evaluation!C66</f>
        <v>5 = Yes, application supports new extensions with configuration efforts
3 = Yes, but requires significant customization and build effort
0 = No, not supported</v>
      </c>
      <c r="D82" s="179">
        <f>Scoring!E81</f>
        <v>0.1</v>
      </c>
      <c r="E82" s="148">
        <v>3</v>
      </c>
      <c r="F82" s="132">
        <f t="shared" si="0"/>
        <v>2.625</v>
      </c>
      <c r="G82" s="132" t="s">
        <v>605</v>
      </c>
      <c r="H82" s="77"/>
      <c r="I82" s="141">
        <v>3</v>
      </c>
      <c r="J82" s="142"/>
      <c r="K82" s="142">
        <v>3</v>
      </c>
      <c r="L82" s="144">
        <v>3</v>
      </c>
      <c r="M82" s="142">
        <v>3</v>
      </c>
      <c r="N82" s="142">
        <v>3</v>
      </c>
      <c r="O82" s="142">
        <v>3</v>
      </c>
      <c r="P82" s="142"/>
      <c r="Q82" s="142"/>
      <c r="R82" s="142"/>
      <c r="S82" s="142">
        <v>0</v>
      </c>
      <c r="T82" s="142">
        <v>3</v>
      </c>
    </row>
    <row r="83" spans="1:20" s="79" customFormat="1" ht="25.5" x14ac:dyDescent="0.25">
      <c r="A83" s="78" t="str">
        <f>Evaluation!A67</f>
        <v>Geocoded Pictures</v>
      </c>
      <c r="B83" s="78" t="str">
        <f>Evaluation!B67</f>
        <v>Does the application support the ability to capture Geocoded pictures?</v>
      </c>
      <c r="C83" s="78" t="str">
        <f>Evaluation!C67</f>
        <v>5 =Yes, supported
0 =No, not supported</v>
      </c>
      <c r="D83" s="179">
        <f>Scoring!E82</f>
        <v>0.1</v>
      </c>
      <c r="E83" s="148">
        <v>5</v>
      </c>
      <c r="F83" s="132">
        <f t="shared" si="0"/>
        <v>5</v>
      </c>
      <c r="G83" s="132" t="s">
        <v>606</v>
      </c>
      <c r="H83" s="77"/>
      <c r="I83" s="141">
        <v>5</v>
      </c>
      <c r="J83" s="142"/>
      <c r="K83" s="142">
        <v>5</v>
      </c>
      <c r="L83" s="144">
        <v>5</v>
      </c>
      <c r="M83" s="142">
        <v>5</v>
      </c>
      <c r="N83" s="142">
        <v>5</v>
      </c>
      <c r="O83" s="142">
        <v>5</v>
      </c>
      <c r="P83" s="142"/>
      <c r="Q83" s="142"/>
      <c r="R83" s="142"/>
      <c r="S83" s="142">
        <v>5</v>
      </c>
      <c r="T83" s="142">
        <v>5</v>
      </c>
    </row>
    <row r="84" spans="1:20" s="79" customFormat="1" ht="51" x14ac:dyDescent="0.25">
      <c r="A84" s="78" t="str">
        <f>Evaluation!A68</f>
        <v>Mobile app distribution</v>
      </c>
      <c r="B84" s="78" t="str">
        <f>Evaluation!B68</f>
        <v>Can we use a default app store version or do we have to manage custom ipa files and sign and deploy the app for every build?</v>
      </c>
      <c r="C84" s="78" t="str">
        <f>Evaluation!C68</f>
        <v>5 =Uses published app store version
2=Custom app, or app components, with very limited updates required managed by PG&amp;E
0 =completely custom mobile application that needs to be maintained by PG&amp;E</v>
      </c>
      <c r="D84" s="179">
        <f>Scoring!E83</f>
        <v>0.1</v>
      </c>
      <c r="E84" s="148">
        <v>5</v>
      </c>
      <c r="F84" s="132">
        <f t="shared" si="0"/>
        <v>5</v>
      </c>
      <c r="G84" s="132" t="s">
        <v>607</v>
      </c>
      <c r="H84" s="77"/>
      <c r="I84" s="141">
        <v>5</v>
      </c>
      <c r="J84" s="142"/>
      <c r="K84" s="142">
        <v>5</v>
      </c>
      <c r="L84" s="144">
        <v>5</v>
      </c>
      <c r="M84" s="142">
        <v>5</v>
      </c>
      <c r="N84" s="142">
        <v>5</v>
      </c>
      <c r="O84" s="142">
        <v>5</v>
      </c>
      <c r="P84" s="142"/>
      <c r="Q84" s="142"/>
      <c r="R84" s="142"/>
      <c r="S84" s="142">
        <v>5</v>
      </c>
      <c r="T84" s="142">
        <v>5</v>
      </c>
    </row>
    <row r="85" spans="1:20" s="79" customFormat="1" ht="51" x14ac:dyDescent="0.25">
      <c r="A85" s="78" t="str">
        <f>Evaluation!A69</f>
        <v>Real Time Object Updates</v>
      </c>
      <c r="B85" s="78" t="str">
        <f>Evaluation!B69</f>
        <v>Does the application provide real time updates for any status change made to an object or field in the application?</v>
      </c>
      <c r="C85" s="78" t="str">
        <f>Evaluation!C69</f>
        <v>5 = Can support updates in real time
4 = Can support updates hourly
3 = Can support updates daily
0 = Updates are manual</v>
      </c>
      <c r="D85" s="179">
        <f>Scoring!E84</f>
        <v>0.1</v>
      </c>
      <c r="E85" s="148">
        <v>5</v>
      </c>
      <c r="F85" s="132">
        <f t="shared" si="0"/>
        <v>5</v>
      </c>
      <c r="G85" s="132" t="s">
        <v>608</v>
      </c>
      <c r="H85" s="77"/>
      <c r="I85" s="141">
        <v>5</v>
      </c>
      <c r="J85" s="142"/>
      <c r="K85" s="142">
        <v>5</v>
      </c>
      <c r="L85" s="144">
        <v>5</v>
      </c>
      <c r="M85" s="142">
        <v>5</v>
      </c>
      <c r="N85" s="142">
        <v>5</v>
      </c>
      <c r="O85" s="142">
        <v>5</v>
      </c>
      <c r="P85" s="142"/>
      <c r="Q85" s="142"/>
      <c r="R85" s="142"/>
      <c r="S85" s="142">
        <v>5</v>
      </c>
      <c r="T85" s="142">
        <v>5</v>
      </c>
    </row>
    <row r="86" spans="1:20" s="80" customFormat="1" collapsed="1" x14ac:dyDescent="0.25">
      <c r="A86" s="74" t="str">
        <f>Evaluation!A70</f>
        <v>Cloud hosting / SaaS</v>
      </c>
      <c r="B86" s="74"/>
      <c r="C86" s="74"/>
      <c r="D86" s="67">
        <f>Scoring!D85</f>
        <v>0.1</v>
      </c>
      <c r="E86" s="149"/>
      <c r="F86" s="149"/>
      <c r="G86" s="149"/>
      <c r="H86" s="75"/>
      <c r="I86" s="141"/>
      <c r="J86" s="142"/>
      <c r="K86" s="142"/>
      <c r="L86" s="142"/>
      <c r="M86" s="142"/>
      <c r="N86" s="142"/>
      <c r="O86" s="142"/>
      <c r="P86" s="142"/>
      <c r="Q86" s="142"/>
      <c r="R86" s="142"/>
      <c r="S86" s="142"/>
      <c r="T86" s="142"/>
    </row>
    <row r="87" spans="1:20" s="80" customFormat="1" ht="51" x14ac:dyDescent="0.25">
      <c r="A87" s="78" t="str">
        <f>Evaluation!A71</f>
        <v>SaaS Cloud hosting model</v>
      </c>
      <c r="B87" s="78" t="str">
        <f>Evaluation!B71</f>
        <v>Is the product hosted as a SaaS offering?</v>
      </c>
      <c r="C87" s="78" t="str">
        <f>Evaluation!C71</f>
        <v>5 = Full SaaS offering
2 = Public/Private Cloud hosting with Infrastructure Management responsibility to PG&amp;E
0 = Only On Premise version</v>
      </c>
      <c r="D87" s="179">
        <f>Scoring!E86</f>
        <v>0.25</v>
      </c>
      <c r="E87" s="148">
        <v>5</v>
      </c>
      <c r="F87" s="132">
        <f t="shared" si="0"/>
        <v>5</v>
      </c>
      <c r="G87" s="132" t="s">
        <v>609</v>
      </c>
      <c r="H87" s="77"/>
      <c r="I87" s="141">
        <v>5</v>
      </c>
      <c r="J87" s="142"/>
      <c r="K87" s="142">
        <v>5</v>
      </c>
      <c r="L87" s="144">
        <v>5</v>
      </c>
      <c r="M87" s="142">
        <v>5</v>
      </c>
      <c r="N87" s="142">
        <v>5</v>
      </c>
      <c r="O87" s="142">
        <v>5</v>
      </c>
      <c r="P87" s="142"/>
      <c r="Q87" s="142"/>
      <c r="R87" s="142"/>
      <c r="S87" s="142">
        <v>5</v>
      </c>
      <c r="T87" s="142">
        <v>5</v>
      </c>
    </row>
    <row r="88" spans="1:20" s="79" customFormat="1" ht="63.75" x14ac:dyDescent="0.25">
      <c r="A88" s="78" t="str">
        <f>Evaluation!A72</f>
        <v>On-Prem &amp; SaaS option of the product</v>
      </c>
      <c r="B88" s="78" t="str">
        <f>Evaluation!B72</f>
        <v>Does the vendor host the product and provide services based on monthly consumptions (Monthly SaaS licenses and overage)?</v>
      </c>
      <c r="C88" s="78" t="str">
        <f>Evaluation!C72</f>
        <v>5 =Yes, vendor offer SaaS with proven support mechanism
0 =No, not an proven offering/model</v>
      </c>
      <c r="D88" s="179">
        <f>Scoring!E87</f>
        <v>0.25</v>
      </c>
      <c r="E88" s="148">
        <v>5</v>
      </c>
      <c r="F88" s="132">
        <f t="shared" ref="F88:F151" si="1">AVERAGE(I88:AE88)</f>
        <v>4.625</v>
      </c>
      <c r="G88" s="132" t="s">
        <v>610</v>
      </c>
      <c r="H88" s="77"/>
      <c r="I88" s="141">
        <v>5</v>
      </c>
      <c r="J88" s="142"/>
      <c r="K88" s="142">
        <v>5</v>
      </c>
      <c r="L88" s="144">
        <v>2</v>
      </c>
      <c r="M88" s="142">
        <v>5</v>
      </c>
      <c r="N88" s="142">
        <v>5</v>
      </c>
      <c r="O88" s="142">
        <v>5</v>
      </c>
      <c r="P88" s="142"/>
      <c r="Q88" s="142"/>
      <c r="R88" s="142"/>
      <c r="S88" s="142">
        <v>5</v>
      </c>
      <c r="T88" s="142">
        <v>5</v>
      </c>
    </row>
    <row r="89" spans="1:20" s="79" customFormat="1" ht="51" x14ac:dyDescent="0.25">
      <c r="A89" s="78" t="str">
        <f>Evaluation!A73</f>
        <v>Support hosted on public/private cloud platforms</v>
      </c>
      <c r="B89" s="78" t="str">
        <f>Evaluation!B73</f>
        <v xml:space="preserve">Is the product hosted on public/private cloud platforms? 
</v>
      </c>
      <c r="C89" s="78" t="str">
        <f>Evaluation!C73</f>
        <v>5 =Yes
0 =No</v>
      </c>
      <c r="D89" s="179">
        <f>Scoring!E88</f>
        <v>0.25</v>
      </c>
      <c r="E89" s="148">
        <v>5</v>
      </c>
      <c r="F89" s="132">
        <f t="shared" si="1"/>
        <v>4.625</v>
      </c>
      <c r="G89" s="132" t="s">
        <v>611</v>
      </c>
      <c r="H89" s="77"/>
      <c r="I89" s="141">
        <v>5</v>
      </c>
      <c r="J89" s="142"/>
      <c r="K89" s="142">
        <v>5</v>
      </c>
      <c r="L89" s="144">
        <v>2</v>
      </c>
      <c r="M89" s="142">
        <v>5</v>
      </c>
      <c r="N89" s="142">
        <v>5</v>
      </c>
      <c r="O89" s="142">
        <v>5</v>
      </c>
      <c r="P89" s="142"/>
      <c r="Q89" s="142"/>
      <c r="R89" s="142"/>
      <c r="S89" s="142">
        <v>5</v>
      </c>
      <c r="T89" s="142">
        <v>5</v>
      </c>
    </row>
    <row r="90" spans="1:20" s="79" customFormat="1" ht="76.5" x14ac:dyDescent="0.25">
      <c r="A90" s="78" t="str">
        <f>Evaluation!A74</f>
        <v xml:space="preserve">Cloud  </v>
      </c>
      <c r="B90" s="78" t="str">
        <f>Evaluation!B74</f>
        <v>For cloud options, please answer the following:
Where is the data physically stored and located?
What is the data encryption method for data in transit and data at rest (third party)?
For cloud options please provide multi-region support options for Tier 1 DR and reliability.</v>
      </c>
      <c r="C90" s="78" t="str">
        <f>Evaluation!C74</f>
        <v>5 = Data centers in all major cities and cater to PG&amp;E requirements, enabled data encryption, and provides a level of redundancy
1 = Data centers available at selected data centers, supports data encryption with limited redundancy</v>
      </c>
      <c r="D90" s="179">
        <f>Scoring!E89</f>
        <v>0.25</v>
      </c>
      <c r="E90" s="148">
        <v>5</v>
      </c>
      <c r="F90" s="132">
        <f t="shared" si="1"/>
        <v>5</v>
      </c>
      <c r="G90" s="132" t="s">
        <v>612</v>
      </c>
      <c r="H90" s="77"/>
      <c r="I90" s="141">
        <v>5</v>
      </c>
      <c r="J90" s="142"/>
      <c r="K90" s="142">
        <v>5</v>
      </c>
      <c r="L90" s="144">
        <v>5</v>
      </c>
      <c r="M90" s="142">
        <v>5</v>
      </c>
      <c r="N90" s="142">
        <v>5</v>
      </c>
      <c r="O90" s="142">
        <v>5</v>
      </c>
      <c r="P90" s="142"/>
      <c r="Q90" s="142"/>
      <c r="R90" s="142"/>
      <c r="S90" s="142">
        <v>5</v>
      </c>
      <c r="T90" s="142">
        <v>5</v>
      </c>
    </row>
    <row r="91" spans="1:20" s="79" customFormat="1" collapsed="1" x14ac:dyDescent="0.25">
      <c r="A91" s="74" t="str">
        <f>Evaluation!A75</f>
        <v>Systems Integration</v>
      </c>
      <c r="B91" s="74"/>
      <c r="C91" s="74"/>
      <c r="D91" s="67">
        <f>Scoring!D90</f>
        <v>0.1</v>
      </c>
      <c r="E91" s="149"/>
      <c r="F91" s="149"/>
      <c r="G91" s="149"/>
      <c r="H91" s="75"/>
      <c r="I91" s="141"/>
      <c r="J91" s="142"/>
      <c r="K91" s="142"/>
      <c r="L91" s="142"/>
      <c r="M91" s="142"/>
      <c r="N91" s="142"/>
      <c r="O91" s="142"/>
      <c r="P91" s="142"/>
      <c r="Q91" s="142"/>
      <c r="R91" s="142"/>
      <c r="S91" s="142"/>
      <c r="T91" s="142"/>
    </row>
    <row r="92" spans="1:20" s="79" customFormat="1" ht="51" x14ac:dyDescent="0.25">
      <c r="A92" s="78" t="str">
        <f>Evaluation!A76</f>
        <v>SAP Integration</v>
      </c>
      <c r="B92" s="78" t="str">
        <f>Evaluation!B76</f>
        <v>Does the application have built in integration with SAP components?</v>
      </c>
      <c r="C92" s="78" t="str">
        <f>Evaluation!C76</f>
        <v xml:space="preserve">5 = Yes, has built in adapters for all standard integration functions
3 = Provides limited set of integration adapters
0 = Need programming / integration middleware </v>
      </c>
      <c r="D92" s="179">
        <f>Scoring!E91</f>
        <v>0.15</v>
      </c>
      <c r="E92" s="148">
        <v>3</v>
      </c>
      <c r="F92" s="132">
        <f t="shared" si="1"/>
        <v>0.75</v>
      </c>
      <c r="G92" s="132" t="s">
        <v>613</v>
      </c>
      <c r="H92" s="77"/>
      <c r="I92" s="141">
        <v>0</v>
      </c>
      <c r="J92" s="142"/>
      <c r="K92" s="142">
        <v>0</v>
      </c>
      <c r="L92" s="144">
        <v>3</v>
      </c>
      <c r="M92" s="142">
        <v>0</v>
      </c>
      <c r="N92" s="142">
        <v>3</v>
      </c>
      <c r="O92" s="142">
        <v>0</v>
      </c>
      <c r="P92" s="142"/>
      <c r="Q92" s="142"/>
      <c r="R92" s="142"/>
      <c r="S92" s="142">
        <v>0</v>
      </c>
      <c r="T92" s="142">
        <v>0</v>
      </c>
    </row>
    <row r="93" spans="1:20" s="79" customFormat="1" ht="63.75" x14ac:dyDescent="0.25">
      <c r="A93" s="78" t="str">
        <f>Evaluation!A77</f>
        <v>ESRI Integration</v>
      </c>
      <c r="B93" s="78" t="str">
        <f>Evaluation!B77</f>
        <v>Does the application work seamlessly with ESRI?  Describe how the ESRI capabilities are embedded within the application.</v>
      </c>
      <c r="C93" s="78" t="str">
        <f>Evaluation!C77</f>
        <v xml:space="preserve">5 = Yes, has built in adapters for all standard integration functions
3 = Provides limited set of integration adapters
0 = Need programming / integration middleware </v>
      </c>
      <c r="D93" s="179">
        <f>Scoring!E92</f>
        <v>0.3</v>
      </c>
      <c r="E93" s="148">
        <v>4</v>
      </c>
      <c r="F93" s="132">
        <f t="shared" si="1"/>
        <v>1.375</v>
      </c>
      <c r="G93" s="132" t="s">
        <v>614</v>
      </c>
      <c r="H93" s="77"/>
      <c r="I93" s="141">
        <v>3</v>
      </c>
      <c r="J93" s="142"/>
      <c r="K93" s="142">
        <v>1</v>
      </c>
      <c r="L93" s="144">
        <v>4</v>
      </c>
      <c r="M93" s="142">
        <v>0</v>
      </c>
      <c r="N93" s="142">
        <v>3</v>
      </c>
      <c r="O93" s="142">
        <v>0</v>
      </c>
      <c r="P93" s="142"/>
      <c r="Q93" s="142"/>
      <c r="R93" s="142"/>
      <c r="S93" s="142">
        <v>0</v>
      </c>
      <c r="T93" s="142">
        <v>0</v>
      </c>
    </row>
    <row r="94" spans="1:20" s="79" customFormat="1" ht="51" x14ac:dyDescent="0.25">
      <c r="A94" s="78" t="str">
        <f>Evaluation!A78</f>
        <v>SalesForce Integration</v>
      </c>
      <c r="B94" s="78" t="str">
        <f>Evaluation!B78</f>
        <v>Does the application have built in integration with existing SalesForce implementations?</v>
      </c>
      <c r="C94" s="78" t="str">
        <f>Evaluation!C78</f>
        <v xml:space="preserve">5 = Yes, has built in adapters for all standard integration functions
3 = Provides limited set of integration adapters
0 = Need programming / integration middleware </v>
      </c>
      <c r="D94" s="179">
        <f>Scoring!E93</f>
        <v>0.15</v>
      </c>
      <c r="E94" s="148">
        <v>3</v>
      </c>
      <c r="F94" s="132">
        <f t="shared" si="1"/>
        <v>0.75</v>
      </c>
      <c r="G94" s="132" t="s">
        <v>615</v>
      </c>
      <c r="H94" s="77"/>
      <c r="I94" s="141">
        <v>0</v>
      </c>
      <c r="J94" s="142"/>
      <c r="K94" s="142">
        <v>0</v>
      </c>
      <c r="L94" s="144">
        <v>3</v>
      </c>
      <c r="M94" s="142">
        <v>0</v>
      </c>
      <c r="N94" s="142">
        <v>3</v>
      </c>
      <c r="O94" s="142">
        <v>0</v>
      </c>
      <c r="P94" s="142"/>
      <c r="Q94" s="142"/>
      <c r="R94" s="142"/>
      <c r="S94" s="142">
        <v>0</v>
      </c>
      <c r="T94" s="142">
        <v>0</v>
      </c>
    </row>
    <row r="95" spans="1:20" s="79" customFormat="1" ht="267.75" x14ac:dyDescent="0.25">
      <c r="A95" s="78" t="str">
        <f>Evaluation!A79</f>
        <v>Customization Support</v>
      </c>
      <c r="B95" s="78" t="str">
        <f>Evaluation!B79</f>
        <v>Does the application framework support custom objects, functions and methods?</v>
      </c>
      <c r="C95" s="78" t="str">
        <f>Evaluation!C79</f>
        <v>5 =Yes, Supported by application framework and vendor support assured
3 =Yes, Supported by application framework, but vendor does not extend support for custom objects and functions
0 =No, application does not support custom objects</v>
      </c>
      <c r="D95" s="179">
        <f>Scoring!E94</f>
        <v>0.15</v>
      </c>
      <c r="E95" s="148">
        <v>5</v>
      </c>
      <c r="F95" s="132">
        <f t="shared" si="1"/>
        <v>4.125</v>
      </c>
      <c r="G95" s="132" t="s">
        <v>616</v>
      </c>
      <c r="H95" s="77"/>
      <c r="I95" s="141">
        <v>0</v>
      </c>
      <c r="J95" s="142"/>
      <c r="K95" s="142">
        <v>5</v>
      </c>
      <c r="L95" s="144">
        <v>5</v>
      </c>
      <c r="M95" s="142">
        <v>5</v>
      </c>
      <c r="N95" s="142">
        <v>5</v>
      </c>
      <c r="O95" s="142">
        <v>5</v>
      </c>
      <c r="P95" s="142"/>
      <c r="Q95" s="142"/>
      <c r="R95" s="142"/>
      <c r="S95" s="142">
        <v>3</v>
      </c>
      <c r="T95" s="142">
        <v>5</v>
      </c>
    </row>
    <row r="96" spans="1:20" s="79" customFormat="1" ht="76.5" x14ac:dyDescent="0.25">
      <c r="A96" s="78" t="str">
        <f>Evaluation!A80</f>
        <v>API Integration</v>
      </c>
      <c r="B96" s="78" t="str">
        <f>Evaluation!B80</f>
        <v>What API or middleware does it use for integration between system?</v>
      </c>
      <c r="C96" s="78" t="str">
        <f>Evaluation!C80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6" s="179">
        <f>Scoring!E95</f>
        <v>0.15</v>
      </c>
      <c r="E96" s="148">
        <v>5</v>
      </c>
      <c r="F96" s="132">
        <f t="shared" si="1"/>
        <v>4</v>
      </c>
      <c r="G96" s="132" t="s">
        <v>617</v>
      </c>
      <c r="H96" s="77"/>
      <c r="I96" s="141">
        <v>3</v>
      </c>
      <c r="J96" s="142"/>
      <c r="K96" s="142">
        <v>4</v>
      </c>
      <c r="L96" s="144">
        <v>5</v>
      </c>
      <c r="M96" s="142">
        <v>2</v>
      </c>
      <c r="N96" s="142">
        <v>5</v>
      </c>
      <c r="O96" s="142">
        <v>4</v>
      </c>
      <c r="P96" s="142"/>
      <c r="Q96" s="142"/>
      <c r="R96" s="142"/>
      <c r="S96" s="142">
        <v>5</v>
      </c>
      <c r="T96" s="142">
        <v>4</v>
      </c>
    </row>
    <row r="97" spans="1:20" s="79" customFormat="1" ht="76.5" x14ac:dyDescent="0.25">
      <c r="A97" s="78" t="str">
        <f>Evaluation!A81</f>
        <v>Receive /send  task Information from multiple systems</v>
      </c>
      <c r="B97" s="78" t="str">
        <f>Evaluation!B81</f>
        <v>Does the application have the ability to receive /send  task information from multiple systems (e.g. SAP, CIS, OMS)?</v>
      </c>
      <c r="C97" s="78" t="str">
        <f>Evaluation!C81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7" s="179">
        <f>Scoring!E96</f>
        <v>0.05</v>
      </c>
      <c r="E97" s="148">
        <v>3</v>
      </c>
      <c r="F97" s="132">
        <f t="shared" si="1"/>
        <v>3.125</v>
      </c>
      <c r="G97" s="132" t="s">
        <v>618</v>
      </c>
      <c r="H97" s="77"/>
      <c r="I97" s="141">
        <v>5</v>
      </c>
      <c r="J97" s="142"/>
      <c r="K97" s="142">
        <v>3</v>
      </c>
      <c r="L97" s="144">
        <v>3</v>
      </c>
      <c r="M97" s="142">
        <v>3</v>
      </c>
      <c r="N97" s="142">
        <v>3</v>
      </c>
      <c r="O97" s="142">
        <v>3</v>
      </c>
      <c r="P97" s="142"/>
      <c r="Q97" s="142"/>
      <c r="R97" s="142"/>
      <c r="S97" s="142">
        <v>3</v>
      </c>
      <c r="T97" s="142">
        <v>2</v>
      </c>
    </row>
    <row r="98" spans="1:20" s="79" customFormat="1" ht="76.5" x14ac:dyDescent="0.25">
      <c r="A98" s="78" t="str">
        <f>Evaluation!A82</f>
        <v>Integration with Customer Interaction/Messaging Systems</v>
      </c>
      <c r="B98" s="78" t="str">
        <f>Evaluation!B82</f>
        <v>Does the application have the ability to integrate seamlessly with notification systems?</v>
      </c>
      <c r="C98" s="78" t="str">
        <f>Evaluation!C82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8" s="179">
        <f>Scoring!E97</f>
        <v>0.05</v>
      </c>
      <c r="E98" s="148">
        <v>3</v>
      </c>
      <c r="F98" s="132">
        <f t="shared" si="1"/>
        <v>3.125</v>
      </c>
      <c r="G98" s="132" t="s">
        <v>618</v>
      </c>
      <c r="H98" s="77"/>
      <c r="I98" s="141">
        <v>5</v>
      </c>
      <c r="J98" s="142"/>
      <c r="K98" s="142">
        <v>3</v>
      </c>
      <c r="L98" s="144">
        <v>3</v>
      </c>
      <c r="M98" s="142">
        <v>3</v>
      </c>
      <c r="N98" s="142">
        <v>3</v>
      </c>
      <c r="O98" s="142">
        <v>3</v>
      </c>
      <c r="P98" s="142"/>
      <c r="Q98" s="142"/>
      <c r="R98" s="142"/>
      <c r="S98" s="142">
        <v>3</v>
      </c>
      <c r="T98" s="142">
        <v>2</v>
      </c>
    </row>
    <row r="99" spans="1:20" s="79" customFormat="1" collapsed="1" x14ac:dyDescent="0.25">
      <c r="A99" s="88" t="str">
        <f>Evaluation!A83</f>
        <v>License Model</v>
      </c>
      <c r="B99" s="88"/>
      <c r="C99" s="88"/>
      <c r="D99" s="67">
        <f>Scoring!D98</f>
        <v>0.05</v>
      </c>
      <c r="E99" s="149"/>
      <c r="F99" s="149"/>
      <c r="G99" s="149"/>
      <c r="H99" s="75"/>
      <c r="I99" s="141"/>
      <c r="J99" s="142"/>
      <c r="K99" s="142"/>
      <c r="L99" s="142"/>
      <c r="M99" s="142"/>
      <c r="N99" s="142"/>
      <c r="O99" s="142"/>
      <c r="P99" s="142"/>
      <c r="Q99" s="142"/>
      <c r="R99" s="142"/>
      <c r="S99" s="142"/>
      <c r="T99" s="142"/>
    </row>
    <row r="100" spans="1:20" s="79" customFormat="1" ht="76.5" x14ac:dyDescent="0.25">
      <c r="A100" s="78" t="str">
        <f>Evaluation!A84</f>
        <v>License model for Cloud</v>
      </c>
      <c r="B100" s="78" t="str">
        <f>Evaluation!B84</f>
        <v>How is your product licensed as a cloud based offering?</v>
      </c>
      <c r="C100" s="78" t="str">
        <f>Evaluation!C84</f>
        <v>5= Licenses embrace a cloud based pay-as-you-go model based either on transaction usage or active users per month
2 = Licenses are provided on volume based licensing (e.g. Splunk or Heroku style licensing)
1 = Licenses are provided based on a per CPU core offering
0 = License model not provided</v>
      </c>
      <c r="D100" s="179">
        <f>Scoring!E99</f>
        <v>0.2</v>
      </c>
      <c r="E100" s="148">
        <v>5</v>
      </c>
      <c r="F100" s="132">
        <f t="shared" si="1"/>
        <v>5</v>
      </c>
      <c r="G100" s="132" t="s">
        <v>619</v>
      </c>
      <c r="H100" s="76"/>
      <c r="I100" s="141">
        <v>5</v>
      </c>
      <c r="J100" s="142"/>
      <c r="K100" s="142">
        <v>5</v>
      </c>
      <c r="L100" s="144">
        <v>5</v>
      </c>
      <c r="M100" s="142">
        <v>5</v>
      </c>
      <c r="N100" s="142">
        <v>5</v>
      </c>
      <c r="O100" s="142">
        <v>5</v>
      </c>
      <c r="P100" s="142"/>
      <c r="Q100" s="142"/>
      <c r="R100" s="142"/>
      <c r="S100" s="142"/>
      <c r="T100" s="142">
        <v>5</v>
      </c>
    </row>
    <row r="101" spans="1:20" s="79" customFormat="1" ht="25.5" x14ac:dyDescent="0.25">
      <c r="A101" s="78" t="str">
        <f>Evaluation!A85</f>
        <v>License model for cloud overage</v>
      </c>
      <c r="B101" s="78" t="str">
        <f>Evaluation!B85</f>
        <v xml:space="preserve">How is overage monitored and priced? </v>
      </c>
      <c r="C101" s="78" t="str">
        <f>Evaluation!C85</f>
        <v>5 - Charged in same rate of base charge
0 - Charged in separate higher rate</v>
      </c>
      <c r="D101" s="179">
        <f>Scoring!E100</f>
        <v>0.2</v>
      </c>
      <c r="E101" s="148">
        <v>5</v>
      </c>
      <c r="F101" s="132">
        <f t="shared" si="1"/>
        <v>5</v>
      </c>
      <c r="G101" s="132" t="s">
        <v>620</v>
      </c>
      <c r="H101" s="76"/>
      <c r="I101" s="141">
        <v>5</v>
      </c>
      <c r="J101" s="142"/>
      <c r="K101" s="142">
        <v>5</v>
      </c>
      <c r="L101" s="144">
        <v>5</v>
      </c>
      <c r="M101" s="142">
        <v>5</v>
      </c>
      <c r="N101" s="142">
        <v>5</v>
      </c>
      <c r="O101" s="142">
        <v>5</v>
      </c>
      <c r="P101" s="142"/>
      <c r="Q101" s="142"/>
      <c r="R101" s="142"/>
      <c r="S101" s="142"/>
      <c r="T101" s="142">
        <v>5</v>
      </c>
    </row>
    <row r="102" spans="1:20" s="79" customFormat="1" ht="25.5" x14ac:dyDescent="0.25">
      <c r="A102" s="78" t="str">
        <f>Evaluation!A86</f>
        <v>License model on tenancy</v>
      </c>
      <c r="B102" s="78" t="str">
        <f>Evaluation!B86</f>
        <v>Does the SaaS model support single-tenant or multi-tenant? If both are supported, is it charged separately?</v>
      </c>
      <c r="C102" s="78" t="str">
        <f>Evaluation!C86</f>
        <v>5 - Multi Tenant
0  - Single tenant</v>
      </c>
      <c r="D102" s="179">
        <f>Scoring!E101</f>
        <v>0.2</v>
      </c>
      <c r="E102" s="148">
        <v>5</v>
      </c>
      <c r="F102" s="132">
        <f t="shared" si="1"/>
        <v>5</v>
      </c>
      <c r="G102" s="132" t="s">
        <v>621</v>
      </c>
      <c r="H102" s="76"/>
      <c r="I102" s="141">
        <v>5</v>
      </c>
      <c r="J102" s="142"/>
      <c r="K102" s="142">
        <v>5</v>
      </c>
      <c r="L102" s="144">
        <v>5</v>
      </c>
      <c r="M102" s="142">
        <v>5</v>
      </c>
      <c r="N102" s="142">
        <v>5</v>
      </c>
      <c r="O102" s="142">
        <v>5</v>
      </c>
      <c r="P102" s="142"/>
      <c r="Q102" s="142"/>
      <c r="R102" s="142"/>
      <c r="S102" s="142"/>
      <c r="T102" s="142">
        <v>5</v>
      </c>
    </row>
    <row r="103" spans="1:20" s="79" customFormat="1" ht="51" x14ac:dyDescent="0.25">
      <c r="A103" s="78" t="str">
        <f>Evaluation!A87</f>
        <v>License impact on interface</v>
      </c>
      <c r="B103" s="78" t="str">
        <f>Evaluation!B87</f>
        <v xml:space="preserve">Is there a cost impact on the integration data transfers volume, scheduling load, interface count etc.? Is there any higher cap on the interface data volume, interface count? </v>
      </c>
      <c r="C103" s="78" t="str">
        <f>Evaluation!C87</f>
        <v xml:space="preserve">5- No impact
1 - Yes after the cap
0 - Yes it is directly proportion to the number of interface, volume etc.
 </v>
      </c>
      <c r="D103" s="179">
        <f>Scoring!E102</f>
        <v>0.15</v>
      </c>
      <c r="E103" s="148">
        <v>5</v>
      </c>
      <c r="F103" s="132">
        <f t="shared" si="1"/>
        <v>5</v>
      </c>
      <c r="G103" s="132" t="s">
        <v>622</v>
      </c>
      <c r="H103" s="76"/>
      <c r="I103" s="141">
        <v>5</v>
      </c>
      <c r="J103" s="142"/>
      <c r="K103" s="142">
        <v>5</v>
      </c>
      <c r="L103" s="144">
        <v>5</v>
      </c>
      <c r="M103" s="142">
        <v>5</v>
      </c>
      <c r="N103" s="142">
        <v>5</v>
      </c>
      <c r="O103" s="142">
        <v>5</v>
      </c>
      <c r="P103" s="142"/>
      <c r="Q103" s="142"/>
      <c r="R103" s="142"/>
      <c r="S103" s="142"/>
      <c r="T103" s="142">
        <v>5</v>
      </c>
    </row>
    <row r="104" spans="1:20" s="79" customFormat="1" ht="25.5" x14ac:dyDescent="0.25">
      <c r="A104" s="78" t="str">
        <f>Evaluation!A88</f>
        <v>Licensing for third party components</v>
      </c>
      <c r="B104" s="78" t="str">
        <f>Evaluation!B88</f>
        <v>Does the vendor supply licenses for any third party components required by the application or is PG&amp;E responsible for those?</v>
      </c>
      <c r="C104" s="78" t="str">
        <f>Evaluation!C88</f>
        <v>5=vendor supplies all required licenses, or no third party licences required
0=PG&amp;E needs provide licenses</v>
      </c>
      <c r="D104" s="179">
        <f>Scoring!E103</f>
        <v>0.15</v>
      </c>
      <c r="E104" s="148">
        <v>5</v>
      </c>
      <c r="F104" s="132">
        <f t="shared" si="1"/>
        <v>5</v>
      </c>
      <c r="G104" s="132" t="s">
        <v>623</v>
      </c>
      <c r="H104" s="76"/>
      <c r="I104" s="141">
        <v>5</v>
      </c>
      <c r="J104" s="142"/>
      <c r="K104" s="142">
        <v>5</v>
      </c>
      <c r="L104" s="144">
        <v>5</v>
      </c>
      <c r="M104" s="142">
        <v>5</v>
      </c>
      <c r="N104" s="142">
        <v>5</v>
      </c>
      <c r="O104" s="142">
        <v>5</v>
      </c>
      <c r="P104" s="142"/>
      <c r="Q104" s="142"/>
      <c r="R104" s="142"/>
      <c r="S104" s="142"/>
      <c r="T104" s="142">
        <v>5</v>
      </c>
    </row>
    <row r="105" spans="1:20" s="79" customFormat="1" ht="51" x14ac:dyDescent="0.25">
      <c r="A105" s="78" t="str">
        <f>Evaluation!A89</f>
        <v>License model for Field Device Components</v>
      </c>
      <c r="B105" s="78" t="str">
        <f>Evaluation!B89</f>
        <v>Are the licenses for Field Device Components named, concurrent, field technician based, or number of mobile device based?</v>
      </c>
      <c r="C105" s="78" t="str">
        <f>Evaluation!C89</f>
        <v>5=  Licenses are by number of transactions, or no third party licences required
3 = Licenses are number of concurrent Field Technicians
2 = Licenses are number of Field Technicians registered
0 = Licenses are number of mobile devices</v>
      </c>
      <c r="D105" s="179">
        <f>Scoring!E104</f>
        <v>0.1</v>
      </c>
      <c r="E105" s="148">
        <v>5</v>
      </c>
      <c r="F105" s="132">
        <f t="shared" si="1"/>
        <v>5</v>
      </c>
      <c r="G105" s="132" t="s">
        <v>624</v>
      </c>
      <c r="H105" s="76"/>
      <c r="I105" s="141">
        <v>5</v>
      </c>
      <c r="J105" s="142"/>
      <c r="K105" s="142">
        <v>5</v>
      </c>
      <c r="L105" s="144">
        <v>5</v>
      </c>
      <c r="M105" s="142">
        <v>5</v>
      </c>
      <c r="N105" s="142">
        <v>5</v>
      </c>
      <c r="O105" s="142">
        <v>5</v>
      </c>
      <c r="P105" s="142"/>
      <c r="Q105" s="142"/>
      <c r="R105" s="142"/>
      <c r="S105" s="142"/>
      <c r="T105" s="142">
        <v>5</v>
      </c>
    </row>
    <row r="106" spans="1:20" s="79" customFormat="1" collapsed="1" x14ac:dyDescent="0.25">
      <c r="A106" s="88" t="str">
        <f>Evaluation!A90</f>
        <v>Support  Model</v>
      </c>
      <c r="B106" s="88"/>
      <c r="C106" s="88"/>
      <c r="D106" s="67">
        <f>Scoring!D105</f>
        <v>0.05</v>
      </c>
      <c r="E106" s="149"/>
      <c r="F106" s="149"/>
      <c r="G106" s="149"/>
      <c r="H106" s="74"/>
      <c r="I106" s="141"/>
      <c r="J106" s="142"/>
      <c r="K106" s="142"/>
      <c r="L106" s="142"/>
      <c r="M106" s="142"/>
      <c r="N106" s="142"/>
      <c r="O106" s="142"/>
      <c r="P106" s="142"/>
      <c r="Q106" s="142"/>
      <c r="R106" s="142"/>
      <c r="S106" s="142"/>
      <c r="T106" s="142"/>
    </row>
    <row r="107" spans="1:20" s="79" customFormat="1" ht="114.75" x14ac:dyDescent="0.25">
      <c r="A107" s="78" t="str">
        <f>Evaluation!A91</f>
        <v>Existing Known Issues</v>
      </c>
      <c r="B107" s="78" t="str">
        <f>Evaluation!B91</f>
        <v>Does the application platform have known limitations or bugs that could impact production deployment</v>
      </c>
      <c r="C107" s="78" t="str">
        <f>Evaluation!C91</f>
        <v>5=Existing issues identified
3=Issues identifies but fixes in progress
0=No issues</v>
      </c>
      <c r="D107" s="179">
        <f>Scoring!E106</f>
        <v>0.5</v>
      </c>
      <c r="E107" s="148">
        <v>3</v>
      </c>
      <c r="F107" s="132">
        <f t="shared" si="1"/>
        <v>3.5714285714285716</v>
      </c>
      <c r="G107" s="132" t="s">
        <v>625</v>
      </c>
      <c r="H107" s="76"/>
      <c r="I107" s="141">
        <v>5</v>
      </c>
      <c r="J107" s="142"/>
      <c r="K107" s="142">
        <v>3</v>
      </c>
      <c r="L107" s="144">
        <v>3</v>
      </c>
      <c r="M107" s="142">
        <v>5</v>
      </c>
      <c r="N107" s="142">
        <v>3</v>
      </c>
      <c r="O107" s="142">
        <v>3</v>
      </c>
      <c r="P107" s="142"/>
      <c r="Q107" s="142"/>
      <c r="R107" s="142"/>
      <c r="S107" s="142"/>
      <c r="T107" s="142">
        <v>3</v>
      </c>
    </row>
    <row r="108" spans="1:20" s="79" customFormat="1" ht="89.25" x14ac:dyDescent="0.25">
      <c r="A108" s="78" t="str">
        <f>Evaluation!A92</f>
        <v>User Groups</v>
      </c>
      <c r="B108" s="78" t="str">
        <f>Evaluation!B92</f>
        <v>Do you have a formal User Group? Does this group contribute ideas, etc. to your product development plans? How are your User Groups organized? Do you have User Group representation in San Francisco?</v>
      </c>
      <c r="C108" s="78" t="str">
        <f>Evaluation!C92</f>
        <v>5 = Product communities and user group exists and very active, with even, workshops and active discussion forums, major community exist in San Francisco
3 = Product group exists through forums and developer communities 
1 = No established user groups</v>
      </c>
      <c r="D108" s="179">
        <f>Scoring!E107</f>
        <v>0.5</v>
      </c>
      <c r="E108" s="148">
        <v>3</v>
      </c>
      <c r="F108" s="132">
        <f t="shared" si="1"/>
        <v>1.7142857142857142</v>
      </c>
      <c r="G108" s="132" t="s">
        <v>626</v>
      </c>
      <c r="H108" s="76"/>
      <c r="I108" s="141">
        <v>1</v>
      </c>
      <c r="J108" s="142"/>
      <c r="K108" s="142">
        <v>0</v>
      </c>
      <c r="L108" s="144">
        <v>3</v>
      </c>
      <c r="M108" s="142">
        <v>1</v>
      </c>
      <c r="N108" s="142">
        <v>3</v>
      </c>
      <c r="O108" s="142">
        <v>1</v>
      </c>
      <c r="P108" s="142"/>
      <c r="Q108" s="142"/>
      <c r="R108" s="142"/>
      <c r="S108" s="142"/>
      <c r="T108" s="142">
        <v>3</v>
      </c>
    </row>
    <row r="109" spans="1:20" x14ac:dyDescent="0.2">
      <c r="A109" s="54" t="str">
        <f>Evaluation!A93</f>
        <v>Functional</v>
      </c>
      <c r="B109" s="54"/>
      <c r="C109" s="54"/>
      <c r="D109" s="65">
        <f>Scoring!C108</f>
        <v>0.4</v>
      </c>
      <c r="E109" s="150"/>
      <c r="F109" s="150"/>
      <c r="G109" s="150"/>
      <c r="H109" s="54"/>
      <c r="I109" s="141"/>
      <c r="J109" s="142"/>
      <c r="K109" s="142"/>
      <c r="L109" s="142"/>
      <c r="M109" s="142"/>
      <c r="N109" s="142"/>
      <c r="O109" s="142"/>
      <c r="P109" s="142"/>
      <c r="Q109" s="142"/>
      <c r="R109" s="142"/>
      <c r="S109" s="142"/>
      <c r="T109" s="142"/>
    </row>
    <row r="110" spans="1:20" s="79" customFormat="1" collapsed="1" x14ac:dyDescent="0.25">
      <c r="A110" s="88" t="str">
        <f>Evaluation!A94</f>
        <v>Planning - Identify Known Work</v>
      </c>
      <c r="B110" s="88"/>
      <c r="C110" s="88"/>
      <c r="D110" s="67">
        <f>Scoring!D109</f>
        <v>0.05</v>
      </c>
      <c r="E110" s="151"/>
      <c r="F110" s="151"/>
      <c r="G110" s="151"/>
      <c r="H110" s="75"/>
      <c r="I110" s="141"/>
      <c r="J110" s="142"/>
      <c r="K110" s="142"/>
      <c r="L110" s="142"/>
      <c r="M110" s="142"/>
      <c r="N110" s="142"/>
      <c r="O110" s="142"/>
      <c r="P110" s="142"/>
      <c r="Q110" s="142"/>
      <c r="R110" s="142"/>
      <c r="S110" s="142"/>
      <c r="T110" s="142"/>
    </row>
    <row r="111" spans="1:20" s="79" customFormat="1" ht="76.5" x14ac:dyDescent="0.25">
      <c r="A111" s="78" t="str">
        <f>Evaluation!A95</f>
        <v>Override, Auditing, and Super User Functionality</v>
      </c>
      <c r="B111" s="78" t="str">
        <f>Evaluation!B95</f>
        <v>Does the application have the ability to return a list of work that is immediate and dispatch it?  Does the application allow manual overrides and manual changes?</v>
      </c>
      <c r="C111" s="78" t="str">
        <f>Evaluation!C95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1" s="179">
        <f>Scoring!E110</f>
        <v>0.25</v>
      </c>
      <c r="E111" s="148">
        <v>5</v>
      </c>
      <c r="F111" s="132">
        <f t="shared" si="1"/>
        <v>4.333333333333333</v>
      </c>
      <c r="G111" s="132" t="s">
        <v>627</v>
      </c>
      <c r="H111" s="58"/>
      <c r="I111" s="141">
        <v>4</v>
      </c>
      <c r="J111" s="142">
        <v>5</v>
      </c>
      <c r="K111" s="142"/>
      <c r="L111" s="142"/>
      <c r="M111" s="142">
        <v>3</v>
      </c>
      <c r="N111" s="142"/>
      <c r="O111" s="142"/>
      <c r="P111" s="142">
        <v>5</v>
      </c>
      <c r="Q111" s="162">
        <v>4</v>
      </c>
      <c r="R111" s="142"/>
      <c r="S111" s="142"/>
      <c r="T111" s="142">
        <v>5</v>
      </c>
    </row>
    <row r="112" spans="1:20" s="79" customFormat="1" ht="89.25" x14ac:dyDescent="0.25">
      <c r="A112" s="78" t="str">
        <f>Evaluation!A96</f>
        <v>Authorization using Role Based Access Control (RBAC) on Functionality and Data</v>
      </c>
      <c r="B112" s="78" t="str">
        <f>Evaluation!B96</f>
        <v>Does the application have the ability to provide role based access for application and data? Can the application restrict view and edit rights based on individual role? Example: Tree Crew cannot reassign project to pre-inspection.
Does the application support definition of roles like Planners, Supervisors, DMS, Tree Crews, Pre Inspectors, field workers etc. with specific set of access to application and data?</v>
      </c>
      <c r="C112" s="78" t="str">
        <f>Evaluation!C96</f>
        <v>5 =Yes, supports role based access to application (screen, tab, field) and data restrictions ( service territory based)
3 =Yes, supports application level role based access and data restrictions
2 =Yes, supports application level role based access
0 =No, not supported</v>
      </c>
      <c r="D112" s="179">
        <f>Scoring!E111</f>
        <v>0.25</v>
      </c>
      <c r="E112" s="148">
        <v>3</v>
      </c>
      <c r="F112" s="132">
        <f t="shared" si="1"/>
        <v>3.1666666666666665</v>
      </c>
      <c r="G112" s="132" t="s">
        <v>628</v>
      </c>
      <c r="H112" s="58"/>
      <c r="I112" s="141">
        <v>4</v>
      </c>
      <c r="J112" s="142">
        <v>3</v>
      </c>
      <c r="K112" s="142"/>
      <c r="L112" s="142"/>
      <c r="M112" s="142">
        <v>3</v>
      </c>
      <c r="N112" s="142"/>
      <c r="O112" s="142"/>
      <c r="P112" s="142">
        <v>3</v>
      </c>
      <c r="Q112" s="162">
        <v>3</v>
      </c>
      <c r="R112" s="142"/>
      <c r="S112" s="142"/>
      <c r="T112" s="142">
        <v>3</v>
      </c>
    </row>
    <row r="113" spans="1:20" s="79" customFormat="1" ht="76.5" x14ac:dyDescent="0.25">
      <c r="A113" s="78" t="str">
        <f>Evaluation!A97</f>
        <v>Pre-configured solution/ templates</v>
      </c>
      <c r="B113" s="78" t="str">
        <f>Evaluation!B97</f>
        <v>Does the application come with pre-built solutions or templates for task completion and user experience scenarios? Does the application provide a pre-designed workflow that can mimic existing  VM processes and specific roles/activities?</v>
      </c>
      <c r="C113" s="78" t="str">
        <f>Evaluation!C97</f>
        <v>5 = Yes, solution is preconfigured with required roles, work rules and scheduling policies etc. which may be tweaked based on business needs
0 = No, Not supported</v>
      </c>
      <c r="D113" s="179">
        <f>Scoring!E112</f>
        <v>0.25</v>
      </c>
      <c r="E113" s="148">
        <v>5</v>
      </c>
      <c r="F113" s="132">
        <f t="shared" si="1"/>
        <v>2.3333333333333335</v>
      </c>
      <c r="G113" s="132" t="s">
        <v>629</v>
      </c>
      <c r="H113" s="58"/>
      <c r="I113" s="141">
        <v>0</v>
      </c>
      <c r="J113" s="142">
        <v>1</v>
      </c>
      <c r="K113" s="142"/>
      <c r="L113" s="142"/>
      <c r="M113" s="142">
        <v>3</v>
      </c>
      <c r="N113" s="142"/>
      <c r="O113" s="142"/>
      <c r="P113" s="142">
        <v>5</v>
      </c>
      <c r="Q113" s="162">
        <v>5</v>
      </c>
      <c r="R113" s="142"/>
      <c r="S113" s="142"/>
      <c r="T113" s="142">
        <v>0</v>
      </c>
    </row>
    <row r="114" spans="1:20" s="79" customFormat="1" ht="114.75" x14ac:dyDescent="0.25">
      <c r="A114" s="78" t="str">
        <f>Evaluation!A98</f>
        <v>Create multiple task/workflow types</v>
      </c>
      <c r="B114" s="78" t="str">
        <f>Evaluation!B98</f>
        <v>Does the application have the ability to create multiple task/workflow types (e.g. Planned, Emergency, tag, exceptions)? Does the application have the ability to create new task/workflow templates for each task type?</v>
      </c>
      <c r="C114" s="78" t="str">
        <f>Evaluation!C98</f>
        <v>5=Supports the creation of multiple task and workflow types and new templates can be created.
2=Supports the creation of multiple task and workflow types
1=No</v>
      </c>
      <c r="D114" s="179">
        <f>Scoring!E113</f>
        <v>0.25</v>
      </c>
      <c r="E114" s="148">
        <v>5</v>
      </c>
      <c r="F114" s="132">
        <f t="shared" si="1"/>
        <v>3.3333333333333335</v>
      </c>
      <c r="G114" s="132" t="s">
        <v>630</v>
      </c>
      <c r="H114" s="76"/>
      <c r="I114" s="141">
        <v>2</v>
      </c>
      <c r="J114" s="142">
        <v>5</v>
      </c>
      <c r="K114" s="142"/>
      <c r="L114" s="142"/>
      <c r="M114" s="142">
        <v>2</v>
      </c>
      <c r="N114" s="142"/>
      <c r="O114" s="142"/>
      <c r="P114" s="142">
        <v>5</v>
      </c>
      <c r="Q114" s="162">
        <v>5</v>
      </c>
      <c r="R114" s="142"/>
      <c r="S114" s="142"/>
      <c r="T114" s="142">
        <v>1</v>
      </c>
    </row>
    <row r="115" spans="1:20" s="79" customFormat="1" collapsed="1" x14ac:dyDescent="0.25">
      <c r="A115" s="88" t="str">
        <f>Evaluation!A99</f>
        <v>Planning - View Work</v>
      </c>
      <c r="B115" s="88"/>
      <c r="C115" s="88"/>
      <c r="D115" s="67">
        <f>Scoring!D114</f>
        <v>0.1</v>
      </c>
      <c r="E115" s="151"/>
      <c r="F115" s="151"/>
      <c r="G115" s="151"/>
      <c r="H115" s="75"/>
      <c r="I115" s="141"/>
      <c r="J115" s="142"/>
      <c r="K115" s="142"/>
      <c r="L115" s="142"/>
      <c r="M115" s="142"/>
      <c r="N115" s="142"/>
      <c r="O115" s="142"/>
      <c r="P115" s="142"/>
      <c r="Q115" s="142" t="s">
        <v>563</v>
      </c>
      <c r="R115" s="142"/>
      <c r="S115" s="142"/>
      <c r="T115" s="142"/>
    </row>
    <row r="116" spans="1:20" s="79" customFormat="1" ht="76.5" x14ac:dyDescent="0.25">
      <c r="A116" s="78" t="str">
        <f>Evaluation!A100</f>
        <v>See all work / ready for field work</v>
      </c>
      <c r="B116" s="78" t="str">
        <f>Evaluation!B100</f>
        <v>Does the application have the ability to see all work needed to be planned?  How does the application make it ready for field work?</v>
      </c>
      <c r="C116" s="78" t="str">
        <f>Evaluation!C100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6" s="179">
        <f>Scoring!E115</f>
        <v>0.3</v>
      </c>
      <c r="E116" s="148">
        <v>5</v>
      </c>
      <c r="F116" s="132">
        <f t="shared" si="1"/>
        <v>4</v>
      </c>
      <c r="G116" s="132" t="s">
        <v>631</v>
      </c>
      <c r="H116" s="76"/>
      <c r="I116" s="141">
        <v>4</v>
      </c>
      <c r="J116" s="142">
        <v>4</v>
      </c>
      <c r="K116" s="142"/>
      <c r="L116" s="142"/>
      <c r="M116" s="142">
        <v>4</v>
      </c>
      <c r="N116" s="142"/>
      <c r="O116" s="142"/>
      <c r="P116" s="142">
        <v>4</v>
      </c>
      <c r="Q116" s="162">
        <v>3</v>
      </c>
      <c r="R116" s="142"/>
      <c r="S116" s="142"/>
      <c r="T116" s="142">
        <v>5</v>
      </c>
    </row>
    <row r="117" spans="1:20" s="79" customFormat="1" ht="76.5" x14ac:dyDescent="0.25">
      <c r="A117" s="78" t="str">
        <f>Evaluation!A101</f>
        <v xml:space="preserve">Contractor Address Book Management </v>
      </c>
      <c r="B117" s="78" t="str">
        <f>Evaluation!B101</f>
        <v>Does the application allow for contractor management and integrate with other contractor management applications?  If so, how?</v>
      </c>
      <c r="C117" s="78" t="str">
        <f>Evaluation!C101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7" s="179">
        <f>Scoring!E116</f>
        <v>0.05</v>
      </c>
      <c r="E117" s="148">
        <v>3</v>
      </c>
      <c r="F117" s="132">
        <f t="shared" si="1"/>
        <v>2.8333333333333335</v>
      </c>
      <c r="G117" s="132" t="s">
        <v>632</v>
      </c>
      <c r="H117" s="76"/>
      <c r="I117" s="141">
        <v>5</v>
      </c>
      <c r="J117" s="142">
        <v>3</v>
      </c>
      <c r="K117" s="142"/>
      <c r="L117" s="142"/>
      <c r="M117" s="142">
        <v>3</v>
      </c>
      <c r="N117" s="142"/>
      <c r="O117" s="142"/>
      <c r="P117" s="142">
        <v>2</v>
      </c>
      <c r="Q117" s="162">
        <v>3</v>
      </c>
      <c r="R117" s="142"/>
      <c r="S117" s="142"/>
      <c r="T117" s="142">
        <v>1</v>
      </c>
    </row>
    <row r="118" spans="1:20" s="79" customFormat="1" ht="76.5" x14ac:dyDescent="0.25">
      <c r="A118" s="78" t="str">
        <f>Evaluation!A102</f>
        <v>Create Work Packages</v>
      </c>
      <c r="B118" s="78" t="str">
        <f>Evaluation!B102</f>
        <v>Does the application have the ability to create work packages?  Does the application provide guided data entry?  Does the application allow the user to attach relevant documents and completion forms?  What type of loading features are available? "If yes, can we add a QA level post work package creation?"</v>
      </c>
      <c r="C118" s="78" t="str">
        <f>Evaluation!C102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8" s="179">
        <f>Scoring!E117</f>
        <v>0.25</v>
      </c>
      <c r="E118" s="148">
        <v>5</v>
      </c>
      <c r="F118" s="132">
        <f t="shared" si="1"/>
        <v>4.5</v>
      </c>
      <c r="G118" s="132" t="s">
        <v>633</v>
      </c>
      <c r="H118" s="76"/>
      <c r="I118" s="141">
        <v>5</v>
      </c>
      <c r="J118" s="142">
        <v>3</v>
      </c>
      <c r="K118" s="142"/>
      <c r="L118" s="142"/>
      <c r="M118" s="142">
        <v>4</v>
      </c>
      <c r="N118" s="142"/>
      <c r="O118" s="142"/>
      <c r="P118" s="142">
        <v>5</v>
      </c>
      <c r="Q118" s="162">
        <v>5</v>
      </c>
      <c r="R118" s="142"/>
      <c r="S118" s="142"/>
      <c r="T118" s="142">
        <v>5</v>
      </c>
    </row>
    <row r="119" spans="1:20" s="79" customFormat="1" ht="63.75" x14ac:dyDescent="0.25">
      <c r="A119" s="78" t="str">
        <f>Evaluation!A103</f>
        <v>Configuration Capability</v>
      </c>
      <c r="B119" s="78" t="str">
        <f>Evaluation!B103</f>
        <v>Does application support configuration of different data capture forms and checklist? Can we change the way the work is displayed? Can we make minor changes to drop down selections and fields independently or do we need vendor support to change once configured?</v>
      </c>
      <c r="C119" s="78" t="str">
        <f>Evaluation!C103</f>
        <v>5 = Yes, application enable UI based configuration of apps by business
3 = Yes, application support UI changes through editing of configuration files
2 = No, need additional tools to design new forms
0 = no, not supported</v>
      </c>
      <c r="D119" s="179">
        <f>Scoring!E118</f>
        <v>0.1</v>
      </c>
      <c r="E119" s="148">
        <v>3</v>
      </c>
      <c r="F119" s="132">
        <f t="shared" si="1"/>
        <v>3.1666666666666665</v>
      </c>
      <c r="G119" s="132" t="s">
        <v>634</v>
      </c>
      <c r="H119" s="76"/>
      <c r="I119" s="141">
        <v>2</v>
      </c>
      <c r="J119" s="142">
        <v>3</v>
      </c>
      <c r="K119" s="142"/>
      <c r="L119" s="142"/>
      <c r="M119" s="142">
        <v>3</v>
      </c>
      <c r="N119" s="142"/>
      <c r="O119" s="142"/>
      <c r="P119" s="142">
        <v>3</v>
      </c>
      <c r="Q119" s="162">
        <v>3</v>
      </c>
      <c r="R119" s="142"/>
      <c r="S119" s="142"/>
      <c r="T119" s="142">
        <v>5</v>
      </c>
    </row>
    <row r="120" spans="1:20" s="79" customFormat="1" ht="76.5" x14ac:dyDescent="0.25">
      <c r="A120" s="78" t="str">
        <f>Evaluation!A104</f>
        <v>Task Dependencies/Constraints</v>
      </c>
      <c r="B120" s="78" t="str">
        <f>Evaluation!B104</f>
        <v>Does the application have the ability to identify task dependencies/constraints (i.e. the ability of the software to recognize dependencies and reschedule all work accordingly (Dependencies on other task and materials)?</v>
      </c>
      <c r="C120" s="78" t="str">
        <f>Evaluation!C104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0" s="179">
        <f>Scoring!E119</f>
        <v>0.1</v>
      </c>
      <c r="E120" s="148">
        <v>0</v>
      </c>
      <c r="F120" s="132">
        <f t="shared" si="1"/>
        <v>1</v>
      </c>
      <c r="G120" s="132" t="s">
        <v>635</v>
      </c>
      <c r="H120" s="76"/>
      <c r="I120" s="141">
        <v>3</v>
      </c>
      <c r="J120" s="142">
        <v>0</v>
      </c>
      <c r="K120" s="142"/>
      <c r="L120" s="142"/>
      <c r="M120" s="142">
        <v>1</v>
      </c>
      <c r="N120" s="142"/>
      <c r="O120" s="142"/>
      <c r="P120" s="142">
        <v>0</v>
      </c>
      <c r="Q120" s="162">
        <v>0</v>
      </c>
      <c r="R120" s="142"/>
      <c r="S120" s="142"/>
      <c r="T120" s="142">
        <v>2</v>
      </c>
    </row>
    <row r="121" spans="1:20" s="79" customFormat="1" ht="76.5" x14ac:dyDescent="0.25">
      <c r="A121" s="78" t="str">
        <f>Evaluation!A105</f>
        <v xml:space="preserve">Task management </v>
      </c>
      <c r="B121" s="78" t="str">
        <f>Evaluation!B105</f>
        <v xml:space="preserve">Does the application have the ability to perform task management (e.g., create/update, change priority, split jobs into separate tasks etc.)?  </v>
      </c>
      <c r="C121" s="78" t="str">
        <f>Evaluation!C105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1" s="179">
        <f>Scoring!E120</f>
        <v>0.1</v>
      </c>
      <c r="E121" s="148">
        <v>4</v>
      </c>
      <c r="F121" s="132">
        <f t="shared" si="1"/>
        <v>3</v>
      </c>
      <c r="G121" s="132" t="s">
        <v>636</v>
      </c>
      <c r="H121" s="76"/>
      <c r="I121" s="141">
        <v>3</v>
      </c>
      <c r="J121" s="142">
        <v>3</v>
      </c>
      <c r="K121" s="142"/>
      <c r="L121" s="142"/>
      <c r="M121" s="142">
        <v>3</v>
      </c>
      <c r="N121" s="142"/>
      <c r="O121" s="142"/>
      <c r="P121" s="142">
        <v>3</v>
      </c>
      <c r="Q121" s="162">
        <v>4</v>
      </c>
      <c r="R121" s="142"/>
      <c r="S121" s="142"/>
      <c r="T121" s="142">
        <v>2</v>
      </c>
    </row>
    <row r="122" spans="1:20" s="79" customFormat="1" ht="306" x14ac:dyDescent="0.25">
      <c r="A122" s="78" t="str">
        <f>Evaluation!A106</f>
        <v>Workflow / Task Routing</v>
      </c>
      <c r="B122" s="78" t="str">
        <f>Evaluation!B106</f>
        <v>Does the application perform task routing/assignment for work preparation?  Can this application support multiple work management styles (tree crew first, etc)?</v>
      </c>
      <c r="C122" s="78" t="str">
        <f>Evaluation!C106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2" s="179">
        <f>Scoring!E121</f>
        <v>0.1</v>
      </c>
      <c r="E122" s="148">
        <v>4</v>
      </c>
      <c r="F122" s="132">
        <f t="shared" si="1"/>
        <v>3.1666666666666665</v>
      </c>
      <c r="G122" s="132" t="s">
        <v>637</v>
      </c>
      <c r="H122" s="76"/>
      <c r="I122" s="141">
        <v>3</v>
      </c>
      <c r="J122" s="142">
        <v>4</v>
      </c>
      <c r="K122" s="142"/>
      <c r="L122" s="142"/>
      <c r="M122" s="142">
        <v>2</v>
      </c>
      <c r="N122" s="142"/>
      <c r="O122" s="142"/>
      <c r="P122" s="142">
        <v>4</v>
      </c>
      <c r="Q122" s="162">
        <v>4</v>
      </c>
      <c r="R122" s="142"/>
      <c r="S122" s="142"/>
      <c r="T122" s="142">
        <v>2</v>
      </c>
    </row>
    <row r="123" spans="1:20" s="79" customFormat="1" collapsed="1" x14ac:dyDescent="0.25">
      <c r="A123" s="88" t="str">
        <f>Evaluation!A107</f>
        <v>Dispatch</v>
      </c>
      <c r="B123" s="88"/>
      <c r="C123" s="88"/>
      <c r="D123" s="67">
        <f>Scoring!D122</f>
        <v>0.1</v>
      </c>
      <c r="E123" s="151"/>
      <c r="F123" s="151"/>
      <c r="G123" s="151"/>
      <c r="H123" s="75"/>
      <c r="I123" s="141"/>
      <c r="J123" s="142"/>
      <c r="K123" s="142"/>
      <c r="L123" s="142"/>
      <c r="M123" s="142"/>
      <c r="N123" s="142"/>
      <c r="O123" s="142"/>
      <c r="P123" s="142"/>
      <c r="Q123" s="142" t="s">
        <v>563</v>
      </c>
      <c r="R123" s="142"/>
      <c r="S123" s="142"/>
      <c r="T123" s="142"/>
    </row>
    <row r="124" spans="1:20" s="79" customFormat="1" ht="76.5" x14ac:dyDescent="0.25">
      <c r="A124" s="78" t="str">
        <f>Evaluation!A108</f>
        <v xml:space="preserve">Bulk dispatch of Capacity work to tree companies </v>
      </c>
      <c r="B124" s="78" t="str">
        <f>Evaluation!B108</f>
        <v xml:space="preserve">Does the application have the ability to support bulk dispatch of capacity work to tree companies? </v>
      </c>
      <c r="C124" s="78" t="str">
        <f>Evaluation!C108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4" s="179">
        <f>Scoring!E123</f>
        <v>0.3</v>
      </c>
      <c r="E124" s="148">
        <v>3</v>
      </c>
      <c r="F124" s="132">
        <f t="shared" si="1"/>
        <v>2.5</v>
      </c>
      <c r="G124" s="132" t="s">
        <v>638</v>
      </c>
      <c r="H124" s="76"/>
      <c r="I124" s="141">
        <v>1</v>
      </c>
      <c r="J124" s="142">
        <v>2</v>
      </c>
      <c r="K124" s="142"/>
      <c r="L124" s="142"/>
      <c r="M124" s="142">
        <v>2</v>
      </c>
      <c r="N124" s="142"/>
      <c r="O124" s="142"/>
      <c r="P124" s="142">
        <v>5</v>
      </c>
      <c r="Q124" s="162">
        <v>1</v>
      </c>
      <c r="R124" s="142"/>
      <c r="S124" s="142"/>
      <c r="T124" s="142">
        <v>4</v>
      </c>
    </row>
    <row r="125" spans="1:20" s="79" customFormat="1" ht="51" x14ac:dyDescent="0.25">
      <c r="A125" s="78" t="str">
        <f>Evaluation!A109</f>
        <v>Route Assignment and Optimization</v>
      </c>
      <c r="B125" s="78" t="str">
        <f>Evaluation!B109</f>
        <v>Does the application have the ability to optimize the path end users should follow and assign jobs accordingly?</v>
      </c>
      <c r="C125" s="78" t="str">
        <f>Evaluation!C109</f>
        <v>5 = Yes, route optimization feature available.
0 = No, not supported</v>
      </c>
      <c r="D125" s="179">
        <f>Scoring!E124</f>
        <v>0.55000000000000004</v>
      </c>
      <c r="E125" s="148">
        <v>2</v>
      </c>
      <c r="F125" s="132">
        <f t="shared" si="1"/>
        <v>1.1666666666666667</v>
      </c>
      <c r="G125" s="132" t="s">
        <v>639</v>
      </c>
      <c r="H125" s="76"/>
      <c r="I125" s="141">
        <v>5</v>
      </c>
      <c r="J125" s="142">
        <v>2</v>
      </c>
      <c r="K125" s="142"/>
      <c r="L125" s="142"/>
      <c r="M125" s="142">
        <v>0</v>
      </c>
      <c r="N125" s="142"/>
      <c r="O125" s="142"/>
      <c r="P125" s="142">
        <v>0</v>
      </c>
      <c r="Q125" s="162">
        <v>0</v>
      </c>
      <c r="R125" s="142"/>
      <c r="S125" s="142"/>
      <c r="T125" s="142">
        <v>0</v>
      </c>
    </row>
    <row r="126" spans="1:20" s="79" customFormat="1" ht="76.5" x14ac:dyDescent="0.25">
      <c r="A126" s="78" t="str">
        <f>Evaluation!A110</f>
        <v xml:space="preserve">Integration with External 3rd Resources </v>
      </c>
      <c r="B126" s="78" t="str">
        <f>Evaluation!B110</f>
        <v>Does the application have the ability to communicate with other applications seamlessly? Does the application have the ability to integrate with Mutual Aid tools? Eg: (Mutual Aid, CalTrans etc)</v>
      </c>
      <c r="C126" s="78" t="str">
        <f>Evaluation!C110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6" s="179">
        <f>Scoring!E125</f>
        <v>0.05</v>
      </c>
      <c r="E126" s="148">
        <v>3</v>
      </c>
      <c r="F126" s="132">
        <f t="shared" si="1"/>
        <v>2.5</v>
      </c>
      <c r="G126" s="132" t="s">
        <v>632</v>
      </c>
      <c r="H126" s="76"/>
      <c r="I126" s="141">
        <v>2</v>
      </c>
      <c r="J126" s="142">
        <v>3</v>
      </c>
      <c r="K126" s="142"/>
      <c r="L126" s="142"/>
      <c r="M126" s="142">
        <v>3</v>
      </c>
      <c r="N126" s="142"/>
      <c r="O126" s="142"/>
      <c r="P126" s="142">
        <v>2</v>
      </c>
      <c r="Q126" s="162">
        <v>3</v>
      </c>
      <c r="R126" s="142"/>
      <c r="S126" s="142"/>
      <c r="T126" s="142">
        <v>2</v>
      </c>
    </row>
    <row r="127" spans="1:20" s="79" customFormat="1" ht="76.5" x14ac:dyDescent="0.25">
      <c r="A127" s="78" t="str">
        <f>Evaluation!A111</f>
        <v>Vendor and Contractor Communication</v>
      </c>
      <c r="B127" s="78" t="str">
        <f>Evaluation!B111</f>
        <v xml:space="preserve">Does that application have the ability to communicate and coordinate with external vendors/contractors? </v>
      </c>
      <c r="C127" s="78" t="str">
        <f>Evaluation!C111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7" s="179">
        <f>Scoring!E126</f>
        <v>0.05</v>
      </c>
      <c r="E127" s="148">
        <v>5</v>
      </c>
      <c r="F127" s="132">
        <f t="shared" si="1"/>
        <v>4.166666666666667</v>
      </c>
      <c r="G127" s="132" t="s">
        <v>640</v>
      </c>
      <c r="H127" s="76"/>
      <c r="I127" s="141">
        <v>5</v>
      </c>
      <c r="J127" s="142">
        <v>5</v>
      </c>
      <c r="K127" s="142"/>
      <c r="L127" s="142"/>
      <c r="M127" s="142">
        <v>3</v>
      </c>
      <c r="N127" s="142"/>
      <c r="O127" s="142"/>
      <c r="P127" s="142">
        <v>5</v>
      </c>
      <c r="Q127" s="162">
        <v>5</v>
      </c>
      <c r="R127" s="142"/>
      <c r="S127" s="142"/>
      <c r="T127" s="142">
        <v>2</v>
      </c>
    </row>
    <row r="128" spans="1:20" s="79" customFormat="1" ht="76.5" x14ac:dyDescent="0.25">
      <c r="A128" s="78" t="str">
        <f>Evaluation!A112</f>
        <v>Mobile/Field Work Creation for other groups within PG&amp;E</v>
      </c>
      <c r="B128" s="78" t="str">
        <f>Evaluation!B112</f>
        <v>Does the application have the ability for a field worker to create work for any line of business?
Can the PI create work request for other teams such as system inspections, GIS, etc.…?</v>
      </c>
      <c r="C128" s="78" t="str">
        <f>Evaluation!C112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8" s="179">
        <f>Scoring!E127</f>
        <v>0.05</v>
      </c>
      <c r="E128" s="148">
        <v>5</v>
      </c>
      <c r="F128" s="132">
        <f t="shared" si="1"/>
        <v>1.6666666666666667</v>
      </c>
      <c r="G128" s="132" t="s">
        <v>641</v>
      </c>
      <c r="H128" s="76"/>
      <c r="I128" s="141">
        <v>3</v>
      </c>
      <c r="J128" s="142">
        <v>3</v>
      </c>
      <c r="K128" s="142"/>
      <c r="L128" s="142"/>
      <c r="M128" s="142">
        <v>1</v>
      </c>
      <c r="N128" s="142"/>
      <c r="O128" s="142"/>
      <c r="P128" s="142">
        <v>2</v>
      </c>
      <c r="Q128" s="162">
        <v>1</v>
      </c>
      <c r="R128" s="142"/>
      <c r="S128" s="142"/>
      <c r="T128" s="142">
        <v>0</v>
      </c>
    </row>
    <row r="129" spans="1:20" s="79" customFormat="1" collapsed="1" x14ac:dyDescent="0.25">
      <c r="A129" s="88" t="str">
        <f>Evaluation!A113</f>
        <v>Execute - Field Updates</v>
      </c>
      <c r="B129" s="88"/>
      <c r="C129" s="88"/>
      <c r="D129" s="67">
        <f>Scoring!D128</f>
        <v>0.4</v>
      </c>
      <c r="E129" s="151"/>
      <c r="F129" s="151"/>
      <c r="G129" s="151"/>
      <c r="H129" s="75"/>
      <c r="I129" s="141"/>
      <c r="J129" s="142"/>
      <c r="K129" s="142"/>
      <c r="L129" s="142"/>
      <c r="M129" s="142"/>
      <c r="N129" s="142"/>
      <c r="O129" s="142"/>
      <c r="P129" s="142"/>
      <c r="Q129" s="142" t="s">
        <v>563</v>
      </c>
      <c r="R129" s="142"/>
      <c r="S129" s="142"/>
      <c r="T129" s="142"/>
    </row>
    <row r="130" spans="1:20" s="79" customFormat="1" ht="76.5" x14ac:dyDescent="0.25">
      <c r="A130" s="78" t="str">
        <f>Evaluation!A114</f>
        <v>Online /Offline Data</v>
      </c>
      <c r="B130" s="78" t="str">
        <f>Evaluation!B114</f>
        <v xml:space="preserve">Does application support offline data capture?  Can maps and information be cached?
Does application support downloads of master data onto the mobile device?
What is included in the offline capabilities? 
</v>
      </c>
      <c r="C130" s="78" t="str">
        <f>Evaluation!C114</f>
        <v>5 =Yes, supports online and offline mode, with data synchronization 
0 = No, supports only on online / connected mode</v>
      </c>
      <c r="D130" s="179">
        <f>Scoring!E129</f>
        <v>0.05</v>
      </c>
      <c r="E130" s="148">
        <v>5</v>
      </c>
      <c r="F130" s="132">
        <f t="shared" si="1"/>
        <v>5</v>
      </c>
      <c r="G130" s="132" t="s">
        <v>642</v>
      </c>
      <c r="H130" s="76"/>
      <c r="I130" s="141">
        <v>5</v>
      </c>
      <c r="J130" s="142">
        <v>5</v>
      </c>
      <c r="K130" s="142"/>
      <c r="L130" s="142"/>
      <c r="M130" s="142">
        <v>5</v>
      </c>
      <c r="N130" s="142"/>
      <c r="O130" s="142"/>
      <c r="P130" s="142">
        <v>5</v>
      </c>
      <c r="Q130" s="162">
        <v>5</v>
      </c>
      <c r="R130" s="142"/>
      <c r="S130" s="142"/>
      <c r="T130" s="142">
        <v>5</v>
      </c>
    </row>
    <row r="131" spans="1:20" s="79" customFormat="1" ht="76.5" x14ac:dyDescent="0.25">
      <c r="A131" s="78" t="str">
        <f>Evaluation!A115</f>
        <v>Capture supervisor feedback for task completion</v>
      </c>
      <c r="B131" s="78" t="str">
        <f>Evaluation!B115</f>
        <v>Explain how the application manages supervisor feedback of rejected/incomplete work?  Is there any provision to notify field technician about comment made by supervisor?  Is a workflow triggered when work is rejected / marked incomplete?</v>
      </c>
      <c r="C131" s="78" t="str">
        <f>Evaluation!C115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1" s="179">
        <f>Scoring!E130</f>
        <v>0.05</v>
      </c>
      <c r="E131" s="148">
        <v>5</v>
      </c>
      <c r="F131" s="132">
        <f t="shared" si="1"/>
        <v>3.1666666666666665</v>
      </c>
      <c r="G131" s="132" t="s">
        <v>643</v>
      </c>
      <c r="H131" s="76"/>
      <c r="I131" s="141">
        <v>5</v>
      </c>
      <c r="J131" s="142">
        <v>3</v>
      </c>
      <c r="K131" s="142"/>
      <c r="L131" s="142"/>
      <c r="M131" s="142">
        <v>3</v>
      </c>
      <c r="N131" s="142"/>
      <c r="O131" s="142"/>
      <c r="P131" s="142">
        <v>3</v>
      </c>
      <c r="Q131" s="162">
        <v>3</v>
      </c>
      <c r="R131" s="142"/>
      <c r="S131" s="142"/>
      <c r="T131" s="142">
        <v>2</v>
      </c>
    </row>
    <row r="132" spans="1:20" s="79" customFormat="1" ht="89.25" x14ac:dyDescent="0.25">
      <c r="A132" s="78" t="str">
        <f>Evaluation!A116</f>
        <v>Business Validation</v>
      </c>
      <c r="B132" s="78" t="str">
        <f>Evaluation!B116</f>
        <v>Does application support business rules at mobility component for validation of field data capture? Ex:Can an R4 removal code be put on a tree that is less than 36in diameter?
Can the business control these rules?
Does the application have the ability to perform real-time validation of data with the host system and auto populate the completion form?</v>
      </c>
      <c r="C132" s="78" t="str">
        <f>Evaluation!C116</f>
        <v>5 = Yes, support business validation through rules configured in the UI
3 = Yes, support business validation through rules configured by scripting/code
0 = No, not supported</v>
      </c>
      <c r="D132" s="179">
        <f>Scoring!E131</f>
        <v>0.1</v>
      </c>
      <c r="E132" s="148">
        <v>0</v>
      </c>
      <c r="F132" s="132">
        <f t="shared" si="1"/>
        <v>1.5</v>
      </c>
      <c r="G132" s="132" t="s">
        <v>644</v>
      </c>
      <c r="H132" s="76"/>
      <c r="I132" s="141">
        <v>3</v>
      </c>
      <c r="J132" s="142">
        <v>0</v>
      </c>
      <c r="K132" s="142"/>
      <c r="L132" s="142"/>
      <c r="M132" s="142">
        <v>3</v>
      </c>
      <c r="N132" s="142"/>
      <c r="O132" s="142"/>
      <c r="P132" s="142">
        <v>0</v>
      </c>
      <c r="Q132" s="162">
        <v>0</v>
      </c>
      <c r="R132" s="142"/>
      <c r="S132" s="142"/>
      <c r="T132" s="142">
        <v>3</v>
      </c>
    </row>
    <row r="133" spans="1:20" s="79" customFormat="1" ht="76.5" x14ac:dyDescent="0.25">
      <c r="A133" s="78" t="str">
        <f>Evaluation!A117</f>
        <v>Ability to attach media files to task/workflow step</v>
      </c>
      <c r="B133" s="78" t="str">
        <f>Evaluation!B117</f>
        <v>Does the application have the ability to attach media files to task?  Does the application have the ability to attach media files to an asset?  Provide a list of fields in which the user is able to attach media files.  What are all type of file like pdf, jpeg, word, mpg etc.</v>
      </c>
      <c r="C133" s="78" t="str">
        <f>Evaluation!C117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3" s="179">
        <f>Scoring!E132</f>
        <v>0.05</v>
      </c>
      <c r="E133" s="148">
        <v>5</v>
      </c>
      <c r="F133" s="132">
        <f t="shared" si="1"/>
        <v>4.666666666666667</v>
      </c>
      <c r="G133" s="132" t="s">
        <v>645</v>
      </c>
      <c r="H133" s="76"/>
      <c r="I133" s="141">
        <v>3</v>
      </c>
      <c r="J133" s="142">
        <v>5</v>
      </c>
      <c r="K133" s="142"/>
      <c r="L133" s="142"/>
      <c r="M133" s="142">
        <v>5</v>
      </c>
      <c r="N133" s="142"/>
      <c r="O133" s="142"/>
      <c r="P133" s="142">
        <v>5</v>
      </c>
      <c r="Q133" s="162">
        <v>5</v>
      </c>
      <c r="R133" s="142"/>
      <c r="S133" s="142"/>
      <c r="T133" s="142">
        <v>5</v>
      </c>
    </row>
    <row r="134" spans="1:20" s="79" customFormat="1" ht="76.5" x14ac:dyDescent="0.25">
      <c r="A134" s="78" t="str">
        <f>Evaluation!A118</f>
        <v>Access veg point and asset details and media files during work execution</v>
      </c>
      <c r="B134" s="78" t="str">
        <f>Evaluation!B118</f>
        <v>Does the application have the ability to access veg point and asset details, and media files during work execution including previous inspection data already in the system?</v>
      </c>
      <c r="C134" s="78" t="str">
        <f>Evaluation!C118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4" s="179">
        <f>Scoring!E133</f>
        <v>0.1</v>
      </c>
      <c r="E134" s="148">
        <v>5</v>
      </c>
      <c r="F134" s="132">
        <f t="shared" si="1"/>
        <v>4.666666666666667</v>
      </c>
      <c r="G134" s="132" t="s">
        <v>646</v>
      </c>
      <c r="H134" s="76"/>
      <c r="I134" s="141">
        <v>5</v>
      </c>
      <c r="J134" s="142">
        <v>5</v>
      </c>
      <c r="K134" s="142"/>
      <c r="L134" s="142"/>
      <c r="M134" s="142">
        <v>3</v>
      </c>
      <c r="N134" s="142"/>
      <c r="O134" s="142"/>
      <c r="P134" s="142">
        <v>5</v>
      </c>
      <c r="Q134" s="162">
        <v>5</v>
      </c>
      <c r="R134" s="142"/>
      <c r="S134" s="142"/>
      <c r="T134" s="142">
        <v>5</v>
      </c>
    </row>
    <row r="135" spans="1:20" s="79" customFormat="1" ht="76.5" x14ac:dyDescent="0.25">
      <c r="A135" s="78" t="str">
        <f>Evaluation!A119</f>
        <v>All supporting documentation available electronically</v>
      </c>
      <c r="B135" s="78" t="str">
        <f>Evaluation!B119</f>
        <v xml:space="preserve">Does the application provide all information about a job electronically; including any guidance material and veg point history?  </v>
      </c>
      <c r="C135" s="78" t="str">
        <f>Evaluation!C119</f>
        <v>5 = Supported as Delivered out-of-the-box
2 = Dependency on  additional  module to meet functional feature
1=  No Modular functional feature available</v>
      </c>
      <c r="D135" s="179">
        <f>Scoring!E134</f>
        <v>0.05</v>
      </c>
      <c r="E135" s="148">
        <v>5</v>
      </c>
      <c r="F135" s="132">
        <f t="shared" si="1"/>
        <v>3.8333333333333335</v>
      </c>
      <c r="G135" s="132" t="s">
        <v>647</v>
      </c>
      <c r="H135" s="76"/>
      <c r="I135" s="141">
        <v>3</v>
      </c>
      <c r="J135" s="142">
        <v>3</v>
      </c>
      <c r="K135" s="142"/>
      <c r="L135" s="142"/>
      <c r="M135" s="142">
        <v>2</v>
      </c>
      <c r="N135" s="142"/>
      <c r="O135" s="142"/>
      <c r="P135" s="142">
        <v>5</v>
      </c>
      <c r="Q135" s="162">
        <v>5</v>
      </c>
      <c r="R135" s="142"/>
      <c r="S135" s="142"/>
      <c r="T135" s="142">
        <v>5</v>
      </c>
    </row>
    <row r="136" spans="1:20" s="79" customFormat="1" ht="76.5" x14ac:dyDescent="0.25">
      <c r="A136" s="78" t="str">
        <f>Evaluation!A120</f>
        <v>Automatically record task and job completion</v>
      </c>
      <c r="B136" s="78" t="str">
        <f>Evaluation!B120</f>
        <v>Does the application automatically record task and job completion?  Does it meet TVAC criteria (Traceable, Verifiable, Accurate, Correct)</v>
      </c>
      <c r="C136" s="78" t="str">
        <f>Evaluation!C120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6" s="179">
        <f>Scoring!E135</f>
        <v>0.05</v>
      </c>
      <c r="E136" s="148">
        <v>4</v>
      </c>
      <c r="F136" s="132">
        <f t="shared" si="1"/>
        <v>4.333333333333333</v>
      </c>
      <c r="G136" s="132" t="s">
        <v>648</v>
      </c>
      <c r="H136" s="76"/>
      <c r="I136" s="141">
        <v>4</v>
      </c>
      <c r="J136" s="142">
        <v>4</v>
      </c>
      <c r="K136" s="142"/>
      <c r="L136" s="142"/>
      <c r="M136" s="142">
        <v>5</v>
      </c>
      <c r="N136" s="142"/>
      <c r="O136" s="142"/>
      <c r="P136" s="142">
        <v>4</v>
      </c>
      <c r="Q136" s="162">
        <v>4</v>
      </c>
      <c r="R136" s="142"/>
      <c r="S136" s="142"/>
      <c r="T136" s="142">
        <v>5</v>
      </c>
    </row>
    <row r="137" spans="1:20" s="79" customFormat="1" ht="102" x14ac:dyDescent="0.25">
      <c r="A137" s="78" t="str">
        <f>Evaluation!A121</f>
        <v>Drawing Feature Integration with GIS for Map/Field corrections</v>
      </c>
      <c r="B137" s="78" t="str">
        <f>Evaluation!B121</f>
        <v>Does the application have drawing features integrated with GIS to capture corrections/report observations (red lining) from the field? If yes, can redlines be submitted as suggestions so that the appropriate department can accept/reject the correction? Can the acceptance/rejection be sent to the submitter? How can the progress of these submissions be tracked, i.e. still open/closed, etc.?</v>
      </c>
      <c r="C137" s="78" t="str">
        <f>Evaluation!C121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7" s="179">
        <f>Scoring!E136</f>
        <v>0.05</v>
      </c>
      <c r="E137" s="148">
        <v>4</v>
      </c>
      <c r="F137" s="132">
        <f t="shared" si="1"/>
        <v>3.8333333333333335</v>
      </c>
      <c r="G137" s="132" t="s">
        <v>649</v>
      </c>
      <c r="H137" s="76"/>
      <c r="I137" s="141">
        <v>3</v>
      </c>
      <c r="J137" s="142">
        <v>4</v>
      </c>
      <c r="K137" s="142"/>
      <c r="L137" s="142"/>
      <c r="M137" s="142">
        <v>3</v>
      </c>
      <c r="N137" s="142"/>
      <c r="O137" s="142"/>
      <c r="P137" s="142">
        <v>4</v>
      </c>
      <c r="Q137" s="162">
        <v>4</v>
      </c>
      <c r="R137" s="142"/>
      <c r="S137" s="142"/>
      <c r="T137" s="142">
        <v>5</v>
      </c>
    </row>
    <row r="138" spans="1:20" s="79" customFormat="1" ht="76.5" x14ac:dyDescent="0.25">
      <c r="A138" s="78" t="str">
        <f>Evaluation!A122</f>
        <v>Link follow up tasks raised from field with parent task</v>
      </c>
      <c r="B138" s="78" t="str">
        <f>Evaluation!B122</f>
        <v>Does the application allow for a task to be linked back to a common asset or veg point? Can various programs use the same veg point/asset but attach different tasks?</v>
      </c>
      <c r="C138" s="78" t="str">
        <f>Evaluation!C122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8" s="179">
        <f>Scoring!E137</f>
        <v>0.05</v>
      </c>
      <c r="E138" s="148">
        <v>5</v>
      </c>
      <c r="F138" s="132">
        <f t="shared" si="1"/>
        <v>4.5</v>
      </c>
      <c r="G138" s="132" t="s">
        <v>650</v>
      </c>
      <c r="H138" s="76"/>
      <c r="I138" s="141">
        <v>4</v>
      </c>
      <c r="J138" s="142">
        <v>3</v>
      </c>
      <c r="K138" s="142"/>
      <c r="L138" s="142"/>
      <c r="M138" s="142">
        <v>5</v>
      </c>
      <c r="N138" s="142"/>
      <c r="O138" s="142"/>
      <c r="P138" s="142">
        <v>5</v>
      </c>
      <c r="Q138" s="162">
        <v>5</v>
      </c>
      <c r="R138" s="142"/>
      <c r="S138" s="142"/>
      <c r="T138" s="142">
        <v>5</v>
      </c>
    </row>
    <row r="139" spans="1:20" s="79" customFormat="1" ht="76.5" x14ac:dyDescent="0.25">
      <c r="A139" s="78" t="str">
        <f>Evaluation!A123</f>
        <v>Operations Integrity</v>
      </c>
      <c r="B139" s="78" t="str">
        <f>Evaluation!B123</f>
        <v>Does the application ensure operation practices are followed including safety and Business Operations requirements?</v>
      </c>
      <c r="C139" s="78" t="str">
        <f>Evaluation!C123</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9" s="179">
        <f>Scoring!E138</f>
        <v>0.05</v>
      </c>
      <c r="E139" s="148">
        <v>5</v>
      </c>
      <c r="F139" s="132">
        <f t="shared" si="1"/>
        <v>3.6666666666666665</v>
      </c>
      <c r="G139" s="132" t="s">
        <v>651</v>
      </c>
      <c r="H139" s="76"/>
      <c r="I139" s="141">
        <v>3</v>
      </c>
      <c r="J139" s="142">
        <v>4</v>
      </c>
      <c r="K139" s="142"/>
      <c r="L139" s="142"/>
      <c r="M139" s="142">
        <v>3</v>
      </c>
      <c r="N139" s="142"/>
      <c r="O139" s="142"/>
      <c r="P139" s="142">
        <v>4</v>
      </c>
      <c r="Q139" s="162">
        <v>4</v>
      </c>
      <c r="R139" s="142"/>
      <c r="S139" s="142"/>
      <c r="T139" s="142">
        <v>4</v>
      </c>
    </row>
    <row r="140" spans="1:20" s="79" customFormat="1" ht="76.5" x14ac:dyDescent="0.25">
      <c r="A140" s="78" t="str">
        <f>Evaluation!A124</f>
        <v>Retrieve Assigned Tasks and Accept/Reject/Delegate</v>
      </c>
      <c r="B140" s="78" t="str">
        <f>Evaluation!B124</f>
        <v>Does the application have the ability to retrieve assigned tasks and then accept, reject, or delegate? If yes, can the user add comments? Also, can a supervisor/scheduler override acceptance/rejections, etc.?</v>
      </c>
      <c r="C140" s="78" t="str">
        <f>Evaluation!C124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0" s="179">
        <f>Scoring!E139</f>
        <v>0.05</v>
      </c>
      <c r="E140" s="148">
        <v>5</v>
      </c>
      <c r="F140" s="132">
        <f t="shared" si="1"/>
        <v>3.5</v>
      </c>
      <c r="G140" s="132" t="s">
        <v>652</v>
      </c>
      <c r="H140" s="76"/>
      <c r="I140" s="141">
        <v>3</v>
      </c>
      <c r="J140" s="142">
        <v>5</v>
      </c>
      <c r="K140" s="142"/>
      <c r="L140" s="142"/>
      <c r="M140" s="142">
        <v>4</v>
      </c>
      <c r="N140" s="142"/>
      <c r="O140" s="142"/>
      <c r="P140" s="142">
        <v>3</v>
      </c>
      <c r="Q140" s="162">
        <v>4</v>
      </c>
      <c r="R140" s="142"/>
      <c r="S140" s="142"/>
      <c r="T140" s="142">
        <v>2</v>
      </c>
    </row>
    <row r="141" spans="1:20" s="79" customFormat="1" ht="76.5" x14ac:dyDescent="0.25">
      <c r="A141" s="78" t="str">
        <f>Evaluation!A125</f>
        <v>Risk events</v>
      </c>
      <c r="B141" s="78" t="str">
        <f>Evaluation!B125</f>
        <v xml:space="preserve">Does the application allow the user to create realized risk events (e.g. alerts, issues) from the field?   </v>
      </c>
      <c r="C141" s="78" t="str">
        <f>Evaluation!C125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1" s="179">
        <f>Scoring!E140</f>
        <v>0.05</v>
      </c>
      <c r="E141" s="148">
        <v>5</v>
      </c>
      <c r="F141" s="132">
        <f t="shared" si="1"/>
        <v>3.8333333333333335</v>
      </c>
      <c r="G141" s="134" t="s">
        <v>653</v>
      </c>
      <c r="H141" s="76"/>
      <c r="I141" s="141">
        <v>3</v>
      </c>
      <c r="J141" s="142">
        <v>4</v>
      </c>
      <c r="K141" s="142"/>
      <c r="L141" s="142"/>
      <c r="M141" s="142">
        <v>3</v>
      </c>
      <c r="N141" s="142"/>
      <c r="O141" s="142"/>
      <c r="P141" s="142">
        <v>5</v>
      </c>
      <c r="Q141" s="162">
        <v>5</v>
      </c>
      <c r="R141" s="142"/>
      <c r="S141" s="142"/>
      <c r="T141" s="142">
        <v>3</v>
      </c>
    </row>
    <row r="142" spans="1:20" s="79" customFormat="1" ht="76.5" x14ac:dyDescent="0.25">
      <c r="A142" s="78" t="str">
        <f>Evaluation!A126</f>
        <v>Training needs - online</v>
      </c>
      <c r="B142" s="78" t="str">
        <f>Evaluation!B126</f>
        <v>Is training available online for technicians?</v>
      </c>
      <c r="C142" s="78" t="str">
        <f>Evaluation!C126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2" s="179">
        <f>Scoring!E141</f>
        <v>0.05</v>
      </c>
      <c r="E142" s="148">
        <v>4</v>
      </c>
      <c r="F142" s="132">
        <f t="shared" si="1"/>
        <v>2.8333333333333335</v>
      </c>
      <c r="G142" s="132" t="s">
        <v>654</v>
      </c>
      <c r="H142" s="76"/>
      <c r="I142" s="141">
        <v>3</v>
      </c>
      <c r="J142" s="142">
        <v>2</v>
      </c>
      <c r="K142" s="142"/>
      <c r="L142" s="142"/>
      <c r="M142" s="142">
        <v>4</v>
      </c>
      <c r="N142" s="142"/>
      <c r="O142" s="142"/>
      <c r="P142" s="142">
        <v>4</v>
      </c>
      <c r="Q142" s="162">
        <v>4</v>
      </c>
      <c r="R142" s="142"/>
      <c r="S142" s="142"/>
      <c r="T142" s="142">
        <v>0</v>
      </c>
    </row>
    <row r="143" spans="1:20" s="79" customFormat="1" ht="76.5" x14ac:dyDescent="0.25">
      <c r="A143" s="78" t="str">
        <f>Evaluation!A127</f>
        <v>View asset, location and customer information using handheld</v>
      </c>
      <c r="B143" s="78" t="str">
        <f>Evaluation!B127</f>
        <v>Does the application have the ability to view asset, location and customer information using a handheld?</v>
      </c>
      <c r="C143" s="78" t="str">
        <f>Evaluation!C127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3" s="179">
        <f>Scoring!E142</f>
        <v>0.05</v>
      </c>
      <c r="E143" s="148">
        <v>5</v>
      </c>
      <c r="F143" s="132">
        <f t="shared" si="1"/>
        <v>4.666666666666667</v>
      </c>
      <c r="G143" s="132" t="s">
        <v>655</v>
      </c>
      <c r="H143" s="76"/>
      <c r="I143" s="141">
        <v>5</v>
      </c>
      <c r="J143" s="142">
        <v>5</v>
      </c>
      <c r="K143" s="142"/>
      <c r="L143" s="142"/>
      <c r="M143" s="142">
        <v>3</v>
      </c>
      <c r="N143" s="142"/>
      <c r="O143" s="142"/>
      <c r="P143" s="142">
        <v>5</v>
      </c>
      <c r="Q143" s="162">
        <v>5</v>
      </c>
      <c r="R143" s="142"/>
      <c r="S143" s="142"/>
      <c r="T143" s="142">
        <v>5</v>
      </c>
    </row>
    <row r="144" spans="1:20" s="79" customFormat="1" ht="38.25" x14ac:dyDescent="0.25">
      <c r="A144" s="78" t="str">
        <f>Evaluation!A128</f>
        <v>GIS functionalities for Mobile</v>
      </c>
      <c r="B144" s="78" t="str">
        <f>Evaluation!B128</f>
        <v>Does the mobile application work seamlessly with GIS layers and functionality? Is the layers menu easy to find or readily available? Are layers quick(2 clicks or less) to toggle on/off or add as needed?</v>
      </c>
      <c r="C144" s="78" t="str">
        <f>Evaluation!C128</f>
        <v>5 =Yes, supported
3=Support, but not seamless/intuitive
0 =No, not supported</v>
      </c>
      <c r="D144" s="179">
        <f>Scoring!E143</f>
        <v>0.05</v>
      </c>
      <c r="E144" s="148">
        <v>5</v>
      </c>
      <c r="F144" s="132">
        <f t="shared" si="1"/>
        <v>4</v>
      </c>
      <c r="G144" s="132" t="s">
        <v>656</v>
      </c>
      <c r="H144" s="76"/>
      <c r="I144" s="141">
        <v>5</v>
      </c>
      <c r="J144" s="142">
        <v>5</v>
      </c>
      <c r="K144" s="142"/>
      <c r="L144" s="142"/>
      <c r="M144" s="142">
        <v>5</v>
      </c>
      <c r="N144" s="142"/>
      <c r="O144" s="142"/>
      <c r="P144" s="142">
        <v>3</v>
      </c>
      <c r="Q144" s="162">
        <v>3</v>
      </c>
      <c r="R144" s="142"/>
      <c r="S144" s="142"/>
      <c r="T144" s="142">
        <v>3</v>
      </c>
    </row>
    <row r="145" spans="1:20" s="79" customFormat="1" ht="51" x14ac:dyDescent="0.25">
      <c r="A145" s="78" t="str">
        <f>Evaluation!A129</f>
        <v>GPS Tracking</v>
      </c>
      <c r="B145" s="78" t="str">
        <f>Evaluation!B129</f>
        <v>Does the application support capturing GPS locations for Field Technicians to include as part of the job?</v>
      </c>
      <c r="C145" s="78" t="str">
        <f>Evaluation!C129</f>
        <v>5 = Supported completely out of the box
3 = Supported with bit of customization and 3rd Party licenses
0 = Not supported</v>
      </c>
      <c r="D145" s="179">
        <f>Scoring!E144</f>
        <v>0.05</v>
      </c>
      <c r="E145" s="148">
        <v>5</v>
      </c>
      <c r="F145" s="132">
        <f t="shared" si="1"/>
        <v>5</v>
      </c>
      <c r="G145" s="132" t="s">
        <v>657</v>
      </c>
      <c r="H145" s="76"/>
      <c r="I145" s="141">
        <v>5</v>
      </c>
      <c r="J145" s="142">
        <v>5</v>
      </c>
      <c r="K145" s="142"/>
      <c r="L145" s="142"/>
      <c r="M145" s="142">
        <v>5</v>
      </c>
      <c r="N145" s="142"/>
      <c r="O145" s="142"/>
      <c r="P145" s="142">
        <v>5</v>
      </c>
      <c r="Q145" s="162">
        <v>5</v>
      </c>
      <c r="R145" s="142"/>
      <c r="S145" s="142"/>
      <c r="T145" s="142">
        <v>5</v>
      </c>
    </row>
    <row r="146" spans="1:20" s="79" customFormat="1" ht="51" x14ac:dyDescent="0.25">
      <c r="A146" s="78" t="str">
        <f>Evaluation!A130</f>
        <v>Real-Time Locate /Field Technician Location</v>
      </c>
      <c r="B146" s="78" t="str">
        <f>Evaluation!B130</f>
        <v>Describe the methods by which the system can gather information regarding field worker locations to create breadcrumbs. How is this information transmitted and stored? How is access to this information controlled?</v>
      </c>
      <c r="C146" s="78" t="str">
        <f>Evaluation!C130</f>
        <v>5 = Yes, real time location of field worker can be tracked
0 = No, not supported</v>
      </c>
      <c r="D146" s="179">
        <f>Scoring!E145</f>
        <v>0.05</v>
      </c>
      <c r="E146" s="148">
        <v>0</v>
      </c>
      <c r="F146" s="132">
        <f t="shared" si="1"/>
        <v>2.1666666666666665</v>
      </c>
      <c r="G146" s="132" t="s">
        <v>658</v>
      </c>
      <c r="H146" s="76"/>
      <c r="I146" s="141">
        <v>3</v>
      </c>
      <c r="J146" s="142">
        <v>0</v>
      </c>
      <c r="K146" s="142"/>
      <c r="L146" s="142"/>
      <c r="M146" s="142">
        <v>5</v>
      </c>
      <c r="N146" s="142"/>
      <c r="O146" s="142"/>
      <c r="P146" s="142">
        <v>0</v>
      </c>
      <c r="Q146" s="162">
        <v>0</v>
      </c>
      <c r="R146" s="142"/>
      <c r="S146" s="142"/>
      <c r="T146" s="142">
        <v>5</v>
      </c>
    </row>
    <row r="147" spans="1:20" s="79" customFormat="1" ht="76.5" x14ac:dyDescent="0.25">
      <c r="A147" s="78" t="str">
        <f>Evaluation!A131</f>
        <v>View nearby jobs and their crew details</v>
      </c>
      <c r="B147" s="78" t="str">
        <f>Evaluation!B131</f>
        <v>Does the application have the ability to view nearby jobs?</v>
      </c>
      <c r="C147" s="78" t="str">
        <f>Evaluation!C131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7" s="179">
        <f>Scoring!E146</f>
        <v>0.05</v>
      </c>
      <c r="E147" s="148">
        <v>5</v>
      </c>
      <c r="F147" s="132">
        <f t="shared" si="1"/>
        <v>4</v>
      </c>
      <c r="G147" s="132" t="s">
        <v>659</v>
      </c>
      <c r="H147" s="76"/>
      <c r="I147" s="141">
        <v>3</v>
      </c>
      <c r="J147" s="142">
        <v>4</v>
      </c>
      <c r="K147" s="142"/>
      <c r="L147" s="142"/>
      <c r="M147" s="142">
        <v>3</v>
      </c>
      <c r="N147" s="142"/>
      <c r="O147" s="142"/>
      <c r="P147" s="142">
        <v>5</v>
      </c>
      <c r="Q147" s="162">
        <v>5</v>
      </c>
      <c r="R147" s="142"/>
      <c r="S147" s="142"/>
      <c r="T147" s="142">
        <v>4</v>
      </c>
    </row>
    <row r="148" spans="1:20" s="79" customFormat="1" collapsed="1" x14ac:dyDescent="0.25">
      <c r="A148" s="99" t="str">
        <f>Evaluation!A132</f>
        <v>User Experience</v>
      </c>
      <c r="B148" s="99"/>
      <c r="C148" s="99"/>
      <c r="D148" s="100">
        <f>Scoring!D147</f>
        <v>0.25</v>
      </c>
      <c r="E148" s="149"/>
      <c r="F148" s="149"/>
      <c r="G148" s="149"/>
      <c r="H148" s="75"/>
      <c r="I148" s="141"/>
      <c r="J148" s="142"/>
      <c r="K148" s="142"/>
      <c r="L148" s="142"/>
      <c r="M148" s="142"/>
      <c r="N148" s="142"/>
      <c r="O148" s="142"/>
      <c r="P148" s="142"/>
      <c r="Q148" s="142" t="s">
        <v>563</v>
      </c>
      <c r="R148" s="142"/>
      <c r="S148" s="142"/>
      <c r="T148" s="142"/>
    </row>
    <row r="149" spans="1:20" s="79" customFormat="1" ht="76.5" x14ac:dyDescent="0.25">
      <c r="A149" s="78" t="str">
        <f>Evaluation!A133</f>
        <v>Look and Feel</v>
      </c>
      <c r="B149" s="98" t="str">
        <f>Evaluation!B133</f>
        <v xml:space="preserve">Does the application provide easy access to features and functionality?  
Is the application user friendly and intuitive?
Does it take minimal clicks to navigate across the modules? </v>
      </c>
      <c r="C149" s="98" t="str">
        <f>Evaluation!C133</f>
        <v>5 = Yes, It is easy to navigate and user friendly
3 =  Some screens are user friendly, others are not
0 = Application is hard to navigate and not user friendly</v>
      </c>
      <c r="D149" s="179">
        <f>Scoring!E148</f>
        <v>0.3</v>
      </c>
      <c r="E149" s="148">
        <v>5</v>
      </c>
      <c r="F149" s="132">
        <f t="shared" si="1"/>
        <v>2.8333333333333335</v>
      </c>
      <c r="G149" s="132" t="s">
        <v>660</v>
      </c>
      <c r="H149" s="76"/>
      <c r="I149" s="141">
        <v>4</v>
      </c>
      <c r="J149" s="142">
        <v>3</v>
      </c>
      <c r="K149" s="142"/>
      <c r="L149" s="142"/>
      <c r="M149" s="142">
        <v>3</v>
      </c>
      <c r="N149" s="142"/>
      <c r="O149" s="142"/>
      <c r="P149" s="142">
        <v>3</v>
      </c>
      <c r="Q149" s="162">
        <v>4</v>
      </c>
      <c r="R149" s="142"/>
      <c r="S149" s="142"/>
      <c r="T149" s="142">
        <v>0</v>
      </c>
    </row>
    <row r="150" spans="1:20" s="79" customFormat="1" ht="76.5" x14ac:dyDescent="0.25">
      <c r="A150" s="78" t="str">
        <f>Evaluation!A134</f>
        <v>Interactive Map Functionality</v>
      </c>
      <c r="B150" s="98" t="str">
        <f>Evaluation!B134</f>
        <v xml:space="preserve">Does the application provide easy access to features and functionality?  
Is the application user friendly and intuitive?
Does it take minimal clicks to navigate between maps and layers? </v>
      </c>
      <c r="C150" s="98" t="str">
        <f>Evaluation!C134</f>
        <v>5 = Yes, It is easy to navigate and user friendly when viewing maps
3 =  Some screens are user friendly when viewing maps, others are not
0 = Application is hard to navigate and not user friendly</v>
      </c>
      <c r="D150" s="179">
        <f>Scoring!E149</f>
        <v>0.3</v>
      </c>
      <c r="E150" s="148">
        <v>5</v>
      </c>
      <c r="F150" s="132">
        <f t="shared" si="1"/>
        <v>3.3333333333333335</v>
      </c>
      <c r="G150" s="132" t="s">
        <v>661</v>
      </c>
      <c r="H150" s="76"/>
      <c r="I150" s="141">
        <v>5</v>
      </c>
      <c r="J150" s="142">
        <v>4</v>
      </c>
      <c r="K150" s="142"/>
      <c r="L150" s="142"/>
      <c r="M150" s="142">
        <v>3</v>
      </c>
      <c r="N150" s="142"/>
      <c r="O150" s="142"/>
      <c r="P150" s="142">
        <v>5</v>
      </c>
      <c r="Q150" s="162">
        <v>3</v>
      </c>
      <c r="R150" s="142"/>
      <c r="S150" s="142"/>
      <c r="T150" s="142">
        <v>0</v>
      </c>
    </row>
    <row r="151" spans="1:20" s="79" customFormat="1" ht="102" x14ac:dyDescent="0.25">
      <c r="A151" s="78" t="str">
        <f>Evaluation!A135</f>
        <v>Intuitive Design</v>
      </c>
      <c r="B151" s="98" t="str">
        <f>Evaluation!B135</f>
        <v>Does the application provide visibly appealing and intutive views for  planned, dispatched,  work execution status and other work management functions?</v>
      </c>
      <c r="C151" s="98" t="str">
        <f>Evaluation!C135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1" s="179">
        <f>Scoring!E150</f>
        <v>0.3</v>
      </c>
      <c r="E151" s="148">
        <v>5</v>
      </c>
      <c r="F151" s="132">
        <f t="shared" si="1"/>
        <v>3</v>
      </c>
      <c r="G151" s="132" t="s">
        <v>662</v>
      </c>
      <c r="H151" s="76"/>
      <c r="I151" s="141">
        <v>3</v>
      </c>
      <c r="J151" s="142">
        <v>4</v>
      </c>
      <c r="K151" s="142"/>
      <c r="L151" s="142"/>
      <c r="M151" s="142">
        <v>3</v>
      </c>
      <c r="N151" s="142"/>
      <c r="O151" s="142"/>
      <c r="P151" s="142">
        <v>4</v>
      </c>
      <c r="Q151" s="162">
        <v>4</v>
      </c>
      <c r="R151" s="142"/>
      <c r="S151" s="142"/>
      <c r="T151" s="142">
        <v>0</v>
      </c>
    </row>
    <row r="152" spans="1:20" s="79" customFormat="1" ht="76.5" x14ac:dyDescent="0.25">
      <c r="A152" s="78" t="str">
        <f>Evaluation!A136</f>
        <v>Customization and personalization</v>
      </c>
      <c r="B152" s="98" t="str">
        <f>Evaluation!B136</f>
        <v>Does application support personalization or customization for users; such as: layout of menus, bookmarking favorites etc.?</v>
      </c>
      <c r="C152" s="98" t="str">
        <f>Evaluation!C136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2" s="179">
        <f>Scoring!E151</f>
        <v>0.1</v>
      </c>
      <c r="E152" s="148">
        <v>3</v>
      </c>
      <c r="F152" s="132">
        <f t="shared" ref="F152:F156" si="2">AVERAGE(I152:AE152)</f>
        <v>3.1666666666666665</v>
      </c>
      <c r="G152" s="132" t="s">
        <v>663</v>
      </c>
      <c r="H152" s="76"/>
      <c r="I152" s="141">
        <v>3</v>
      </c>
      <c r="J152" s="142">
        <v>2</v>
      </c>
      <c r="K152" s="142"/>
      <c r="L152" s="142"/>
      <c r="M152" s="142">
        <v>4</v>
      </c>
      <c r="N152" s="142"/>
      <c r="O152" s="142"/>
      <c r="P152" s="142">
        <v>3</v>
      </c>
      <c r="Q152" s="162">
        <v>4</v>
      </c>
      <c r="R152" s="142"/>
      <c r="S152" s="142"/>
      <c r="T152" s="142">
        <v>3</v>
      </c>
    </row>
    <row r="153" spans="1:20" s="79" customFormat="1" collapsed="1" x14ac:dyDescent="0.25">
      <c r="A153" s="74" t="str">
        <f>Evaluation!A137</f>
        <v>Reporting /Analytics Capability</v>
      </c>
      <c r="B153" s="74"/>
      <c r="C153" s="74"/>
      <c r="D153" s="67">
        <f>Scoring!D152</f>
        <v>0.1</v>
      </c>
      <c r="E153" s="149"/>
      <c r="F153" s="149"/>
      <c r="G153" s="149"/>
      <c r="H153" s="75"/>
      <c r="I153" s="141"/>
      <c r="J153" s="142"/>
      <c r="K153" s="142"/>
      <c r="L153" s="142"/>
      <c r="M153" s="142"/>
      <c r="N153" s="142"/>
      <c r="O153" s="142"/>
      <c r="P153" s="142"/>
      <c r="Q153" s="142" t="s">
        <v>563</v>
      </c>
      <c r="R153" s="142"/>
      <c r="S153" s="142"/>
      <c r="T153" s="142"/>
    </row>
    <row r="154" spans="1:20" s="79" customFormat="1" ht="63.75" x14ac:dyDescent="0.25">
      <c r="A154" s="78" t="str">
        <f>Evaluation!A138</f>
        <v>Reporting Options</v>
      </c>
      <c r="B154" s="78" t="str">
        <f>Evaluation!B138</f>
        <v>Does the application provide reporting options for tabular, graphical and spatial format?</v>
      </c>
      <c r="C154" s="78" t="str">
        <f>Evaluation!C138</f>
        <v>5 = Reporting tool bundled with all Reporting options
3 = Reporting tool bundled with limited Reporting options
2 = Need additional tool/license enablement
0 = Not supported, need enterprise level reporting option</v>
      </c>
      <c r="D154" s="179">
        <f>Scoring!E153</f>
        <v>0.25</v>
      </c>
      <c r="E154" s="148">
        <v>5</v>
      </c>
      <c r="F154" s="132">
        <f t="shared" si="2"/>
        <v>2.5</v>
      </c>
      <c r="G154" s="132" t="s">
        <v>664</v>
      </c>
      <c r="H154" s="77"/>
      <c r="I154" s="141">
        <v>3</v>
      </c>
      <c r="J154" s="142">
        <v>3</v>
      </c>
      <c r="K154" s="142"/>
      <c r="L154" s="142"/>
      <c r="M154" s="142">
        <v>3</v>
      </c>
      <c r="N154" s="142"/>
      <c r="O154" s="142"/>
      <c r="P154" s="142">
        <v>0</v>
      </c>
      <c r="Q154" s="162">
        <v>3</v>
      </c>
      <c r="R154" s="142"/>
      <c r="S154" s="142"/>
      <c r="T154" s="142">
        <v>3</v>
      </c>
    </row>
    <row r="155" spans="1:20" s="79" customFormat="1" ht="318.75" x14ac:dyDescent="0.25">
      <c r="A155" s="78" t="str">
        <f>Evaluation!A139</f>
        <v>Ad Hoc Reporting Capability</v>
      </c>
      <c r="B155" s="78" t="str">
        <f>Evaluation!B139</f>
        <v xml:space="preserve">Does the reporting tool have adhoc reporting capability? 
Does the application support creating user configurable dashboards /trending reports? </v>
      </c>
      <c r="C155" s="78" t="str">
        <f>Evaluation!C139</f>
        <v>5 = Support adhoc reporting fully through configuration
2 = Tool with limited adhoc reporting capability 
0 = Not supported</v>
      </c>
      <c r="D155" s="179">
        <f>Scoring!E154</f>
        <v>0.25</v>
      </c>
      <c r="E155" s="148">
        <v>5</v>
      </c>
      <c r="F155" s="132">
        <f t="shared" si="2"/>
        <v>2.5</v>
      </c>
      <c r="G155" s="132" t="s">
        <v>665</v>
      </c>
      <c r="H155" s="77"/>
      <c r="I155" s="141">
        <v>2</v>
      </c>
      <c r="J155" s="142">
        <v>2</v>
      </c>
      <c r="K155" s="142"/>
      <c r="L155" s="142"/>
      <c r="M155" s="142">
        <v>2</v>
      </c>
      <c r="N155" s="142"/>
      <c r="O155" s="142"/>
      <c r="P155" s="142">
        <v>2</v>
      </c>
      <c r="Q155" s="162">
        <v>2</v>
      </c>
      <c r="R155" s="142"/>
      <c r="S155" s="142"/>
      <c r="T155" s="142">
        <v>5</v>
      </c>
    </row>
    <row r="156" spans="1:20" s="79" customFormat="1" ht="153" x14ac:dyDescent="0.25">
      <c r="A156" s="78" t="str">
        <f>Evaluation!A140</f>
        <v>Dashboards</v>
      </c>
      <c r="B156" s="78" t="str">
        <f>Evaluation!B140</f>
        <v>Does the application support the ability to provide role based dashboards?
Does it provide drill down capability across dashboards?  Please respond based on below options  listed:
1. Dashboards can  be configured by business users themselves  with UI driven drag &amp; drop techniques (technical know how is not required)  
2. Dashboards can be configured by business user admin groups, who can get it configured with minimal technical know how
3. Comprehensive dash boards can be developed from scratch by core technical developers by writing code &amp; published for end user consumption</v>
      </c>
      <c r="C156" s="78" t="str">
        <f>Evaluation!C140</f>
        <v>5= Yes, supports options 1,2 and 3
3= Yes, supports options 2 and 3
2= Yes, supports only option 3
0 = Not supported</v>
      </c>
      <c r="D156" s="179">
        <f>Scoring!E155</f>
        <v>0.5</v>
      </c>
      <c r="E156" s="148">
        <v>2</v>
      </c>
      <c r="F156" s="132">
        <f t="shared" si="2"/>
        <v>1.3333333333333333</v>
      </c>
      <c r="G156" s="132" t="s">
        <v>666</v>
      </c>
      <c r="H156" s="72"/>
      <c r="I156" s="141">
        <v>2</v>
      </c>
      <c r="J156" s="142">
        <v>0</v>
      </c>
      <c r="K156" s="142"/>
      <c r="L156" s="142"/>
      <c r="M156" s="142">
        <v>3</v>
      </c>
      <c r="N156" s="142"/>
      <c r="O156" s="142"/>
      <c r="P156" s="142">
        <v>0</v>
      </c>
      <c r="Q156" s="162">
        <v>0</v>
      </c>
      <c r="R156" s="142"/>
      <c r="S156" s="142"/>
      <c r="T156" s="142">
        <v>3</v>
      </c>
    </row>
  </sheetData>
  <conditionalFormatting sqref="E29 E44 E58:E59 B23:C29">
    <cfRule type="expression" dxfId="759" priority="427" stopIfTrue="1">
      <formula>LEN(#REF!)=0</formula>
    </cfRule>
  </conditionalFormatting>
  <conditionalFormatting sqref="H35">
    <cfRule type="expression" dxfId="758" priority="413" stopIfTrue="1">
      <formula>LEN(#REF!)=0</formula>
    </cfRule>
  </conditionalFormatting>
  <conditionalFormatting sqref="H23:H24">
    <cfRule type="expression" dxfId="757" priority="459" stopIfTrue="1">
      <formula>LEN(#REF!)=0</formula>
    </cfRule>
  </conditionalFormatting>
  <conditionalFormatting sqref="H24">
    <cfRule type="expression" dxfId="756" priority="461" stopIfTrue="1">
      <formula>LEN(#REF!)=0</formula>
    </cfRule>
  </conditionalFormatting>
  <conditionalFormatting sqref="H23">
    <cfRule type="expression" dxfId="755" priority="462" stopIfTrue="1">
      <formula>LEN(#REF!)=0</formula>
    </cfRule>
  </conditionalFormatting>
  <conditionalFormatting sqref="H27:H28 A47:D50 A52:C56 A100:A105 B99:D106 A107:D108 B110:C114 A111:A114 D111:D114 A116:D122 A124:D128 A130:D156">
    <cfRule type="expression" dxfId="754" priority="455" stopIfTrue="1">
      <formula>LEN(#REF!)=0</formula>
    </cfRule>
  </conditionalFormatting>
  <conditionalFormatting sqref="H27:H28">
    <cfRule type="expression" dxfId="753" priority="463" stopIfTrue="1">
      <formula>LEN(#REF!)=0</formula>
    </cfRule>
  </conditionalFormatting>
  <conditionalFormatting sqref="G29:H29">
    <cfRule type="expression" dxfId="752" priority="451" stopIfTrue="1">
      <formula>LEN(#REF!)=0</formula>
    </cfRule>
  </conditionalFormatting>
  <conditionalFormatting sqref="G29:H29">
    <cfRule type="expression" dxfId="751" priority="452" stopIfTrue="1">
      <formula>LEN(#REF!)=0</formula>
    </cfRule>
  </conditionalFormatting>
  <conditionalFormatting sqref="H26">
    <cfRule type="expression" dxfId="750" priority="442" stopIfTrue="1">
      <formula>LEN(#REF!)=0</formula>
    </cfRule>
  </conditionalFormatting>
  <conditionalFormatting sqref="H31">
    <cfRule type="expression" dxfId="749" priority="440" stopIfTrue="1">
      <formula>LEN(#REF!)=0</formula>
    </cfRule>
  </conditionalFormatting>
  <conditionalFormatting sqref="H25">
    <cfRule type="expression" dxfId="748" priority="444" stopIfTrue="1">
      <formula>LEN(#REF!)=0</formula>
    </cfRule>
  </conditionalFormatting>
  <conditionalFormatting sqref="H25">
    <cfRule type="expression" dxfId="747" priority="445" stopIfTrue="1">
      <formula>LEN(#REF!)=0</formula>
    </cfRule>
  </conditionalFormatting>
  <conditionalFormatting sqref="H26">
    <cfRule type="expression" dxfId="746" priority="443" stopIfTrue="1">
      <formula>LEN(#REF!)=0</formula>
    </cfRule>
  </conditionalFormatting>
  <conditionalFormatting sqref="H31">
    <cfRule type="expression" dxfId="745" priority="441" stopIfTrue="1">
      <formula>LEN(#REF!)=0</formula>
    </cfRule>
  </conditionalFormatting>
  <conditionalFormatting sqref="H32:H34">
    <cfRule type="expression" dxfId="744" priority="438" stopIfTrue="1">
      <formula>LEN(#REF!)=0</formula>
    </cfRule>
  </conditionalFormatting>
  <conditionalFormatting sqref="H32:H34">
    <cfRule type="expression" dxfId="743" priority="439" stopIfTrue="1">
      <formula>LEN(#REF!)=0</formula>
    </cfRule>
  </conditionalFormatting>
  <conditionalFormatting sqref="H35">
    <cfRule type="expression" dxfId="742" priority="437" stopIfTrue="1">
      <formula>LEN(#REF!)=0</formula>
    </cfRule>
  </conditionalFormatting>
  <conditionalFormatting sqref="H37">
    <cfRule type="expression" dxfId="741" priority="435" stopIfTrue="1">
      <formula>LEN(#REF!)=0</formula>
    </cfRule>
  </conditionalFormatting>
  <conditionalFormatting sqref="H37">
    <cfRule type="expression" dxfId="740" priority="436" stopIfTrue="1">
      <formula>LEN(#REF!)=0</formula>
    </cfRule>
  </conditionalFormatting>
  <conditionalFormatting sqref="H38">
    <cfRule type="expression" dxfId="739" priority="433" stopIfTrue="1">
      <formula>LEN(#REF!)=0</formula>
    </cfRule>
  </conditionalFormatting>
  <conditionalFormatting sqref="H38">
    <cfRule type="expression" dxfId="738" priority="434" stopIfTrue="1">
      <formula>LEN(#REF!)=0</formula>
    </cfRule>
  </conditionalFormatting>
  <conditionalFormatting sqref="H39:H41">
    <cfRule type="expression" dxfId="737" priority="431" stopIfTrue="1">
      <formula>LEN(#REF!)=0</formula>
    </cfRule>
  </conditionalFormatting>
  <conditionalFormatting sqref="H39:H41">
    <cfRule type="expression" dxfId="736" priority="432" stopIfTrue="1">
      <formula>LEN(#REF!)=0</formula>
    </cfRule>
  </conditionalFormatting>
  <conditionalFormatting sqref="G44:H44 H42:H43">
    <cfRule type="expression" dxfId="735" priority="429" stopIfTrue="1">
      <formula>LEN(#REF!)=0</formula>
    </cfRule>
  </conditionalFormatting>
  <conditionalFormatting sqref="G44:H44 H42:H43">
    <cfRule type="expression" dxfId="734" priority="430" stopIfTrue="1">
      <formula>LEN(#REF!)=0</formula>
    </cfRule>
  </conditionalFormatting>
  <conditionalFormatting sqref="A23:A29">
    <cfRule type="expression" dxfId="733" priority="342" stopIfTrue="1">
      <formula>LEN(#REF!)=0</formula>
    </cfRule>
  </conditionalFormatting>
  <conditionalFormatting sqref="B31:C35">
    <cfRule type="expression" dxfId="732" priority="213" stopIfTrue="1">
      <formula>LEN(#REF!)=0</formula>
    </cfRule>
  </conditionalFormatting>
  <conditionalFormatting sqref="B37:C44">
    <cfRule type="expression" dxfId="731" priority="212" stopIfTrue="1">
      <formula>LEN(#REF!)=0</formula>
    </cfRule>
  </conditionalFormatting>
  <conditionalFormatting sqref="B154:C156">
    <cfRule type="expression" dxfId="730" priority="205" stopIfTrue="1">
      <formula>LEN(#REF!)=0</formula>
    </cfRule>
  </conditionalFormatting>
  <conditionalFormatting sqref="B87:C90">
    <cfRule type="expression" dxfId="729" priority="207" stopIfTrue="1">
      <formula>LEN(#REF!)=0</formula>
    </cfRule>
  </conditionalFormatting>
  <conditionalFormatting sqref="D57 D23:D29 D37:D44">
    <cfRule type="expression" dxfId="728" priority="200" stopIfTrue="1">
      <formula>LEN(#REF!)=0</formula>
    </cfRule>
  </conditionalFormatting>
  <conditionalFormatting sqref="D51 D31:D35">
    <cfRule type="expression" dxfId="727" priority="199" stopIfTrue="1">
      <formula>LEN(#REF!)=0</formula>
    </cfRule>
  </conditionalFormatting>
  <conditionalFormatting sqref="D91">
    <cfRule type="expression" dxfId="726" priority="201" stopIfTrue="1">
      <formula>LEN(#REF!)=0</formula>
    </cfRule>
  </conditionalFormatting>
  <conditionalFormatting sqref="D46">
    <cfRule type="expression" dxfId="725" priority="196" stopIfTrue="1">
      <formula>LEN(#REF!)=0</formula>
    </cfRule>
  </conditionalFormatting>
  <conditionalFormatting sqref="D21">
    <cfRule type="expression" dxfId="724" priority="192" stopIfTrue="1">
      <formula>LEN(#REF!)=0</formula>
    </cfRule>
  </conditionalFormatting>
  <conditionalFormatting sqref="D52:D56">
    <cfRule type="expression" dxfId="723" priority="190" stopIfTrue="1">
      <formula>LEN(#REF!)=0</formula>
    </cfRule>
  </conditionalFormatting>
  <conditionalFormatting sqref="D153:D156">
    <cfRule type="expression" dxfId="722" priority="183" stopIfTrue="1">
      <formula>LEN(#REF!)=0</formula>
    </cfRule>
  </conditionalFormatting>
  <conditionalFormatting sqref="D58:D76">
    <cfRule type="expression" dxfId="721" priority="188" stopIfTrue="1">
      <formula>LEN(#REF!)=0</formula>
    </cfRule>
  </conditionalFormatting>
  <conditionalFormatting sqref="D77">
    <cfRule type="expression" dxfId="720" priority="187" stopIfTrue="1">
      <formula>LEN(#REF!)=0</formula>
    </cfRule>
  </conditionalFormatting>
  <conditionalFormatting sqref="D87:D90">
    <cfRule type="expression" dxfId="719" priority="185" stopIfTrue="1">
      <formula>LEN(#REF!)=0</formula>
    </cfRule>
  </conditionalFormatting>
  <conditionalFormatting sqref="D86">
    <cfRule type="expression" dxfId="718" priority="184" stopIfTrue="1">
      <formula>LEN(#REF!)=0</formula>
    </cfRule>
  </conditionalFormatting>
  <conditionalFormatting sqref="D110">
    <cfRule type="expression" dxfId="717" priority="180" stopIfTrue="1">
      <formula>LEN(#REF!)=0</formula>
    </cfRule>
  </conditionalFormatting>
  <conditionalFormatting sqref="D109">
    <cfRule type="expression" dxfId="716" priority="151" stopIfTrue="1">
      <formula>LEN(#REF!)=0</formula>
    </cfRule>
  </conditionalFormatting>
  <conditionalFormatting sqref="A154:A156 A31:A35 A37:A44 A58:C76 A87:A90">
    <cfRule type="expression" dxfId="715" priority="153" stopIfTrue="1">
      <formula>LEN(#REF!)=0</formula>
    </cfRule>
  </conditionalFormatting>
  <conditionalFormatting sqref="D45">
    <cfRule type="expression" dxfId="714" priority="152" stopIfTrue="1">
      <formula>LEN(#REF!)=0</formula>
    </cfRule>
  </conditionalFormatting>
  <conditionalFormatting sqref="D115">
    <cfRule type="expression" dxfId="713" priority="148" stopIfTrue="1">
      <formula>LEN(#REF!)=0</formula>
    </cfRule>
  </conditionalFormatting>
  <conditionalFormatting sqref="A110">
    <cfRule type="expression" dxfId="712" priority="150" stopIfTrue="1">
      <formula>LEN(#REF!)=0</formula>
    </cfRule>
  </conditionalFormatting>
  <conditionalFormatting sqref="B115:C115">
    <cfRule type="expression" dxfId="711" priority="149" stopIfTrue="1">
      <formula>LEN(#REF!)=0</formula>
    </cfRule>
  </conditionalFormatting>
  <conditionalFormatting sqref="A115">
    <cfRule type="expression" dxfId="710" priority="147" stopIfTrue="1">
      <formula>LEN(#REF!)=0</formula>
    </cfRule>
  </conditionalFormatting>
  <conditionalFormatting sqref="B123:C123">
    <cfRule type="expression" dxfId="709" priority="140" stopIfTrue="1">
      <formula>LEN(#REF!)=0</formula>
    </cfRule>
  </conditionalFormatting>
  <conditionalFormatting sqref="D123">
    <cfRule type="expression" dxfId="708" priority="139" stopIfTrue="1">
      <formula>LEN(#REF!)=0</formula>
    </cfRule>
  </conditionalFormatting>
  <conditionalFormatting sqref="A123">
    <cfRule type="expression" dxfId="707" priority="138" stopIfTrue="1">
      <formula>LEN(#REF!)=0</formula>
    </cfRule>
  </conditionalFormatting>
  <conditionalFormatting sqref="B129:C129">
    <cfRule type="expression" dxfId="706" priority="128" stopIfTrue="1">
      <formula>LEN(#REF!)=0</formula>
    </cfRule>
  </conditionalFormatting>
  <conditionalFormatting sqref="D129">
    <cfRule type="expression" dxfId="705" priority="127" stopIfTrue="1">
      <formula>LEN(#REF!)=0</formula>
    </cfRule>
  </conditionalFormatting>
  <conditionalFormatting sqref="A129">
    <cfRule type="expression" dxfId="704" priority="126" stopIfTrue="1">
      <formula>LEN(#REF!)=0</formula>
    </cfRule>
  </conditionalFormatting>
  <conditionalFormatting sqref="A148">
    <cfRule type="expression" dxfId="703" priority="72" stopIfTrue="1">
      <formula>LEN(#REF!)=0</formula>
    </cfRule>
  </conditionalFormatting>
  <conditionalFormatting sqref="A106">
    <cfRule type="expression" dxfId="702" priority="69" stopIfTrue="1">
      <formula>LEN(#REF!)=0</formula>
    </cfRule>
  </conditionalFormatting>
  <conditionalFormatting sqref="A78:A85">
    <cfRule type="expression" dxfId="701" priority="66" stopIfTrue="1">
      <formula>LEN(#REF!)=0</formula>
    </cfRule>
  </conditionalFormatting>
  <conditionalFormatting sqref="A99">
    <cfRule type="expression" dxfId="700" priority="70" stopIfTrue="1">
      <formula>LEN(#REF!)=0</formula>
    </cfRule>
  </conditionalFormatting>
  <conditionalFormatting sqref="B78:C85">
    <cfRule type="expression" dxfId="699" priority="68" stopIfTrue="1">
      <formula>LEN(#REF!)=0</formula>
    </cfRule>
  </conditionalFormatting>
  <conditionalFormatting sqref="B92:C98">
    <cfRule type="expression" dxfId="698" priority="65" stopIfTrue="1">
      <formula>LEN(#REF!)=0</formula>
    </cfRule>
  </conditionalFormatting>
  <conditionalFormatting sqref="D78:D85">
    <cfRule type="expression" dxfId="697" priority="67" stopIfTrue="1">
      <formula>LEN(#REF!)=0</formula>
    </cfRule>
  </conditionalFormatting>
  <conditionalFormatting sqref="A92:A98">
    <cfRule type="expression" dxfId="696" priority="63" stopIfTrue="1">
      <formula>LEN(#REF!)=0</formula>
    </cfRule>
  </conditionalFormatting>
  <conditionalFormatting sqref="D92:D98">
    <cfRule type="expression" dxfId="695" priority="64" stopIfTrue="1">
      <formula>LEN(#REF!)=0</formula>
    </cfRule>
  </conditionalFormatting>
  <conditionalFormatting sqref="E16:E17">
    <cfRule type="expression" dxfId="694" priority="44" stopIfTrue="1">
      <formula>LEN(#REF!)=0</formula>
    </cfRule>
  </conditionalFormatting>
  <conditionalFormatting sqref="G16:H17">
    <cfRule type="expression" dxfId="693" priority="45" stopIfTrue="1">
      <formula>LEN(#REF!)=0</formula>
    </cfRule>
  </conditionalFormatting>
  <conditionalFormatting sqref="G16:H17">
    <cfRule type="expression" dxfId="692" priority="46" stopIfTrue="1">
      <formula>LEN(#REF!)=0</formula>
    </cfRule>
  </conditionalFormatting>
  <conditionalFormatting sqref="A16:C17">
    <cfRule type="expression" dxfId="691" priority="43" stopIfTrue="1">
      <formula>LEN(#REF!)=0</formula>
    </cfRule>
  </conditionalFormatting>
  <conditionalFormatting sqref="F16:F17">
    <cfRule type="expression" dxfId="690" priority="42" stopIfTrue="1">
      <formula>LEN(#REF!)=0</formula>
    </cfRule>
  </conditionalFormatting>
  <conditionalFormatting sqref="E19:E20 B19:C20">
    <cfRule type="expression" dxfId="689" priority="38" stopIfTrue="1">
      <formula>LEN(#REF!)=0</formula>
    </cfRule>
  </conditionalFormatting>
  <conditionalFormatting sqref="G19:H20">
    <cfRule type="expression" dxfId="688" priority="39" stopIfTrue="1">
      <formula>LEN(#REF!)=0</formula>
    </cfRule>
  </conditionalFormatting>
  <conditionalFormatting sqref="G19:H20">
    <cfRule type="expression" dxfId="687" priority="40" stopIfTrue="1">
      <formula>LEN(#REF!)=0</formula>
    </cfRule>
  </conditionalFormatting>
  <conditionalFormatting sqref="A19:A20">
    <cfRule type="expression" dxfId="686" priority="37" stopIfTrue="1">
      <formula>LEN(#REF!)=0</formula>
    </cfRule>
  </conditionalFormatting>
  <conditionalFormatting sqref="F19:F20">
    <cfRule type="expression" dxfId="685" priority="36" stopIfTrue="1">
      <formula>LEN(#REF!)=0</formula>
    </cfRule>
  </conditionalFormatting>
  <conditionalFormatting sqref="D14">
    <cfRule type="expression" dxfId="684" priority="34" stopIfTrue="1">
      <formula>LEN(#REF!)=0</formula>
    </cfRule>
  </conditionalFormatting>
  <conditionalFormatting sqref="D16:D17">
    <cfRule type="expression" dxfId="683" priority="33" stopIfTrue="1">
      <formula>LEN(#REF!)=0</formula>
    </cfRule>
  </conditionalFormatting>
  <conditionalFormatting sqref="D19:D20">
    <cfRule type="expression" dxfId="682" priority="32" stopIfTrue="1">
      <formula>LEN(#REF!)=0</formula>
    </cfRule>
  </conditionalFormatting>
  <conditionalFormatting sqref="G38">
    <cfRule type="expression" dxfId="681" priority="9" stopIfTrue="1">
      <formula>LEN(#REF!)=0</formula>
    </cfRule>
  </conditionalFormatting>
  <conditionalFormatting sqref="E24">
    <cfRule type="expression" dxfId="680" priority="25" stopIfTrue="1">
      <formula>LEN(#REF!)=0</formula>
    </cfRule>
  </conditionalFormatting>
  <conditionalFormatting sqref="E25">
    <cfRule type="expression" dxfId="679" priority="26" stopIfTrue="1">
      <formula>LEN(#REF!)=0</formula>
    </cfRule>
  </conditionalFormatting>
  <conditionalFormatting sqref="E27">
    <cfRule type="expression" dxfId="678" priority="27" stopIfTrue="1">
      <formula>LEN(#REF!)=0</formula>
    </cfRule>
  </conditionalFormatting>
  <conditionalFormatting sqref="E25">
    <cfRule type="expression" dxfId="677" priority="28" stopIfTrue="1">
      <formula>LEN(#REF!)=0</formula>
    </cfRule>
  </conditionalFormatting>
  <conditionalFormatting sqref="E28">
    <cfRule type="expression" dxfId="676" priority="29" stopIfTrue="1">
      <formula>LEN(#REF!)=0</formula>
    </cfRule>
  </conditionalFormatting>
  <conditionalFormatting sqref="E28">
    <cfRule type="expression" dxfId="675" priority="30" stopIfTrue="1">
      <formula>LEN(#REF!)=0</formula>
    </cfRule>
  </conditionalFormatting>
  <conditionalFormatting sqref="E26">
    <cfRule type="expression" dxfId="674" priority="31" stopIfTrue="1">
      <formula>LEN(#REF!)=0</formula>
    </cfRule>
  </conditionalFormatting>
  <conditionalFormatting sqref="E32">
    <cfRule type="expression" dxfId="673" priority="23" stopIfTrue="1">
      <formula>LEN(#REF!)=0</formula>
    </cfRule>
  </conditionalFormatting>
  <conditionalFormatting sqref="E32:E35">
    <cfRule type="expression" dxfId="672" priority="24" stopIfTrue="1">
      <formula>LEN(#REF!)=0</formula>
    </cfRule>
  </conditionalFormatting>
  <conditionalFormatting sqref="E38">
    <cfRule type="expression" dxfId="671" priority="20" stopIfTrue="1">
      <formula>LEN(#REF!)=0</formula>
    </cfRule>
  </conditionalFormatting>
  <conditionalFormatting sqref="E39">
    <cfRule type="expression" dxfId="670" priority="21" stopIfTrue="1">
      <formula>LEN(#REF!)=0</formula>
    </cfRule>
  </conditionalFormatting>
  <conditionalFormatting sqref="E40:E43">
    <cfRule type="expression" dxfId="669" priority="22" stopIfTrue="1">
      <formula>LEN(#REF!)=0</formula>
    </cfRule>
  </conditionalFormatting>
  <conditionalFormatting sqref="G24">
    <cfRule type="expression" dxfId="668" priority="15" stopIfTrue="1">
      <formula>LEN(#REF!)=0</formula>
    </cfRule>
  </conditionalFormatting>
  <conditionalFormatting sqref="G25">
    <cfRule type="expression" dxfId="667" priority="16" stopIfTrue="1">
      <formula>LEN(#REF!)=0</formula>
    </cfRule>
  </conditionalFormatting>
  <conditionalFormatting sqref="G27">
    <cfRule type="expression" dxfId="666" priority="17" stopIfTrue="1">
      <formula>LEN(#REF!)=0</formula>
    </cfRule>
  </conditionalFormatting>
  <conditionalFormatting sqref="G25">
    <cfRule type="expression" dxfId="665" priority="18" stopIfTrue="1">
      <formula>LEN(#REF!)=0</formula>
    </cfRule>
  </conditionalFormatting>
  <conditionalFormatting sqref="G26">
    <cfRule type="expression" dxfId="664" priority="19" stopIfTrue="1">
      <formula>LEN(#REF!)=0</formula>
    </cfRule>
  </conditionalFormatting>
  <conditionalFormatting sqref="G28">
    <cfRule type="expression" dxfId="663" priority="14" stopIfTrue="1">
      <formula>LEN(#REF!)=0</formula>
    </cfRule>
  </conditionalFormatting>
  <conditionalFormatting sqref="G32">
    <cfRule type="expression" dxfId="662" priority="12" stopIfTrue="1">
      <formula>LEN(#REF!)=0</formula>
    </cfRule>
  </conditionalFormatting>
  <conditionalFormatting sqref="G32:G35">
    <cfRule type="expression" dxfId="661" priority="13" stopIfTrue="1">
      <formula>LEN(#REF!)=0</formula>
    </cfRule>
  </conditionalFormatting>
  <conditionalFormatting sqref="G39">
    <cfRule type="expression" dxfId="660" priority="10" stopIfTrue="1">
      <formula>LEN(#REF!)=0</formula>
    </cfRule>
  </conditionalFormatting>
  <conditionalFormatting sqref="G40:G43">
    <cfRule type="expression" dxfId="659" priority="11" stopIfTrue="1">
      <formula>LEN(#REF!)=0</formula>
    </cfRule>
  </conditionalFormatting>
  <conditionalFormatting sqref="L27">
    <cfRule type="expression" dxfId="658" priority="6" stopIfTrue="1">
      <formula>LEN(#REF!)=0</formula>
    </cfRule>
  </conditionalFormatting>
  <conditionalFormatting sqref="L28">
    <cfRule type="expression" dxfId="657" priority="7" stopIfTrue="1">
      <formula>LEN(#REF!)=0</formula>
    </cfRule>
  </conditionalFormatting>
  <conditionalFormatting sqref="L28">
    <cfRule type="expression" dxfId="656" priority="8" stopIfTrue="1">
      <formula>LEN(#REF!)=0</formula>
    </cfRule>
  </conditionalFormatting>
  <conditionalFormatting sqref="L32">
    <cfRule type="expression" dxfId="655" priority="4" stopIfTrue="1">
      <formula>LEN(#REF!)=0</formula>
    </cfRule>
  </conditionalFormatting>
  <conditionalFormatting sqref="L32:L35">
    <cfRule type="expression" dxfId="654" priority="5" stopIfTrue="1">
      <formula>LEN(#REF!)=0</formula>
    </cfRule>
  </conditionalFormatting>
  <conditionalFormatting sqref="L38">
    <cfRule type="expression" dxfId="653" priority="1" stopIfTrue="1">
      <formula>LEN(#REF!)=0</formula>
    </cfRule>
  </conditionalFormatting>
  <conditionalFormatting sqref="L39">
    <cfRule type="expression" dxfId="652" priority="2" stopIfTrue="1">
      <formula>LEN(#REF!)=0</formula>
    </cfRule>
  </conditionalFormatting>
  <conditionalFormatting sqref="L40:L43">
    <cfRule type="expression" dxfId="651" priority="3" stopIfTrue="1">
      <formula>LEN(#REF!)=0</formula>
    </cfRule>
  </conditionalFormatting>
  <hyperlinks>
    <hyperlink ref="G49" r:id="rId1" xr:uid="{6EE3EDF2-70CD-4DD1-BAA3-460040400150}"/>
  </hyperlinks>
  <pageMargins left="0.7" right="0.7" top="0.75" bottom="0.75" header="0.3" footer="0.3"/>
  <pageSetup orientation="portrait" r:id="rId2"/>
  <customProperties>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0A9F-8A2B-4C62-A53C-35CFB279053F}">
  <sheetPr>
    <outlinePr summaryBelow="0"/>
  </sheetPr>
  <dimension ref="A1:T156"/>
  <sheetViews>
    <sheetView zoomScaleNormal="100" workbookViewId="0">
      <pane ySplit="13" topLeftCell="A14" activePane="bottomLeft" state="frozen"/>
      <selection pane="bottomLeft" activeCell="I13" sqref="I13:T13"/>
    </sheetView>
  </sheetViews>
  <sheetFormatPr defaultColWidth="9.140625" defaultRowHeight="12.75" x14ac:dyDescent="0.2"/>
  <cols>
    <col min="1" max="1" width="30.7109375" style="51" customWidth="1"/>
    <col min="2" max="2" width="55.7109375" style="51" customWidth="1"/>
    <col min="3" max="3" width="65.7109375" style="46" customWidth="1"/>
    <col min="4" max="4" width="12.140625" style="46" customWidth="1"/>
    <col min="5" max="6" width="10.7109375" style="63" customWidth="1"/>
    <col min="7" max="8" width="60.7109375" style="46" customWidth="1"/>
    <col min="9" max="10" width="9.140625" style="46"/>
    <col min="11" max="11" width="10.28515625" style="46" bestFit="1" customWidth="1"/>
    <col min="12" max="19" width="9.140625" style="46"/>
    <col min="20" max="20" width="10.7109375" style="46" bestFit="1" customWidth="1"/>
    <col min="21" max="16384" width="9.140625" style="46"/>
  </cols>
  <sheetData>
    <row r="1" spans="1:20" x14ac:dyDescent="0.2">
      <c r="A1" s="182"/>
    </row>
    <row r="2" spans="1:20" x14ac:dyDescent="0.2">
      <c r="A2" s="43"/>
      <c r="B2" s="43"/>
      <c r="C2" s="44"/>
      <c r="D2" s="44"/>
      <c r="E2" s="45"/>
      <c r="F2" s="45"/>
      <c r="G2" s="44"/>
      <c r="H2" s="44"/>
    </row>
    <row r="3" spans="1:20" ht="21" x14ac:dyDescent="0.35">
      <c r="A3" s="43"/>
      <c r="B3" s="64" t="str">
        <f>Scoring!C2</f>
        <v xml:space="preserve">One VM POC Evaluation </v>
      </c>
      <c r="C3" s="47"/>
      <c r="D3" s="47"/>
      <c r="E3" s="48"/>
      <c r="F3" s="48"/>
      <c r="G3" s="47"/>
      <c r="H3" s="47"/>
    </row>
    <row r="4" spans="1:20" x14ac:dyDescent="0.2">
      <c r="A4" s="43"/>
      <c r="B4" s="47"/>
      <c r="C4" s="47"/>
      <c r="D4" s="47"/>
      <c r="E4" s="48"/>
      <c r="F4" s="48"/>
      <c r="G4" s="47"/>
      <c r="H4" s="47"/>
    </row>
    <row r="5" spans="1:20" x14ac:dyDescent="0.2">
      <c r="A5" s="43"/>
      <c r="B5" s="47"/>
      <c r="C5" s="50"/>
      <c r="D5" s="50"/>
      <c r="E5" s="48"/>
      <c r="F5" s="48"/>
      <c r="G5" s="47"/>
      <c r="H5" s="47"/>
    </row>
    <row r="6" spans="1:20" x14ac:dyDescent="0.2">
      <c r="A6" s="43"/>
      <c r="B6" s="47"/>
      <c r="C6" s="47"/>
      <c r="D6" s="47"/>
      <c r="E6" s="48"/>
      <c r="F6" s="48"/>
      <c r="G6" s="47"/>
      <c r="H6" s="47"/>
    </row>
    <row r="7" spans="1:20" x14ac:dyDescent="0.2">
      <c r="A7" s="43"/>
      <c r="B7" s="47"/>
      <c r="C7" s="47"/>
      <c r="D7" s="47"/>
      <c r="E7" s="48"/>
      <c r="F7" s="48"/>
      <c r="G7" s="47"/>
      <c r="H7" s="47"/>
    </row>
    <row r="8" spans="1:20" x14ac:dyDescent="0.2">
      <c r="A8" s="43"/>
      <c r="B8" s="49"/>
      <c r="C8" s="47"/>
      <c r="D8" s="47"/>
      <c r="E8" s="48"/>
      <c r="F8" s="48"/>
      <c r="G8" s="47"/>
      <c r="H8" s="47"/>
    </row>
    <row r="9" spans="1:20" x14ac:dyDescent="0.2">
      <c r="A9" s="43"/>
      <c r="B9" s="49"/>
      <c r="C9" s="47"/>
      <c r="D9" s="47"/>
      <c r="E9" s="48"/>
      <c r="F9" s="48"/>
      <c r="G9" s="47"/>
      <c r="H9" s="47"/>
    </row>
    <row r="10" spans="1:20" x14ac:dyDescent="0.2">
      <c r="A10" s="43"/>
      <c r="B10" s="49"/>
      <c r="C10" s="47"/>
      <c r="D10" s="47"/>
      <c r="E10" s="48"/>
      <c r="F10" s="48"/>
      <c r="G10" s="47"/>
      <c r="H10" s="47"/>
    </row>
    <row r="11" spans="1:20" x14ac:dyDescent="0.2">
      <c r="B11" s="49"/>
      <c r="C11" s="47"/>
      <c r="D11" s="47"/>
      <c r="E11" s="48"/>
      <c r="F11" s="48"/>
      <c r="G11" s="47"/>
      <c r="H11" s="47"/>
    </row>
    <row r="12" spans="1:20" x14ac:dyDescent="0.2">
      <c r="A12" s="147" t="s">
        <v>444</v>
      </c>
      <c r="B12" s="52"/>
      <c r="C12" s="52"/>
      <c r="D12" s="52"/>
      <c r="E12" s="53"/>
      <c r="F12" s="53"/>
      <c r="G12" s="52"/>
      <c r="H12" s="89"/>
    </row>
    <row r="13" spans="1:20" ht="25.5" x14ac:dyDescent="0.2">
      <c r="A13" s="175" t="s">
        <v>44</v>
      </c>
      <c r="B13" s="175" t="s">
        <v>5</v>
      </c>
      <c r="C13" s="175" t="s">
        <v>45</v>
      </c>
      <c r="D13" s="177" t="s">
        <v>456</v>
      </c>
      <c r="E13" s="141" t="s">
        <v>46</v>
      </c>
      <c r="F13" s="141" t="s">
        <v>447</v>
      </c>
      <c r="G13" s="178" t="s">
        <v>457</v>
      </c>
      <c r="H13" s="175" t="s">
        <v>458</v>
      </c>
      <c r="I13" s="204"/>
      <c r="J13" s="204"/>
      <c r="K13" s="204"/>
      <c r="L13" s="204"/>
      <c r="M13" s="204"/>
      <c r="N13" s="204"/>
      <c r="O13" s="204"/>
      <c r="P13" s="204"/>
      <c r="Q13" s="204"/>
      <c r="R13" s="204"/>
      <c r="S13" s="204"/>
      <c r="T13" s="204"/>
    </row>
    <row r="14" spans="1:20" x14ac:dyDescent="0.2">
      <c r="A14" s="54" t="str">
        <f>Scoring!B13</f>
        <v>Pricing</v>
      </c>
      <c r="B14" s="54"/>
      <c r="C14" s="54"/>
      <c r="D14" s="65">
        <f>Scoring!C13</f>
        <v>0.2</v>
      </c>
      <c r="E14" s="55"/>
      <c r="F14" s="55"/>
      <c r="G14" s="90"/>
      <c r="H14" s="54"/>
      <c r="I14" s="142"/>
      <c r="J14" s="142"/>
      <c r="K14" s="142"/>
      <c r="L14" s="142"/>
      <c r="M14" s="142"/>
      <c r="N14" s="142"/>
      <c r="O14" s="142"/>
      <c r="P14" s="142"/>
      <c r="Q14" s="142"/>
      <c r="R14" s="142"/>
      <c r="S14" s="142"/>
      <c r="T14" s="142"/>
    </row>
    <row r="15" spans="1:20" x14ac:dyDescent="0.2">
      <c r="A15" s="56" t="str">
        <f>Scoring!B14</f>
        <v>Project Cost</v>
      </c>
      <c r="B15" s="56"/>
      <c r="C15" s="56"/>
      <c r="D15" s="66">
        <f>Scoring!D14</f>
        <v>0.5</v>
      </c>
      <c r="E15" s="57"/>
      <c r="F15" s="57"/>
      <c r="G15" s="91"/>
      <c r="H15" s="56"/>
      <c r="I15" s="142"/>
      <c r="J15" s="142"/>
      <c r="K15" s="142"/>
      <c r="L15" s="142"/>
      <c r="M15" s="142"/>
      <c r="N15" s="142"/>
      <c r="O15" s="142"/>
      <c r="P15" s="142"/>
      <c r="Q15" s="142"/>
      <c r="R15" s="142"/>
      <c r="S15" s="142"/>
      <c r="T15" s="142"/>
    </row>
    <row r="16" spans="1:20" x14ac:dyDescent="0.2">
      <c r="A16" s="78" t="str">
        <f>Scoring!B15</f>
        <v>Routine and CEMA estimate</v>
      </c>
      <c r="B16" s="78"/>
      <c r="C16" s="78"/>
      <c r="D16" s="179">
        <f>Scoring!E15</f>
        <v>0.9</v>
      </c>
      <c r="E16" s="84"/>
      <c r="F16" s="85"/>
      <c r="G16" s="92"/>
      <c r="H16" s="78"/>
      <c r="I16" s="142"/>
      <c r="J16" s="142"/>
      <c r="K16" s="142"/>
      <c r="L16" s="142"/>
      <c r="M16" s="142"/>
      <c r="N16" s="142"/>
      <c r="O16" s="142"/>
      <c r="P16" s="142"/>
      <c r="Q16" s="142"/>
      <c r="R16" s="142"/>
      <c r="S16" s="142"/>
      <c r="T16" s="142"/>
    </row>
    <row r="17" spans="1:20" x14ac:dyDescent="0.2">
      <c r="A17" s="78" t="str">
        <f>Scoring!B16</f>
        <v>Remaining Programs estimate</v>
      </c>
      <c r="B17" s="78"/>
      <c r="C17" s="78"/>
      <c r="D17" s="179">
        <f>Scoring!E16</f>
        <v>0.1</v>
      </c>
      <c r="E17" s="84"/>
      <c r="F17" s="85"/>
      <c r="G17" s="92"/>
      <c r="H17" s="78"/>
      <c r="I17" s="142"/>
      <c r="J17" s="142"/>
      <c r="K17" s="142"/>
      <c r="L17" s="142"/>
      <c r="M17" s="142"/>
      <c r="N17" s="142"/>
      <c r="O17" s="142"/>
      <c r="P17" s="142"/>
      <c r="Q17" s="142"/>
      <c r="R17" s="142"/>
      <c r="S17" s="142"/>
      <c r="T17" s="142"/>
    </row>
    <row r="18" spans="1:20" x14ac:dyDescent="0.2">
      <c r="A18" s="56" t="str">
        <f>Scoring!B17</f>
        <v>Maintenance Cost</v>
      </c>
      <c r="B18" s="56"/>
      <c r="C18" s="56"/>
      <c r="D18" s="66">
        <f>Scoring!D17</f>
        <v>0.5</v>
      </c>
      <c r="E18" s="57"/>
      <c r="F18" s="57"/>
      <c r="G18" s="91"/>
      <c r="H18" s="56"/>
      <c r="I18" s="142"/>
      <c r="J18" s="142"/>
      <c r="K18" s="142"/>
      <c r="L18" s="142"/>
      <c r="M18" s="142"/>
      <c r="N18" s="142"/>
      <c r="O18" s="142"/>
      <c r="P18" s="142"/>
      <c r="Q18" s="142"/>
      <c r="R18" s="142"/>
      <c r="S18" s="142"/>
      <c r="T18" s="142"/>
    </row>
    <row r="19" spans="1:20" x14ac:dyDescent="0.2">
      <c r="A19" s="78" t="str">
        <f>Scoring!B18</f>
        <v>O&amp;M support</v>
      </c>
      <c r="B19" s="78"/>
      <c r="C19" s="78"/>
      <c r="D19" s="179">
        <f>Scoring!E18</f>
        <v>0.75</v>
      </c>
      <c r="E19" s="84"/>
      <c r="F19" s="85"/>
      <c r="G19" s="92"/>
      <c r="H19" s="78"/>
      <c r="I19" s="142"/>
      <c r="J19" s="142"/>
      <c r="K19" s="142"/>
      <c r="L19" s="142"/>
      <c r="M19" s="142"/>
      <c r="N19" s="142"/>
      <c r="O19" s="142"/>
      <c r="P19" s="142"/>
      <c r="Q19" s="142"/>
      <c r="R19" s="142"/>
      <c r="S19" s="142"/>
      <c r="T19" s="142"/>
    </row>
    <row r="20" spans="1:20" x14ac:dyDescent="0.2">
      <c r="A20" s="78" t="str">
        <f>Scoring!B19</f>
        <v>Enhancement Pricing</v>
      </c>
      <c r="B20" s="78"/>
      <c r="C20" s="78"/>
      <c r="D20" s="179">
        <f>Scoring!E19</f>
        <v>0.25</v>
      </c>
      <c r="E20" s="84"/>
      <c r="F20" s="85"/>
      <c r="G20" s="92"/>
      <c r="H20" s="78"/>
      <c r="I20" s="142"/>
      <c r="J20" s="142"/>
      <c r="K20" s="142"/>
      <c r="L20" s="142"/>
      <c r="M20" s="142"/>
      <c r="N20" s="142"/>
      <c r="O20" s="142"/>
      <c r="P20" s="142"/>
      <c r="Q20" s="142"/>
      <c r="R20" s="142"/>
      <c r="S20" s="142"/>
      <c r="T20" s="142"/>
    </row>
    <row r="21" spans="1:20" x14ac:dyDescent="0.2">
      <c r="A21" s="54" t="str">
        <f>Evaluation!A5</f>
        <v>Company</v>
      </c>
      <c r="B21" s="54"/>
      <c r="C21" s="54"/>
      <c r="D21" s="65">
        <f>Scoring!C20</f>
        <v>0.1</v>
      </c>
      <c r="E21" s="55"/>
      <c r="F21" s="55"/>
      <c r="G21" s="90"/>
      <c r="H21" s="54"/>
      <c r="I21" s="142"/>
      <c r="J21" s="142"/>
      <c r="K21" s="142"/>
      <c r="L21" s="142"/>
      <c r="M21" s="142"/>
      <c r="N21" s="142"/>
      <c r="O21" s="142"/>
      <c r="P21" s="142"/>
      <c r="Q21" s="142"/>
      <c r="R21" s="142"/>
      <c r="S21" s="142"/>
      <c r="T21" s="142"/>
    </row>
    <row r="22" spans="1:20" ht="25.5" collapsed="1" x14ac:dyDescent="0.2">
      <c r="A22" s="56" t="str">
        <f>Evaluation!A6</f>
        <v>Company -Vision, Execution, and Strategy</v>
      </c>
      <c r="B22" s="56"/>
      <c r="C22" s="56"/>
      <c r="D22" s="66">
        <f>Scoring!D21</f>
        <v>0.5</v>
      </c>
      <c r="E22" s="57"/>
      <c r="F22" s="57"/>
      <c r="G22" s="91"/>
      <c r="H22" s="56"/>
      <c r="I22" s="142"/>
      <c r="J22" s="142"/>
      <c r="K22" s="142"/>
      <c r="L22" s="142"/>
      <c r="M22" s="142"/>
      <c r="N22" s="142"/>
      <c r="O22" s="142"/>
      <c r="P22" s="142"/>
      <c r="Q22" s="142"/>
      <c r="R22" s="142"/>
      <c r="S22" s="142"/>
      <c r="T22" s="142"/>
    </row>
    <row r="23" spans="1:20" s="79" customFormat="1" ht="357" x14ac:dyDescent="0.25">
      <c r="A23" s="78" t="str">
        <f>Evaluation!A7</f>
        <v>Execution on enterprise strategy</v>
      </c>
      <c r="B23" s="78" t="str">
        <f>Evaluation!B7</f>
        <v>What is the vendor's enterprise strategy? How well is it executing on that strategy?</v>
      </c>
      <c r="C23" s="78" t="str">
        <f>Evaluation!C7</f>
        <v>5 = The vendor's strategy targets and shows progress toward advanced AI analytics and IoT, computation scaling and state of the art mobile capabilities.
4 = The vendor's strategy is more focused targets to introduce advanced AI analytics, computation scaling and state of the art mobile capabilities.
3 = The vendor's strategy and execution are focused on core product improvements and enhancement for the current  market.
2= The vendor's strategy is primarily catching up with the current  market.
1 = The vendor's strategy is weak with modest execution on all fronts and has the possibility of falling into niche market status.
0 = The vendor has below-average vision and execution.</v>
      </c>
      <c r="D23" s="179">
        <f>Scoring!E22</f>
        <v>0.1</v>
      </c>
      <c r="E23" s="145">
        <v>5</v>
      </c>
      <c r="F23" s="132">
        <f>AVERAGE(I23:AE23)</f>
        <v>4.8888888888888893</v>
      </c>
      <c r="G23" s="138" t="s">
        <v>667</v>
      </c>
      <c r="H23" s="78"/>
      <c r="I23" s="141">
        <v>4</v>
      </c>
      <c r="J23" s="142"/>
      <c r="K23" s="142">
        <v>5</v>
      </c>
      <c r="L23" s="142">
        <v>5</v>
      </c>
      <c r="M23" s="144">
        <v>5</v>
      </c>
      <c r="N23" s="142">
        <v>5</v>
      </c>
      <c r="O23" s="144">
        <v>5</v>
      </c>
      <c r="P23" s="142">
        <v>5</v>
      </c>
      <c r="Q23" s="162">
        <v>5</v>
      </c>
      <c r="R23" s="142"/>
      <c r="S23" s="142"/>
      <c r="T23" s="142">
        <v>5</v>
      </c>
    </row>
    <row r="24" spans="1:20" s="79" customFormat="1" ht="153" x14ac:dyDescent="0.25">
      <c r="A24" s="78" t="str">
        <f>Evaluation!A8</f>
        <v>Innovation and market approach</v>
      </c>
      <c r="B24" s="78" t="str">
        <f>Evaluation!B8</f>
        <v>What is the company’s approach to innovation, and how will it enable the vendor to maintain a leadership position? What is the core market positioning from the company, and how does it resonate with customers?</v>
      </c>
      <c r="C24" s="78" t="str">
        <f>Evaluation!C8</f>
        <v>5 = The vendor has a significant track record of innovation in the  market and a strong innovation process (thought leaders, ideation, organizational agility, and superior product marketing).
4 = The vendor has a track record of innovation in the , with elements of an innovation process (thought leaders, ideation, and organizational agility).
3 = The vendor has an average innovation  track record but a strong internal innovation process.
2 = The vendor works closely with customers to determine new and enhanced capabilities.
1 = The vendor lacks elements of an innovation process and has a poor record of innovation for .
0 = The vendor has no innovation process or track record.</v>
      </c>
      <c r="D24" s="179">
        <f>Scoring!E23</f>
        <v>0.1</v>
      </c>
      <c r="E24" s="145">
        <v>5</v>
      </c>
      <c r="F24" s="132">
        <f t="shared" ref="F24:F87" si="0">AVERAGE(I24:AE24)</f>
        <v>5</v>
      </c>
      <c r="G24" s="138" t="s">
        <v>668</v>
      </c>
      <c r="H24" s="78"/>
      <c r="I24" s="141">
        <v>5</v>
      </c>
      <c r="J24" s="142"/>
      <c r="K24" s="142">
        <v>5</v>
      </c>
      <c r="L24" s="142">
        <v>5</v>
      </c>
      <c r="M24" s="144">
        <v>5</v>
      </c>
      <c r="N24" s="142">
        <v>5</v>
      </c>
      <c r="O24" s="144">
        <v>5</v>
      </c>
      <c r="P24" s="142">
        <v>5</v>
      </c>
      <c r="Q24" s="162">
        <v>5</v>
      </c>
      <c r="R24" s="142"/>
      <c r="S24" s="142"/>
      <c r="T24" s="142">
        <v>5</v>
      </c>
    </row>
    <row r="25" spans="1:20" s="79" customFormat="1" ht="255" x14ac:dyDescent="0.25">
      <c r="A25" s="78" t="str">
        <f>Evaluation!A9</f>
        <v>Product Investment</v>
      </c>
      <c r="B25" s="78" t="str">
        <f>Evaluation!B9</f>
        <v>What percentage of revenue is devoted to maturing the product?</v>
      </c>
      <c r="C25" s="78" t="str">
        <f>Evaluation!C9</f>
        <v>5 = Devotes more than 20% of revenue on product development and R&amp;D. 
4 =Devotes between 18% and 20% of revenue on product development and R&amp;D.
3 = Devotes between 15% and 18% of revenue on product development and R&amp;D.
2 = Devotes between 10% and 15% of revenue on product development and R&amp;D.
1 = Devotes between 5% and 10% of revenue on product development and R&amp;D.
0 = Devotes less than 5% of revenue on product development and R&amp;D.</v>
      </c>
      <c r="D25" s="179">
        <f>Scoring!E24</f>
        <v>0.2</v>
      </c>
      <c r="E25" s="145">
        <v>3</v>
      </c>
      <c r="F25" s="132">
        <f t="shared" si="0"/>
        <v>3.3333333333333335</v>
      </c>
      <c r="G25" s="152" t="s">
        <v>669</v>
      </c>
      <c r="H25" s="78"/>
      <c r="I25" s="141">
        <v>4</v>
      </c>
      <c r="J25" s="142"/>
      <c r="K25" s="142">
        <v>3</v>
      </c>
      <c r="L25" s="142">
        <v>5</v>
      </c>
      <c r="M25" s="144">
        <v>3</v>
      </c>
      <c r="N25" s="142">
        <v>3</v>
      </c>
      <c r="O25" s="144">
        <v>3</v>
      </c>
      <c r="P25" s="142">
        <v>3</v>
      </c>
      <c r="Q25" s="162">
        <v>3</v>
      </c>
      <c r="R25" s="142"/>
      <c r="S25" s="142"/>
      <c r="T25" s="142">
        <v>3</v>
      </c>
    </row>
    <row r="26" spans="1:20" s="79" customFormat="1" ht="153" x14ac:dyDescent="0.25">
      <c r="A26" s="78" t="str">
        <f>Evaluation!A10</f>
        <v>Partnerships and trained resources</v>
      </c>
      <c r="B26" s="78" t="str">
        <f>Evaluation!B10</f>
        <v>How strong is the vendor's network of partners (e.g., number of named partners, delivery partners, sales networks, and third-party support services)? How many sales, presales, and R&amp;D staff are focused on  capabilities?</v>
      </c>
      <c r="C26" s="78" t="str">
        <f>Evaluation!C10</f>
        <v>5 = 4 plus more than 1,000 trained and certified partner resources.
4 = 3 plus extensive (100-plus) reseller, referral, technology, and consulting (25-plus) partners.
3 = 2 plus moderate (50-plus) reseller, referral, technology, and consulting (10-plus) partners that develop the product for the offering.
2 = 1 plus rapidly developing a set of partners.
1 = Basic partner support.
0 = No partnerships.</v>
      </c>
      <c r="D26" s="179">
        <f>Scoring!E25</f>
        <v>0.1</v>
      </c>
      <c r="E26" s="145">
        <v>5</v>
      </c>
      <c r="F26" s="132">
        <f t="shared" si="0"/>
        <v>5</v>
      </c>
      <c r="G26" s="153" t="s">
        <v>670</v>
      </c>
      <c r="H26" s="78"/>
      <c r="I26" s="141">
        <v>5</v>
      </c>
      <c r="J26" s="142"/>
      <c r="K26" s="142">
        <v>5</v>
      </c>
      <c r="L26" s="142">
        <v>5</v>
      </c>
      <c r="M26" s="144">
        <v>5</v>
      </c>
      <c r="N26" s="142">
        <v>5</v>
      </c>
      <c r="O26" s="144">
        <v>5</v>
      </c>
      <c r="P26" s="142">
        <v>5</v>
      </c>
      <c r="Q26" s="162">
        <v>5</v>
      </c>
      <c r="R26" s="142"/>
      <c r="S26" s="142"/>
      <c r="T26" s="142">
        <v>5</v>
      </c>
    </row>
    <row r="27" spans="1:20" s="79" customFormat="1" ht="242.25" x14ac:dyDescent="0.25">
      <c r="A27" s="78" t="str">
        <f>Evaluation!A11</f>
        <v>Key Differentiators</v>
      </c>
      <c r="B27" s="78" t="str">
        <f>Evaluation!B11</f>
        <v xml:space="preserve">What differentiates this vendor in relation to the utilities space? </v>
      </c>
      <c r="C27" s="78" t="str">
        <f>Evaluation!C11</f>
        <v>5 = The vendor has a significant experience delivering utility specific functionality that makes it the undisputed leadership for this capability.  
4 = The vendor has in on a trajectory to rival current leadership for this capability.
3 = The vendor has an  innovation  track that is in alignment with utility requirements.
2 = The vendor has some innovation that could be leveraged for utility based work.
1 = The vendor lacks focus on the utility space.
0 = The vendor does not have utility specific innovation track.</v>
      </c>
      <c r="D27" s="179">
        <f>Scoring!E26</f>
        <v>0.1</v>
      </c>
      <c r="E27" s="145">
        <v>5</v>
      </c>
      <c r="F27" s="132">
        <f t="shared" si="0"/>
        <v>4.7777777777777777</v>
      </c>
      <c r="G27" s="152" t="s">
        <v>671</v>
      </c>
      <c r="H27" s="78"/>
      <c r="I27" s="141">
        <v>5</v>
      </c>
      <c r="J27" s="142"/>
      <c r="K27" s="142">
        <v>5</v>
      </c>
      <c r="L27" s="142">
        <v>4</v>
      </c>
      <c r="M27" s="144">
        <v>5</v>
      </c>
      <c r="N27" s="142">
        <v>5</v>
      </c>
      <c r="O27" s="144">
        <v>5</v>
      </c>
      <c r="P27" s="142">
        <v>5</v>
      </c>
      <c r="Q27" s="162">
        <v>5</v>
      </c>
      <c r="R27" s="142"/>
      <c r="S27" s="142"/>
      <c r="T27" s="142">
        <v>4</v>
      </c>
    </row>
    <row r="28" spans="1:20" s="79" customFormat="1" ht="76.5" x14ac:dyDescent="0.25">
      <c r="A28" s="78" t="str">
        <f>Evaluation!A12</f>
        <v>Product Roadmap</v>
      </c>
      <c r="B28" s="78" t="str">
        <f>Evaluation!B12</f>
        <v>Does the vendor has well thought out Product Roadmap published based on business challenges in US geography?
Does each version in roadmap contains expected features and enhancements in detail?
What enhancements is the vendor planning for its platform for the next 12 to 18 months?</v>
      </c>
      <c r="C28" s="78" t="str">
        <f>Evaluation!C12</f>
        <v>5 = Long term roadmap published and aligns with PG&amp;E goals
3 = Near term (&lt;= 2 years) roadmap published
1 = No visibility beyond next future version
0 = No visibility of future releases</v>
      </c>
      <c r="D28" s="179">
        <f>Scoring!E27</f>
        <v>0.2</v>
      </c>
      <c r="E28" s="145">
        <v>3</v>
      </c>
      <c r="F28" s="132">
        <f t="shared" si="0"/>
        <v>3.8888888888888888</v>
      </c>
      <c r="G28" s="154" t="s">
        <v>672</v>
      </c>
      <c r="H28" s="78"/>
      <c r="I28" s="141">
        <v>5</v>
      </c>
      <c r="J28" s="142"/>
      <c r="K28" s="142">
        <v>5</v>
      </c>
      <c r="L28" s="142">
        <v>3</v>
      </c>
      <c r="M28" s="144">
        <v>5</v>
      </c>
      <c r="N28" s="142">
        <v>3</v>
      </c>
      <c r="O28" s="144">
        <v>5</v>
      </c>
      <c r="P28" s="142">
        <v>3</v>
      </c>
      <c r="Q28" s="162">
        <v>3</v>
      </c>
      <c r="R28" s="142"/>
      <c r="S28" s="142"/>
      <c r="T28" s="142">
        <v>3</v>
      </c>
    </row>
    <row r="29" spans="1:20" s="79" customFormat="1" ht="25.5" x14ac:dyDescent="0.25">
      <c r="A29" s="78" t="str">
        <f>Evaluation!A13</f>
        <v>Enterprise Strategy</v>
      </c>
      <c r="B29" s="78" t="str">
        <f>Evaluation!B13</f>
        <v>Does the company's strategy align with PG&amp;E Enterprise Vision and Long term strategy?</v>
      </c>
      <c r="C29" s="78" t="str">
        <f>Evaluation!C13</f>
        <v>5 = Yes, it has alignment with Enterprise Vision
0 = No, this application doesn't align with long term vision and strategy</v>
      </c>
      <c r="D29" s="179">
        <f>Scoring!E28</f>
        <v>0.2</v>
      </c>
      <c r="E29" s="84"/>
      <c r="F29" s="132">
        <f t="shared" si="0"/>
        <v>5</v>
      </c>
      <c r="G29" s="92"/>
      <c r="H29" s="78"/>
      <c r="I29" s="141">
        <v>5</v>
      </c>
      <c r="J29" s="142"/>
      <c r="K29" s="142">
        <v>5</v>
      </c>
      <c r="L29" s="142">
        <v>5</v>
      </c>
      <c r="M29" s="142">
        <v>5</v>
      </c>
      <c r="N29" s="142">
        <v>5</v>
      </c>
      <c r="O29" s="142">
        <v>5</v>
      </c>
      <c r="P29" s="142"/>
      <c r="Q29" s="162">
        <v>5</v>
      </c>
      <c r="R29" s="142"/>
      <c r="S29" s="142"/>
      <c r="T29" s="142">
        <v>5</v>
      </c>
    </row>
    <row r="30" spans="1:20" s="79" customFormat="1" x14ac:dyDescent="0.25">
      <c r="A30" s="74" t="str">
        <f>Evaluation!A14</f>
        <v>Customer Base</v>
      </c>
      <c r="B30" s="74"/>
      <c r="C30" s="74"/>
      <c r="D30" s="81">
        <f>Scoring!D29</f>
        <v>0.25</v>
      </c>
      <c r="E30" s="74"/>
      <c r="F30" s="132"/>
      <c r="G30" s="93"/>
      <c r="H30" s="74"/>
      <c r="I30" s="141"/>
      <c r="J30" s="142"/>
      <c r="K30" s="142"/>
      <c r="L30" s="142"/>
      <c r="M30" s="142"/>
      <c r="N30" s="142"/>
      <c r="O30" s="142"/>
      <c r="P30" s="142"/>
      <c r="Q30" s="142" t="s">
        <v>563</v>
      </c>
      <c r="R30" s="142"/>
      <c r="S30" s="142"/>
      <c r="T30" s="142"/>
    </row>
    <row r="31" spans="1:20" s="79" customFormat="1" ht="165.75" x14ac:dyDescent="0.25">
      <c r="A31" s="78" t="str">
        <f>Evaluation!A15</f>
        <v>General Customers</v>
      </c>
      <c r="B31" s="78" t="str">
        <f>Evaluation!B15</f>
        <v>How many client logos does the vendor have?
Provide references.</v>
      </c>
      <c r="C31" s="78" t="str">
        <f>Evaluation!C15</f>
        <v>5 = 401+ client logos 
4 = 301 to 400 logos
3 = 201 to 300 logos
2 = 101 to 200 logos
1 = 100 or fewer logos
0 = The vendor did not disclose.</v>
      </c>
      <c r="D31" s="179">
        <f>Scoring!E30</f>
        <v>0.2</v>
      </c>
      <c r="E31" s="145">
        <v>5</v>
      </c>
      <c r="F31" s="132">
        <f t="shared" si="0"/>
        <v>5</v>
      </c>
      <c r="G31" s="138" t="s">
        <v>673</v>
      </c>
      <c r="H31" s="78"/>
      <c r="I31" s="141">
        <v>5</v>
      </c>
      <c r="J31" s="142"/>
      <c r="K31" s="142">
        <v>5</v>
      </c>
      <c r="L31" s="142">
        <v>5</v>
      </c>
      <c r="M31" s="144">
        <v>5</v>
      </c>
      <c r="N31" s="142">
        <v>5</v>
      </c>
      <c r="O31" s="144">
        <v>5</v>
      </c>
      <c r="P31" s="142">
        <v>5</v>
      </c>
      <c r="Q31" s="162">
        <v>5</v>
      </c>
      <c r="R31" s="142"/>
      <c r="S31" s="142"/>
      <c r="T31" s="142">
        <v>5</v>
      </c>
    </row>
    <row r="32" spans="1:20" s="79" customFormat="1" ht="76.5" x14ac:dyDescent="0.25">
      <c r="A32" s="78" t="str">
        <f>Evaluation!A16</f>
        <v>Revenues</v>
      </c>
      <c r="B32" s="78" t="str">
        <f>Evaluation!B16</f>
        <v xml:space="preserve">What were the vendor's total revenues attributable to its latest offering (in the Work Management product line) in the last fiscal year? </v>
      </c>
      <c r="C32" s="78" t="str">
        <f>Evaluation!C16</f>
        <v>5 = The vendor has $50 million or more in annual revenue.
4 = The vendor has $25 million to less than $50 million in annual revenue.
3 = The vendor has $10 million to less than $25 million in annual revenue.
2 = The vendor has $5 million to less than $10 million in annual revenue.
1 = The vendor has less than $5 million in annual revenue.
0 = The vendor has limited revenue, or the vendor did not disclose.</v>
      </c>
      <c r="D32" s="179">
        <f>Scoring!E31</f>
        <v>0.2</v>
      </c>
      <c r="E32" s="145">
        <v>5</v>
      </c>
      <c r="F32" s="132">
        <f t="shared" si="0"/>
        <v>5</v>
      </c>
      <c r="G32" s="138" t="s">
        <v>674</v>
      </c>
      <c r="H32" s="78"/>
      <c r="I32" s="141">
        <v>5</v>
      </c>
      <c r="J32" s="142"/>
      <c r="K32" s="142">
        <v>5</v>
      </c>
      <c r="L32" s="142">
        <v>5</v>
      </c>
      <c r="M32" s="144">
        <v>5</v>
      </c>
      <c r="N32" s="142">
        <v>5</v>
      </c>
      <c r="O32" s="144">
        <v>5</v>
      </c>
      <c r="P32" s="142">
        <v>5</v>
      </c>
      <c r="Q32" s="162">
        <v>5</v>
      </c>
      <c r="R32" s="142"/>
      <c r="S32" s="142"/>
      <c r="T32" s="142">
        <v>5</v>
      </c>
    </row>
    <row r="33" spans="1:20" s="79" customFormat="1" ht="76.5" x14ac:dyDescent="0.25">
      <c r="A33" s="78" t="str">
        <f>Evaluation!A17</f>
        <v>Deployment Scale</v>
      </c>
      <c r="B33" s="78" t="str">
        <f>Evaluation!B17</f>
        <v>What is their largest deployment?
How many active users?</v>
      </c>
      <c r="C33" s="78" t="str">
        <f>Evaluation!C17</f>
        <v>5 =  30,000+ active users.
4 = 10,000 to 30,000 active users.
3 =  1,000 to 10,000 active users.
2 = 500 to 1000 active users.
1 = 100 to 500 active users.
0 = less than 100 active users.</v>
      </c>
      <c r="D33" s="179">
        <f>Scoring!E32</f>
        <v>0.2</v>
      </c>
      <c r="E33" s="145">
        <v>5</v>
      </c>
      <c r="F33" s="132">
        <f t="shared" si="0"/>
        <v>5</v>
      </c>
      <c r="G33" s="140" t="s">
        <v>675</v>
      </c>
      <c r="H33" s="78"/>
      <c r="I33" s="141">
        <v>5</v>
      </c>
      <c r="J33" s="142"/>
      <c r="K33" s="142">
        <v>5</v>
      </c>
      <c r="L33" s="142">
        <v>5</v>
      </c>
      <c r="M33" s="144">
        <v>5</v>
      </c>
      <c r="N33" s="142">
        <v>5</v>
      </c>
      <c r="O33" s="144">
        <v>5</v>
      </c>
      <c r="P33" s="142">
        <v>5</v>
      </c>
      <c r="Q33" s="162">
        <v>5</v>
      </c>
      <c r="R33" s="142"/>
      <c r="S33" s="142"/>
      <c r="T33" s="142">
        <v>5</v>
      </c>
    </row>
    <row r="34" spans="1:20" s="79" customFormat="1" ht="76.5" x14ac:dyDescent="0.25">
      <c r="A34" s="78" t="str">
        <f>Evaluation!A18</f>
        <v>Mobile Implementation Scale</v>
      </c>
      <c r="B34" s="78" t="str">
        <f>Evaluation!B18</f>
        <v>How many devices have been deployed in the field?</v>
      </c>
      <c r="C34" s="78" t="str">
        <f>Evaluation!C18</f>
        <v>5 = 10,000+ mobile devices running software deployed
4 = 5,000 to 10,000 mobile devices
3 =  1,000 to 5,000 mobile devices
2 = 500 to 1000 mobile devices
1 = 100 to 500 mobile devices
0 = less than 100 mobile devices</v>
      </c>
      <c r="D34" s="179">
        <f>Scoring!E33</f>
        <v>0.2</v>
      </c>
      <c r="E34" s="145">
        <v>5</v>
      </c>
      <c r="F34" s="132">
        <f t="shared" si="0"/>
        <v>5</v>
      </c>
      <c r="G34" s="140" t="s">
        <v>675</v>
      </c>
      <c r="H34" s="78"/>
      <c r="I34" s="141">
        <v>5</v>
      </c>
      <c r="J34" s="142"/>
      <c r="K34" s="142">
        <v>5</v>
      </c>
      <c r="L34" s="142">
        <v>5</v>
      </c>
      <c r="M34" s="144">
        <v>5</v>
      </c>
      <c r="N34" s="142">
        <v>5</v>
      </c>
      <c r="O34" s="144">
        <v>5</v>
      </c>
      <c r="P34" s="142">
        <v>5</v>
      </c>
      <c r="Q34" s="162">
        <v>5</v>
      </c>
      <c r="R34" s="142"/>
      <c r="S34" s="142"/>
      <c r="T34" s="142">
        <v>5</v>
      </c>
    </row>
    <row r="35" spans="1:20" s="79" customFormat="1" ht="76.5" x14ac:dyDescent="0.25">
      <c r="A35" s="78" t="str">
        <f>Evaluation!A19</f>
        <v>Utility Footprint</v>
      </c>
      <c r="B35" s="78" t="str">
        <f>Evaluation!B19</f>
        <v>What are the number of utilities currently using the product?</v>
      </c>
      <c r="C35" s="78" t="str">
        <f>Evaluation!C19</f>
        <v>5 = 301+ utility client logos
4 = 201 to 300 utility logos
3 = 101 to 200 utility logos
2 = 51 to 100 utility logos
1 = 50 or 25 utility logos
0 = 25 or less utility logos</v>
      </c>
      <c r="D35" s="179">
        <f>Scoring!E34</f>
        <v>0.2</v>
      </c>
      <c r="E35" s="145">
        <v>4</v>
      </c>
      <c r="F35" s="132">
        <f t="shared" si="0"/>
        <v>4</v>
      </c>
      <c r="G35" s="140" t="s">
        <v>675</v>
      </c>
      <c r="H35" s="78"/>
      <c r="I35" s="141">
        <v>4</v>
      </c>
      <c r="J35" s="142"/>
      <c r="K35" s="142">
        <v>4</v>
      </c>
      <c r="L35" s="142">
        <v>4</v>
      </c>
      <c r="M35" s="144">
        <v>4</v>
      </c>
      <c r="N35" s="142">
        <v>4</v>
      </c>
      <c r="O35" s="144">
        <v>4</v>
      </c>
      <c r="P35" s="142">
        <v>4</v>
      </c>
      <c r="Q35" s="162">
        <v>4</v>
      </c>
      <c r="R35" s="142"/>
      <c r="S35" s="142"/>
      <c r="T35" s="142">
        <v>4</v>
      </c>
    </row>
    <row r="36" spans="1:20" s="79" customFormat="1" collapsed="1" x14ac:dyDescent="0.25">
      <c r="A36" s="74" t="str">
        <f>Evaluation!A20</f>
        <v>Customer Support</v>
      </c>
      <c r="B36" s="74"/>
      <c r="C36" s="74"/>
      <c r="D36" s="81">
        <f>Scoring!D35</f>
        <v>0.25</v>
      </c>
      <c r="E36" s="155"/>
      <c r="F36" s="155"/>
      <c r="G36" s="156"/>
      <c r="H36" s="74"/>
      <c r="I36" s="141"/>
      <c r="J36" s="142"/>
      <c r="K36" s="142"/>
      <c r="L36" s="142"/>
      <c r="M36" s="142"/>
      <c r="N36" s="142"/>
      <c r="O36" s="142"/>
      <c r="P36" s="142"/>
      <c r="Q36" s="142" t="s">
        <v>563</v>
      </c>
      <c r="R36" s="142"/>
      <c r="S36" s="142"/>
      <c r="T36" s="142"/>
    </row>
    <row r="37" spans="1:20" s="79" customFormat="1" ht="344.25" x14ac:dyDescent="0.25">
      <c r="A37" s="78" t="str">
        <f>Evaluation!A21</f>
        <v>Engagement Model</v>
      </c>
      <c r="B37" s="78" t="str">
        <f>Evaluation!B21</f>
        <v>How does the vendor integrate support through an engagement model?  Including pre-sales, implementation support, ongoing success support, periodic performance enhancing consulting, alignment with adjacent vendors to support integrations.</v>
      </c>
      <c r="C37" s="78" t="str">
        <f>Evaluation!C21</f>
        <v>5 = Vendor has an highly integrated support model,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7" s="179">
        <f>Scoring!E36</f>
        <v>0.2</v>
      </c>
      <c r="E37" s="145">
        <v>5</v>
      </c>
      <c r="F37" s="132">
        <f t="shared" si="0"/>
        <v>4.7777777777777777</v>
      </c>
      <c r="G37" s="138" t="s">
        <v>676</v>
      </c>
      <c r="H37" s="78"/>
      <c r="I37" s="141">
        <v>4</v>
      </c>
      <c r="J37" s="142"/>
      <c r="K37" s="144">
        <v>5</v>
      </c>
      <c r="L37" s="142">
        <v>5</v>
      </c>
      <c r="M37" s="144">
        <v>5</v>
      </c>
      <c r="N37" s="142">
        <v>5</v>
      </c>
      <c r="O37" s="144">
        <v>5</v>
      </c>
      <c r="P37" s="142">
        <v>5</v>
      </c>
      <c r="Q37" s="162">
        <v>4</v>
      </c>
      <c r="R37" s="142"/>
      <c r="S37" s="142"/>
      <c r="T37" s="142">
        <v>5</v>
      </c>
    </row>
    <row r="38" spans="1:20" s="79" customFormat="1" ht="395.25" x14ac:dyDescent="0.25">
      <c r="A38" s="78" t="str">
        <f>Evaluation!A22</f>
        <v>Change Management Process</v>
      </c>
      <c r="B38" s="78" t="str">
        <f>Evaluation!B22</f>
        <v>How does the vendor engage customers to identify, prioritize and implement requested product enhancement?</v>
      </c>
      <c r="C38" s="78" t="str">
        <f>Evaluation!C22</f>
        <v>5 = Vendor has an highly coordinated change process that is transparent ,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8" s="179">
        <f>Scoring!E37</f>
        <v>0.2</v>
      </c>
      <c r="E38" s="145"/>
      <c r="F38" s="132">
        <f t="shared" si="0"/>
        <v>4.7777777777777777</v>
      </c>
      <c r="G38" s="157" t="s">
        <v>677</v>
      </c>
      <c r="H38" s="78"/>
      <c r="I38" s="141">
        <v>4</v>
      </c>
      <c r="J38" s="142"/>
      <c r="K38" s="144">
        <v>5</v>
      </c>
      <c r="L38" s="142">
        <v>5</v>
      </c>
      <c r="M38" s="144">
        <v>5</v>
      </c>
      <c r="N38" s="142">
        <v>5</v>
      </c>
      <c r="O38" s="144">
        <v>5</v>
      </c>
      <c r="P38" s="142">
        <v>5</v>
      </c>
      <c r="Q38" s="162">
        <v>4</v>
      </c>
      <c r="R38" s="142"/>
      <c r="S38" s="142"/>
      <c r="T38" s="142">
        <v>5</v>
      </c>
    </row>
    <row r="39" spans="1:20" s="79" customFormat="1" ht="395.25" x14ac:dyDescent="0.25">
      <c r="A39" s="78" t="str">
        <f>Evaluation!A23</f>
        <v>Upgrade</v>
      </c>
      <c r="B39" s="78" t="str">
        <f>Evaluation!B23</f>
        <v>Describe the process and indicative costs associated with a major upgrade. How are customizations handled? Are software upgrades included in the annual maintenance fee (if applicable)?</v>
      </c>
      <c r="C39" s="78" t="str">
        <f>Evaluation!C23</f>
        <v>5= Major or minor version upgrades does not involve any dedicated effort other than a utility run which  brings all configurations and customizations; upgrade run &amp; validation is involved in SaaS subscription cost
1 =   Major or minor version upgrades involve  dedicated effort to upgrade and migrate custom components and perform validations;  SaaS subscription cost involves only Utility run , migration services and validation to be done by customer / service partner</v>
      </c>
      <c r="D39" s="179">
        <f>Scoring!E38</f>
        <v>0.1</v>
      </c>
      <c r="E39" s="145">
        <v>5</v>
      </c>
      <c r="F39" s="132">
        <f t="shared" si="0"/>
        <v>5</v>
      </c>
      <c r="G39" s="138" t="s">
        <v>678</v>
      </c>
      <c r="H39" s="78"/>
      <c r="I39" s="141">
        <v>5</v>
      </c>
      <c r="J39" s="142"/>
      <c r="K39" s="144">
        <v>5</v>
      </c>
      <c r="L39" s="142">
        <v>5</v>
      </c>
      <c r="M39" s="144">
        <v>5</v>
      </c>
      <c r="N39" s="142">
        <v>5</v>
      </c>
      <c r="O39" s="144">
        <v>5</v>
      </c>
      <c r="P39" s="142">
        <v>5</v>
      </c>
      <c r="Q39" s="162">
        <v>5</v>
      </c>
      <c r="R39" s="142"/>
      <c r="S39" s="142"/>
      <c r="T39" s="142">
        <v>5</v>
      </c>
    </row>
    <row r="40" spans="1:20" s="79" customFormat="1" ht="153" x14ac:dyDescent="0.25">
      <c r="A40" s="78" t="str">
        <f>Evaluation!A24</f>
        <v>Release Cadence</v>
      </c>
      <c r="B40" s="78" t="str">
        <f>Evaluation!B24</f>
        <v>How often are upgrades to your product released? What is the usual support period and notification before a release is sunseted? If there is a cloud component, do upgrades involve coordination with customer schedules?</v>
      </c>
      <c r="C40" s="78" t="str">
        <f>Evaluation!C24</f>
        <v>5= Product roadmaps are defined for every year with version upgrades planned along with new feature roll outs. Company Invite customers and partners for Beta and comply to published details;, conduct enablement sessions; Release patches and hot fixes to keep product stable and usable with detailed documentation; For SaaS products, customer has a stake in when releases are deployed
3=  Road maps are not published but release major/minor version upgrade every quarter; Release patches and hot fixes for issues reported as product bugs, for SaaS products release slots are given to customer to chose from 
1=  Version upgrades are not planned, but grouped and released when appropriate, support with hot fixes for issues reported, for SaaS products vendor rolls out releases at their discretion</v>
      </c>
      <c r="D40" s="179">
        <f>Scoring!E39</f>
        <v>0.1</v>
      </c>
      <c r="E40" s="145">
        <v>5</v>
      </c>
      <c r="F40" s="132">
        <f t="shared" si="0"/>
        <v>5</v>
      </c>
      <c r="G40" s="157" t="s">
        <v>679</v>
      </c>
      <c r="H40" s="78"/>
      <c r="I40" s="141">
        <v>5</v>
      </c>
      <c r="J40" s="142"/>
      <c r="K40" s="144">
        <v>5</v>
      </c>
      <c r="L40" s="142">
        <v>5</v>
      </c>
      <c r="M40" s="144">
        <v>5</v>
      </c>
      <c r="N40" s="142">
        <v>5</v>
      </c>
      <c r="O40" s="144">
        <v>5</v>
      </c>
      <c r="P40" s="142">
        <v>5</v>
      </c>
      <c r="Q40" s="162">
        <v>5</v>
      </c>
      <c r="R40" s="142"/>
      <c r="S40" s="142"/>
      <c r="T40" s="142">
        <v>5</v>
      </c>
    </row>
    <row r="41" spans="1:20" s="79" customFormat="1" ht="76.5" x14ac:dyDescent="0.25">
      <c r="A41" s="78" t="str">
        <f>Evaluation!A25</f>
        <v>Implementations</v>
      </c>
      <c r="B41" s="78" t="str">
        <f>Evaluation!B25</f>
        <v>How many Work Management applications has the vendor sold to date?  How many Work Management applications has the vendor sold in the last 5 years?</v>
      </c>
      <c r="C41" s="78" t="str">
        <f>Evaluation!C25</f>
        <v>5 = 501+ total applications and 100+ applications in the last 5 years
4 = 401 to 500 total applications and 75-99 applications in the last 5 years
3 = 301 to 400 total applications and 50-74 applications in the last 5 years
2 = 101 to 300 total applications and 25 - 49 applications in the last 5 years
1 = 101 or fewer total applications and 1 - 24 applications in the last 5 years
0 = The vendor did not disclose.</v>
      </c>
      <c r="D41" s="179">
        <f>Scoring!E40</f>
        <v>0.1</v>
      </c>
      <c r="E41" s="145">
        <v>5</v>
      </c>
      <c r="F41" s="132">
        <f t="shared" si="0"/>
        <v>4.333333333333333</v>
      </c>
      <c r="G41" s="140" t="s">
        <v>675</v>
      </c>
      <c r="H41" s="78"/>
      <c r="I41" s="141">
        <v>5</v>
      </c>
      <c r="J41" s="142"/>
      <c r="K41" s="144">
        <v>5</v>
      </c>
      <c r="L41" s="142">
        <v>5</v>
      </c>
      <c r="M41" s="144">
        <v>4</v>
      </c>
      <c r="N41" s="142">
        <v>0</v>
      </c>
      <c r="O41" s="144">
        <v>5</v>
      </c>
      <c r="P41" s="142">
        <v>5</v>
      </c>
      <c r="Q41" s="162">
        <v>5</v>
      </c>
      <c r="R41" s="142"/>
      <c r="S41" s="142"/>
      <c r="T41" s="142">
        <v>5</v>
      </c>
    </row>
    <row r="42" spans="1:20" s="79" customFormat="1" ht="409.5" x14ac:dyDescent="0.25">
      <c r="A42" s="78" t="str">
        <f>Evaluation!A26</f>
        <v>Tech Support Levels</v>
      </c>
      <c r="B42" s="78" t="str">
        <f>Evaluation!B26</f>
        <v>What is the support model (e.g. Platinum, Gold)?
Support models provides access to product roadmap, knowledge center, connects with dedicated functional and Technical Support group to work on enhancements, involvement in beta suggestions, fix packs and patches for issues reported, escalation matrix for support on issues, agreed SLA for product fix turnarounds  etc.</v>
      </c>
      <c r="C42" s="78" t="str">
        <f>Evaluation!C26</f>
        <v>5 = Platinum
3 = Gold
2 = Portal based support mechanism
0 = Ad hoc support mechanism defined</v>
      </c>
      <c r="D42" s="179">
        <f>Scoring!E41</f>
        <v>0.1</v>
      </c>
      <c r="E42" s="145">
        <v>5</v>
      </c>
      <c r="F42" s="132">
        <f t="shared" si="0"/>
        <v>5</v>
      </c>
      <c r="G42" s="138" t="s">
        <v>680</v>
      </c>
      <c r="H42" s="78"/>
      <c r="I42" s="141">
        <v>5</v>
      </c>
      <c r="J42" s="142"/>
      <c r="K42" s="144">
        <v>5</v>
      </c>
      <c r="L42" s="142">
        <v>5</v>
      </c>
      <c r="M42" s="144">
        <v>5</v>
      </c>
      <c r="N42" s="142">
        <v>5</v>
      </c>
      <c r="O42" s="144">
        <v>5</v>
      </c>
      <c r="P42" s="142">
        <v>5</v>
      </c>
      <c r="Q42" s="162">
        <v>5</v>
      </c>
      <c r="R42" s="142"/>
      <c r="S42" s="142"/>
      <c r="T42" s="142">
        <v>5</v>
      </c>
    </row>
    <row r="43" spans="1:20" s="79" customFormat="1" ht="409.5" x14ac:dyDescent="0.25">
      <c r="A43" s="78" t="str">
        <f>Evaluation!A27</f>
        <v>Vendor Support Window</v>
      </c>
      <c r="B43" s="78" t="str">
        <f>Evaluation!B27</f>
        <v>What is the support window covering US PST business hours?</v>
      </c>
      <c r="C43" s="78" t="str">
        <f>Evaluation!C27</f>
        <v>5 = Completely covered
0 = Not completely covered</v>
      </c>
      <c r="D43" s="179">
        <f>Scoring!E42</f>
        <v>0.1</v>
      </c>
      <c r="E43" s="145">
        <v>5</v>
      </c>
      <c r="F43" s="132">
        <f t="shared" si="0"/>
        <v>5</v>
      </c>
      <c r="G43" s="138" t="s">
        <v>680</v>
      </c>
      <c r="H43" s="78"/>
      <c r="I43" s="141">
        <v>5</v>
      </c>
      <c r="J43" s="142"/>
      <c r="K43" s="144">
        <v>5</v>
      </c>
      <c r="L43" s="142">
        <v>5</v>
      </c>
      <c r="M43" s="144">
        <v>5</v>
      </c>
      <c r="N43" s="142">
        <v>5</v>
      </c>
      <c r="O43" s="144">
        <v>5</v>
      </c>
      <c r="P43" s="142">
        <v>5</v>
      </c>
      <c r="Q43" s="162">
        <v>5</v>
      </c>
      <c r="R43" s="142"/>
      <c r="S43" s="142"/>
      <c r="T43" s="142">
        <v>5</v>
      </c>
    </row>
    <row r="44" spans="1:20" s="79" customFormat="1" ht="38.25" x14ac:dyDescent="0.25">
      <c r="A44" s="78" t="str">
        <f>Evaluation!A28</f>
        <v>Internal PG&amp;E support</v>
      </c>
      <c r="B44" s="78" t="str">
        <f>Evaluation!B28</f>
        <v>What is the support model for the application within PG&amp;E?</v>
      </c>
      <c r="C44" s="78" t="str">
        <f>Evaluation!C28</f>
        <v>5=PG&amp;E already has internal teams stood up that can support VM
3=internal support team exists but does not support capabilities of VM
0=no existing internal support</v>
      </c>
      <c r="D44" s="179">
        <f>Scoring!E43</f>
        <v>0.1</v>
      </c>
      <c r="E44" s="84"/>
      <c r="F44" s="132">
        <f t="shared" si="0"/>
        <v>4.2222222222222223</v>
      </c>
      <c r="G44" s="92"/>
      <c r="H44" s="78"/>
      <c r="I44" s="141">
        <v>5</v>
      </c>
      <c r="J44" s="142"/>
      <c r="K44" s="142">
        <v>5</v>
      </c>
      <c r="L44" s="142">
        <v>3</v>
      </c>
      <c r="M44" s="142">
        <v>5</v>
      </c>
      <c r="N44" s="142">
        <v>0</v>
      </c>
      <c r="O44" s="142">
        <v>5</v>
      </c>
      <c r="P44" s="142">
        <v>5</v>
      </c>
      <c r="Q44" s="142">
        <v>5</v>
      </c>
      <c r="R44" s="142"/>
      <c r="S44" s="142"/>
      <c r="T44" s="142">
        <v>5</v>
      </c>
    </row>
    <row r="45" spans="1:20" x14ac:dyDescent="0.2">
      <c r="A45" s="54" t="str">
        <f>Evaluation!A29</f>
        <v>Technical</v>
      </c>
      <c r="B45" s="54"/>
      <c r="C45" s="54"/>
      <c r="D45" s="65">
        <f>Scoring!C44</f>
        <v>0.3</v>
      </c>
      <c r="E45" s="55"/>
      <c r="F45" s="55"/>
      <c r="G45" s="90"/>
      <c r="H45" s="54"/>
      <c r="I45" s="141"/>
      <c r="J45" s="142"/>
      <c r="K45" s="142"/>
      <c r="L45" s="142"/>
      <c r="M45" s="142"/>
      <c r="N45" s="142"/>
      <c r="O45" s="142"/>
      <c r="P45" s="142"/>
      <c r="Q45" s="142"/>
      <c r="R45" s="142"/>
      <c r="S45" s="142"/>
      <c r="T45" s="142"/>
    </row>
    <row r="46" spans="1:20" s="79" customFormat="1" collapsed="1" x14ac:dyDescent="0.25">
      <c r="A46" s="74" t="str">
        <f>Evaluation!A30</f>
        <v>Configuration and Extensions</v>
      </c>
      <c r="B46" s="74"/>
      <c r="C46" s="74"/>
      <c r="D46" s="67">
        <f>Scoring!D45</f>
        <v>0.05</v>
      </c>
      <c r="E46" s="74"/>
      <c r="F46" s="74"/>
      <c r="G46" s="94"/>
      <c r="H46" s="75"/>
      <c r="I46" s="141"/>
      <c r="J46" s="142"/>
      <c r="K46" s="142"/>
      <c r="L46" s="142"/>
      <c r="M46" s="142"/>
      <c r="N46" s="142"/>
      <c r="O46" s="142"/>
      <c r="P46" s="142"/>
      <c r="Q46" s="142"/>
      <c r="R46" s="142"/>
      <c r="S46" s="142"/>
      <c r="T46" s="142"/>
    </row>
    <row r="47" spans="1:20" s="79" customFormat="1" ht="255" x14ac:dyDescent="0.25">
      <c r="A47" s="78" t="str">
        <f>Evaluation!A31</f>
        <v>Customization Support</v>
      </c>
      <c r="B47" s="78" t="str">
        <f>Evaluation!B31</f>
        <v>Does the platform support enhancements and new feature development in product functions?</v>
      </c>
      <c r="C47" s="78" t="str">
        <f>Evaluation!C31</f>
        <v>5 = Configurable application and database design, enhance functionality via rules and scripting
3 = Configurable application and database design, enhance functionality via object level programming
2 = Configurable UI but functional enhancement is not supported by OEM
0 = No, not allowed; source library not shared</v>
      </c>
      <c r="D47" s="179">
        <f>Scoring!E46</f>
        <v>0.25</v>
      </c>
      <c r="E47" s="143">
        <v>5</v>
      </c>
      <c r="F47" s="132">
        <f t="shared" si="0"/>
        <v>4.75</v>
      </c>
      <c r="G47" s="154" t="s">
        <v>681</v>
      </c>
      <c r="H47" s="76"/>
      <c r="I47" s="141">
        <v>5</v>
      </c>
      <c r="J47" s="142"/>
      <c r="K47" s="144">
        <v>5</v>
      </c>
      <c r="L47" s="142">
        <v>4</v>
      </c>
      <c r="M47" s="144">
        <v>5</v>
      </c>
      <c r="N47" s="142">
        <v>5</v>
      </c>
      <c r="O47" s="144">
        <v>5</v>
      </c>
      <c r="P47" s="142"/>
      <c r="Q47" s="142"/>
      <c r="R47" s="142"/>
      <c r="S47" s="142">
        <v>4</v>
      </c>
      <c r="T47" s="142">
        <v>5</v>
      </c>
    </row>
    <row r="48" spans="1:20" s="79" customFormat="1" ht="369.75" x14ac:dyDescent="0.25">
      <c r="A48" s="78" t="str">
        <f>Evaluation!A32</f>
        <v>Workflow Design and Configuration</v>
      </c>
      <c r="B48" s="78" t="str">
        <f>Evaluation!B32</f>
        <v>Does the application have workflow design capabilities with  role/delegations, assignment view and navigation, workflow routing and actions?
How configurable is each workflow step?</v>
      </c>
      <c r="C48" s="78" t="str">
        <f>Evaluation!C32</f>
        <v>5 = Workflows can be designed and preconfigured workflows are available for common scenarios. Business can perform workflow configurations
3 =Workflow configurations require technical team to support business rule and workflow configuration
1= Not supported</v>
      </c>
      <c r="D48" s="179">
        <f>Scoring!E47</f>
        <v>0.25</v>
      </c>
      <c r="E48" s="143">
        <v>5</v>
      </c>
      <c r="F48" s="132">
        <f t="shared" si="0"/>
        <v>4.875</v>
      </c>
      <c r="G48" s="138" t="s">
        <v>682</v>
      </c>
      <c r="H48" s="77"/>
      <c r="I48" s="141">
        <v>5</v>
      </c>
      <c r="J48" s="142"/>
      <c r="K48" s="144">
        <v>5</v>
      </c>
      <c r="L48" s="142">
        <v>5</v>
      </c>
      <c r="M48" s="144">
        <v>5</v>
      </c>
      <c r="N48" s="142">
        <v>5</v>
      </c>
      <c r="O48" s="144">
        <v>5</v>
      </c>
      <c r="P48" s="142"/>
      <c r="Q48" s="142"/>
      <c r="R48" s="142"/>
      <c r="S48" s="142">
        <v>4</v>
      </c>
      <c r="T48" s="142">
        <v>5</v>
      </c>
    </row>
    <row r="49" spans="1:20" s="79" customFormat="1" ht="409.5" x14ac:dyDescent="0.25">
      <c r="A49" s="78" t="str">
        <f>Evaluation!A33</f>
        <v>Environment Management</v>
      </c>
      <c r="B49" s="78" t="str">
        <f>Evaluation!B33</f>
        <v>Describe the customization/configuration code development lifecycle. 
How are environments managed to ensure migrations between environments are complete?</v>
      </c>
      <c r="C49" s="78" t="str">
        <f>Evaluation!C33</f>
        <v>5 = Environment code and configuration migrations make use of industry leading tools
0 = no tools deployed</v>
      </c>
      <c r="D49" s="179">
        <f>Scoring!E48</f>
        <v>0.25</v>
      </c>
      <c r="E49" s="143">
        <v>5</v>
      </c>
      <c r="F49" s="132">
        <f t="shared" si="0"/>
        <v>5</v>
      </c>
      <c r="G49" s="138" t="s">
        <v>683</v>
      </c>
      <c r="H49" s="77"/>
      <c r="I49" s="141">
        <v>5</v>
      </c>
      <c r="J49" s="142"/>
      <c r="K49" s="144">
        <v>5</v>
      </c>
      <c r="L49" s="142">
        <v>5</v>
      </c>
      <c r="M49" s="144">
        <v>5</v>
      </c>
      <c r="N49" s="142">
        <v>5</v>
      </c>
      <c r="O49" s="144">
        <v>5</v>
      </c>
      <c r="P49" s="142"/>
      <c r="Q49" s="142"/>
      <c r="R49" s="142"/>
      <c r="S49" s="142">
        <v>5</v>
      </c>
      <c r="T49" s="142">
        <v>5</v>
      </c>
    </row>
    <row r="50" spans="1:20" s="79" customFormat="1" ht="38.25" x14ac:dyDescent="0.25">
      <c r="A50" s="78" t="str">
        <f>Evaluation!A34</f>
        <v>Configuration Management</v>
      </c>
      <c r="B50" s="78" t="str">
        <f>Evaluation!B34</f>
        <v>Describe how configurations are managed, including version control, backup &amp; recovery, what development and testing tools are available, and how do you control distribution to target systems?</v>
      </c>
      <c r="C50" s="78" t="str">
        <f>Evaluation!C34</f>
        <v>5 =  Development, Configuration management, test management, and DR plan make use of industry leading tools
0 = no tools deployed</v>
      </c>
      <c r="D50" s="179">
        <f>Scoring!E49</f>
        <v>0.25</v>
      </c>
      <c r="E50" s="143"/>
      <c r="F50" s="132">
        <f t="shared" si="0"/>
        <v>5</v>
      </c>
      <c r="G50" s="138" t="s">
        <v>684</v>
      </c>
      <c r="H50" s="77"/>
      <c r="I50" s="141">
        <v>5</v>
      </c>
      <c r="J50" s="142"/>
      <c r="K50" s="144">
        <v>5</v>
      </c>
      <c r="L50" s="142">
        <v>5</v>
      </c>
      <c r="M50" s="144">
        <v>5</v>
      </c>
      <c r="N50" s="142">
        <v>5</v>
      </c>
      <c r="O50" s="144">
        <v>5</v>
      </c>
      <c r="P50" s="142"/>
      <c r="Q50" s="142"/>
      <c r="R50" s="142"/>
      <c r="S50" s="142">
        <v>5</v>
      </c>
      <c r="T50" s="142">
        <v>5</v>
      </c>
    </row>
    <row r="51" spans="1:20" s="79" customFormat="1" collapsed="1" x14ac:dyDescent="0.25">
      <c r="A51" s="74" t="str">
        <f>Evaluation!A35</f>
        <v>Security</v>
      </c>
      <c r="B51" s="74"/>
      <c r="C51" s="74"/>
      <c r="D51" s="67">
        <f>Scoring!D50</f>
        <v>0.15</v>
      </c>
      <c r="E51" s="155"/>
      <c r="F51" s="132"/>
      <c r="G51" s="156"/>
      <c r="H51" s="75"/>
      <c r="I51" s="141"/>
      <c r="J51" s="142"/>
      <c r="K51" s="142"/>
      <c r="L51" s="142"/>
      <c r="M51" s="142"/>
      <c r="N51" s="142"/>
      <c r="O51" s="142"/>
      <c r="P51" s="142"/>
      <c r="Q51" s="142"/>
      <c r="R51" s="142"/>
      <c r="S51" s="142"/>
      <c r="T51" s="142"/>
    </row>
    <row r="52" spans="1:20" s="79" customFormat="1" ht="216.75" x14ac:dyDescent="0.25">
      <c r="A52" s="78" t="str">
        <f>Evaluation!A36</f>
        <v>Data Protection / CCPA Compliance</v>
      </c>
      <c r="B52" s="78" t="str">
        <f>Evaluation!B36</f>
        <v xml:space="preserve">
Is the application capable of ensuring data protection at all layers of the product?  (i.e. pseudonymize (can identify with additional data)/anonymize (cannot identify) personal data). 
Does the application support CCPA?</v>
      </c>
      <c r="C52" s="78" t="str">
        <f>Evaluation!C36</f>
        <v>5 = Yes supports data protection and supports CCPA data requirements
0 =No, do not support CCPA</v>
      </c>
      <c r="D52" s="179">
        <f>Scoring!E51</f>
        <v>0.15</v>
      </c>
      <c r="E52" s="143">
        <v>5</v>
      </c>
      <c r="F52" s="132">
        <f t="shared" si="0"/>
        <v>5</v>
      </c>
      <c r="G52" s="138" t="s">
        <v>685</v>
      </c>
      <c r="H52" s="77"/>
      <c r="I52" s="141">
        <v>5</v>
      </c>
      <c r="J52" s="142"/>
      <c r="K52" s="144">
        <v>5</v>
      </c>
      <c r="L52" s="142">
        <v>5</v>
      </c>
      <c r="M52" s="144">
        <v>5</v>
      </c>
      <c r="N52" s="142">
        <v>5</v>
      </c>
      <c r="O52" s="144">
        <v>5</v>
      </c>
      <c r="P52" s="142"/>
      <c r="Q52" s="142"/>
      <c r="R52" s="142">
        <v>5</v>
      </c>
      <c r="S52" s="142">
        <v>5</v>
      </c>
      <c r="T52" s="142">
        <v>5</v>
      </c>
    </row>
    <row r="53" spans="1:20" s="80" customFormat="1" ht="409.5" x14ac:dyDescent="0.25">
      <c r="A53" s="78" t="str">
        <f>Evaluation!A37</f>
        <v>Auditing</v>
      </c>
      <c r="B53" s="78" t="str">
        <f>Evaluation!B37</f>
        <v>Does the application have the ability to enable audit tracking to automatically capture updates made on significant fields/objects, and audit log to be viewed from the application?</v>
      </c>
      <c r="C53" s="78" t="str">
        <f>Evaluation!C37</f>
        <v>5 = Support enablement of audit tracking and reporting for required field/object and eSignature functions for audit enabled fields
3 = Supports configurable audit tracking for key fields but need to develop custom reporting mechanism
2 = Built in feature to maintain audit history for key fields - not configurable and no reporting capability
0 = No audit trail for overridden entries</v>
      </c>
      <c r="D53" s="179">
        <f>Scoring!E52</f>
        <v>0.15</v>
      </c>
      <c r="E53" s="143">
        <v>5</v>
      </c>
      <c r="F53" s="132">
        <f t="shared" si="0"/>
        <v>5</v>
      </c>
      <c r="G53" s="138" t="s">
        <v>686</v>
      </c>
      <c r="H53" s="77"/>
      <c r="I53" s="141">
        <v>5</v>
      </c>
      <c r="J53" s="142"/>
      <c r="K53" s="144">
        <v>5</v>
      </c>
      <c r="L53" s="142">
        <v>5</v>
      </c>
      <c r="M53" s="144">
        <v>5</v>
      </c>
      <c r="N53" s="142">
        <v>5</v>
      </c>
      <c r="O53" s="144">
        <v>5</v>
      </c>
      <c r="P53" s="142"/>
      <c r="Q53" s="142"/>
      <c r="R53" s="142">
        <v>5</v>
      </c>
      <c r="S53" s="142">
        <v>5</v>
      </c>
      <c r="T53" s="142">
        <v>5</v>
      </c>
    </row>
    <row r="54" spans="1:20" s="80" customFormat="1" ht="293.25" x14ac:dyDescent="0.25">
      <c r="A54" s="78" t="str">
        <f>Evaluation!A38</f>
        <v>Authentication &amp; Access Control - Contractor Access</v>
      </c>
      <c r="B54" s="78" t="str">
        <f>Evaluation!B38</f>
        <v xml:space="preserve">Describe how the system managed user access and permissions within your system for PG&amp;E and non-PG&amp;E resources. 
Support for Ping Fed?
Support PG&amp;E guidelines for User access for non-pge resources managed within the application 
Can the system integrate to Active Directory for authentication / SSO? </v>
      </c>
      <c r="C54" s="78" t="str">
        <f>Evaluation!C38</f>
        <v>5=Yes, supports https communication via SSL/TSL with valid certificate and other authentication methods and PG&amp;E guidelines for user access
0=No, do not support</v>
      </c>
      <c r="D54" s="179">
        <f>Scoring!E53</f>
        <v>0.3</v>
      </c>
      <c r="E54" s="143">
        <v>5</v>
      </c>
      <c r="F54" s="132">
        <f t="shared" si="0"/>
        <v>4.7777777777777777</v>
      </c>
      <c r="G54" s="154" t="s">
        <v>687</v>
      </c>
      <c r="H54" s="77"/>
      <c r="I54" s="141">
        <v>3</v>
      </c>
      <c r="J54" s="142"/>
      <c r="K54" s="144">
        <v>5</v>
      </c>
      <c r="L54" s="142">
        <v>5</v>
      </c>
      <c r="M54" s="144">
        <v>5</v>
      </c>
      <c r="N54" s="142">
        <v>5</v>
      </c>
      <c r="O54" s="144">
        <v>5</v>
      </c>
      <c r="P54" s="142"/>
      <c r="Q54" s="142"/>
      <c r="R54" s="142">
        <v>5</v>
      </c>
      <c r="S54" s="142">
        <v>5</v>
      </c>
      <c r="T54" s="142">
        <v>5</v>
      </c>
    </row>
    <row r="55" spans="1:20" s="79" customFormat="1" ht="63.75" x14ac:dyDescent="0.25">
      <c r="A55" s="78" t="str">
        <f>Evaluation!A39</f>
        <v>Data Encryption at Rest and in Transit</v>
      </c>
      <c r="B55" s="78" t="str">
        <f>Evaluation!B39</f>
        <v xml:space="preserve">Does the application have the ability for the mobile app to encrypt all locally stored data?  
</v>
      </c>
      <c r="C55" s="78" t="str">
        <f>Evaluation!C39</f>
        <v>5 = Supports encryption of locally stored data and application architecture ensure data encryption at all layers
3 = Supports encryption of locally stored data but application architecture does not provide configurable data encryption layer
0 = Does not support data encryption</v>
      </c>
      <c r="D55" s="179">
        <f>Scoring!E54</f>
        <v>0.3</v>
      </c>
      <c r="E55" s="143">
        <v>5</v>
      </c>
      <c r="F55" s="132">
        <f t="shared" si="0"/>
        <v>5</v>
      </c>
      <c r="G55" s="138" t="s">
        <v>688</v>
      </c>
      <c r="H55" s="77"/>
      <c r="I55" s="141">
        <v>5</v>
      </c>
      <c r="J55" s="142"/>
      <c r="K55" s="144">
        <v>5</v>
      </c>
      <c r="L55" s="142">
        <v>5</v>
      </c>
      <c r="M55" s="144">
        <v>5</v>
      </c>
      <c r="N55" s="142">
        <v>5</v>
      </c>
      <c r="O55" s="144">
        <v>5</v>
      </c>
      <c r="P55" s="142"/>
      <c r="Q55" s="142"/>
      <c r="R55" s="142">
        <v>5</v>
      </c>
      <c r="S55" s="142">
        <v>5</v>
      </c>
      <c r="T55" s="142">
        <v>5</v>
      </c>
    </row>
    <row r="56" spans="1:20" s="79" customFormat="1" ht="242.25" x14ac:dyDescent="0.25">
      <c r="A56" s="78" t="str">
        <f>Evaluation!A40</f>
        <v>Security Integration with Third Party Tools/extensions</v>
      </c>
      <c r="B56" s="78" t="str">
        <f>Evaluation!B40</f>
        <v>Does the security for the desktop and mobile application integrate with other third party tools/extensions?</v>
      </c>
      <c r="C56" s="78" t="str">
        <f>Evaluation!C40</f>
        <v xml:space="preserve">5=seamless security integration with other tools and authentication is shared between tools
3=security integration is implemented but requires user to accept dialogs or prompts to proceed
0=no security integration. User must log into each tool separately </v>
      </c>
      <c r="D56" s="179">
        <f>Scoring!E55</f>
        <v>0.1</v>
      </c>
      <c r="E56" s="143">
        <v>5</v>
      </c>
      <c r="F56" s="132">
        <f t="shared" si="0"/>
        <v>4.7777777777777777</v>
      </c>
      <c r="G56" s="138" t="s">
        <v>689</v>
      </c>
      <c r="H56" s="77"/>
      <c r="I56" s="141">
        <v>5</v>
      </c>
      <c r="J56" s="142"/>
      <c r="K56" s="144">
        <v>5</v>
      </c>
      <c r="L56" s="142">
        <v>5</v>
      </c>
      <c r="M56" s="144">
        <v>3</v>
      </c>
      <c r="N56" s="142">
        <v>5</v>
      </c>
      <c r="O56" s="144">
        <v>5</v>
      </c>
      <c r="P56" s="142"/>
      <c r="Q56" s="142"/>
      <c r="R56" s="142">
        <v>5</v>
      </c>
      <c r="S56" s="142">
        <v>5</v>
      </c>
      <c r="T56" s="142">
        <v>5</v>
      </c>
    </row>
    <row r="57" spans="1:20" s="79" customFormat="1" collapsed="1" x14ac:dyDescent="0.25">
      <c r="A57" s="74" t="str">
        <f>Evaluation!A41</f>
        <v>Application Platform</v>
      </c>
      <c r="B57" s="74"/>
      <c r="C57" s="74"/>
      <c r="D57" s="67">
        <f>Scoring!D56</f>
        <v>0.25</v>
      </c>
      <c r="E57" s="74"/>
      <c r="F57" s="74"/>
      <c r="G57" s="94"/>
      <c r="H57" s="75"/>
      <c r="I57" s="141"/>
      <c r="J57" s="142"/>
      <c r="K57" s="142"/>
      <c r="L57" s="142"/>
      <c r="M57" s="142"/>
      <c r="N57" s="142"/>
      <c r="O57" s="142"/>
      <c r="P57" s="142"/>
      <c r="Q57" s="142"/>
      <c r="R57" s="142"/>
      <c r="S57" s="142"/>
      <c r="T57" s="142"/>
    </row>
    <row r="58" spans="1:20" s="79" customFormat="1" ht="25.5" x14ac:dyDescent="0.25">
      <c r="A58" s="78" t="str">
        <f>Evaluation!A42</f>
        <v>Technical Strategy</v>
      </c>
      <c r="B58" s="78" t="str">
        <f>Evaluation!B42</f>
        <v>Does the technical implementation align with PG&amp;E Enterprise Architecture's Vision and Long term strategy?</v>
      </c>
      <c r="C58" s="78" t="str">
        <f>Evaluation!C42</f>
        <v>5 = Yes, it has alignment
0 = No, this application is not in the current application landscape</v>
      </c>
      <c r="D58" s="179">
        <f>Scoring!E57</f>
        <v>0.05</v>
      </c>
      <c r="E58" s="84"/>
      <c r="F58" s="132">
        <f t="shared" si="0"/>
        <v>5</v>
      </c>
      <c r="G58" s="95"/>
      <c r="H58" s="77"/>
      <c r="I58" s="141">
        <v>5</v>
      </c>
      <c r="J58" s="142"/>
      <c r="K58" s="142">
        <v>5</v>
      </c>
      <c r="L58" s="144">
        <v>5</v>
      </c>
      <c r="M58" s="142">
        <v>5</v>
      </c>
      <c r="N58" s="142">
        <v>5</v>
      </c>
      <c r="O58" s="142">
        <v>5</v>
      </c>
      <c r="P58" s="142"/>
      <c r="Q58" s="142"/>
      <c r="R58" s="142"/>
      <c r="S58" s="142">
        <v>5</v>
      </c>
      <c r="T58" s="142">
        <v>5</v>
      </c>
    </row>
    <row r="59" spans="1:20" s="79" customFormat="1" ht="63.75" x14ac:dyDescent="0.25">
      <c r="A59" s="78" t="str">
        <f>Evaluation!A43</f>
        <v>Technical Debt</v>
      </c>
      <c r="B59" s="78" t="str">
        <f>Evaluation!B43</f>
        <v>Will this application increase Technical Debt?
Will this application use exisiting landscape of Tools/applications we already own?</v>
      </c>
      <c r="C59" s="78" t="str">
        <f>Evaluation!C43</f>
        <v>5 = 100-80% of the applications we need already owned by PG&amp;E 
4 = 80-60%
3 = 60-40%
2 = 40-20%
0 = 20-0%</v>
      </c>
      <c r="D59" s="179">
        <f>Scoring!E58</f>
        <v>0.05</v>
      </c>
      <c r="E59" s="84"/>
      <c r="F59" s="132">
        <f t="shared" si="0"/>
        <v>3.625</v>
      </c>
      <c r="G59" s="95"/>
      <c r="H59" s="77"/>
      <c r="I59" s="141">
        <v>3</v>
      </c>
      <c r="J59" s="142"/>
      <c r="K59" s="142">
        <v>5</v>
      </c>
      <c r="L59" s="144">
        <v>0</v>
      </c>
      <c r="M59" s="142">
        <v>4</v>
      </c>
      <c r="N59" s="142">
        <v>2</v>
      </c>
      <c r="O59" s="142">
        <v>5</v>
      </c>
      <c r="P59" s="142"/>
      <c r="Q59" s="142"/>
      <c r="R59" s="142"/>
      <c r="S59" s="142">
        <v>5</v>
      </c>
      <c r="T59" s="142">
        <v>5</v>
      </c>
    </row>
    <row r="60" spans="1:20" s="79" customFormat="1" ht="357" x14ac:dyDescent="0.25">
      <c r="A60" s="78" t="str">
        <f>Evaluation!A44</f>
        <v>Database Requirements</v>
      </c>
      <c r="B60" s="78" t="str">
        <f>Evaluation!B44</f>
        <v>Is the product delivered with a native database, or other data storage technology, to support the application?</v>
      </c>
      <c r="C60" s="78" t="str">
        <f>Evaluation!C44</f>
        <v>5 = Yes, application is built to operate with a native database that is packaged and included with the solution 
0 = No, application is not packaged with any databases and is designed to work with licensed databases built and hosted by the customer</v>
      </c>
      <c r="D60" s="179">
        <f>Scoring!E59</f>
        <v>0.05</v>
      </c>
      <c r="E60" s="143">
        <v>5</v>
      </c>
      <c r="F60" s="132">
        <f t="shared" si="0"/>
        <v>4.75</v>
      </c>
      <c r="G60" s="138" t="s">
        <v>690</v>
      </c>
      <c r="H60" s="77"/>
      <c r="I60" s="141">
        <v>5</v>
      </c>
      <c r="J60" s="142"/>
      <c r="K60" s="142">
        <v>5</v>
      </c>
      <c r="L60" s="144">
        <v>3</v>
      </c>
      <c r="M60" s="142">
        <v>5</v>
      </c>
      <c r="N60" s="142">
        <v>5</v>
      </c>
      <c r="O60" s="142">
        <v>5</v>
      </c>
      <c r="P60" s="142"/>
      <c r="Q60" s="142"/>
      <c r="R60" s="142"/>
      <c r="S60" s="142">
        <v>5</v>
      </c>
      <c r="T60" s="142">
        <v>5</v>
      </c>
    </row>
    <row r="61" spans="1:20" s="79" customFormat="1" ht="178.5" x14ac:dyDescent="0.25">
      <c r="A61" s="78" t="str">
        <f>Evaluation!A45</f>
        <v xml:space="preserve">Platform Technology </v>
      </c>
      <c r="B61" s="78" t="str">
        <f>Evaluation!B45</f>
        <v xml:space="preserve">Does the application have a proven technology platform?
Does the product run on industry leading application middleware (WebSphere, IIS etc.) and database (Oracle, SQL Server etc.) and is supported on the latest versions?
Please list the stack for evaluation.
</v>
      </c>
      <c r="C61" s="78" t="str">
        <f>Evaluation!C45</f>
        <v xml:space="preserve">5=Yes
0=No 
</v>
      </c>
      <c r="D61" s="179">
        <f>Scoring!E60</f>
        <v>0.05</v>
      </c>
      <c r="E61" s="143">
        <v>5</v>
      </c>
      <c r="F61" s="132">
        <f t="shared" si="0"/>
        <v>5</v>
      </c>
      <c r="G61" s="138" t="s">
        <v>691</v>
      </c>
      <c r="H61" s="77"/>
      <c r="I61" s="141">
        <v>5</v>
      </c>
      <c r="J61" s="142"/>
      <c r="K61" s="142">
        <v>5</v>
      </c>
      <c r="L61" s="144">
        <v>5</v>
      </c>
      <c r="M61" s="142">
        <v>5</v>
      </c>
      <c r="N61" s="142">
        <v>5</v>
      </c>
      <c r="O61" s="142">
        <v>5</v>
      </c>
      <c r="P61" s="142"/>
      <c r="Q61" s="142"/>
      <c r="R61" s="142"/>
      <c r="S61" s="142">
        <v>5</v>
      </c>
      <c r="T61" s="142">
        <v>5</v>
      </c>
    </row>
    <row r="62" spans="1:20" s="79" customFormat="1" ht="76.5" x14ac:dyDescent="0.25">
      <c r="A62" s="78" t="str">
        <f>Evaluation!A46</f>
        <v>Open source components</v>
      </c>
      <c r="B62" s="78" t="str">
        <f>Evaluation!B46</f>
        <v>Is the application dependent on open source components for its functioning?
Is there an effective support process and standards for any open source component(s)?</v>
      </c>
      <c r="C62" s="78" t="str">
        <f>Evaluation!C46</f>
        <v xml:space="preserve">5 =No, no open source components deployed
3 =Yes, but under a license model and is now proprietary of the product
2 =Yes, but under weak license model that allows proprietary software enhancement
1 =Yes, need validation 
</v>
      </c>
      <c r="D62" s="179">
        <f>Scoring!E61</f>
        <v>0.05</v>
      </c>
      <c r="E62" s="143">
        <v>3</v>
      </c>
      <c r="F62" s="132">
        <f t="shared" si="0"/>
        <v>3.75</v>
      </c>
      <c r="G62" s="138" t="s">
        <v>692</v>
      </c>
      <c r="H62" s="77"/>
      <c r="I62" s="141">
        <v>5</v>
      </c>
      <c r="J62" s="142"/>
      <c r="K62" s="142">
        <v>3</v>
      </c>
      <c r="L62" s="144">
        <v>5</v>
      </c>
      <c r="M62" s="142">
        <v>3</v>
      </c>
      <c r="N62" s="142">
        <v>3</v>
      </c>
      <c r="O62" s="142">
        <v>3</v>
      </c>
      <c r="P62" s="142"/>
      <c r="Q62" s="142"/>
      <c r="R62" s="142"/>
      <c r="S62" s="142">
        <v>5</v>
      </c>
      <c r="T62" s="142">
        <v>3</v>
      </c>
    </row>
    <row r="63" spans="1:20" s="79" customFormat="1" ht="25.5" x14ac:dyDescent="0.25">
      <c r="A63" s="78" t="str">
        <f>Evaluation!A47</f>
        <v>Desktop/Portal Application Performance</v>
      </c>
      <c r="B63" s="78" t="str">
        <f>Evaluation!B47</f>
        <v>How does the desktop/portal application perform?</v>
      </c>
      <c r="C63" s="78" t="str">
        <f>Evaluation!C47</f>
        <v>TBD by NFR</v>
      </c>
      <c r="D63" s="179">
        <f>Scoring!E62</f>
        <v>0.1</v>
      </c>
      <c r="E63" s="84"/>
      <c r="F63" s="132">
        <f t="shared" si="0"/>
        <v>5</v>
      </c>
      <c r="G63" s="95"/>
      <c r="H63" s="77"/>
      <c r="I63" s="141">
        <v>5</v>
      </c>
      <c r="J63" s="142"/>
      <c r="K63" s="142"/>
      <c r="L63" s="144">
        <v>5</v>
      </c>
      <c r="M63" s="142"/>
      <c r="N63" s="142"/>
      <c r="O63" s="142"/>
      <c r="P63" s="142"/>
      <c r="Q63" s="142"/>
      <c r="R63" s="142"/>
      <c r="S63" s="142">
        <v>5</v>
      </c>
      <c r="T63" s="142">
        <v>5</v>
      </c>
    </row>
    <row r="64" spans="1:20" s="79" customFormat="1" ht="306" x14ac:dyDescent="0.25">
      <c r="A64" s="78" t="str">
        <f>Evaluation!A48</f>
        <v>Data Persistence</v>
      </c>
      <c r="B64" s="78" t="str">
        <f>Evaluation!B48</f>
        <v>One VM will be system of record for work planning and execution data. What PG&amp;E transactional or master data are persisted in the system?</v>
      </c>
      <c r="C64" s="78" t="str">
        <f>Evaluation!C48</f>
        <v xml:space="preserve">5= Transactional, Work order, tasks, and master data are persistent, and remain in the system after work completes and get closed
0 = Data would need to be exported to another system of record system
</v>
      </c>
      <c r="D64" s="179">
        <f>Scoring!E63</f>
        <v>0.05</v>
      </c>
      <c r="E64" s="143">
        <v>5</v>
      </c>
      <c r="F64" s="132">
        <f t="shared" si="0"/>
        <v>4.375</v>
      </c>
      <c r="G64" s="138" t="s">
        <v>693</v>
      </c>
      <c r="H64" s="77"/>
      <c r="I64" s="141">
        <v>5</v>
      </c>
      <c r="J64" s="142"/>
      <c r="K64" s="142">
        <v>5</v>
      </c>
      <c r="L64" s="144">
        <v>5</v>
      </c>
      <c r="M64" s="142">
        <v>5</v>
      </c>
      <c r="N64" s="142">
        <v>5</v>
      </c>
      <c r="O64" s="142">
        <v>5</v>
      </c>
      <c r="P64" s="142"/>
      <c r="Q64" s="142"/>
      <c r="R64" s="142"/>
      <c r="S64" s="142">
        <v>5</v>
      </c>
      <c r="T64" s="142">
        <v>0</v>
      </c>
    </row>
    <row r="65" spans="1:20" s="79" customFormat="1" ht="178.5" x14ac:dyDescent="0.25">
      <c r="A65" s="78" t="str">
        <f>Evaluation!A49</f>
        <v>Scalability</v>
      </c>
      <c r="B65" s="78" t="str">
        <f>Evaluation!B49</f>
        <v>Does the application platform have the ability to scale up in terms of vertical and horizontal growth to support additional load (Optimizing agents, integrations etc.)?</v>
      </c>
      <c r="C65" s="78" t="str">
        <f>Evaluation!C49</f>
        <v>5 = Yes, supports horizontal and vertical scaling automatically without manual intervention
3 =Yes, supports horizontal and vertical scaling requiring manual tasks
1 = Yes, application architecture supports scaling, but vendor does not support with Performance statistics report, documentation/added help 
0 = No, not supported</v>
      </c>
      <c r="D65" s="179">
        <f>Scoring!E64</f>
        <v>0.05</v>
      </c>
      <c r="E65" s="143">
        <v>5</v>
      </c>
      <c r="F65" s="132">
        <f t="shared" si="0"/>
        <v>4.75</v>
      </c>
      <c r="G65" s="138" t="s">
        <v>694</v>
      </c>
      <c r="H65" s="77"/>
      <c r="I65" s="141">
        <v>5</v>
      </c>
      <c r="J65" s="142"/>
      <c r="K65" s="142">
        <v>5</v>
      </c>
      <c r="L65" s="144">
        <v>3</v>
      </c>
      <c r="M65" s="142">
        <v>5</v>
      </c>
      <c r="N65" s="142">
        <v>5</v>
      </c>
      <c r="O65" s="142">
        <v>5</v>
      </c>
      <c r="P65" s="142"/>
      <c r="Q65" s="142"/>
      <c r="R65" s="142"/>
      <c r="S65" s="142">
        <v>5</v>
      </c>
      <c r="T65" s="142">
        <v>5</v>
      </c>
    </row>
    <row r="66" spans="1:20" s="79" customFormat="1" ht="102" x14ac:dyDescent="0.25">
      <c r="A66" s="78" t="str">
        <f>Evaluation!A50</f>
        <v>OS/Hardware Specs</v>
      </c>
      <c r="B66" s="78" t="str">
        <f>Evaluation!B50</f>
        <v>Does the application have the ability to run on all leading OS platforms/their latest versions?
Is there a compatibility matrix release for product version/patch released?
Does the vendor share the deployment architecture and hardware specifications for the system application platform?</v>
      </c>
      <c r="C66" s="78" t="str">
        <f>Evaluation!C50</f>
        <v>5 = Yes, supported on all major desktop and mobile operation systems
2= Supported on a limited subset of operation systems for desktop and mobile
0 =No, not supported</v>
      </c>
      <c r="D66" s="179">
        <f>Scoring!E65</f>
        <v>0.05</v>
      </c>
      <c r="E66" s="143">
        <v>5</v>
      </c>
      <c r="F66" s="132">
        <f t="shared" si="0"/>
        <v>5</v>
      </c>
      <c r="G66" s="154" t="s">
        <v>695</v>
      </c>
      <c r="H66" s="77"/>
      <c r="I66" s="141">
        <v>5</v>
      </c>
      <c r="J66" s="142"/>
      <c r="K66" s="142">
        <v>5</v>
      </c>
      <c r="L66" s="144">
        <v>5</v>
      </c>
      <c r="M66" s="142">
        <v>5</v>
      </c>
      <c r="N66" s="142">
        <v>5</v>
      </c>
      <c r="O66" s="142">
        <v>5</v>
      </c>
      <c r="P66" s="142"/>
      <c r="Q66" s="142"/>
      <c r="R66" s="142"/>
      <c r="S66" s="142">
        <v>5</v>
      </c>
      <c r="T66" s="142">
        <v>5</v>
      </c>
    </row>
    <row r="67" spans="1:20" s="79" customFormat="1" ht="409.5" x14ac:dyDescent="0.25">
      <c r="A67" s="78" t="str">
        <f>Evaluation!A51</f>
        <v>Deployment Architecture</v>
      </c>
      <c r="B67" s="78" t="str">
        <f>Evaluation!B51</f>
        <v>Will the vendor share the deployment architecture of any complex implementations?
Are there any known performance issues? 
Is there a trouble shooting guide available?</v>
      </c>
      <c r="C67" s="78" t="str">
        <f>Evaluation!C51</f>
        <v>5 = Yes, vendor provides access to the customer to gain end to end functional understanding of how the product is architected along with detailed documentation
3 = Yes, some information available
0 =No, not supported</v>
      </c>
      <c r="D67" s="179">
        <f>Scoring!E66</f>
        <v>0.05</v>
      </c>
      <c r="E67" s="143">
        <v>5</v>
      </c>
      <c r="F67" s="132">
        <f t="shared" si="0"/>
        <v>5</v>
      </c>
      <c r="G67" s="138" t="s">
        <v>696</v>
      </c>
      <c r="H67" s="77"/>
      <c r="I67" s="141">
        <v>5</v>
      </c>
      <c r="J67" s="142"/>
      <c r="K67" s="142">
        <v>5</v>
      </c>
      <c r="L67" s="144">
        <v>5</v>
      </c>
      <c r="M67" s="142">
        <v>5</v>
      </c>
      <c r="N67" s="142">
        <v>5</v>
      </c>
      <c r="O67" s="142">
        <v>5</v>
      </c>
      <c r="P67" s="142"/>
      <c r="Q67" s="142"/>
      <c r="R67" s="142"/>
      <c r="S67" s="142">
        <v>5</v>
      </c>
      <c r="T67" s="142">
        <v>5</v>
      </c>
    </row>
    <row r="68" spans="1:20" s="79" customFormat="1" ht="102" x14ac:dyDescent="0.25">
      <c r="A68" s="78" t="str">
        <f>Evaluation!A52</f>
        <v>Web compatibility</v>
      </c>
      <c r="B68" s="78" t="str">
        <f>Evaluation!B52</f>
        <v xml:space="preserve">Does the application UI run on all Modern Web browsers? </v>
      </c>
      <c r="C68" s="78" t="str">
        <f>Evaluation!C52</f>
        <v>5 =Yes, Safari, Edge, Chrome on iOS,MacOS and Windows
3=Some but not all browsers and OS supported
0 = No, not supported</v>
      </c>
      <c r="D68" s="179">
        <f>Scoring!E67</f>
        <v>0.05</v>
      </c>
      <c r="E68" s="143">
        <v>3</v>
      </c>
      <c r="F68" s="132">
        <f t="shared" si="0"/>
        <v>4.25</v>
      </c>
      <c r="G68" s="154" t="s">
        <v>695</v>
      </c>
      <c r="H68" s="77"/>
      <c r="I68" s="141">
        <v>5</v>
      </c>
      <c r="J68" s="142"/>
      <c r="K68" s="142">
        <v>3</v>
      </c>
      <c r="L68" s="144">
        <v>5</v>
      </c>
      <c r="M68" s="142">
        <v>3</v>
      </c>
      <c r="N68" s="142">
        <v>5</v>
      </c>
      <c r="O68" s="142">
        <v>3</v>
      </c>
      <c r="P68" s="142"/>
      <c r="Q68" s="142"/>
      <c r="R68" s="142"/>
      <c r="S68" s="142">
        <v>5</v>
      </c>
      <c r="T68" s="142">
        <v>5</v>
      </c>
    </row>
    <row r="69" spans="1:20" s="79" customFormat="1" ht="216.75" x14ac:dyDescent="0.25">
      <c r="A69" s="78" t="str">
        <f>Evaluation!A53</f>
        <v>System Monitoring</v>
      </c>
      <c r="B69" s="78" t="str">
        <f>Evaluation!B53</f>
        <v xml:space="preserve">Does the application have the ability to provide run time metrics of system performance?  (e.g. parameters not limited to transaction time, system response, transaction volume and overall health of the application in form of graphical figures and statistics?)
</v>
      </c>
      <c r="C69" s="78" t="str">
        <f>Evaluation!C53</f>
        <v xml:space="preserve">5 = Yes, application has in built functions to report system performance in for graphical figures / statistics
3 =Yes, application has basic functions to alert application/system failures
2 =No, third party solutions are made available by vendor; preconfigured specific to application needs
0 =No, do not support </v>
      </c>
      <c r="D69" s="179">
        <f>Scoring!E68</f>
        <v>0.05</v>
      </c>
      <c r="E69" s="143">
        <v>5</v>
      </c>
      <c r="F69" s="132">
        <f t="shared" si="0"/>
        <v>4.5</v>
      </c>
      <c r="G69" s="154" t="s">
        <v>697</v>
      </c>
      <c r="H69" s="77"/>
      <c r="I69" s="141">
        <v>5</v>
      </c>
      <c r="J69" s="142"/>
      <c r="K69" s="142">
        <v>5</v>
      </c>
      <c r="L69" s="144">
        <v>5</v>
      </c>
      <c r="M69" s="142">
        <v>3</v>
      </c>
      <c r="N69" s="142">
        <v>5</v>
      </c>
      <c r="O69" s="142">
        <v>3</v>
      </c>
      <c r="P69" s="142"/>
      <c r="Q69" s="142"/>
      <c r="R69" s="142"/>
      <c r="S69" s="142">
        <v>5</v>
      </c>
      <c r="T69" s="142">
        <v>5</v>
      </c>
    </row>
    <row r="70" spans="1:20" s="79" customFormat="1" ht="216.75" x14ac:dyDescent="0.25">
      <c r="A70" s="78" t="str">
        <f>Evaluation!A54</f>
        <v>Data Retention and Portability</v>
      </c>
      <c r="B70" s="78" t="str">
        <f>Evaluation!B54</f>
        <v>Allow full data export in native format?</v>
      </c>
      <c r="C70" s="78" t="str">
        <f>Evaluation!C54</f>
        <v>5 = No data loss and highly portable
1 = Not product feature, need to managed outside the product</v>
      </c>
      <c r="D70" s="179">
        <f>Scoring!E69</f>
        <v>0.05</v>
      </c>
      <c r="E70" s="143">
        <v>5</v>
      </c>
      <c r="F70" s="132">
        <f t="shared" si="0"/>
        <v>5</v>
      </c>
      <c r="G70" s="138" t="s">
        <v>698</v>
      </c>
      <c r="H70" s="59"/>
      <c r="I70" s="141">
        <v>5</v>
      </c>
      <c r="J70" s="142"/>
      <c r="K70" s="142">
        <v>5</v>
      </c>
      <c r="L70" s="144">
        <v>5</v>
      </c>
      <c r="M70" s="142">
        <v>5</v>
      </c>
      <c r="N70" s="142">
        <v>5</v>
      </c>
      <c r="O70" s="142">
        <v>5</v>
      </c>
      <c r="P70" s="142"/>
      <c r="Q70" s="142"/>
      <c r="R70" s="142"/>
      <c r="S70" s="142">
        <v>5</v>
      </c>
      <c r="T70" s="142">
        <v>5</v>
      </c>
    </row>
    <row r="71" spans="1:20" s="79" customFormat="1" ht="153" x14ac:dyDescent="0.25">
      <c r="A71" s="78" t="str">
        <f>Evaluation!A55</f>
        <v>Availability</v>
      </c>
      <c r="B71" s="78" t="str">
        <f>Evaluation!B55</f>
        <v>What is the overall Availability SLA?</v>
      </c>
      <c r="C71" s="78" t="str">
        <f>Evaluation!C55</f>
        <v xml:space="preserve">5 - Vendor can provided documented statistics that it meets industry standards for high availability
2 - Application architecture supports industry standards for high availability
0 - Vendor can not provide availability SLA details </v>
      </c>
      <c r="D71" s="179">
        <f>Scoring!E70</f>
        <v>0.05</v>
      </c>
      <c r="E71" s="143">
        <v>5</v>
      </c>
      <c r="F71" s="132">
        <f t="shared" si="0"/>
        <v>5</v>
      </c>
      <c r="G71" s="154" t="s">
        <v>699</v>
      </c>
      <c r="H71" s="59"/>
      <c r="I71" s="141">
        <v>5</v>
      </c>
      <c r="J71" s="142"/>
      <c r="K71" s="142">
        <v>5</v>
      </c>
      <c r="L71" s="144">
        <v>5</v>
      </c>
      <c r="M71" s="142">
        <v>5</v>
      </c>
      <c r="N71" s="142">
        <v>5</v>
      </c>
      <c r="O71" s="142">
        <v>5</v>
      </c>
      <c r="P71" s="142"/>
      <c r="Q71" s="142"/>
      <c r="R71" s="142"/>
      <c r="S71" s="142">
        <v>5</v>
      </c>
      <c r="T71" s="142">
        <v>5</v>
      </c>
    </row>
    <row r="72" spans="1:20" s="79" customFormat="1" ht="409.5" x14ac:dyDescent="0.25">
      <c r="A72" s="78" t="str">
        <f>Evaluation!A56</f>
        <v>Environments</v>
      </c>
      <c r="B72" s="78" t="str">
        <f>Evaluation!B56</f>
        <v>How many environments are typically included in the license model?</v>
      </c>
      <c r="C72" s="78" t="str">
        <f>Evaluation!C56</f>
        <v>5 - Prod + PreProd + 4 dev/test/uat/training
4 - Prod + PreProd + 3 dev/test/uat
3 - Prod + PreProd + 2 dev/test
2 - Prod + PreProd + 1 dev
1 - Prod + PreProd
0 - Prod Only</v>
      </c>
      <c r="D72" s="179">
        <f>Scoring!E71</f>
        <v>0.05</v>
      </c>
      <c r="E72" s="143">
        <v>5</v>
      </c>
      <c r="F72" s="132">
        <f t="shared" si="0"/>
        <v>5</v>
      </c>
      <c r="G72" s="154" t="s">
        <v>700</v>
      </c>
      <c r="H72" s="59"/>
      <c r="I72" s="141">
        <v>5</v>
      </c>
      <c r="J72" s="142"/>
      <c r="K72" s="142">
        <v>5</v>
      </c>
      <c r="L72" s="144">
        <v>5</v>
      </c>
      <c r="M72" s="142">
        <v>5</v>
      </c>
      <c r="N72" s="142">
        <v>5</v>
      </c>
      <c r="O72" s="142">
        <v>5</v>
      </c>
      <c r="P72" s="142"/>
      <c r="Q72" s="142"/>
      <c r="R72" s="142"/>
      <c r="S72" s="142">
        <v>5</v>
      </c>
      <c r="T72" s="142">
        <v>5</v>
      </c>
    </row>
    <row r="73" spans="1:20" s="79" customFormat="1" ht="127.5" x14ac:dyDescent="0.25">
      <c r="A73" s="78" t="str">
        <f>Evaluation!A57</f>
        <v>Disaster Recovery</v>
      </c>
      <c r="B73" s="78" t="str">
        <f>Evaluation!B57</f>
        <v>Is disaster recovery supported? What is the RPO and RTO?</v>
      </c>
      <c r="C73" s="78" t="str">
        <f>Evaluation!C57</f>
        <v>5 - Hot DR
1 - Cold DR 
0 - No DR</v>
      </c>
      <c r="D73" s="179">
        <f>Scoring!E72</f>
        <v>0.05</v>
      </c>
      <c r="E73" s="143">
        <v>5</v>
      </c>
      <c r="F73" s="132">
        <f t="shared" si="0"/>
        <v>4.875</v>
      </c>
      <c r="G73" s="138" t="s">
        <v>701</v>
      </c>
      <c r="H73" s="59"/>
      <c r="I73" s="141">
        <v>4</v>
      </c>
      <c r="J73" s="142"/>
      <c r="K73" s="142">
        <v>5</v>
      </c>
      <c r="L73" s="144">
        <v>5</v>
      </c>
      <c r="M73" s="142">
        <v>5</v>
      </c>
      <c r="N73" s="142">
        <v>5</v>
      </c>
      <c r="O73" s="142">
        <v>5</v>
      </c>
      <c r="P73" s="142"/>
      <c r="Q73" s="142"/>
      <c r="R73" s="142"/>
      <c r="S73" s="142">
        <v>5</v>
      </c>
      <c r="T73" s="142">
        <v>5</v>
      </c>
    </row>
    <row r="74" spans="1:20" s="79" customFormat="1" ht="344.25" x14ac:dyDescent="0.25">
      <c r="A74" s="78" t="str">
        <f>Evaluation!A58</f>
        <v xml:space="preserve">Management of Change (MOC) </v>
      </c>
      <c r="B74" s="78" t="str">
        <f>Evaluation!B58</f>
        <v>How does the application manage and track any changes to workflow and task design? Is there an approval process for workflow and task changes and can we audit those changes?</v>
      </c>
      <c r="C74" s="78" t="str">
        <f>Evaluation!C58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74" s="179">
        <f>Scoring!E73</f>
        <v>0.05</v>
      </c>
      <c r="E74" s="143">
        <v>5</v>
      </c>
      <c r="F74" s="132">
        <f t="shared" si="0"/>
        <v>4.7142857142857144</v>
      </c>
      <c r="G74" s="138" t="s">
        <v>702</v>
      </c>
      <c r="H74" s="59"/>
      <c r="I74" s="141">
        <v>4</v>
      </c>
      <c r="J74" s="142"/>
      <c r="K74" s="142">
        <v>5</v>
      </c>
      <c r="L74" s="142"/>
      <c r="M74" s="142">
        <v>4</v>
      </c>
      <c r="N74" s="142">
        <v>5</v>
      </c>
      <c r="O74" s="142">
        <v>5</v>
      </c>
      <c r="P74" s="142"/>
      <c r="Q74" s="142"/>
      <c r="R74" s="142"/>
      <c r="S74" s="142">
        <v>5</v>
      </c>
      <c r="T74" s="142">
        <v>5</v>
      </c>
    </row>
    <row r="75" spans="1:20" s="79" customFormat="1" ht="102" x14ac:dyDescent="0.25">
      <c r="A75" s="78" t="str">
        <f>Evaluation!A59</f>
        <v>User Provisioning Process</v>
      </c>
      <c r="B75" s="78" t="str">
        <f>Evaluation!B59</f>
        <v>Demo user provisioning process for a field user and a supervisor, walk-thru the steps</v>
      </c>
      <c r="C75" s="78" t="str">
        <f>Evaluation!C59</f>
        <v>5 = User provisioning process can be automatted, easy to use, and documentation can be provided
3 = User provisioning requires technical resources with manual effort
1 = User provisioning is not straightforward</v>
      </c>
      <c r="D75" s="179">
        <f>Scoring!E74</f>
        <v>0.05</v>
      </c>
      <c r="E75" s="143">
        <v>5</v>
      </c>
      <c r="F75" s="132">
        <f t="shared" si="0"/>
        <v>4.75</v>
      </c>
      <c r="G75" s="138" t="s">
        <v>703</v>
      </c>
      <c r="H75" s="59"/>
      <c r="I75" s="141">
        <v>5</v>
      </c>
      <c r="J75" s="142"/>
      <c r="K75" s="142">
        <v>5</v>
      </c>
      <c r="L75" s="142">
        <v>5</v>
      </c>
      <c r="M75" s="142">
        <v>3</v>
      </c>
      <c r="N75" s="142">
        <v>5</v>
      </c>
      <c r="O75" s="142">
        <v>5</v>
      </c>
      <c r="P75" s="142"/>
      <c r="Q75" s="142"/>
      <c r="R75" s="142"/>
      <c r="S75" s="142">
        <v>5</v>
      </c>
      <c r="T75" s="142">
        <v>5</v>
      </c>
    </row>
    <row r="76" spans="1:20" s="79" customFormat="1" ht="216.75" x14ac:dyDescent="0.25">
      <c r="A76" s="78" t="str">
        <f>Evaluation!A60</f>
        <v>Data Access</v>
      </c>
      <c r="B76" s="78" t="str">
        <f>Evaluation!B60</f>
        <v>Can a technical resource access the raw data directly to run queries, generate reports, or export the data?</v>
      </c>
      <c r="C76" s="78" t="str">
        <f>Evaluation!C60</f>
        <v>5 -  Yes, from the transactional database
2 -  Yes as separate database replicated from the transactional database
0 -  No, do not support</v>
      </c>
      <c r="D76" s="179">
        <f>Scoring!E75</f>
        <v>0.05</v>
      </c>
      <c r="E76" s="143">
        <v>5</v>
      </c>
      <c r="F76" s="132">
        <f t="shared" si="0"/>
        <v>4.75</v>
      </c>
      <c r="G76" s="138" t="s">
        <v>698</v>
      </c>
      <c r="H76" s="59"/>
      <c r="I76" s="141">
        <v>3</v>
      </c>
      <c r="J76" s="142"/>
      <c r="K76" s="142">
        <v>5</v>
      </c>
      <c r="L76" s="142">
        <v>5</v>
      </c>
      <c r="M76" s="142">
        <v>5</v>
      </c>
      <c r="N76" s="142">
        <v>5</v>
      </c>
      <c r="O76" s="142">
        <v>5</v>
      </c>
      <c r="P76" s="142"/>
      <c r="Q76" s="142"/>
      <c r="R76" s="142"/>
      <c r="S76" s="142">
        <v>5</v>
      </c>
      <c r="T76" s="142">
        <v>5</v>
      </c>
    </row>
    <row r="77" spans="1:20" s="79" customFormat="1" collapsed="1" x14ac:dyDescent="0.25">
      <c r="A77" s="74" t="str">
        <f>Evaluation!A61</f>
        <v>Mobile Application Platform</v>
      </c>
      <c r="B77" s="74"/>
      <c r="C77" s="74"/>
      <c r="D77" s="67">
        <f>Scoring!D76</f>
        <v>0.25</v>
      </c>
      <c r="E77" s="155"/>
      <c r="F77" s="155"/>
      <c r="G77" s="156"/>
      <c r="H77" s="75"/>
      <c r="I77" s="141"/>
      <c r="J77" s="142"/>
      <c r="K77" s="142"/>
      <c r="L77" s="142"/>
      <c r="M77" s="142"/>
      <c r="N77" s="142"/>
      <c r="O77" s="142"/>
      <c r="P77" s="142"/>
      <c r="Q77" s="142"/>
      <c r="R77" s="142"/>
      <c r="S77" s="142"/>
      <c r="T77" s="142"/>
    </row>
    <row r="78" spans="1:20" s="79" customFormat="1" ht="51" x14ac:dyDescent="0.25">
      <c r="A78" s="78" t="str">
        <f>Evaluation!A62</f>
        <v>Mobile Application Performance</v>
      </c>
      <c r="B78" s="78" t="str">
        <f>Evaluation!B62</f>
        <v>How does the mobile application perform for simultaneous users across service areas?</v>
      </c>
      <c r="C78" s="78" t="str">
        <f>Evaluation!C62</f>
        <v>5 - Vendor can provided documented statistics that it meets 10000 concurrent users
2 - Application architecture supports 4000 requirement
0 - Vendor can not meet requirement</v>
      </c>
      <c r="D78" s="179">
        <f>Scoring!E77</f>
        <v>0.1</v>
      </c>
      <c r="E78" s="145">
        <v>5</v>
      </c>
      <c r="F78" s="132">
        <f t="shared" si="0"/>
        <v>5</v>
      </c>
      <c r="G78" s="138" t="s">
        <v>675</v>
      </c>
      <c r="H78" s="77"/>
      <c r="I78" s="141">
        <v>5</v>
      </c>
      <c r="J78" s="142"/>
      <c r="K78" s="144">
        <v>5</v>
      </c>
      <c r="L78" s="144">
        <v>5</v>
      </c>
      <c r="M78" s="144">
        <v>5</v>
      </c>
      <c r="N78" s="142">
        <v>5</v>
      </c>
      <c r="O78" s="144">
        <v>5</v>
      </c>
      <c r="P78" s="142"/>
      <c r="Q78" s="142"/>
      <c r="R78" s="142"/>
      <c r="S78" s="142">
        <v>5</v>
      </c>
      <c r="T78" s="142">
        <v>5</v>
      </c>
    </row>
    <row r="79" spans="1:20" s="79" customFormat="1" ht="102" x14ac:dyDescent="0.25">
      <c r="A79" s="78" t="str">
        <f>Evaluation!A63</f>
        <v>Devices /Mobile OS supported</v>
      </c>
      <c r="B79" s="78" t="str">
        <f>Evaluation!B63</f>
        <v>Does the mobile solution work on iOS, Android and Windows platforms? Does it provide native or hybrid mobility app?</v>
      </c>
      <c r="C79" s="78" t="str">
        <f>Evaluation!C63</f>
        <v>5 = All OS platforms/devices supported with hybrid apps
3 = Major OS platforms/devices supported with native apps
0 = Limited support restricted to specific platforms and devices</v>
      </c>
      <c r="D79" s="179">
        <f>Scoring!E78</f>
        <v>0.1</v>
      </c>
      <c r="E79" s="145">
        <v>3</v>
      </c>
      <c r="F79" s="132">
        <f t="shared" si="0"/>
        <v>3.75</v>
      </c>
      <c r="G79" s="138" t="s">
        <v>704</v>
      </c>
      <c r="H79" s="77"/>
      <c r="I79" s="141">
        <v>5</v>
      </c>
      <c r="J79" s="142"/>
      <c r="K79" s="144">
        <v>3</v>
      </c>
      <c r="L79" s="144">
        <v>3</v>
      </c>
      <c r="M79" s="144">
        <v>5</v>
      </c>
      <c r="N79" s="142">
        <v>3</v>
      </c>
      <c r="O79" s="144">
        <v>3</v>
      </c>
      <c r="P79" s="142"/>
      <c r="Q79" s="142"/>
      <c r="R79" s="142"/>
      <c r="S79" s="142">
        <v>5</v>
      </c>
      <c r="T79" s="142">
        <v>3</v>
      </c>
    </row>
    <row r="80" spans="1:20" s="79" customFormat="1" ht="409.5" x14ac:dyDescent="0.25">
      <c r="A80" s="78" t="str">
        <f>Evaluation!A64</f>
        <v>Software configuration management &amp; releases</v>
      </c>
      <c r="B80" s="78" t="str">
        <f>Evaluation!B64</f>
        <v xml:space="preserve">Does the application support configuration and remote release management of mobility components?
</v>
      </c>
      <c r="C80" s="78" t="str">
        <f>Evaluation!C64</f>
        <v>5 = Yes
0 =No</v>
      </c>
      <c r="D80" s="179">
        <f>Scoring!E79</f>
        <v>0.1</v>
      </c>
      <c r="E80" s="143">
        <v>5</v>
      </c>
      <c r="F80" s="132">
        <f t="shared" si="0"/>
        <v>4.75</v>
      </c>
      <c r="G80" s="154" t="s">
        <v>705</v>
      </c>
      <c r="H80" s="77"/>
      <c r="I80" s="141">
        <v>4</v>
      </c>
      <c r="J80" s="142"/>
      <c r="K80" s="144">
        <v>5</v>
      </c>
      <c r="L80" s="144">
        <v>5</v>
      </c>
      <c r="M80" s="144">
        <v>5</v>
      </c>
      <c r="N80" s="142">
        <v>5</v>
      </c>
      <c r="O80" s="144">
        <v>5</v>
      </c>
      <c r="P80" s="142"/>
      <c r="Q80" s="142"/>
      <c r="R80" s="142"/>
      <c r="S80" s="142">
        <v>4</v>
      </c>
      <c r="T80" s="142">
        <v>5</v>
      </c>
    </row>
    <row r="81" spans="1:20" s="79" customFormat="1" ht="102" x14ac:dyDescent="0.25">
      <c r="A81" s="78" t="str">
        <f>Evaluation!A65</f>
        <v>Offline Sync Capabilities</v>
      </c>
      <c r="B81" s="78" t="str">
        <f>Evaluation!B65</f>
        <v>Does the application require manual intervention when syncing?
How does the application handle conflict resolution? 
With partial connectivity does it auto switch to offline mode or does it constantly try to sync if any connectivity is available?</v>
      </c>
      <c r="C81" s="78" t="str">
        <f>Evaluation!C65</f>
        <v xml:space="preserve">5=solution handles all data synchronization with no unspecified manual intervention
3=solution handles 95% of synchronization with minimal manual intervention
1=solution handles data synchronization but requires manual intervention to resolve all conflicts and other actions.
0=user has to manually sync the offline data </v>
      </c>
      <c r="D81" s="179">
        <f>Scoring!E80</f>
        <v>0.3</v>
      </c>
      <c r="E81" s="143">
        <v>5</v>
      </c>
      <c r="F81" s="132">
        <f t="shared" si="0"/>
        <v>4.375</v>
      </c>
      <c r="G81" s="138" t="s">
        <v>706</v>
      </c>
      <c r="H81" s="77"/>
      <c r="I81" s="141">
        <v>5</v>
      </c>
      <c r="J81" s="142"/>
      <c r="K81" s="144">
        <v>4</v>
      </c>
      <c r="L81" s="144">
        <v>5</v>
      </c>
      <c r="M81" s="144">
        <v>3</v>
      </c>
      <c r="N81" s="142">
        <v>5</v>
      </c>
      <c r="O81" s="144">
        <v>3</v>
      </c>
      <c r="P81" s="142"/>
      <c r="Q81" s="142"/>
      <c r="R81" s="142"/>
      <c r="S81" s="142">
        <v>5</v>
      </c>
      <c r="T81" s="142">
        <v>5</v>
      </c>
    </row>
    <row r="82" spans="1:20" s="79" customFormat="1" ht="369.75" x14ac:dyDescent="0.25">
      <c r="A82" s="78" t="str">
        <f>Evaluation!A66</f>
        <v>Extension Capability</v>
      </c>
      <c r="B82" s="78" t="str">
        <f>Evaluation!B66</f>
        <v xml:space="preserve">Does the application support extensions from other approved third parties? Plug and Play functionality. </v>
      </c>
      <c r="C82" s="78" t="str">
        <f>Evaluation!C66</f>
        <v>5 = Yes, application supports new extensions with configuration efforts
3 = Yes, but requires significant customization and build effort
0 = No, not supported</v>
      </c>
      <c r="D82" s="179">
        <f>Scoring!E81</f>
        <v>0.1</v>
      </c>
      <c r="E82" s="143">
        <v>5</v>
      </c>
      <c r="F82" s="132">
        <f t="shared" si="0"/>
        <v>3.875</v>
      </c>
      <c r="G82" s="154" t="s">
        <v>707</v>
      </c>
      <c r="H82" s="77"/>
      <c r="I82" s="141">
        <v>5</v>
      </c>
      <c r="J82" s="142"/>
      <c r="K82" s="144">
        <v>5</v>
      </c>
      <c r="L82" s="144">
        <v>5</v>
      </c>
      <c r="M82" s="144">
        <v>3</v>
      </c>
      <c r="N82" s="142">
        <v>5</v>
      </c>
      <c r="O82" s="144">
        <v>3</v>
      </c>
      <c r="P82" s="142"/>
      <c r="Q82" s="142"/>
      <c r="R82" s="142"/>
      <c r="S82" s="142">
        <v>0</v>
      </c>
      <c r="T82" s="142">
        <v>5</v>
      </c>
    </row>
    <row r="83" spans="1:20" s="79" customFormat="1" ht="38.25" x14ac:dyDescent="0.25">
      <c r="A83" s="78" t="str">
        <f>Evaluation!A67</f>
        <v>Geocoded Pictures</v>
      </c>
      <c r="B83" s="78" t="str">
        <f>Evaluation!B67</f>
        <v>Does the application support the ability to capture Geocoded pictures?</v>
      </c>
      <c r="C83" s="78" t="str">
        <f>Evaluation!C67</f>
        <v>5 =Yes, supported
0 =No, not supported</v>
      </c>
      <c r="D83" s="179">
        <f>Scoring!E82</f>
        <v>0.1</v>
      </c>
      <c r="E83" s="143">
        <v>5</v>
      </c>
      <c r="F83" s="132">
        <f t="shared" si="0"/>
        <v>5</v>
      </c>
      <c r="G83" s="138" t="s">
        <v>708</v>
      </c>
      <c r="H83" s="77"/>
      <c r="I83" s="141">
        <v>5</v>
      </c>
      <c r="J83" s="142"/>
      <c r="K83" s="144">
        <v>5</v>
      </c>
      <c r="L83" s="144">
        <v>5</v>
      </c>
      <c r="M83" s="144">
        <v>5</v>
      </c>
      <c r="N83" s="142">
        <v>5</v>
      </c>
      <c r="O83" s="144">
        <v>5</v>
      </c>
      <c r="P83" s="142"/>
      <c r="Q83" s="142"/>
      <c r="R83" s="142"/>
      <c r="S83" s="142">
        <v>5</v>
      </c>
      <c r="T83" s="142">
        <v>5</v>
      </c>
    </row>
    <row r="84" spans="1:20" s="79" customFormat="1" ht="51" x14ac:dyDescent="0.25">
      <c r="A84" s="78" t="str">
        <f>Evaluation!A68</f>
        <v>Mobile app distribution</v>
      </c>
      <c r="B84" s="78" t="str">
        <f>Evaluation!B68</f>
        <v>Can we use a default app store version or do we have to manage custom ipa files and sign and deploy the app for every build?</v>
      </c>
      <c r="C84" s="78" t="str">
        <f>Evaluation!C68</f>
        <v>5 =Uses published app store version
2=Custom app, or app components, with very limited updates required managed by PG&amp;E
0 =completely custom mobile application that needs to be maintained by PG&amp;E</v>
      </c>
      <c r="D84" s="179">
        <f>Scoring!E83</f>
        <v>0.1</v>
      </c>
      <c r="E84" s="143">
        <v>5</v>
      </c>
      <c r="F84" s="132">
        <f t="shared" si="0"/>
        <v>3.375</v>
      </c>
      <c r="G84" s="138" t="s">
        <v>709</v>
      </c>
      <c r="H84" s="77"/>
      <c r="I84" s="141">
        <v>2</v>
      </c>
      <c r="J84" s="142"/>
      <c r="K84" s="144">
        <v>3</v>
      </c>
      <c r="L84" s="144">
        <v>5</v>
      </c>
      <c r="M84" s="144">
        <v>3</v>
      </c>
      <c r="N84" s="142">
        <v>5</v>
      </c>
      <c r="O84" s="144">
        <v>3</v>
      </c>
      <c r="P84" s="142"/>
      <c r="Q84" s="142"/>
      <c r="R84" s="142"/>
      <c r="S84" s="142">
        <v>4</v>
      </c>
      <c r="T84" s="142">
        <v>2</v>
      </c>
    </row>
    <row r="85" spans="1:20" s="79" customFormat="1" ht="51" x14ac:dyDescent="0.25">
      <c r="A85" s="78" t="str">
        <f>Evaluation!A69</f>
        <v>Real Time Object Updates</v>
      </c>
      <c r="B85" s="78" t="str">
        <f>Evaluation!B69</f>
        <v>Does the application provide real time updates for any status change made to an object or field in the application?</v>
      </c>
      <c r="C85" s="78" t="str">
        <f>Evaluation!C69</f>
        <v>5 = Can support updates in real time
4 = Can support updates hourly
3 = Can support updates daily
0 = Updates are manual</v>
      </c>
      <c r="D85" s="179">
        <f>Scoring!E84</f>
        <v>0.1</v>
      </c>
      <c r="E85" s="143">
        <v>5</v>
      </c>
      <c r="F85" s="132">
        <f t="shared" si="0"/>
        <v>4.75</v>
      </c>
      <c r="G85" s="138" t="s">
        <v>710</v>
      </c>
      <c r="H85" s="77"/>
      <c r="I85" s="141">
        <v>5</v>
      </c>
      <c r="J85" s="142"/>
      <c r="K85" s="144">
        <v>5</v>
      </c>
      <c r="L85" s="142">
        <v>5</v>
      </c>
      <c r="M85" s="144">
        <v>5</v>
      </c>
      <c r="N85" s="142">
        <v>5</v>
      </c>
      <c r="O85" s="144">
        <v>3</v>
      </c>
      <c r="P85" s="142"/>
      <c r="Q85" s="142"/>
      <c r="R85" s="142"/>
      <c r="S85" s="142">
        <v>5</v>
      </c>
      <c r="T85" s="142">
        <v>5</v>
      </c>
    </row>
    <row r="86" spans="1:20" s="80" customFormat="1" collapsed="1" x14ac:dyDescent="0.25">
      <c r="A86" s="74" t="str">
        <f>Evaluation!A70</f>
        <v>Cloud hosting / SaaS</v>
      </c>
      <c r="B86" s="74"/>
      <c r="C86" s="74"/>
      <c r="D86" s="67">
        <f>Scoring!D85</f>
        <v>0.1</v>
      </c>
      <c r="E86" s="158"/>
      <c r="F86" s="158"/>
      <c r="G86" s="156"/>
      <c r="H86" s="75"/>
      <c r="I86" s="141"/>
      <c r="J86" s="142"/>
      <c r="K86" s="142"/>
      <c r="L86" s="142"/>
      <c r="M86" s="142"/>
      <c r="N86" s="142"/>
      <c r="O86" s="142"/>
      <c r="P86" s="142"/>
      <c r="Q86" s="142"/>
      <c r="R86" s="142"/>
      <c r="S86" s="142"/>
      <c r="T86" s="142"/>
    </row>
    <row r="87" spans="1:20" s="80" customFormat="1" ht="89.25" x14ac:dyDescent="0.25">
      <c r="A87" s="78" t="str">
        <f>Evaluation!A71</f>
        <v>SaaS Cloud hosting model</v>
      </c>
      <c r="B87" s="78" t="str">
        <f>Evaluation!B71</f>
        <v>Is the product hosted as a SaaS offering?</v>
      </c>
      <c r="C87" s="78" t="str">
        <f>Evaluation!C71</f>
        <v>5 = Full SaaS offering
2 = Public/Private Cloud hosting with Infrastructure Management responsibility to PG&amp;E
0 = Only On Premise version</v>
      </c>
      <c r="D87" s="179">
        <f>Scoring!E86</f>
        <v>0.25</v>
      </c>
      <c r="E87" s="143">
        <v>5</v>
      </c>
      <c r="F87" s="132">
        <f t="shared" si="0"/>
        <v>5</v>
      </c>
      <c r="G87" s="138" t="s">
        <v>711</v>
      </c>
      <c r="H87" s="77"/>
      <c r="I87" s="141">
        <v>5</v>
      </c>
      <c r="J87" s="142"/>
      <c r="K87" s="144">
        <v>5</v>
      </c>
      <c r="L87" s="142">
        <v>5</v>
      </c>
      <c r="M87" s="144">
        <v>5</v>
      </c>
      <c r="N87" s="142">
        <v>5</v>
      </c>
      <c r="O87" s="144">
        <v>5</v>
      </c>
      <c r="P87" s="142"/>
      <c r="Q87" s="142"/>
      <c r="R87" s="142"/>
      <c r="S87" s="142">
        <v>5</v>
      </c>
      <c r="T87" s="142">
        <v>5</v>
      </c>
    </row>
    <row r="88" spans="1:20" s="79" customFormat="1" ht="25.5" x14ac:dyDescent="0.25">
      <c r="A88" s="78" t="str">
        <f>Evaluation!A72</f>
        <v>On-Prem &amp; SaaS option of the product</v>
      </c>
      <c r="B88" s="78" t="str">
        <f>Evaluation!B72</f>
        <v>Does the vendor host the product and provide services based on monthly consumptions (Monthly SaaS licenses and overage)?</v>
      </c>
      <c r="C88" s="78" t="str">
        <f>Evaluation!C72</f>
        <v>5 =Yes, vendor offer SaaS with proven support mechanism
0 =No, not an proven offering/model</v>
      </c>
      <c r="D88" s="179">
        <f>Scoring!E87</f>
        <v>0.25</v>
      </c>
      <c r="E88" s="143">
        <v>5</v>
      </c>
      <c r="F88" s="132">
        <f t="shared" ref="F88:F151" si="1">AVERAGE(I88:AE88)</f>
        <v>5</v>
      </c>
      <c r="G88" s="138" t="s">
        <v>712</v>
      </c>
      <c r="H88" s="77"/>
      <c r="I88" s="141">
        <v>5</v>
      </c>
      <c r="J88" s="142"/>
      <c r="K88" s="144">
        <v>5</v>
      </c>
      <c r="L88" s="142">
        <v>5</v>
      </c>
      <c r="M88" s="144">
        <v>5</v>
      </c>
      <c r="N88" s="142">
        <v>5</v>
      </c>
      <c r="O88" s="144">
        <v>5</v>
      </c>
      <c r="P88" s="142"/>
      <c r="Q88" s="142"/>
      <c r="R88" s="142"/>
      <c r="S88" s="142">
        <v>5</v>
      </c>
      <c r="T88" s="142">
        <v>5</v>
      </c>
    </row>
    <row r="89" spans="1:20" s="79" customFormat="1" ht="51" x14ac:dyDescent="0.25">
      <c r="A89" s="78" t="str">
        <f>Evaluation!A73</f>
        <v>Support hosted on public/private cloud platforms</v>
      </c>
      <c r="B89" s="78" t="str">
        <f>Evaluation!B73</f>
        <v xml:space="preserve">Is the product hosted on public/private cloud platforms? 
</v>
      </c>
      <c r="C89" s="78" t="str">
        <f>Evaluation!C73</f>
        <v>5 =Yes
0 =No</v>
      </c>
      <c r="D89" s="179">
        <f>Scoring!E88</f>
        <v>0.25</v>
      </c>
      <c r="E89" s="143">
        <v>5</v>
      </c>
      <c r="F89" s="132">
        <f t="shared" si="1"/>
        <v>5</v>
      </c>
      <c r="G89" s="138" t="s">
        <v>713</v>
      </c>
      <c r="H89" s="77"/>
      <c r="I89" s="141">
        <v>5</v>
      </c>
      <c r="J89" s="142"/>
      <c r="K89" s="144">
        <v>5</v>
      </c>
      <c r="L89" s="142">
        <v>5</v>
      </c>
      <c r="M89" s="144">
        <v>5</v>
      </c>
      <c r="N89" s="142">
        <v>5</v>
      </c>
      <c r="O89" s="144">
        <v>5</v>
      </c>
      <c r="P89" s="142"/>
      <c r="Q89" s="142"/>
      <c r="R89" s="142"/>
      <c r="S89" s="142">
        <v>5</v>
      </c>
      <c r="T89" s="142">
        <v>5</v>
      </c>
    </row>
    <row r="90" spans="1:20" s="79" customFormat="1" ht="409.5" x14ac:dyDescent="0.25">
      <c r="A90" s="78" t="str">
        <f>Evaluation!A74</f>
        <v xml:space="preserve">Cloud  </v>
      </c>
      <c r="B90" s="78" t="str">
        <f>Evaluation!B74</f>
        <v>For cloud options, please answer the following:
Where is the data physically stored and located?
What is the data encryption method for data in transit and data at rest (third party)?
For cloud options please provide multi-region support options for Tier 1 DR and reliability.</v>
      </c>
      <c r="C90" s="78" t="str">
        <f>Evaluation!C74</f>
        <v>5 = Data centers in all major cities and cater to PG&amp;E requirements, enabled data encryption, and provides a level of redundancy
1 = Data centers available at selected data centers, supports data encryption with limited redundancy</v>
      </c>
      <c r="D90" s="179">
        <f>Scoring!E89</f>
        <v>0.25</v>
      </c>
      <c r="E90" s="143">
        <v>5</v>
      </c>
      <c r="F90" s="132">
        <f t="shared" si="1"/>
        <v>5</v>
      </c>
      <c r="G90" s="154" t="s">
        <v>714</v>
      </c>
      <c r="H90" s="77"/>
      <c r="I90" s="141">
        <v>5</v>
      </c>
      <c r="J90" s="142"/>
      <c r="K90" s="144">
        <v>5</v>
      </c>
      <c r="L90" s="142">
        <v>5</v>
      </c>
      <c r="M90" s="144">
        <v>5</v>
      </c>
      <c r="N90" s="142">
        <v>5</v>
      </c>
      <c r="O90" s="144">
        <v>5</v>
      </c>
      <c r="P90" s="142"/>
      <c r="Q90" s="142"/>
      <c r="R90" s="142"/>
      <c r="S90" s="142">
        <v>5</v>
      </c>
      <c r="T90" s="142">
        <v>5</v>
      </c>
    </row>
    <row r="91" spans="1:20" s="79" customFormat="1" collapsed="1" x14ac:dyDescent="0.25">
      <c r="A91" s="74" t="str">
        <f>Evaluation!A75</f>
        <v>Systems Integration</v>
      </c>
      <c r="B91" s="74"/>
      <c r="C91" s="74"/>
      <c r="D91" s="67">
        <f>Scoring!D90</f>
        <v>0.1</v>
      </c>
      <c r="E91" s="155"/>
      <c r="F91" s="155"/>
      <c r="G91" s="156"/>
      <c r="H91" s="75"/>
      <c r="I91" s="141"/>
      <c r="J91" s="142"/>
      <c r="K91" s="142"/>
      <c r="L91" s="142"/>
      <c r="M91" s="142"/>
      <c r="N91" s="142"/>
      <c r="O91" s="142"/>
      <c r="P91" s="142"/>
      <c r="Q91" s="142"/>
      <c r="R91" s="142"/>
      <c r="S91" s="142"/>
      <c r="T91" s="142"/>
    </row>
    <row r="92" spans="1:20" s="79" customFormat="1" ht="409.5" x14ac:dyDescent="0.25">
      <c r="A92" s="78" t="str">
        <f>Evaluation!A76</f>
        <v>SAP Integration</v>
      </c>
      <c r="B92" s="78" t="str">
        <f>Evaluation!B76</f>
        <v>Does the application have built in integration with SAP components?</v>
      </c>
      <c r="C92" s="78" t="str">
        <f>Evaluation!C76</f>
        <v xml:space="preserve">5 = Yes, has built in adapters for all standard integration functions
3 = Provides limited set of integration adapters
0 = Need programming / integration middleware </v>
      </c>
      <c r="D92" s="179">
        <f>Scoring!E91</f>
        <v>0.15</v>
      </c>
      <c r="E92" s="145">
        <v>3</v>
      </c>
      <c r="F92" s="132">
        <f t="shared" si="1"/>
        <v>3.25</v>
      </c>
      <c r="G92" s="154" t="s">
        <v>715</v>
      </c>
      <c r="H92" s="77"/>
      <c r="I92" s="141">
        <v>3</v>
      </c>
      <c r="J92" s="142"/>
      <c r="K92" s="142">
        <v>3</v>
      </c>
      <c r="L92" s="144">
        <v>3</v>
      </c>
      <c r="M92" s="144">
        <v>3</v>
      </c>
      <c r="N92" s="142">
        <v>3</v>
      </c>
      <c r="O92" s="144">
        <v>3</v>
      </c>
      <c r="P92" s="142"/>
      <c r="Q92" s="142"/>
      <c r="R92" s="142"/>
      <c r="S92" s="142">
        <v>5</v>
      </c>
      <c r="T92" s="142">
        <v>3</v>
      </c>
    </row>
    <row r="93" spans="1:20" s="79" customFormat="1" ht="114.75" x14ac:dyDescent="0.25">
      <c r="A93" s="78" t="str">
        <f>Evaluation!A77</f>
        <v>ESRI Integration</v>
      </c>
      <c r="B93" s="78" t="str">
        <f>Evaluation!B77</f>
        <v>Does the application work seamlessly with ESRI?  Describe how the ESRI capabilities are embedded within the application.</v>
      </c>
      <c r="C93" s="78" t="str">
        <f>Evaluation!C77</f>
        <v xml:space="preserve">5 = Yes, has built in adapters for all standard integration functions
3 = Provides limited set of integration adapters
0 = Need programming / integration middleware </v>
      </c>
      <c r="D93" s="179">
        <f>Scoring!E92</f>
        <v>0.3</v>
      </c>
      <c r="E93" s="143">
        <v>5</v>
      </c>
      <c r="F93" s="132">
        <f t="shared" si="1"/>
        <v>4.625</v>
      </c>
      <c r="G93" s="138" t="s">
        <v>716</v>
      </c>
      <c r="H93" s="77"/>
      <c r="I93" s="141">
        <v>5</v>
      </c>
      <c r="J93" s="142"/>
      <c r="K93" s="142">
        <v>5</v>
      </c>
      <c r="L93" s="144">
        <v>5</v>
      </c>
      <c r="M93" s="144">
        <v>3</v>
      </c>
      <c r="N93" s="142">
        <v>5</v>
      </c>
      <c r="O93" s="144">
        <v>5</v>
      </c>
      <c r="P93" s="142"/>
      <c r="Q93" s="142"/>
      <c r="R93" s="142"/>
      <c r="S93" s="142">
        <v>4</v>
      </c>
      <c r="T93" s="142">
        <v>5</v>
      </c>
    </row>
    <row r="94" spans="1:20" s="79" customFormat="1" ht="51" x14ac:dyDescent="0.25">
      <c r="A94" s="78" t="str">
        <f>Evaluation!A78</f>
        <v>SalesForce Integration</v>
      </c>
      <c r="B94" s="78" t="str">
        <f>Evaluation!B78</f>
        <v>Does the application have built in integration with existing SalesForce implementations?</v>
      </c>
      <c r="C94" s="78" t="str">
        <f>Evaluation!C78</f>
        <v xml:space="preserve">5 = Yes, has built in adapters for all standard integration functions
3 = Provides limited set of integration adapters
0 = Need programming / integration middleware </v>
      </c>
      <c r="D94" s="179">
        <f>Scoring!E93</f>
        <v>0.15</v>
      </c>
      <c r="E94" s="143">
        <v>5</v>
      </c>
      <c r="F94" s="132">
        <f t="shared" si="1"/>
        <v>5</v>
      </c>
      <c r="G94" s="138" t="s">
        <v>717</v>
      </c>
      <c r="H94" s="77"/>
      <c r="I94" s="141">
        <v>5</v>
      </c>
      <c r="J94" s="142"/>
      <c r="K94" s="142">
        <v>5</v>
      </c>
      <c r="L94" s="144">
        <v>5</v>
      </c>
      <c r="M94" s="144">
        <v>5</v>
      </c>
      <c r="N94" s="142">
        <v>5</v>
      </c>
      <c r="O94" s="144">
        <v>5</v>
      </c>
      <c r="P94" s="142"/>
      <c r="Q94" s="142"/>
      <c r="R94" s="142"/>
      <c r="S94" s="142">
        <v>5</v>
      </c>
      <c r="T94" s="142">
        <v>5</v>
      </c>
    </row>
    <row r="95" spans="1:20" s="79" customFormat="1" ht="409.5" x14ac:dyDescent="0.25">
      <c r="A95" s="78" t="str">
        <f>Evaluation!A79</f>
        <v>Customization Support</v>
      </c>
      <c r="B95" s="78" t="str">
        <f>Evaluation!B79</f>
        <v>Does the application framework support custom objects, functions and methods?</v>
      </c>
      <c r="C95" s="78" t="str">
        <f>Evaluation!C79</f>
        <v>5 =Yes, Supported by application framework and vendor support assured
3 =Yes, Supported by application framework, but vendor does not extend support for custom objects and functions
0 =No, application does not support custom objects</v>
      </c>
      <c r="D95" s="179">
        <f>Scoring!E94</f>
        <v>0.15</v>
      </c>
      <c r="E95" s="143">
        <v>5</v>
      </c>
      <c r="F95" s="132">
        <f t="shared" si="1"/>
        <v>4.5</v>
      </c>
      <c r="G95" s="138" t="s">
        <v>718</v>
      </c>
      <c r="H95" s="77"/>
      <c r="I95" s="141">
        <v>3</v>
      </c>
      <c r="J95" s="142"/>
      <c r="K95" s="144">
        <v>5</v>
      </c>
      <c r="L95" s="144">
        <v>5</v>
      </c>
      <c r="M95" s="144">
        <v>5</v>
      </c>
      <c r="N95" s="142">
        <v>5</v>
      </c>
      <c r="O95" s="144">
        <v>5</v>
      </c>
      <c r="P95" s="142"/>
      <c r="Q95" s="142"/>
      <c r="R95" s="142"/>
      <c r="S95" s="142">
        <v>3</v>
      </c>
      <c r="T95" s="142">
        <v>5</v>
      </c>
    </row>
    <row r="96" spans="1:20" s="79" customFormat="1" ht="153" x14ac:dyDescent="0.25">
      <c r="A96" s="78" t="str">
        <f>Evaluation!A80</f>
        <v>API Integration</v>
      </c>
      <c r="B96" s="78" t="str">
        <f>Evaluation!B80</f>
        <v>What API or middleware does it use for integration between system?</v>
      </c>
      <c r="C96" s="78" t="str">
        <f>Evaluation!C80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6" s="179">
        <f>Scoring!E95</f>
        <v>0.15</v>
      </c>
      <c r="E96" s="143">
        <v>5</v>
      </c>
      <c r="F96" s="132">
        <f t="shared" si="1"/>
        <v>4.75</v>
      </c>
      <c r="G96" s="138" t="s">
        <v>719</v>
      </c>
      <c r="H96" s="77"/>
      <c r="I96" s="141">
        <v>5</v>
      </c>
      <c r="J96" s="142"/>
      <c r="K96" s="144">
        <v>5</v>
      </c>
      <c r="L96" s="144">
        <v>5</v>
      </c>
      <c r="M96" s="144">
        <v>4</v>
      </c>
      <c r="N96" s="142">
        <v>5</v>
      </c>
      <c r="O96" s="144">
        <v>4</v>
      </c>
      <c r="P96" s="142"/>
      <c r="Q96" s="142"/>
      <c r="R96" s="142"/>
      <c r="S96" s="142">
        <v>5</v>
      </c>
      <c r="T96" s="142">
        <v>5</v>
      </c>
    </row>
    <row r="97" spans="1:20" s="79" customFormat="1" ht="357" x14ac:dyDescent="0.25">
      <c r="A97" s="78" t="str">
        <f>Evaluation!A81</f>
        <v>Receive /send  task Information from multiple systems</v>
      </c>
      <c r="B97" s="78" t="str">
        <f>Evaluation!B81</f>
        <v>Does the application have the ability to receive /send  task information from multiple systems (e.g. SAP, CIS, OMS)?</v>
      </c>
      <c r="C97" s="78" t="str">
        <f>Evaluation!C81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7" s="179">
        <f>Scoring!E96</f>
        <v>0.05</v>
      </c>
      <c r="E97" s="145">
        <v>4</v>
      </c>
      <c r="F97" s="132">
        <f t="shared" si="1"/>
        <v>4.25</v>
      </c>
      <c r="G97" s="157" t="s">
        <v>720</v>
      </c>
      <c r="H97" s="77"/>
      <c r="I97" s="141">
        <v>5</v>
      </c>
      <c r="J97" s="142"/>
      <c r="K97" s="144">
        <v>4</v>
      </c>
      <c r="L97" s="144">
        <v>4</v>
      </c>
      <c r="M97" s="144">
        <v>4</v>
      </c>
      <c r="N97" s="142">
        <v>4</v>
      </c>
      <c r="O97" s="144">
        <v>4</v>
      </c>
      <c r="P97" s="142"/>
      <c r="Q97" s="142"/>
      <c r="R97" s="142"/>
      <c r="S97" s="142">
        <v>4</v>
      </c>
      <c r="T97" s="142">
        <v>5</v>
      </c>
    </row>
    <row r="98" spans="1:20" s="79" customFormat="1" ht="76.5" x14ac:dyDescent="0.25">
      <c r="A98" s="78" t="str">
        <f>Evaluation!A82</f>
        <v>Integration with Customer Interaction/Messaging Systems</v>
      </c>
      <c r="B98" s="78" t="str">
        <f>Evaluation!B82</f>
        <v>Does the application have the ability to integrate seamlessly with notification systems?</v>
      </c>
      <c r="C98" s="78" t="str">
        <f>Evaluation!C82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8" s="179">
        <f>Scoring!E97</f>
        <v>0.05</v>
      </c>
      <c r="E98" s="143">
        <v>4</v>
      </c>
      <c r="F98" s="132">
        <f t="shared" si="1"/>
        <v>4.125</v>
      </c>
      <c r="G98" s="138" t="s">
        <v>721</v>
      </c>
      <c r="H98" s="77"/>
      <c r="I98" s="141">
        <v>5</v>
      </c>
      <c r="J98" s="142"/>
      <c r="K98" s="144">
        <v>4</v>
      </c>
      <c r="L98" s="144">
        <v>4</v>
      </c>
      <c r="M98" s="144">
        <v>4</v>
      </c>
      <c r="N98" s="142">
        <v>4</v>
      </c>
      <c r="O98" s="144">
        <v>4</v>
      </c>
      <c r="P98" s="142"/>
      <c r="Q98" s="142"/>
      <c r="R98" s="142"/>
      <c r="S98" s="142">
        <v>3</v>
      </c>
      <c r="T98" s="142">
        <v>5</v>
      </c>
    </row>
    <row r="99" spans="1:20" s="79" customFormat="1" collapsed="1" x14ac:dyDescent="0.25">
      <c r="A99" s="88" t="str">
        <f>Evaluation!A83</f>
        <v>License Model</v>
      </c>
      <c r="B99" s="88"/>
      <c r="C99" s="88"/>
      <c r="D99" s="67">
        <f>Scoring!D98</f>
        <v>0.05</v>
      </c>
      <c r="E99" s="158"/>
      <c r="F99" s="132"/>
      <c r="G99" s="156"/>
      <c r="H99" s="75"/>
      <c r="I99" s="141"/>
      <c r="J99" s="142"/>
      <c r="K99" s="142"/>
      <c r="L99" s="142"/>
      <c r="M99" s="141"/>
      <c r="N99" s="142"/>
      <c r="O99" s="141"/>
      <c r="P99" s="142"/>
      <c r="Q99" s="142"/>
      <c r="R99" s="142"/>
      <c r="S99" s="142"/>
      <c r="T99" s="142"/>
    </row>
    <row r="100" spans="1:20" s="79" customFormat="1" ht="76.5" x14ac:dyDescent="0.25">
      <c r="A100" s="78" t="str">
        <f>Evaluation!A84</f>
        <v>License model for Cloud</v>
      </c>
      <c r="B100" s="78" t="str">
        <f>Evaluation!B84</f>
        <v>How is your product licensed as a cloud based offering?</v>
      </c>
      <c r="C100" s="78" t="str">
        <f>Evaluation!C84</f>
        <v>5= Licenses embrace a cloud based pay-as-you-go model based either on transaction usage or active users per month
2 = Licenses are provided on volume based licensing (e.g. Splunk or Heroku style licensing)
1 = Licenses are provided based on a per CPU core offering
0 = License model not provided</v>
      </c>
      <c r="D100" s="179">
        <f>Scoring!E99</f>
        <v>0.2</v>
      </c>
      <c r="E100" s="143">
        <v>5</v>
      </c>
      <c r="F100" s="132">
        <f t="shared" si="1"/>
        <v>5</v>
      </c>
      <c r="G100" s="138" t="s">
        <v>722</v>
      </c>
      <c r="H100" s="76"/>
      <c r="I100" s="141">
        <v>5</v>
      </c>
      <c r="J100" s="142"/>
      <c r="K100" s="144">
        <v>5</v>
      </c>
      <c r="L100" s="144">
        <v>5</v>
      </c>
      <c r="M100" s="144">
        <v>5</v>
      </c>
      <c r="N100" s="142">
        <v>5</v>
      </c>
      <c r="O100" s="144">
        <v>5</v>
      </c>
      <c r="P100" s="142"/>
      <c r="Q100" s="142"/>
      <c r="R100" s="142"/>
      <c r="S100" s="142"/>
      <c r="T100" s="142">
        <v>5</v>
      </c>
    </row>
    <row r="101" spans="1:20" s="79" customFormat="1" ht="38.25" x14ac:dyDescent="0.25">
      <c r="A101" s="78" t="str">
        <f>Evaluation!A85</f>
        <v>License model for cloud overage</v>
      </c>
      <c r="B101" s="78" t="str">
        <f>Evaluation!B85</f>
        <v xml:space="preserve">How is overage monitored and priced? </v>
      </c>
      <c r="C101" s="78" t="str">
        <f>Evaluation!C85</f>
        <v>5 - Charged in same rate of base charge
0 - Charged in separate higher rate</v>
      </c>
      <c r="D101" s="179">
        <f>Scoring!E100</f>
        <v>0.2</v>
      </c>
      <c r="E101" s="143">
        <v>5</v>
      </c>
      <c r="F101" s="132">
        <f t="shared" si="1"/>
        <v>5</v>
      </c>
      <c r="G101" s="138" t="s">
        <v>723</v>
      </c>
      <c r="H101" s="76"/>
      <c r="I101" s="141">
        <v>5</v>
      </c>
      <c r="J101" s="142"/>
      <c r="K101" s="144">
        <v>5</v>
      </c>
      <c r="L101" s="144">
        <v>5</v>
      </c>
      <c r="M101" s="144">
        <v>5</v>
      </c>
      <c r="N101" s="142">
        <v>5</v>
      </c>
      <c r="O101" s="144">
        <v>5</v>
      </c>
      <c r="P101" s="142"/>
      <c r="Q101" s="142"/>
      <c r="R101" s="142"/>
      <c r="S101" s="142"/>
      <c r="T101" s="142">
        <v>5</v>
      </c>
    </row>
    <row r="102" spans="1:20" s="79" customFormat="1" ht="25.5" x14ac:dyDescent="0.25">
      <c r="A102" s="78" t="str">
        <f>Evaluation!A86</f>
        <v>License model on tenancy</v>
      </c>
      <c r="B102" s="78" t="str">
        <f>Evaluation!B86</f>
        <v>Does the SaaS model support single-tenant or multi-tenant? If both are supported, is it charged separately?</v>
      </c>
      <c r="C102" s="78" t="str">
        <f>Evaluation!C86</f>
        <v>5 - Multi Tenant
0  - Single tenant</v>
      </c>
      <c r="D102" s="179">
        <f>Scoring!E101</f>
        <v>0.2</v>
      </c>
      <c r="E102" s="143">
        <v>5</v>
      </c>
      <c r="F102" s="132">
        <f t="shared" si="1"/>
        <v>5</v>
      </c>
      <c r="G102" s="138" t="s">
        <v>724</v>
      </c>
      <c r="H102" s="76"/>
      <c r="I102" s="141">
        <v>5</v>
      </c>
      <c r="J102" s="142"/>
      <c r="K102" s="144">
        <v>5</v>
      </c>
      <c r="L102" s="144">
        <v>5</v>
      </c>
      <c r="M102" s="144">
        <v>5</v>
      </c>
      <c r="N102" s="142">
        <v>5</v>
      </c>
      <c r="O102" s="144">
        <v>5</v>
      </c>
      <c r="P102" s="142"/>
      <c r="Q102" s="142"/>
      <c r="R102" s="142"/>
      <c r="S102" s="142"/>
      <c r="T102" s="142">
        <v>5</v>
      </c>
    </row>
    <row r="103" spans="1:20" s="79" customFormat="1" ht="76.5" x14ac:dyDescent="0.25">
      <c r="A103" s="78" t="str">
        <f>Evaluation!A87</f>
        <v>License impact on interface</v>
      </c>
      <c r="B103" s="78" t="str">
        <f>Evaluation!B87</f>
        <v xml:space="preserve">Is there a cost impact on the integration data transfers volume, scheduling load, interface count etc.? Is there any higher cap on the interface data volume, interface count? </v>
      </c>
      <c r="C103" s="78" t="str">
        <f>Evaluation!C87</f>
        <v xml:space="preserve">5- No impact
1 - Yes after the cap
0 - Yes it is directly proportion to the number of interface, volume etc.
 </v>
      </c>
      <c r="D103" s="179">
        <f>Scoring!E102</f>
        <v>0.15</v>
      </c>
      <c r="E103" s="145">
        <v>5</v>
      </c>
      <c r="F103" s="132">
        <f t="shared" si="1"/>
        <v>5</v>
      </c>
      <c r="G103" s="139" t="s">
        <v>725</v>
      </c>
      <c r="H103" s="76"/>
      <c r="I103" s="141">
        <v>5</v>
      </c>
      <c r="J103" s="142"/>
      <c r="K103" s="144">
        <v>5</v>
      </c>
      <c r="L103" s="144">
        <v>5</v>
      </c>
      <c r="M103" s="144">
        <v>5</v>
      </c>
      <c r="N103" s="142">
        <v>5</v>
      </c>
      <c r="O103" s="144">
        <v>5</v>
      </c>
      <c r="P103" s="142"/>
      <c r="Q103" s="142"/>
      <c r="R103" s="142"/>
      <c r="S103" s="142"/>
      <c r="T103" s="142">
        <v>5</v>
      </c>
    </row>
    <row r="104" spans="1:20" s="79" customFormat="1" ht="25.5" x14ac:dyDescent="0.25">
      <c r="A104" s="78" t="str">
        <f>Evaluation!A88</f>
        <v>Licensing for third party components</v>
      </c>
      <c r="B104" s="78" t="str">
        <f>Evaluation!B88</f>
        <v>Does the vendor supply licenses for any third party components required by the application or is PG&amp;E responsible for those?</v>
      </c>
      <c r="C104" s="78" t="str">
        <f>Evaluation!C88</f>
        <v>5=vendor supplies all required licenses, or no third party licences required
0=PG&amp;E needs provide licenses</v>
      </c>
      <c r="D104" s="179">
        <f>Scoring!E103</f>
        <v>0.15</v>
      </c>
      <c r="E104" s="145">
        <v>0</v>
      </c>
      <c r="F104" s="132">
        <f t="shared" si="1"/>
        <v>0</v>
      </c>
      <c r="G104" s="139" t="s">
        <v>726</v>
      </c>
      <c r="H104" s="76"/>
      <c r="I104" s="141">
        <v>0</v>
      </c>
      <c r="J104" s="142"/>
      <c r="K104" s="144">
        <v>0</v>
      </c>
      <c r="L104" s="144">
        <v>0</v>
      </c>
      <c r="M104" s="144">
        <v>0</v>
      </c>
      <c r="N104" s="142">
        <v>0</v>
      </c>
      <c r="O104" s="144">
        <v>0</v>
      </c>
      <c r="P104" s="142"/>
      <c r="Q104" s="142"/>
      <c r="R104" s="142"/>
      <c r="S104" s="142"/>
      <c r="T104" s="142">
        <v>0</v>
      </c>
    </row>
    <row r="105" spans="1:20" s="79" customFormat="1" ht="51" x14ac:dyDescent="0.25">
      <c r="A105" s="78" t="str">
        <f>Evaluation!A89</f>
        <v>License model for Field Device Components</v>
      </c>
      <c r="B105" s="78" t="str">
        <f>Evaluation!B89</f>
        <v>Are the licenses for Field Device Components named, concurrent, field technician based, or number of mobile device based?</v>
      </c>
      <c r="C105" s="78" t="str">
        <f>Evaluation!C89</f>
        <v>5=  Licenses are by number of transactions, or no third party licences required
3 = Licenses are number of concurrent Field Technicians
2 = Licenses are number of Field Technicians registered
0 = Licenses are number of mobile devices</v>
      </c>
      <c r="D105" s="179">
        <f>Scoring!E104</f>
        <v>0.1</v>
      </c>
      <c r="E105" s="146">
        <v>2</v>
      </c>
      <c r="F105" s="132">
        <f t="shared" si="1"/>
        <v>2</v>
      </c>
      <c r="G105" s="140" t="s">
        <v>727</v>
      </c>
      <c r="H105" s="76"/>
      <c r="I105" s="141">
        <v>2</v>
      </c>
      <c r="J105" s="142"/>
      <c r="K105" s="144">
        <v>2</v>
      </c>
      <c r="L105" s="144">
        <v>2</v>
      </c>
      <c r="M105" s="144">
        <v>2</v>
      </c>
      <c r="N105" s="142">
        <v>2</v>
      </c>
      <c r="O105" s="144">
        <v>2</v>
      </c>
      <c r="P105" s="142"/>
      <c r="Q105" s="142"/>
      <c r="R105" s="142"/>
      <c r="S105" s="142"/>
      <c r="T105" s="142">
        <v>2</v>
      </c>
    </row>
    <row r="106" spans="1:20" s="79" customFormat="1" collapsed="1" x14ac:dyDescent="0.25">
      <c r="A106" s="88" t="str">
        <f>Evaluation!A90</f>
        <v>Support  Model</v>
      </c>
      <c r="B106" s="88"/>
      <c r="C106" s="88"/>
      <c r="D106" s="67">
        <f>Scoring!D105</f>
        <v>0.05</v>
      </c>
      <c r="E106" s="155"/>
      <c r="F106" s="155"/>
      <c r="G106" s="156"/>
      <c r="H106" s="74"/>
      <c r="I106" s="141"/>
      <c r="J106" s="142"/>
      <c r="K106" s="142"/>
      <c r="L106" s="142"/>
      <c r="M106" s="142"/>
      <c r="N106" s="142"/>
      <c r="O106" s="142"/>
      <c r="P106" s="142"/>
      <c r="Q106" s="142"/>
      <c r="R106" s="142"/>
      <c r="S106" s="142"/>
      <c r="T106" s="142"/>
    </row>
    <row r="107" spans="1:20" s="79" customFormat="1" ht="409.5" x14ac:dyDescent="0.25">
      <c r="A107" s="78" t="str">
        <f>Evaluation!A91</f>
        <v>Existing Known Issues</v>
      </c>
      <c r="B107" s="78" t="str">
        <f>Evaluation!B91</f>
        <v>Does the application platform have known limitations or bugs that could impact production deployment</v>
      </c>
      <c r="C107" s="78" t="str">
        <f>Evaluation!C91</f>
        <v>5=Existing issues identified
3=Issues identifies but fixes in progress
0=No issues</v>
      </c>
      <c r="D107" s="179">
        <f>Scoring!E106</f>
        <v>0.5</v>
      </c>
      <c r="E107" s="143">
        <v>5</v>
      </c>
      <c r="F107" s="132">
        <f t="shared" si="1"/>
        <v>4.7142857142857144</v>
      </c>
      <c r="G107" s="138" t="s">
        <v>728</v>
      </c>
      <c r="H107" s="76"/>
      <c r="I107" s="141">
        <v>5</v>
      </c>
      <c r="J107" s="142"/>
      <c r="K107" s="144">
        <v>5</v>
      </c>
      <c r="L107" s="144">
        <v>3</v>
      </c>
      <c r="M107" s="144">
        <v>5</v>
      </c>
      <c r="N107" s="142">
        <v>5</v>
      </c>
      <c r="O107" s="144">
        <v>5</v>
      </c>
      <c r="P107" s="142"/>
      <c r="Q107" s="142"/>
      <c r="R107" s="142"/>
      <c r="S107" s="142"/>
      <c r="T107" s="142">
        <v>5</v>
      </c>
    </row>
    <row r="108" spans="1:20" s="79" customFormat="1" ht="204" x14ac:dyDescent="0.25">
      <c r="A108" s="78" t="str">
        <f>Evaluation!A92</f>
        <v>User Groups</v>
      </c>
      <c r="B108" s="78" t="str">
        <f>Evaluation!B92</f>
        <v>Do you have a formal User Group? Does this group contribute ideas, etc. to your product development plans? How are your User Groups organized? Do you have User Group representation in San Francisco?</v>
      </c>
      <c r="C108" s="78" t="str">
        <f>Evaluation!C92</f>
        <v>5 = Product communities and user group exists and very active, with even, workshops and active discussion forums, major community exist in San Francisco
3 = Product group exists through forums and developer communities 
1 = No established user groups</v>
      </c>
      <c r="D108" s="179">
        <f>Scoring!E107</f>
        <v>0.5</v>
      </c>
      <c r="E108" s="143">
        <v>5</v>
      </c>
      <c r="F108" s="132">
        <f t="shared" si="1"/>
        <v>5</v>
      </c>
      <c r="G108" s="138" t="s">
        <v>729</v>
      </c>
      <c r="H108" s="76"/>
      <c r="I108" s="141">
        <v>5</v>
      </c>
      <c r="J108" s="142"/>
      <c r="K108" s="144">
        <v>5</v>
      </c>
      <c r="L108" s="144">
        <v>5</v>
      </c>
      <c r="M108" s="144">
        <v>5</v>
      </c>
      <c r="N108" s="142">
        <v>5</v>
      </c>
      <c r="O108" s="144">
        <v>5</v>
      </c>
      <c r="P108" s="142"/>
      <c r="Q108" s="142"/>
      <c r="R108" s="142"/>
      <c r="S108" s="142"/>
      <c r="T108" s="142">
        <v>5</v>
      </c>
    </row>
    <row r="109" spans="1:20" x14ac:dyDescent="0.2">
      <c r="A109" s="54" t="str">
        <f>Evaluation!A93</f>
        <v>Functional</v>
      </c>
      <c r="B109" s="54"/>
      <c r="C109" s="54"/>
      <c r="D109" s="65">
        <f>Scoring!C108</f>
        <v>0.4</v>
      </c>
      <c r="E109" s="159"/>
      <c r="F109" s="132"/>
      <c r="G109" s="160"/>
      <c r="H109" s="54"/>
      <c r="I109" s="141"/>
      <c r="J109" s="142"/>
      <c r="K109" s="142"/>
      <c r="L109" s="142"/>
      <c r="M109" s="142"/>
      <c r="N109" s="142"/>
      <c r="O109" s="142"/>
      <c r="P109" s="142"/>
      <c r="Q109" s="142"/>
      <c r="R109" s="142"/>
      <c r="S109" s="142"/>
      <c r="T109" s="142"/>
    </row>
    <row r="110" spans="1:20" s="79" customFormat="1" collapsed="1" x14ac:dyDescent="0.25">
      <c r="A110" s="88" t="str">
        <f>Evaluation!A94</f>
        <v>Planning - Identify Known Work</v>
      </c>
      <c r="B110" s="88"/>
      <c r="C110" s="88"/>
      <c r="D110" s="67">
        <f>Scoring!D109</f>
        <v>0.05</v>
      </c>
      <c r="E110" s="158"/>
      <c r="F110" s="132"/>
      <c r="G110" s="156"/>
      <c r="H110" s="75"/>
      <c r="I110" s="141"/>
      <c r="J110" s="142"/>
      <c r="K110" s="142"/>
      <c r="L110" s="142"/>
      <c r="M110" s="142"/>
      <c r="N110" s="142"/>
      <c r="O110" s="142"/>
      <c r="P110" s="142"/>
      <c r="Q110" s="142"/>
      <c r="R110" s="142"/>
      <c r="S110" s="142"/>
      <c r="T110" s="142"/>
    </row>
    <row r="111" spans="1:20" s="79" customFormat="1" ht="76.5" x14ac:dyDescent="0.25">
      <c r="A111" s="78" t="str">
        <f>Evaluation!A95</f>
        <v>Override, Auditing, and Super User Functionality</v>
      </c>
      <c r="B111" s="78" t="str">
        <f>Evaluation!B95</f>
        <v>Does the application have the ability to return a list of work that is immediate and dispatch it?  Does the application allow manual overrides and manual changes?</v>
      </c>
      <c r="C111" s="78" t="str">
        <f>Evaluation!C95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1" s="179">
        <f>Scoring!E110</f>
        <v>0.25</v>
      </c>
      <c r="E111" s="143">
        <v>5</v>
      </c>
      <c r="F111" s="132">
        <f t="shared" si="1"/>
        <v>4.166666666666667</v>
      </c>
      <c r="G111" s="138" t="s">
        <v>730</v>
      </c>
      <c r="H111" s="58"/>
      <c r="I111" s="141">
        <v>5</v>
      </c>
      <c r="J111" s="142">
        <v>3</v>
      </c>
      <c r="K111" s="142"/>
      <c r="L111" s="142"/>
      <c r="M111" s="142">
        <v>5</v>
      </c>
      <c r="N111" s="142"/>
      <c r="O111" s="142"/>
      <c r="P111" s="142">
        <v>3</v>
      </c>
      <c r="Q111" s="162">
        <v>4</v>
      </c>
      <c r="R111" s="142"/>
      <c r="S111" s="142"/>
      <c r="T111" s="142">
        <v>5</v>
      </c>
    </row>
    <row r="112" spans="1:20" s="79" customFormat="1" ht="293.25" x14ac:dyDescent="0.25">
      <c r="A112" s="78" t="str">
        <f>Evaluation!A96</f>
        <v>Authorization using Role Based Access Control (RBAC) on Functionality and Data</v>
      </c>
      <c r="B112" s="78" t="str">
        <f>Evaluation!B96</f>
        <v>Does the application have the ability to provide role based access for application and data? Can the application restrict view and edit rights based on individual role? Example: Tree Crew cannot reassign project to pre-inspection.
Does the application support definition of roles like Planners, Supervisors, DMS, Tree Crews, Pre Inspectors, field workers etc. with specific set of access to application and data?</v>
      </c>
      <c r="C112" s="78" t="str">
        <f>Evaluation!C96</f>
        <v>5 =Yes, supports role based access to application (screen, tab, field) and data restrictions ( service territory based)
3 =Yes, supports application level role based access and data restrictions
2 =Yes, supports application level role based access
0 =No, not supported</v>
      </c>
      <c r="D112" s="179">
        <f>Scoring!E111</f>
        <v>0.25</v>
      </c>
      <c r="E112" s="143">
        <v>5</v>
      </c>
      <c r="F112" s="132">
        <f t="shared" si="1"/>
        <v>4.666666666666667</v>
      </c>
      <c r="G112" s="154" t="s">
        <v>687</v>
      </c>
      <c r="H112" s="58"/>
      <c r="I112" s="141">
        <v>5</v>
      </c>
      <c r="J112" s="142">
        <v>3</v>
      </c>
      <c r="K112" s="142"/>
      <c r="L112" s="142"/>
      <c r="M112" s="142">
        <v>5</v>
      </c>
      <c r="N112" s="142"/>
      <c r="O112" s="142"/>
      <c r="P112" s="142">
        <v>5</v>
      </c>
      <c r="Q112" s="162">
        <v>5</v>
      </c>
      <c r="R112" s="142"/>
      <c r="S112" s="142"/>
      <c r="T112" s="142">
        <v>5</v>
      </c>
    </row>
    <row r="113" spans="1:20" s="79" customFormat="1" ht="51" x14ac:dyDescent="0.25">
      <c r="A113" s="78" t="str">
        <f>Evaluation!A97</f>
        <v>Pre-configured solution/ templates</v>
      </c>
      <c r="B113" s="78" t="str">
        <f>Evaluation!B97</f>
        <v>Does the application come with pre-built solutions or templates for task completion and user experience scenarios? Does the application provide a pre-designed workflow that can mimic existing  VM processes and specific roles/activities?</v>
      </c>
      <c r="C113" s="78" t="str">
        <f>Evaluation!C97</f>
        <v>5 = Yes, solution is preconfigured with required roles, work rules and scheduling policies etc. which may be tweaked based on business needs
0 = No, Not supported</v>
      </c>
      <c r="D113" s="179">
        <f>Scoring!E112</f>
        <v>0.25</v>
      </c>
      <c r="E113" s="143">
        <v>5</v>
      </c>
      <c r="F113" s="132">
        <f t="shared" si="1"/>
        <v>4.666666666666667</v>
      </c>
      <c r="G113" s="138" t="s">
        <v>731</v>
      </c>
      <c r="H113" s="58"/>
      <c r="I113" s="141">
        <v>5</v>
      </c>
      <c r="J113" s="142">
        <v>3</v>
      </c>
      <c r="K113" s="142"/>
      <c r="L113" s="142"/>
      <c r="M113" s="142">
        <v>5</v>
      </c>
      <c r="N113" s="142"/>
      <c r="O113" s="142"/>
      <c r="P113" s="142">
        <v>5</v>
      </c>
      <c r="Q113" s="162">
        <v>5</v>
      </c>
      <c r="R113" s="142"/>
      <c r="S113" s="142"/>
      <c r="T113" s="142">
        <v>5</v>
      </c>
    </row>
    <row r="114" spans="1:20" s="79" customFormat="1" ht="382.5" x14ac:dyDescent="0.25">
      <c r="A114" s="78" t="str">
        <f>Evaluation!A98</f>
        <v>Create multiple task/workflow types</v>
      </c>
      <c r="B114" s="78" t="str">
        <f>Evaluation!B98</f>
        <v>Does the application have the ability to create multiple task/workflow types (e.g. Planned, Emergency, tag, exceptions)? Does the application have the ability to create new task/workflow templates for each task type?</v>
      </c>
      <c r="C114" s="78" t="str">
        <f>Evaluation!C98</f>
        <v>5=Supports the creation of multiple task and workflow types and new templates can be created.
2=Supports the creation of multiple task and workflow types
1=No</v>
      </c>
      <c r="D114" s="179">
        <f>Scoring!E113</f>
        <v>0.25</v>
      </c>
      <c r="E114" s="143">
        <v>5</v>
      </c>
      <c r="F114" s="132">
        <f t="shared" si="1"/>
        <v>4.833333333333333</v>
      </c>
      <c r="G114" s="138" t="s">
        <v>732</v>
      </c>
      <c r="H114" s="76"/>
      <c r="I114" s="141">
        <v>5</v>
      </c>
      <c r="J114" s="142">
        <v>4</v>
      </c>
      <c r="K114" s="142"/>
      <c r="L114" s="142"/>
      <c r="M114" s="142">
        <v>5</v>
      </c>
      <c r="N114" s="142"/>
      <c r="O114" s="142"/>
      <c r="P114" s="142">
        <v>5</v>
      </c>
      <c r="Q114" s="162">
        <v>5</v>
      </c>
      <c r="R114" s="142"/>
      <c r="S114" s="142"/>
      <c r="T114" s="142">
        <v>5</v>
      </c>
    </row>
    <row r="115" spans="1:20" s="79" customFormat="1" collapsed="1" x14ac:dyDescent="0.25">
      <c r="A115" s="88" t="str">
        <f>Evaluation!A99</f>
        <v>Planning - View Work</v>
      </c>
      <c r="B115" s="88"/>
      <c r="C115" s="88"/>
      <c r="D115" s="67">
        <f>Scoring!D114</f>
        <v>0.1</v>
      </c>
      <c r="E115" s="158"/>
      <c r="F115" s="132"/>
      <c r="G115" s="156"/>
      <c r="H115" s="75"/>
      <c r="I115" s="141"/>
      <c r="J115" s="142"/>
      <c r="K115" s="142"/>
      <c r="L115" s="142"/>
      <c r="M115" s="142"/>
      <c r="N115" s="142"/>
      <c r="O115" s="142"/>
      <c r="P115" s="142"/>
      <c r="Q115" s="142" t="s">
        <v>563</v>
      </c>
      <c r="R115" s="142"/>
      <c r="S115" s="142"/>
      <c r="T115" s="142"/>
    </row>
    <row r="116" spans="1:20" s="79" customFormat="1" ht="216.75" x14ac:dyDescent="0.25">
      <c r="A116" s="78" t="str">
        <f>Evaluation!A100</f>
        <v>See all work / ready for field work</v>
      </c>
      <c r="B116" s="78" t="str">
        <f>Evaluation!B100</f>
        <v>Does the application have the ability to see all work needed to be planned?  How does the application make it ready for field work?</v>
      </c>
      <c r="C116" s="78" t="str">
        <f>Evaluation!C100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6" s="179">
        <f>Scoring!E115</f>
        <v>0.3</v>
      </c>
      <c r="E116" s="143">
        <v>5</v>
      </c>
      <c r="F116" s="132">
        <f t="shared" si="1"/>
        <v>4.666666666666667</v>
      </c>
      <c r="G116" s="138" t="s">
        <v>733</v>
      </c>
      <c r="H116" s="76"/>
      <c r="I116" s="141">
        <v>5</v>
      </c>
      <c r="J116" s="142">
        <v>3</v>
      </c>
      <c r="K116" s="142"/>
      <c r="L116" s="142"/>
      <c r="M116" s="142">
        <v>5</v>
      </c>
      <c r="N116" s="142"/>
      <c r="O116" s="142"/>
      <c r="P116" s="142">
        <v>5</v>
      </c>
      <c r="Q116" s="162">
        <v>5</v>
      </c>
      <c r="R116" s="142"/>
      <c r="S116" s="142"/>
      <c r="T116" s="142">
        <v>5</v>
      </c>
    </row>
    <row r="117" spans="1:20" s="79" customFormat="1" ht="114.75" x14ac:dyDescent="0.25">
      <c r="A117" s="78" t="str">
        <f>Evaluation!A101</f>
        <v xml:space="preserve">Contractor Address Book Management </v>
      </c>
      <c r="B117" s="78" t="str">
        <f>Evaluation!B101</f>
        <v>Does the application allow for contractor management and integrate with other contractor management applications?  If so, how?</v>
      </c>
      <c r="C117" s="78" t="str">
        <f>Evaluation!C101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7" s="179">
        <f>Scoring!E116</f>
        <v>0.05</v>
      </c>
      <c r="E117" s="143">
        <v>5</v>
      </c>
      <c r="F117" s="132">
        <f t="shared" si="1"/>
        <v>3.1666666666666665</v>
      </c>
      <c r="G117" s="138" t="s">
        <v>734</v>
      </c>
      <c r="H117" s="76"/>
      <c r="I117" s="141">
        <v>5</v>
      </c>
      <c r="J117" s="142">
        <v>3</v>
      </c>
      <c r="K117" s="142"/>
      <c r="L117" s="142"/>
      <c r="M117" s="142">
        <v>4</v>
      </c>
      <c r="N117" s="142"/>
      <c r="O117" s="142"/>
      <c r="P117" s="142">
        <v>3</v>
      </c>
      <c r="Q117" s="162">
        <v>3</v>
      </c>
      <c r="R117" s="142"/>
      <c r="S117" s="142"/>
      <c r="T117" s="142">
        <v>1</v>
      </c>
    </row>
    <row r="118" spans="1:20" s="79" customFormat="1" ht="76.5" x14ac:dyDescent="0.25">
      <c r="A118" s="78" t="str">
        <f>Evaluation!A102</f>
        <v>Create Work Packages</v>
      </c>
      <c r="B118" s="78" t="str">
        <f>Evaluation!B102</f>
        <v>Does the application have the ability to create work packages?  Does the application provide guided data entry?  Does the application allow the user to attach relevant documents and completion forms?  What type of loading features are available? "If yes, can we add a QA level post work package creation?"</v>
      </c>
      <c r="C118" s="78" t="str">
        <f>Evaluation!C102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8" s="179">
        <f>Scoring!E117</f>
        <v>0.25</v>
      </c>
      <c r="E118" s="143">
        <v>5</v>
      </c>
      <c r="F118" s="132">
        <f t="shared" si="1"/>
        <v>4.666666666666667</v>
      </c>
      <c r="G118" s="138" t="s">
        <v>735</v>
      </c>
      <c r="H118" s="76"/>
      <c r="I118" s="141">
        <v>5</v>
      </c>
      <c r="J118" s="142">
        <v>3</v>
      </c>
      <c r="K118" s="142"/>
      <c r="L118" s="142"/>
      <c r="M118" s="142">
        <v>5</v>
      </c>
      <c r="N118" s="142"/>
      <c r="O118" s="142"/>
      <c r="P118" s="142">
        <v>5</v>
      </c>
      <c r="Q118" s="162">
        <v>5</v>
      </c>
      <c r="R118" s="142"/>
      <c r="S118" s="142"/>
      <c r="T118" s="142">
        <v>5</v>
      </c>
    </row>
    <row r="119" spans="1:20" s="79" customFormat="1" ht="165.75" x14ac:dyDescent="0.25">
      <c r="A119" s="78" t="str">
        <f>Evaluation!A103</f>
        <v>Configuration Capability</v>
      </c>
      <c r="B119" s="78" t="str">
        <f>Evaluation!B103</f>
        <v>Does application support configuration of different data capture forms and checklist? Can we change the way the work is displayed? Can we make minor changes to drop down selections and fields independently or do we need vendor support to change once configured?</v>
      </c>
      <c r="C119" s="78" t="str">
        <f>Evaluation!C103</f>
        <v>5 = Yes, application enable UI based configuration of apps by business
3 = Yes, application support UI changes through editing of configuration files
2 = No, need additional tools to design new forms
0 = no, not supported</v>
      </c>
      <c r="D119" s="179">
        <f>Scoring!E118</f>
        <v>0.1</v>
      </c>
      <c r="E119" s="143">
        <v>5</v>
      </c>
      <c r="F119" s="132">
        <f t="shared" si="1"/>
        <v>4.333333333333333</v>
      </c>
      <c r="G119" s="138" t="s">
        <v>736</v>
      </c>
      <c r="H119" s="76"/>
      <c r="I119" s="141">
        <v>3</v>
      </c>
      <c r="J119" s="142">
        <v>3</v>
      </c>
      <c r="K119" s="142"/>
      <c r="L119" s="142"/>
      <c r="M119" s="142">
        <v>5</v>
      </c>
      <c r="N119" s="142"/>
      <c r="O119" s="142"/>
      <c r="P119" s="142">
        <v>5</v>
      </c>
      <c r="Q119" s="162">
        <v>5</v>
      </c>
      <c r="R119" s="142"/>
      <c r="S119" s="142"/>
      <c r="T119" s="142">
        <v>5</v>
      </c>
    </row>
    <row r="120" spans="1:20" s="79" customFormat="1" ht="89.25" x14ac:dyDescent="0.25">
      <c r="A120" s="78" t="str">
        <f>Evaluation!A104</f>
        <v>Task Dependencies/Constraints</v>
      </c>
      <c r="B120" s="78" t="str">
        <f>Evaluation!B104</f>
        <v>Does the application have the ability to identify task dependencies/constraints (i.e. the ability of the software to recognize dependencies and reschedule all work accordingly (Dependencies on other task and materials)?</v>
      </c>
      <c r="C120" s="78" t="str">
        <f>Evaluation!C104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0" s="179">
        <f>Scoring!E119</f>
        <v>0.1</v>
      </c>
      <c r="E120" s="143">
        <v>4</v>
      </c>
      <c r="F120" s="132">
        <f t="shared" si="1"/>
        <v>4.5</v>
      </c>
      <c r="G120" s="138" t="s">
        <v>737</v>
      </c>
      <c r="H120" s="76"/>
      <c r="I120" s="141">
        <v>5</v>
      </c>
      <c r="J120" s="142">
        <v>4</v>
      </c>
      <c r="K120" s="142"/>
      <c r="L120" s="142"/>
      <c r="M120" s="142">
        <v>5</v>
      </c>
      <c r="N120" s="142"/>
      <c r="O120" s="142"/>
      <c r="P120" s="142">
        <v>4</v>
      </c>
      <c r="Q120" s="162">
        <v>4</v>
      </c>
      <c r="R120" s="142"/>
      <c r="S120" s="142"/>
      <c r="T120" s="142">
        <v>5</v>
      </c>
    </row>
    <row r="121" spans="1:20" s="79" customFormat="1" ht="191.25" x14ac:dyDescent="0.25">
      <c r="A121" s="78" t="str">
        <f>Evaluation!A105</f>
        <v xml:space="preserve">Task management </v>
      </c>
      <c r="B121" s="78" t="str">
        <f>Evaluation!B105</f>
        <v xml:space="preserve">Does the application have the ability to perform task management (e.g., create/update, change priority, split jobs into separate tasks etc.)?  </v>
      </c>
      <c r="C121" s="78" t="str">
        <f>Evaluation!C105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1" s="179">
        <f>Scoring!E120</f>
        <v>0.1</v>
      </c>
      <c r="E121" s="143">
        <v>5</v>
      </c>
      <c r="F121" s="132">
        <f t="shared" si="1"/>
        <v>4.666666666666667</v>
      </c>
      <c r="G121" s="138" t="s">
        <v>738</v>
      </c>
      <c r="H121" s="76"/>
      <c r="I121" s="141">
        <v>5</v>
      </c>
      <c r="J121" s="142">
        <v>3</v>
      </c>
      <c r="K121" s="142"/>
      <c r="L121" s="142"/>
      <c r="M121" s="142">
        <v>5</v>
      </c>
      <c r="N121" s="142"/>
      <c r="O121" s="142"/>
      <c r="P121" s="142">
        <v>5</v>
      </c>
      <c r="Q121" s="162">
        <v>5</v>
      </c>
      <c r="R121" s="142"/>
      <c r="S121" s="142"/>
      <c r="T121" s="142">
        <v>5</v>
      </c>
    </row>
    <row r="122" spans="1:20" s="79" customFormat="1" ht="242.25" x14ac:dyDescent="0.25">
      <c r="A122" s="78" t="str">
        <f>Evaluation!A106</f>
        <v>Workflow / Task Routing</v>
      </c>
      <c r="B122" s="78" t="str">
        <f>Evaluation!B106</f>
        <v>Does the application perform task routing/assignment for work preparation?  Can this application support multiple work management styles (tree crew first, etc)?</v>
      </c>
      <c r="C122" s="78" t="str">
        <f>Evaluation!C106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2" s="179">
        <f>Scoring!E121</f>
        <v>0.1</v>
      </c>
      <c r="E122" s="143">
        <v>5</v>
      </c>
      <c r="F122" s="132">
        <f t="shared" si="1"/>
        <v>4.666666666666667</v>
      </c>
      <c r="G122" s="138" t="s">
        <v>739</v>
      </c>
      <c r="H122" s="76"/>
      <c r="I122" s="141">
        <v>5</v>
      </c>
      <c r="J122" s="142">
        <v>3</v>
      </c>
      <c r="K122" s="142"/>
      <c r="L122" s="142"/>
      <c r="M122" s="142">
        <v>5</v>
      </c>
      <c r="N122" s="142"/>
      <c r="O122" s="142"/>
      <c r="P122" s="142">
        <v>5</v>
      </c>
      <c r="Q122" s="162">
        <v>5</v>
      </c>
      <c r="R122" s="142"/>
      <c r="S122" s="142"/>
      <c r="T122" s="142">
        <v>5</v>
      </c>
    </row>
    <row r="123" spans="1:20" s="79" customFormat="1" collapsed="1" x14ac:dyDescent="0.25">
      <c r="A123" s="88" t="str">
        <f>Evaluation!A107</f>
        <v>Dispatch</v>
      </c>
      <c r="B123" s="88"/>
      <c r="C123" s="88"/>
      <c r="D123" s="67">
        <f>Scoring!D122</f>
        <v>0.1</v>
      </c>
      <c r="E123" s="158"/>
      <c r="F123" s="158"/>
      <c r="G123" s="156"/>
      <c r="H123" s="75"/>
      <c r="I123" s="141"/>
      <c r="J123" s="142"/>
      <c r="K123" s="142"/>
      <c r="L123" s="142"/>
      <c r="M123" s="142"/>
      <c r="N123" s="142"/>
      <c r="O123" s="142"/>
      <c r="P123" s="142"/>
      <c r="Q123" s="142" t="s">
        <v>563</v>
      </c>
      <c r="R123" s="142"/>
      <c r="S123" s="142"/>
      <c r="T123" s="142"/>
    </row>
    <row r="124" spans="1:20" s="79" customFormat="1" ht="76.5" x14ac:dyDescent="0.25">
      <c r="A124" s="78" t="str">
        <f>Evaluation!A108</f>
        <v xml:space="preserve">Bulk dispatch of Capacity work to tree companies </v>
      </c>
      <c r="B124" s="78" t="str">
        <f>Evaluation!B108</f>
        <v xml:space="preserve">Does the application have the ability to support bulk dispatch of capacity work to tree companies? </v>
      </c>
      <c r="C124" s="78" t="str">
        <f>Evaluation!C108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4" s="179">
        <f>Scoring!E123</f>
        <v>0.3</v>
      </c>
      <c r="E124" s="143">
        <v>5</v>
      </c>
      <c r="F124" s="132">
        <f t="shared" si="1"/>
        <v>4.5</v>
      </c>
      <c r="G124" s="138" t="s">
        <v>740</v>
      </c>
      <c r="H124" s="76"/>
      <c r="I124" s="141">
        <v>5</v>
      </c>
      <c r="J124" s="142">
        <v>2</v>
      </c>
      <c r="K124" s="142"/>
      <c r="L124" s="142"/>
      <c r="M124" s="142">
        <v>5</v>
      </c>
      <c r="N124" s="142"/>
      <c r="O124" s="142"/>
      <c r="P124" s="142">
        <v>5</v>
      </c>
      <c r="Q124" s="162">
        <v>5</v>
      </c>
      <c r="R124" s="142"/>
      <c r="S124" s="142"/>
      <c r="T124" s="142">
        <v>5</v>
      </c>
    </row>
    <row r="125" spans="1:20" s="79" customFormat="1" ht="25.5" x14ac:dyDescent="0.25">
      <c r="A125" s="78" t="str">
        <f>Evaluation!A109</f>
        <v>Route Assignment and Optimization</v>
      </c>
      <c r="B125" s="78" t="str">
        <f>Evaluation!B109</f>
        <v>Does the application have the ability to optimize the path end users should follow and assign jobs accordingly?</v>
      </c>
      <c r="C125" s="78" t="str">
        <f>Evaluation!C109</f>
        <v>5 = Yes, route optimization feature available.
0 = No, not supported</v>
      </c>
      <c r="D125" s="179">
        <f>Scoring!E124</f>
        <v>0.55000000000000004</v>
      </c>
      <c r="E125" s="143">
        <v>5</v>
      </c>
      <c r="F125" s="132">
        <f t="shared" si="1"/>
        <v>4.5</v>
      </c>
      <c r="G125" s="138" t="s">
        <v>741</v>
      </c>
      <c r="H125" s="76"/>
      <c r="I125" s="141">
        <v>5</v>
      </c>
      <c r="J125" s="142">
        <v>2</v>
      </c>
      <c r="K125" s="142"/>
      <c r="L125" s="142"/>
      <c r="M125" s="142">
        <v>5</v>
      </c>
      <c r="N125" s="142"/>
      <c r="O125" s="142"/>
      <c r="P125" s="142">
        <v>5</v>
      </c>
      <c r="Q125" s="162">
        <v>5</v>
      </c>
      <c r="R125" s="142"/>
      <c r="S125" s="142"/>
      <c r="T125" s="142">
        <v>5</v>
      </c>
    </row>
    <row r="126" spans="1:20" s="79" customFormat="1" ht="127.5" x14ac:dyDescent="0.25">
      <c r="A126" s="78" t="str">
        <f>Evaluation!A110</f>
        <v xml:space="preserve">Integration with External 3rd Resources </v>
      </c>
      <c r="B126" s="78" t="str">
        <f>Evaluation!B110</f>
        <v>Does the application have the ability to communicate with other applications seamlessly? Does the application have the ability to integrate with Mutual Aid tools? Eg: (Mutual Aid, CalTrans etc)</v>
      </c>
      <c r="C126" s="78" t="str">
        <f>Evaluation!C110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6" s="179">
        <f>Scoring!E125</f>
        <v>0.05</v>
      </c>
      <c r="E126" s="143">
        <v>4</v>
      </c>
      <c r="F126" s="132">
        <f t="shared" si="1"/>
        <v>4.166666666666667</v>
      </c>
      <c r="G126" s="138" t="s">
        <v>742</v>
      </c>
      <c r="H126" s="76"/>
      <c r="I126" s="141">
        <v>5</v>
      </c>
      <c r="J126" s="142">
        <v>3</v>
      </c>
      <c r="K126" s="142"/>
      <c r="L126" s="142"/>
      <c r="M126" s="142">
        <v>5</v>
      </c>
      <c r="N126" s="142"/>
      <c r="O126" s="142"/>
      <c r="P126" s="142">
        <v>3</v>
      </c>
      <c r="Q126" s="162">
        <v>4</v>
      </c>
      <c r="R126" s="142"/>
      <c r="S126" s="142"/>
      <c r="T126" s="142">
        <v>5</v>
      </c>
    </row>
    <row r="127" spans="1:20" s="79" customFormat="1" ht="76.5" x14ac:dyDescent="0.25">
      <c r="A127" s="78" t="str">
        <f>Evaluation!A111</f>
        <v>Vendor and Contractor Communication</v>
      </c>
      <c r="B127" s="78" t="str">
        <f>Evaluation!B111</f>
        <v xml:space="preserve">Does that application have the ability to communicate and coordinate with external vendors/contractors? </v>
      </c>
      <c r="C127" s="78" t="str">
        <f>Evaluation!C111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7" s="179">
        <f>Scoring!E126</f>
        <v>0.05</v>
      </c>
      <c r="E127" s="143">
        <v>5</v>
      </c>
      <c r="F127" s="132">
        <f t="shared" si="1"/>
        <v>4</v>
      </c>
      <c r="G127" s="138" t="s">
        <v>743</v>
      </c>
      <c r="H127" s="76"/>
      <c r="I127" s="141">
        <v>5</v>
      </c>
      <c r="J127" s="142">
        <v>3</v>
      </c>
      <c r="K127" s="142"/>
      <c r="L127" s="142"/>
      <c r="M127" s="142">
        <v>5</v>
      </c>
      <c r="N127" s="142"/>
      <c r="O127" s="142"/>
      <c r="P127" s="142">
        <v>3</v>
      </c>
      <c r="Q127" s="162">
        <v>4</v>
      </c>
      <c r="R127" s="142"/>
      <c r="S127" s="142"/>
      <c r="T127" s="142">
        <v>4</v>
      </c>
    </row>
    <row r="128" spans="1:20" s="79" customFormat="1" ht="76.5" x14ac:dyDescent="0.25">
      <c r="A128" s="78" t="str">
        <f>Evaluation!A112</f>
        <v>Mobile/Field Work Creation for other groups within PG&amp;E</v>
      </c>
      <c r="B128" s="78" t="str">
        <f>Evaluation!B112</f>
        <v>Does the application have the ability for a field worker to create work for any line of business?
Can the PI create work request for other teams such as system inspections, GIS, etc.…?</v>
      </c>
      <c r="C128" s="78" t="str">
        <f>Evaluation!C112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8" s="179">
        <f>Scoring!E127</f>
        <v>0.05</v>
      </c>
      <c r="E128" s="143">
        <v>5</v>
      </c>
      <c r="F128" s="132">
        <f t="shared" si="1"/>
        <v>3.5</v>
      </c>
      <c r="G128" s="138" t="s">
        <v>744</v>
      </c>
      <c r="H128" s="76"/>
      <c r="I128" s="141">
        <v>3</v>
      </c>
      <c r="J128" s="142">
        <v>3</v>
      </c>
      <c r="K128" s="142"/>
      <c r="L128" s="142"/>
      <c r="M128" s="142">
        <v>5</v>
      </c>
      <c r="N128" s="142"/>
      <c r="O128" s="142"/>
      <c r="P128" s="142">
        <v>3</v>
      </c>
      <c r="Q128" s="162">
        <v>4</v>
      </c>
      <c r="R128" s="142"/>
      <c r="S128" s="142"/>
      <c r="T128" s="142">
        <v>3</v>
      </c>
    </row>
    <row r="129" spans="1:20" s="79" customFormat="1" collapsed="1" x14ac:dyDescent="0.25">
      <c r="A129" s="88" t="str">
        <f>Evaluation!A113</f>
        <v>Execute - Field Updates</v>
      </c>
      <c r="B129" s="88"/>
      <c r="C129" s="88"/>
      <c r="D129" s="67">
        <f>Scoring!D128</f>
        <v>0.4</v>
      </c>
      <c r="E129" s="158"/>
      <c r="F129" s="158"/>
      <c r="G129" s="156"/>
      <c r="H129" s="75"/>
      <c r="I129" s="141"/>
      <c r="J129" s="142"/>
      <c r="K129" s="142"/>
      <c r="L129" s="142"/>
      <c r="M129" s="142"/>
      <c r="N129" s="142"/>
      <c r="O129" s="142"/>
      <c r="P129" s="142"/>
      <c r="Q129" s="142" t="s">
        <v>563</v>
      </c>
      <c r="R129" s="142"/>
      <c r="S129" s="142"/>
      <c r="T129" s="142"/>
    </row>
    <row r="130" spans="1:20" s="79" customFormat="1" ht="318.75" x14ac:dyDescent="0.25">
      <c r="A130" s="78" t="str">
        <f>Evaluation!A114</f>
        <v>Online /Offline Data</v>
      </c>
      <c r="B130" s="78" t="str">
        <f>Evaluation!B114</f>
        <v xml:space="preserve">Does application support offline data capture?  Can maps and information be cached?
Does application support downloads of master data onto the mobile device?
What is included in the offline capabilities? 
</v>
      </c>
      <c r="C130" s="78" t="str">
        <f>Evaluation!C114</f>
        <v>5 =Yes, supports online and offline mode, with data synchronization 
0 = No, supports only on online / connected mode</v>
      </c>
      <c r="D130" s="179">
        <f>Scoring!E129</f>
        <v>0.05</v>
      </c>
      <c r="E130" s="143">
        <v>5</v>
      </c>
      <c r="F130" s="132">
        <f t="shared" si="1"/>
        <v>4.666666666666667</v>
      </c>
      <c r="G130" s="138" t="s">
        <v>745</v>
      </c>
      <c r="H130" s="76"/>
      <c r="I130" s="141">
        <v>5</v>
      </c>
      <c r="J130" s="142">
        <v>3</v>
      </c>
      <c r="K130" s="142"/>
      <c r="L130" s="142"/>
      <c r="M130" s="142">
        <v>5</v>
      </c>
      <c r="N130" s="142"/>
      <c r="O130" s="142"/>
      <c r="P130" s="142">
        <v>5</v>
      </c>
      <c r="Q130" s="162">
        <v>5</v>
      </c>
      <c r="R130" s="142"/>
      <c r="S130" s="142"/>
      <c r="T130" s="142">
        <v>5</v>
      </c>
    </row>
    <row r="131" spans="1:20" s="79" customFormat="1" ht="127.5" x14ac:dyDescent="0.25">
      <c r="A131" s="78" t="str">
        <f>Evaluation!A115</f>
        <v>Capture supervisor feedback for task completion</v>
      </c>
      <c r="B131" s="78" t="str">
        <f>Evaluation!B115</f>
        <v>Explain how the application manages supervisor feedback of rejected/incomplete work?  Is there any provision to notify field technician about comment made by supervisor?  Is a workflow triggered when work is rejected / marked incomplete?</v>
      </c>
      <c r="C131" s="78" t="str">
        <f>Evaluation!C115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1" s="179">
        <f>Scoring!E130</f>
        <v>0.05</v>
      </c>
      <c r="E131" s="143">
        <v>5</v>
      </c>
      <c r="F131" s="132">
        <f t="shared" si="1"/>
        <v>4.5</v>
      </c>
      <c r="G131" s="138" t="s">
        <v>746</v>
      </c>
      <c r="H131" s="76"/>
      <c r="I131" s="141">
        <v>5</v>
      </c>
      <c r="J131" s="142">
        <v>2</v>
      </c>
      <c r="K131" s="142"/>
      <c r="L131" s="142"/>
      <c r="M131" s="142">
        <v>5</v>
      </c>
      <c r="N131" s="142"/>
      <c r="O131" s="142"/>
      <c r="P131" s="142">
        <v>5</v>
      </c>
      <c r="Q131" s="162">
        <v>5</v>
      </c>
      <c r="R131" s="142"/>
      <c r="S131" s="142"/>
      <c r="T131" s="142">
        <v>5</v>
      </c>
    </row>
    <row r="132" spans="1:20" s="79" customFormat="1" ht="89.25" x14ac:dyDescent="0.25">
      <c r="A132" s="78" t="str">
        <f>Evaluation!A116</f>
        <v>Business Validation</v>
      </c>
      <c r="B132" s="78" t="str">
        <f>Evaluation!B116</f>
        <v>Does application support business rules at mobility component for validation of field data capture? Ex:Can an R4 removal code be put on a tree that is less than 36in diameter?
Can the business control these rules?
Does the application have the ability to perform real-time validation of data with the host system and auto populate the completion form?</v>
      </c>
      <c r="C132" s="78" t="str">
        <f>Evaluation!C116</f>
        <v>5 = Yes, support business validation through rules configured in the UI
3 = Yes, support business validation through rules configured by scripting/code
0 = No, not supported</v>
      </c>
      <c r="D132" s="179">
        <f>Scoring!E131</f>
        <v>0.1</v>
      </c>
      <c r="E132" s="143">
        <v>5</v>
      </c>
      <c r="F132" s="132">
        <f t="shared" si="1"/>
        <v>4.333333333333333</v>
      </c>
      <c r="G132" s="138" t="s">
        <v>747</v>
      </c>
      <c r="H132" s="76"/>
      <c r="I132" s="141">
        <v>5</v>
      </c>
      <c r="J132" s="142">
        <v>4</v>
      </c>
      <c r="K132" s="142"/>
      <c r="L132" s="142"/>
      <c r="M132" s="142">
        <v>5</v>
      </c>
      <c r="N132" s="142"/>
      <c r="O132" s="142"/>
      <c r="P132" s="142">
        <v>4</v>
      </c>
      <c r="Q132" s="162">
        <v>3</v>
      </c>
      <c r="R132" s="142"/>
      <c r="S132" s="142"/>
      <c r="T132" s="142">
        <v>5</v>
      </c>
    </row>
    <row r="133" spans="1:20" s="79" customFormat="1" ht="165.75" x14ac:dyDescent="0.25">
      <c r="A133" s="78" t="str">
        <f>Evaluation!A117</f>
        <v>Ability to attach media files to task/workflow step</v>
      </c>
      <c r="B133" s="78" t="str">
        <f>Evaluation!B117</f>
        <v>Does the application have the ability to attach media files to task?  Does the application have the ability to attach media files to an asset?  Provide a list of fields in which the user is able to attach media files.  What are all type of file like pdf, jpeg, word, mpg etc.</v>
      </c>
      <c r="C133" s="78" t="str">
        <f>Evaluation!C117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3" s="179">
        <f>Scoring!E132</f>
        <v>0.05</v>
      </c>
      <c r="E133" s="143">
        <v>5</v>
      </c>
      <c r="F133" s="132">
        <f t="shared" si="1"/>
        <v>5</v>
      </c>
      <c r="G133" s="138" t="s">
        <v>748</v>
      </c>
      <c r="H133" s="76"/>
      <c r="I133" s="141">
        <v>5</v>
      </c>
      <c r="J133" s="142">
        <v>5</v>
      </c>
      <c r="K133" s="142"/>
      <c r="L133" s="142"/>
      <c r="M133" s="142">
        <v>5</v>
      </c>
      <c r="N133" s="142"/>
      <c r="O133" s="142"/>
      <c r="P133" s="142">
        <v>5</v>
      </c>
      <c r="Q133" s="162">
        <v>5</v>
      </c>
      <c r="R133" s="142"/>
      <c r="S133" s="142"/>
      <c r="T133" s="142">
        <v>5</v>
      </c>
    </row>
    <row r="134" spans="1:20" s="79" customFormat="1" ht="76.5" x14ac:dyDescent="0.25">
      <c r="A134" s="78" t="str">
        <f>Evaluation!A118</f>
        <v>Access veg point and asset details and media files during work execution</v>
      </c>
      <c r="B134" s="78" t="str">
        <f>Evaluation!B118</f>
        <v>Does the application have the ability to access veg point and asset details, and media files during work execution including previous inspection data already in the system?</v>
      </c>
      <c r="C134" s="78" t="str">
        <f>Evaluation!C118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4" s="179">
        <f>Scoring!E133</f>
        <v>0.1</v>
      </c>
      <c r="E134" s="143">
        <v>5</v>
      </c>
      <c r="F134" s="132">
        <f t="shared" si="1"/>
        <v>4.833333333333333</v>
      </c>
      <c r="G134" s="138" t="s">
        <v>749</v>
      </c>
      <c r="H134" s="76"/>
      <c r="I134" s="141">
        <v>5</v>
      </c>
      <c r="J134" s="142">
        <v>5</v>
      </c>
      <c r="K134" s="142"/>
      <c r="L134" s="142"/>
      <c r="M134" s="142">
        <v>4</v>
      </c>
      <c r="N134" s="142"/>
      <c r="O134" s="142"/>
      <c r="P134" s="142">
        <v>5</v>
      </c>
      <c r="Q134" s="162">
        <v>5</v>
      </c>
      <c r="R134" s="142"/>
      <c r="S134" s="142"/>
      <c r="T134" s="142">
        <v>5</v>
      </c>
    </row>
    <row r="135" spans="1:20" s="79" customFormat="1" ht="38.25" x14ac:dyDescent="0.25">
      <c r="A135" s="78" t="str">
        <f>Evaluation!A119</f>
        <v>All supporting documentation available electronically</v>
      </c>
      <c r="B135" s="78" t="str">
        <f>Evaluation!B119</f>
        <v xml:space="preserve">Does the application provide all information about a job electronically; including any guidance material and veg point history?  </v>
      </c>
      <c r="C135" s="78" t="str">
        <f>Evaluation!C119</f>
        <v>5 = Supported as Delivered out-of-the-box
2 = Dependency on  additional  module to meet functional feature
1=  No Modular functional feature available</v>
      </c>
      <c r="D135" s="179">
        <f>Scoring!E134</f>
        <v>0.05</v>
      </c>
      <c r="E135" s="143">
        <v>5</v>
      </c>
      <c r="F135" s="132">
        <f t="shared" si="1"/>
        <v>4.666666666666667</v>
      </c>
      <c r="G135" s="138" t="s">
        <v>750</v>
      </c>
      <c r="H135" s="76"/>
      <c r="I135" s="141">
        <v>3</v>
      </c>
      <c r="J135" s="142">
        <v>5</v>
      </c>
      <c r="K135" s="142"/>
      <c r="L135" s="142"/>
      <c r="M135" s="142">
        <v>5</v>
      </c>
      <c r="N135" s="142"/>
      <c r="O135" s="142"/>
      <c r="P135" s="142">
        <v>5</v>
      </c>
      <c r="Q135" s="162">
        <v>5</v>
      </c>
      <c r="R135" s="142"/>
      <c r="S135" s="142"/>
      <c r="T135" s="142">
        <v>5</v>
      </c>
    </row>
    <row r="136" spans="1:20" s="79" customFormat="1" ht="76.5" x14ac:dyDescent="0.25">
      <c r="A136" s="78" t="str">
        <f>Evaluation!A120</f>
        <v>Automatically record task and job completion</v>
      </c>
      <c r="B136" s="78" t="str">
        <f>Evaluation!B120</f>
        <v>Does the application automatically record task and job completion?  Does it meet TVAC criteria (Traceable, Verifiable, Accurate, Correct)</v>
      </c>
      <c r="C136" s="78" t="str">
        <f>Evaluation!C120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6" s="179">
        <f>Scoring!E135</f>
        <v>0.05</v>
      </c>
      <c r="E136" s="143">
        <v>5</v>
      </c>
      <c r="F136" s="132">
        <f t="shared" si="1"/>
        <v>4.833333333333333</v>
      </c>
      <c r="G136" s="138" t="s">
        <v>751</v>
      </c>
      <c r="H136" s="76"/>
      <c r="I136" s="141">
        <v>5</v>
      </c>
      <c r="J136" s="142">
        <v>4</v>
      </c>
      <c r="K136" s="142"/>
      <c r="L136" s="142"/>
      <c r="M136" s="142">
        <v>5</v>
      </c>
      <c r="N136" s="142"/>
      <c r="O136" s="142"/>
      <c r="P136" s="142">
        <v>5</v>
      </c>
      <c r="Q136" s="162">
        <v>5</v>
      </c>
      <c r="R136" s="142"/>
      <c r="S136" s="142"/>
      <c r="T136" s="142">
        <v>5</v>
      </c>
    </row>
    <row r="137" spans="1:20" s="79" customFormat="1" ht="153" x14ac:dyDescent="0.25">
      <c r="A137" s="78" t="str">
        <f>Evaluation!A121</f>
        <v>Drawing Feature Integration with GIS for Map/Field corrections</v>
      </c>
      <c r="B137" s="78" t="str">
        <f>Evaluation!B121</f>
        <v>Does the application have drawing features integrated with GIS to capture corrections/report observations (red lining) from the field? If yes, can redlines be submitted as suggestions so that the appropriate department can accept/reject the correction? Can the acceptance/rejection be sent to the submitter? How can the progress of these submissions be tracked, i.e. still open/closed, etc.?</v>
      </c>
      <c r="C137" s="78" t="str">
        <f>Evaluation!C121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7" s="179">
        <f>Scoring!E136</f>
        <v>0.05</v>
      </c>
      <c r="E137" s="143">
        <v>5</v>
      </c>
      <c r="F137" s="132">
        <f t="shared" si="1"/>
        <v>3.3333333333333335</v>
      </c>
      <c r="G137" s="138" t="s">
        <v>752</v>
      </c>
      <c r="H137" s="76"/>
      <c r="I137" s="141">
        <v>3</v>
      </c>
      <c r="J137" s="142">
        <v>2</v>
      </c>
      <c r="K137" s="142"/>
      <c r="L137" s="142"/>
      <c r="M137" s="142">
        <v>3</v>
      </c>
      <c r="N137" s="142"/>
      <c r="O137" s="142"/>
      <c r="P137" s="142">
        <v>3</v>
      </c>
      <c r="Q137" s="162">
        <v>4</v>
      </c>
      <c r="R137" s="142"/>
      <c r="S137" s="142"/>
      <c r="T137" s="142">
        <v>5</v>
      </c>
    </row>
    <row r="138" spans="1:20" s="79" customFormat="1" ht="76.5" x14ac:dyDescent="0.25">
      <c r="A138" s="78" t="str">
        <f>Evaluation!A122</f>
        <v>Link follow up tasks raised from field with parent task</v>
      </c>
      <c r="B138" s="78" t="str">
        <f>Evaluation!B122</f>
        <v>Does the application allow for a task to be linked back to a common asset or veg point? Can various programs use the same veg point/asset but attach different tasks?</v>
      </c>
      <c r="C138" s="78" t="str">
        <f>Evaluation!C122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8" s="179">
        <f>Scoring!E137</f>
        <v>0.05</v>
      </c>
      <c r="E138" s="143">
        <v>5</v>
      </c>
      <c r="F138" s="132">
        <f t="shared" si="1"/>
        <v>4.666666666666667</v>
      </c>
      <c r="G138" s="138" t="s">
        <v>753</v>
      </c>
      <c r="H138" s="76"/>
      <c r="I138" s="141">
        <v>5</v>
      </c>
      <c r="J138" s="142">
        <v>3</v>
      </c>
      <c r="K138" s="142"/>
      <c r="L138" s="142"/>
      <c r="M138" s="142">
        <v>5</v>
      </c>
      <c r="N138" s="142"/>
      <c r="O138" s="142"/>
      <c r="P138" s="142">
        <v>5</v>
      </c>
      <c r="Q138" s="162">
        <v>5</v>
      </c>
      <c r="R138" s="142"/>
      <c r="S138" s="142"/>
      <c r="T138" s="142">
        <v>5</v>
      </c>
    </row>
    <row r="139" spans="1:20" s="79" customFormat="1" ht="76.5" x14ac:dyDescent="0.25">
      <c r="A139" s="78" t="str">
        <f>Evaluation!A123</f>
        <v>Operations Integrity</v>
      </c>
      <c r="B139" s="78" t="str">
        <f>Evaluation!B123</f>
        <v>Does the application ensure operation practices are followed including safety and Business Operations requirements?</v>
      </c>
      <c r="C139" s="78" t="str">
        <f>Evaluation!C123</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9" s="179">
        <f>Scoring!E138</f>
        <v>0.05</v>
      </c>
      <c r="E139" s="143">
        <v>5</v>
      </c>
      <c r="F139" s="132">
        <f t="shared" si="1"/>
        <v>4.5</v>
      </c>
      <c r="G139" s="138" t="s">
        <v>754</v>
      </c>
      <c r="H139" s="76"/>
      <c r="I139" s="141">
        <v>3</v>
      </c>
      <c r="J139" s="142">
        <v>5</v>
      </c>
      <c r="K139" s="142"/>
      <c r="L139" s="142"/>
      <c r="M139" s="142">
        <v>5</v>
      </c>
      <c r="N139" s="142"/>
      <c r="O139" s="142"/>
      <c r="P139" s="142">
        <v>5</v>
      </c>
      <c r="Q139" s="162">
        <v>4</v>
      </c>
      <c r="R139" s="142"/>
      <c r="S139" s="142"/>
      <c r="T139" s="142">
        <v>5</v>
      </c>
    </row>
    <row r="140" spans="1:20" s="79" customFormat="1" ht="89.25" x14ac:dyDescent="0.25">
      <c r="A140" s="78" t="str">
        <f>Evaluation!A124</f>
        <v>Retrieve Assigned Tasks and Accept/Reject/Delegate</v>
      </c>
      <c r="B140" s="78" t="str">
        <f>Evaluation!B124</f>
        <v>Does the application have the ability to retrieve assigned tasks and then accept, reject, or delegate? If yes, can the user add comments? Also, can a supervisor/scheduler override acceptance/rejections, etc.?</v>
      </c>
      <c r="C140" s="78" t="str">
        <f>Evaluation!C124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0" s="179">
        <f>Scoring!E139</f>
        <v>0.05</v>
      </c>
      <c r="E140" s="143">
        <v>5</v>
      </c>
      <c r="F140" s="132">
        <f t="shared" si="1"/>
        <v>4</v>
      </c>
      <c r="G140" s="138" t="s">
        <v>755</v>
      </c>
      <c r="H140" s="76"/>
      <c r="I140" s="141">
        <v>5</v>
      </c>
      <c r="J140" s="142">
        <v>3</v>
      </c>
      <c r="K140" s="142"/>
      <c r="L140" s="142"/>
      <c r="M140" s="142">
        <v>4</v>
      </c>
      <c r="N140" s="142"/>
      <c r="O140" s="142"/>
      <c r="P140" s="142">
        <v>3</v>
      </c>
      <c r="Q140" s="162">
        <v>4</v>
      </c>
      <c r="R140" s="142"/>
      <c r="S140" s="142"/>
      <c r="T140" s="142">
        <v>5</v>
      </c>
    </row>
    <row r="141" spans="1:20" s="79" customFormat="1" ht="409.5" x14ac:dyDescent="0.25">
      <c r="A141" s="78" t="str">
        <f>Evaluation!A125</f>
        <v>Risk events</v>
      </c>
      <c r="B141" s="78" t="str">
        <f>Evaluation!B125</f>
        <v xml:space="preserve">Does the application allow the user to create realized risk events (e.g. alerts, issues) from the field?   </v>
      </c>
      <c r="C141" s="78" t="str">
        <f>Evaluation!C125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1" s="179">
        <f>Scoring!E140</f>
        <v>0.05</v>
      </c>
      <c r="E141" s="143">
        <v>5</v>
      </c>
      <c r="F141" s="132">
        <f t="shared" si="1"/>
        <v>3.1666666666666665</v>
      </c>
      <c r="G141" s="138" t="s">
        <v>756</v>
      </c>
      <c r="H141" s="76"/>
      <c r="I141" s="141">
        <v>3</v>
      </c>
      <c r="J141" s="142">
        <v>2</v>
      </c>
      <c r="K141" s="142"/>
      <c r="L141" s="142"/>
      <c r="M141" s="142">
        <v>4</v>
      </c>
      <c r="N141" s="142"/>
      <c r="O141" s="142"/>
      <c r="P141" s="142">
        <v>3</v>
      </c>
      <c r="Q141" s="162">
        <v>4</v>
      </c>
      <c r="R141" s="142"/>
      <c r="S141" s="142"/>
      <c r="T141" s="142">
        <v>3</v>
      </c>
    </row>
    <row r="142" spans="1:20" s="79" customFormat="1" ht="409.5" x14ac:dyDescent="0.25">
      <c r="A142" s="78" t="str">
        <f>Evaluation!A126</f>
        <v>Training needs - online</v>
      </c>
      <c r="B142" s="78" t="str">
        <f>Evaluation!B126</f>
        <v>Is training available online for technicians?</v>
      </c>
      <c r="C142" s="78" t="str">
        <f>Evaluation!C126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2" s="179">
        <f>Scoring!E141</f>
        <v>0.05</v>
      </c>
      <c r="E142" s="143">
        <v>5</v>
      </c>
      <c r="F142" s="132">
        <f t="shared" si="1"/>
        <v>4.166666666666667</v>
      </c>
      <c r="G142" s="154" t="s">
        <v>757</v>
      </c>
      <c r="H142" s="76"/>
      <c r="I142" s="141">
        <v>5</v>
      </c>
      <c r="J142" s="142">
        <v>3</v>
      </c>
      <c r="K142" s="142"/>
      <c r="L142" s="142"/>
      <c r="M142" s="142">
        <v>4</v>
      </c>
      <c r="N142" s="142"/>
      <c r="O142" s="142"/>
      <c r="P142" s="142">
        <v>4</v>
      </c>
      <c r="Q142" s="162">
        <v>4</v>
      </c>
      <c r="R142" s="142"/>
      <c r="S142" s="142"/>
      <c r="T142" s="142">
        <v>5</v>
      </c>
    </row>
    <row r="143" spans="1:20" s="79" customFormat="1" ht="89.25" x14ac:dyDescent="0.25">
      <c r="A143" s="78" t="str">
        <f>Evaluation!A127</f>
        <v>View asset, location and customer information using handheld</v>
      </c>
      <c r="B143" s="78" t="str">
        <f>Evaluation!B127</f>
        <v>Does the application have the ability to view asset, location and customer information using a handheld?</v>
      </c>
      <c r="C143" s="78" t="str">
        <f>Evaluation!C127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3" s="179">
        <f>Scoring!E142</f>
        <v>0.05</v>
      </c>
      <c r="E143" s="143">
        <v>5</v>
      </c>
      <c r="F143" s="132">
        <f t="shared" si="1"/>
        <v>4.5</v>
      </c>
      <c r="G143" s="138" t="s">
        <v>758</v>
      </c>
      <c r="H143" s="76"/>
      <c r="I143" s="141">
        <v>5</v>
      </c>
      <c r="J143" s="142">
        <v>3</v>
      </c>
      <c r="K143" s="142"/>
      <c r="L143" s="142"/>
      <c r="M143" s="142">
        <v>4</v>
      </c>
      <c r="N143" s="142"/>
      <c r="O143" s="142"/>
      <c r="P143" s="142">
        <v>5</v>
      </c>
      <c r="Q143" s="162">
        <v>5</v>
      </c>
      <c r="R143" s="142"/>
      <c r="S143" s="142"/>
      <c r="T143" s="142">
        <v>5</v>
      </c>
    </row>
    <row r="144" spans="1:20" s="79" customFormat="1" ht="38.25" x14ac:dyDescent="0.25">
      <c r="A144" s="78" t="str">
        <f>Evaluation!A128</f>
        <v>GIS functionalities for Mobile</v>
      </c>
      <c r="B144" s="78" t="str">
        <f>Evaluation!B128</f>
        <v>Does the mobile application work seamlessly with GIS layers and functionality? Is the layers menu easy to find or readily available? Are layers quick(2 clicks or less) to toggle on/off or add as needed?</v>
      </c>
      <c r="C144" s="78" t="str">
        <f>Evaluation!C128</f>
        <v>5 =Yes, supported
3=Support, but not seamless/intuitive
0 =No, not supported</v>
      </c>
      <c r="D144" s="179">
        <f>Scoring!E143</f>
        <v>0.05</v>
      </c>
      <c r="E144" s="143">
        <v>5</v>
      </c>
      <c r="F144" s="132">
        <f t="shared" si="1"/>
        <v>3.6666666666666665</v>
      </c>
      <c r="G144" s="138" t="s">
        <v>759</v>
      </c>
      <c r="H144" s="76"/>
      <c r="I144" s="141">
        <v>4</v>
      </c>
      <c r="J144" s="142">
        <v>2</v>
      </c>
      <c r="K144" s="142"/>
      <c r="L144" s="142"/>
      <c r="M144" s="142">
        <v>3</v>
      </c>
      <c r="N144" s="142"/>
      <c r="O144" s="142"/>
      <c r="P144" s="142">
        <v>3</v>
      </c>
      <c r="Q144" s="162">
        <v>5</v>
      </c>
      <c r="R144" s="142"/>
      <c r="S144" s="142"/>
      <c r="T144" s="142">
        <v>5</v>
      </c>
    </row>
    <row r="145" spans="1:20" s="79" customFormat="1" ht="38.25" x14ac:dyDescent="0.25">
      <c r="A145" s="78" t="str">
        <f>Evaluation!A129</f>
        <v>GPS Tracking</v>
      </c>
      <c r="B145" s="78" t="str">
        <f>Evaluation!B129</f>
        <v>Does the application support capturing GPS locations for Field Technicians to include as part of the job?</v>
      </c>
      <c r="C145" s="78" t="str">
        <f>Evaluation!C129</f>
        <v>5 = Supported completely out of the box
3 = Supported with bit of customization and 3rd Party licenses
0 = Not supported</v>
      </c>
      <c r="D145" s="179">
        <f>Scoring!E144</f>
        <v>0.05</v>
      </c>
      <c r="E145" s="143">
        <v>5</v>
      </c>
      <c r="F145" s="132">
        <f t="shared" si="1"/>
        <v>4.833333333333333</v>
      </c>
      <c r="G145" s="138" t="s">
        <v>760</v>
      </c>
      <c r="H145" s="76"/>
      <c r="I145" s="141">
        <v>5</v>
      </c>
      <c r="J145" s="142">
        <v>4</v>
      </c>
      <c r="K145" s="142"/>
      <c r="L145" s="142"/>
      <c r="M145" s="142">
        <v>5</v>
      </c>
      <c r="N145" s="142"/>
      <c r="O145" s="142"/>
      <c r="P145" s="142">
        <v>5</v>
      </c>
      <c r="Q145" s="162">
        <v>5</v>
      </c>
      <c r="R145" s="142"/>
      <c r="S145" s="142"/>
      <c r="T145" s="142">
        <v>5</v>
      </c>
    </row>
    <row r="146" spans="1:20" s="79" customFormat="1" ht="51" x14ac:dyDescent="0.25">
      <c r="A146" s="78" t="str">
        <f>Evaluation!A130</f>
        <v>Real-Time Locate /Field Technician Location</v>
      </c>
      <c r="B146" s="78" t="str">
        <f>Evaluation!B130</f>
        <v>Describe the methods by which the system can gather information regarding field worker locations to create breadcrumbs. How is this information transmitted and stored? How is access to this information controlled?</v>
      </c>
      <c r="C146" s="78" t="str">
        <f>Evaluation!C130</f>
        <v>5 = Yes, real time location of field worker can be tracked
0 = No, not supported</v>
      </c>
      <c r="D146" s="179">
        <f>Scoring!E145</f>
        <v>0.05</v>
      </c>
      <c r="E146" s="143">
        <v>5</v>
      </c>
      <c r="F146" s="132">
        <f t="shared" si="1"/>
        <v>4.666666666666667</v>
      </c>
      <c r="G146" s="138" t="s">
        <v>761</v>
      </c>
      <c r="H146" s="76"/>
      <c r="I146" s="141">
        <v>4</v>
      </c>
      <c r="J146" s="142">
        <v>4</v>
      </c>
      <c r="K146" s="142"/>
      <c r="L146" s="142"/>
      <c r="M146" s="142">
        <v>5</v>
      </c>
      <c r="N146" s="142"/>
      <c r="O146" s="142"/>
      <c r="P146" s="142">
        <v>5</v>
      </c>
      <c r="Q146" s="162">
        <v>5</v>
      </c>
      <c r="R146" s="142"/>
      <c r="S146" s="142"/>
      <c r="T146" s="142">
        <v>5</v>
      </c>
    </row>
    <row r="147" spans="1:20" s="79" customFormat="1" ht="76.5" x14ac:dyDescent="0.25">
      <c r="A147" s="78" t="str">
        <f>Evaluation!A131</f>
        <v>View nearby jobs and their crew details</v>
      </c>
      <c r="B147" s="78" t="str">
        <f>Evaluation!B131</f>
        <v>Does the application have the ability to view nearby jobs?</v>
      </c>
      <c r="C147" s="78" t="str">
        <f>Evaluation!C131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7" s="179">
        <f>Scoring!E146</f>
        <v>0.05</v>
      </c>
      <c r="E147" s="143">
        <v>5</v>
      </c>
      <c r="F147" s="132">
        <f t="shared" si="1"/>
        <v>4.666666666666667</v>
      </c>
      <c r="G147" s="138" t="s">
        <v>762</v>
      </c>
      <c r="H147" s="76"/>
      <c r="I147" s="141">
        <v>5</v>
      </c>
      <c r="J147" s="142">
        <v>3</v>
      </c>
      <c r="K147" s="142"/>
      <c r="L147" s="142"/>
      <c r="M147" s="142">
        <v>5</v>
      </c>
      <c r="N147" s="142"/>
      <c r="O147" s="142"/>
      <c r="P147" s="142">
        <v>5</v>
      </c>
      <c r="Q147" s="162">
        <v>5</v>
      </c>
      <c r="R147" s="142"/>
      <c r="S147" s="142"/>
      <c r="T147" s="142">
        <v>5</v>
      </c>
    </row>
    <row r="148" spans="1:20" s="79" customFormat="1" collapsed="1" x14ac:dyDescent="0.25">
      <c r="A148" s="99" t="str">
        <f>Evaluation!A132</f>
        <v>User Experience</v>
      </c>
      <c r="B148" s="99"/>
      <c r="C148" s="99"/>
      <c r="D148" s="100">
        <f>Scoring!D147</f>
        <v>0.25</v>
      </c>
      <c r="E148" s="155"/>
      <c r="F148" s="155"/>
      <c r="G148" s="149"/>
      <c r="H148" s="75"/>
      <c r="I148" s="141"/>
      <c r="J148" s="142"/>
      <c r="K148" s="142"/>
      <c r="L148" s="142"/>
      <c r="M148" s="142"/>
      <c r="N148" s="142"/>
      <c r="O148" s="142"/>
      <c r="P148" s="142"/>
      <c r="Q148" s="142" t="s">
        <v>563</v>
      </c>
      <c r="R148" s="142"/>
      <c r="S148" s="142"/>
      <c r="T148" s="142"/>
    </row>
    <row r="149" spans="1:20" s="79" customFormat="1" ht="102" x14ac:dyDescent="0.25">
      <c r="A149" s="78" t="str">
        <f>Evaluation!A133</f>
        <v>Look and Feel</v>
      </c>
      <c r="B149" s="98" t="str">
        <f>Evaluation!B133</f>
        <v xml:space="preserve">Does the application provide easy access to features and functionality?  
Is the application user friendly and intuitive?
Does it take minimal clicks to navigate across the modules? </v>
      </c>
      <c r="C149" s="98" t="str">
        <f>Evaluation!C133</f>
        <v>5 = Yes, It is easy to navigate and user friendly
3 =  Some screens are user friendly, others are not
0 = Application is hard to navigate and not user friendly</v>
      </c>
      <c r="D149" s="179">
        <f>Scoring!E148</f>
        <v>0.3</v>
      </c>
      <c r="E149" s="143">
        <v>5</v>
      </c>
      <c r="F149" s="132">
        <f t="shared" si="1"/>
        <v>3.8333333333333335</v>
      </c>
      <c r="G149" s="138" t="s">
        <v>763</v>
      </c>
      <c r="H149" s="76"/>
      <c r="I149" s="141">
        <v>5</v>
      </c>
      <c r="J149" s="142">
        <v>2</v>
      </c>
      <c r="K149" s="142"/>
      <c r="L149" s="142"/>
      <c r="M149" s="142">
        <v>5</v>
      </c>
      <c r="N149" s="142"/>
      <c r="O149" s="142"/>
      <c r="P149" s="142">
        <v>3</v>
      </c>
      <c r="Q149" s="162">
        <v>3</v>
      </c>
      <c r="R149" s="142"/>
      <c r="S149" s="142"/>
      <c r="T149" s="142">
        <v>5</v>
      </c>
    </row>
    <row r="150" spans="1:20" s="79" customFormat="1" ht="51" x14ac:dyDescent="0.25">
      <c r="A150" s="78" t="str">
        <f>Evaluation!A134</f>
        <v>Interactive Map Functionality</v>
      </c>
      <c r="B150" s="98" t="str">
        <f>Evaluation!B134</f>
        <v xml:space="preserve">Does the application provide easy access to features and functionality?  
Is the application user friendly and intuitive?
Does it take minimal clicks to navigate between maps and layers? </v>
      </c>
      <c r="C150" s="98" t="str">
        <f>Evaluation!C134</f>
        <v>5 = Yes, It is easy to navigate and user friendly when viewing maps
3 =  Some screens are user friendly when viewing maps, others are not
0 = Application is hard to navigate and not user friendly</v>
      </c>
      <c r="D150" s="179">
        <f>Scoring!E149</f>
        <v>0.3</v>
      </c>
      <c r="E150" s="143">
        <v>5</v>
      </c>
      <c r="F150" s="132">
        <f t="shared" si="1"/>
        <v>3.5</v>
      </c>
      <c r="G150" s="138" t="s">
        <v>684</v>
      </c>
      <c r="H150" s="76"/>
      <c r="I150" s="141">
        <v>5</v>
      </c>
      <c r="J150" s="142">
        <v>2</v>
      </c>
      <c r="K150" s="142"/>
      <c r="L150" s="142"/>
      <c r="M150" s="142">
        <v>3</v>
      </c>
      <c r="N150" s="142"/>
      <c r="O150" s="142"/>
      <c r="P150" s="142">
        <v>3</v>
      </c>
      <c r="Q150" s="162">
        <v>3</v>
      </c>
      <c r="R150" s="142"/>
      <c r="S150" s="142"/>
      <c r="T150" s="142">
        <v>5</v>
      </c>
    </row>
    <row r="151" spans="1:20" s="79" customFormat="1" ht="76.5" x14ac:dyDescent="0.25">
      <c r="A151" s="78" t="str">
        <f>Evaluation!A135</f>
        <v>Intuitive Design</v>
      </c>
      <c r="B151" s="98" t="str">
        <f>Evaluation!B135</f>
        <v>Does the application provide visibly appealing and intutive views for  planned, dispatched,  work execution status and other work management functions?</v>
      </c>
      <c r="C151" s="98" t="str">
        <f>Evaluation!C135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1" s="179">
        <f>Scoring!E150</f>
        <v>0.3</v>
      </c>
      <c r="E151" s="143">
        <v>5</v>
      </c>
      <c r="F151" s="132">
        <f t="shared" si="1"/>
        <v>3.8333333333333335</v>
      </c>
      <c r="G151" s="138" t="s">
        <v>764</v>
      </c>
      <c r="H151" s="76"/>
      <c r="I151" s="141">
        <v>4</v>
      </c>
      <c r="J151" s="142">
        <v>2</v>
      </c>
      <c r="K151" s="142"/>
      <c r="L151" s="142"/>
      <c r="M151" s="142">
        <v>5</v>
      </c>
      <c r="N151" s="142"/>
      <c r="O151" s="142"/>
      <c r="P151" s="142">
        <v>3</v>
      </c>
      <c r="Q151" s="162">
        <v>4</v>
      </c>
      <c r="R151" s="142"/>
      <c r="S151" s="142"/>
      <c r="T151" s="142">
        <v>5</v>
      </c>
    </row>
    <row r="152" spans="1:20" s="79" customFormat="1" ht="318.75" x14ac:dyDescent="0.25">
      <c r="A152" s="78" t="str">
        <f>Evaluation!A136</f>
        <v>Customization and personalization</v>
      </c>
      <c r="B152" s="98" t="str">
        <f>Evaluation!B136</f>
        <v>Does application support personalization or customization for users; such as: layout of menus, bookmarking favorites etc.?</v>
      </c>
      <c r="C152" s="98" t="str">
        <f>Evaluation!C136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2" s="179">
        <f>Scoring!E151</f>
        <v>0.1</v>
      </c>
      <c r="E152" s="143">
        <v>5</v>
      </c>
      <c r="F152" s="132">
        <f t="shared" ref="F152:F156" si="2">AVERAGE(I152:AE152)</f>
        <v>4.333333333333333</v>
      </c>
      <c r="G152" s="138" t="s">
        <v>765</v>
      </c>
      <c r="H152" s="76"/>
      <c r="I152" s="141">
        <v>5</v>
      </c>
      <c r="J152" s="142">
        <v>4</v>
      </c>
      <c r="K152" s="142"/>
      <c r="L152" s="142"/>
      <c r="M152" s="142">
        <v>5</v>
      </c>
      <c r="N152" s="142"/>
      <c r="O152" s="142"/>
      <c r="P152" s="142">
        <v>5</v>
      </c>
      <c r="Q152" s="162">
        <v>5</v>
      </c>
      <c r="R152" s="142"/>
      <c r="S152" s="142"/>
      <c r="T152" s="142">
        <v>2</v>
      </c>
    </row>
    <row r="153" spans="1:20" s="79" customFormat="1" collapsed="1" x14ac:dyDescent="0.25">
      <c r="A153" s="74" t="str">
        <f>Evaluation!A137</f>
        <v>Reporting /Analytics Capability</v>
      </c>
      <c r="B153" s="74"/>
      <c r="C153" s="74"/>
      <c r="D153" s="67">
        <f>Scoring!D152</f>
        <v>0.1</v>
      </c>
      <c r="E153" s="158"/>
      <c r="F153" s="158"/>
      <c r="G153" s="156"/>
      <c r="H153" s="75"/>
      <c r="I153" s="141"/>
      <c r="J153" s="142"/>
      <c r="K153" s="142"/>
      <c r="L153" s="142"/>
      <c r="M153" s="142"/>
      <c r="N153" s="142"/>
      <c r="O153" s="142"/>
      <c r="P153" s="142"/>
      <c r="Q153" s="142" t="s">
        <v>563</v>
      </c>
      <c r="R153" s="142"/>
      <c r="S153" s="142"/>
      <c r="T153" s="142"/>
    </row>
    <row r="154" spans="1:20" s="79" customFormat="1" ht="357" x14ac:dyDescent="0.25">
      <c r="A154" s="78" t="str">
        <f>Evaluation!A138</f>
        <v>Reporting Options</v>
      </c>
      <c r="B154" s="78" t="str">
        <f>Evaluation!B138</f>
        <v>Does the application provide reporting options for tabular, graphical and spatial format?</v>
      </c>
      <c r="C154" s="78" t="str">
        <f>Evaluation!C138</f>
        <v>5 = Reporting tool bundled with all Reporting options
3 = Reporting tool bundled with limited Reporting options
2 = Need additional tool/license enablement
0 = Not supported, need enterprise level reporting option</v>
      </c>
      <c r="D154" s="179">
        <f>Scoring!E153</f>
        <v>0.25</v>
      </c>
      <c r="E154" s="143">
        <v>5</v>
      </c>
      <c r="F154" s="132">
        <f t="shared" si="2"/>
        <v>4.833333333333333</v>
      </c>
      <c r="G154" s="138" t="s">
        <v>766</v>
      </c>
      <c r="H154" s="77"/>
      <c r="I154" s="141">
        <v>5</v>
      </c>
      <c r="J154" s="142">
        <v>4</v>
      </c>
      <c r="K154" s="142"/>
      <c r="L154" s="142"/>
      <c r="M154" s="142">
        <v>5</v>
      </c>
      <c r="N154" s="142"/>
      <c r="O154" s="142"/>
      <c r="P154" s="142">
        <v>5</v>
      </c>
      <c r="Q154" s="162">
        <v>5</v>
      </c>
      <c r="R154" s="142"/>
      <c r="S154" s="142"/>
      <c r="T154" s="142">
        <v>5</v>
      </c>
    </row>
    <row r="155" spans="1:20" s="79" customFormat="1" ht="38.25" x14ac:dyDescent="0.25">
      <c r="A155" s="78" t="str">
        <f>Evaluation!A139</f>
        <v>Ad Hoc Reporting Capability</v>
      </c>
      <c r="B155" s="78" t="str">
        <f>Evaluation!B139</f>
        <v xml:space="preserve">Does the reporting tool have adhoc reporting capability? 
Does the application support creating user configurable dashboards /trending reports? </v>
      </c>
      <c r="C155" s="78" t="str">
        <f>Evaluation!C139</f>
        <v>5 = Support adhoc reporting fully through configuration
2 = Tool with limited adhoc reporting capability 
0 = Not supported</v>
      </c>
      <c r="D155" s="179">
        <f>Scoring!E154</f>
        <v>0.25</v>
      </c>
      <c r="E155" s="143">
        <v>5</v>
      </c>
      <c r="F155" s="132">
        <f t="shared" si="2"/>
        <v>4.5</v>
      </c>
      <c r="G155" s="138" t="s">
        <v>767</v>
      </c>
      <c r="H155" s="77"/>
      <c r="I155" s="141">
        <v>5</v>
      </c>
      <c r="J155" s="142">
        <v>2</v>
      </c>
      <c r="K155" s="142"/>
      <c r="L155" s="142"/>
      <c r="M155" s="142">
        <v>5</v>
      </c>
      <c r="N155" s="142"/>
      <c r="O155" s="142"/>
      <c r="P155" s="142">
        <v>5</v>
      </c>
      <c r="Q155" s="162">
        <v>5</v>
      </c>
      <c r="R155" s="142"/>
      <c r="S155" s="142"/>
      <c r="T155" s="142">
        <v>5</v>
      </c>
    </row>
    <row r="156" spans="1:20" s="79" customFormat="1" ht="229.5" x14ac:dyDescent="0.25">
      <c r="A156" s="78" t="str">
        <f>Evaluation!A140</f>
        <v>Dashboards</v>
      </c>
      <c r="B156" s="78" t="str">
        <f>Evaluation!B140</f>
        <v>Does the application support the ability to provide role based dashboards?
Does it provide drill down capability across dashboards?  Please respond based on below options  listed:
1. Dashboards can  be configured by business users themselves  with UI driven drag &amp; drop techniques (technical know how is not required)  
2. Dashboards can be configured by business user admin groups, who can get it configured with minimal technical know how
3. Comprehensive dash boards can be developed from scratch by core technical developers by writing code &amp; published for end user consumption</v>
      </c>
      <c r="C156" s="78" t="str">
        <f>Evaluation!C140</f>
        <v>5= Yes, supports options 1,2 and 3
3= Yes, supports options 2 and 3
2= Yes, supports only option 3
0 = Not supported</v>
      </c>
      <c r="D156" s="179">
        <f>Scoring!E155</f>
        <v>0.5</v>
      </c>
      <c r="E156" s="143">
        <v>5</v>
      </c>
      <c r="F156" s="132">
        <f t="shared" si="2"/>
        <v>4.666666666666667</v>
      </c>
      <c r="G156" s="138" t="s">
        <v>768</v>
      </c>
      <c r="H156" s="72"/>
      <c r="I156" s="141">
        <v>5</v>
      </c>
      <c r="J156" s="142">
        <v>3</v>
      </c>
      <c r="K156" s="142"/>
      <c r="L156" s="142"/>
      <c r="M156" s="142">
        <v>5</v>
      </c>
      <c r="N156" s="142"/>
      <c r="O156" s="142"/>
      <c r="P156" s="142">
        <v>5</v>
      </c>
      <c r="Q156" s="162">
        <v>5</v>
      </c>
      <c r="R156" s="142"/>
      <c r="S156" s="142"/>
      <c r="T156" s="142">
        <v>5</v>
      </c>
    </row>
  </sheetData>
  <conditionalFormatting sqref="E29 E44 E58:E59 B23:C29 E63">
    <cfRule type="expression" dxfId="650" priority="126" stopIfTrue="1">
      <formula>LEN(#REF!)=0</formula>
    </cfRule>
  </conditionalFormatting>
  <conditionalFormatting sqref="H35">
    <cfRule type="expression" dxfId="649" priority="125" stopIfTrue="1">
      <formula>LEN(#REF!)=0</formula>
    </cfRule>
  </conditionalFormatting>
  <conditionalFormatting sqref="H23:H24">
    <cfRule type="expression" dxfId="648" priority="147" stopIfTrue="1">
      <formula>LEN(#REF!)=0</formula>
    </cfRule>
  </conditionalFormatting>
  <conditionalFormatting sqref="H24">
    <cfRule type="expression" dxfId="647" priority="148" stopIfTrue="1">
      <formula>LEN(#REF!)=0</formula>
    </cfRule>
  </conditionalFormatting>
  <conditionalFormatting sqref="H23">
    <cfRule type="expression" dxfId="646" priority="149" stopIfTrue="1">
      <formula>LEN(#REF!)=0</formula>
    </cfRule>
  </conditionalFormatting>
  <conditionalFormatting sqref="H27:H28 A47:D50 A52:C56 A100:A105 B99:D106 A107:D108 B110:C114 A111:A114 D111:D114 A116:D122 A124:D128 A130:D156">
    <cfRule type="expression" dxfId="645" priority="146" stopIfTrue="1">
      <formula>LEN(#REF!)=0</formula>
    </cfRule>
  </conditionalFormatting>
  <conditionalFormatting sqref="H27:H28">
    <cfRule type="expression" dxfId="644" priority="150" stopIfTrue="1">
      <formula>LEN(#REF!)=0</formula>
    </cfRule>
  </conditionalFormatting>
  <conditionalFormatting sqref="G29:H29">
    <cfRule type="expression" dxfId="643" priority="144" stopIfTrue="1">
      <formula>LEN(#REF!)=0</formula>
    </cfRule>
  </conditionalFormatting>
  <conditionalFormatting sqref="G29:H29">
    <cfRule type="expression" dxfId="642" priority="145" stopIfTrue="1">
      <formula>LEN(#REF!)=0</formula>
    </cfRule>
  </conditionalFormatting>
  <conditionalFormatting sqref="H26">
    <cfRule type="expression" dxfId="641" priority="140" stopIfTrue="1">
      <formula>LEN(#REF!)=0</formula>
    </cfRule>
  </conditionalFormatting>
  <conditionalFormatting sqref="H31">
    <cfRule type="expression" dxfId="640" priority="138" stopIfTrue="1">
      <formula>LEN(#REF!)=0</formula>
    </cfRule>
  </conditionalFormatting>
  <conditionalFormatting sqref="H25">
    <cfRule type="expression" dxfId="639" priority="142" stopIfTrue="1">
      <formula>LEN(#REF!)=0</formula>
    </cfRule>
  </conditionalFormatting>
  <conditionalFormatting sqref="H25">
    <cfRule type="expression" dxfId="638" priority="143" stopIfTrue="1">
      <formula>LEN(#REF!)=0</formula>
    </cfRule>
  </conditionalFormatting>
  <conditionalFormatting sqref="H26">
    <cfRule type="expression" dxfId="637" priority="141" stopIfTrue="1">
      <formula>LEN(#REF!)=0</formula>
    </cfRule>
  </conditionalFormatting>
  <conditionalFormatting sqref="H31">
    <cfRule type="expression" dxfId="636" priority="139" stopIfTrue="1">
      <formula>LEN(#REF!)=0</formula>
    </cfRule>
  </conditionalFormatting>
  <conditionalFormatting sqref="H32:H34">
    <cfRule type="expression" dxfId="635" priority="136" stopIfTrue="1">
      <formula>LEN(#REF!)=0</formula>
    </cfRule>
  </conditionalFormatting>
  <conditionalFormatting sqref="H32:H34">
    <cfRule type="expression" dxfId="634" priority="137" stopIfTrue="1">
      <formula>LEN(#REF!)=0</formula>
    </cfRule>
  </conditionalFormatting>
  <conditionalFormatting sqref="H35">
    <cfRule type="expression" dxfId="633" priority="135" stopIfTrue="1">
      <formula>LEN(#REF!)=0</formula>
    </cfRule>
  </conditionalFormatting>
  <conditionalFormatting sqref="H37">
    <cfRule type="expression" dxfId="632" priority="133" stopIfTrue="1">
      <formula>LEN(#REF!)=0</formula>
    </cfRule>
  </conditionalFormatting>
  <conditionalFormatting sqref="H37">
    <cfRule type="expression" dxfId="631" priority="134" stopIfTrue="1">
      <formula>LEN(#REF!)=0</formula>
    </cfRule>
  </conditionalFormatting>
  <conditionalFormatting sqref="H38">
    <cfRule type="expression" dxfId="630" priority="131" stopIfTrue="1">
      <formula>LEN(#REF!)=0</formula>
    </cfRule>
  </conditionalFormatting>
  <conditionalFormatting sqref="H38">
    <cfRule type="expression" dxfId="629" priority="132" stopIfTrue="1">
      <formula>LEN(#REF!)=0</formula>
    </cfRule>
  </conditionalFormatting>
  <conditionalFormatting sqref="H39:H41">
    <cfRule type="expression" dxfId="628" priority="129" stopIfTrue="1">
      <formula>LEN(#REF!)=0</formula>
    </cfRule>
  </conditionalFormatting>
  <conditionalFormatting sqref="H39:H41">
    <cfRule type="expression" dxfId="627" priority="130" stopIfTrue="1">
      <formula>LEN(#REF!)=0</formula>
    </cfRule>
  </conditionalFormatting>
  <conditionalFormatting sqref="G44:H44 H42:H43">
    <cfRule type="expression" dxfId="626" priority="127" stopIfTrue="1">
      <formula>LEN(#REF!)=0</formula>
    </cfRule>
  </conditionalFormatting>
  <conditionalFormatting sqref="G44:H44 H42:H43">
    <cfRule type="expression" dxfId="625" priority="128" stopIfTrue="1">
      <formula>LEN(#REF!)=0</formula>
    </cfRule>
  </conditionalFormatting>
  <conditionalFormatting sqref="A23:A29">
    <cfRule type="expression" dxfId="624" priority="124" stopIfTrue="1">
      <formula>LEN(#REF!)=0</formula>
    </cfRule>
  </conditionalFormatting>
  <conditionalFormatting sqref="B37:C44">
    <cfRule type="expression" dxfId="623" priority="111" stopIfTrue="1">
      <formula>LEN(#REF!)=0</formula>
    </cfRule>
  </conditionalFormatting>
  <conditionalFormatting sqref="B31:C35">
    <cfRule type="expression" dxfId="622" priority="112" stopIfTrue="1">
      <formula>LEN(#REF!)=0</formula>
    </cfRule>
  </conditionalFormatting>
  <conditionalFormatting sqref="B154:C156">
    <cfRule type="expression" dxfId="621" priority="109" stopIfTrue="1">
      <formula>LEN(#REF!)=0</formula>
    </cfRule>
  </conditionalFormatting>
  <conditionalFormatting sqref="B87:C90">
    <cfRule type="expression" dxfId="620" priority="110" stopIfTrue="1">
      <formula>LEN(#REF!)=0</formula>
    </cfRule>
  </conditionalFormatting>
  <conditionalFormatting sqref="D57 D23:D29 D37:D44">
    <cfRule type="expression" dxfId="619" priority="107" stopIfTrue="1">
      <formula>LEN(#REF!)=0</formula>
    </cfRule>
  </conditionalFormatting>
  <conditionalFormatting sqref="D51 D31:D35">
    <cfRule type="expression" dxfId="618" priority="106" stopIfTrue="1">
      <formula>LEN(#REF!)=0</formula>
    </cfRule>
  </conditionalFormatting>
  <conditionalFormatting sqref="D91">
    <cfRule type="expression" dxfId="617" priority="108" stopIfTrue="1">
      <formula>LEN(#REF!)=0</formula>
    </cfRule>
  </conditionalFormatting>
  <conditionalFormatting sqref="D46">
    <cfRule type="expression" dxfId="616" priority="105" stopIfTrue="1">
      <formula>LEN(#REF!)=0</formula>
    </cfRule>
  </conditionalFormatting>
  <conditionalFormatting sqref="D21">
    <cfRule type="expression" dxfId="615" priority="104" stopIfTrue="1">
      <formula>LEN(#REF!)=0</formula>
    </cfRule>
  </conditionalFormatting>
  <conditionalFormatting sqref="D52:D56">
    <cfRule type="expression" dxfId="614" priority="103" stopIfTrue="1">
      <formula>LEN(#REF!)=0</formula>
    </cfRule>
  </conditionalFormatting>
  <conditionalFormatting sqref="D153:D156">
    <cfRule type="expression" dxfId="613" priority="98" stopIfTrue="1">
      <formula>LEN(#REF!)=0</formula>
    </cfRule>
  </conditionalFormatting>
  <conditionalFormatting sqref="D58:D76">
    <cfRule type="expression" dxfId="612" priority="102" stopIfTrue="1">
      <formula>LEN(#REF!)=0</formula>
    </cfRule>
  </conditionalFormatting>
  <conditionalFormatting sqref="D77">
    <cfRule type="expression" dxfId="611" priority="101" stopIfTrue="1">
      <formula>LEN(#REF!)=0</formula>
    </cfRule>
  </conditionalFormatting>
  <conditionalFormatting sqref="D87:D90">
    <cfRule type="expression" dxfId="610" priority="100" stopIfTrue="1">
      <formula>LEN(#REF!)=0</formula>
    </cfRule>
  </conditionalFormatting>
  <conditionalFormatting sqref="D86">
    <cfRule type="expression" dxfId="609" priority="99" stopIfTrue="1">
      <formula>LEN(#REF!)=0</formula>
    </cfRule>
  </conditionalFormatting>
  <conditionalFormatting sqref="D110">
    <cfRule type="expression" dxfId="608" priority="97" stopIfTrue="1">
      <formula>LEN(#REF!)=0</formula>
    </cfRule>
  </conditionalFormatting>
  <conditionalFormatting sqref="D109">
    <cfRule type="expression" dxfId="607" priority="90" stopIfTrue="1">
      <formula>LEN(#REF!)=0</formula>
    </cfRule>
  </conditionalFormatting>
  <conditionalFormatting sqref="B115:C115">
    <cfRule type="expression" dxfId="606" priority="88" stopIfTrue="1">
      <formula>LEN(#REF!)=0</formula>
    </cfRule>
  </conditionalFormatting>
  <conditionalFormatting sqref="A154:A156 A31:A35 A37:A44 A58:C76 A87:A90">
    <cfRule type="expression" dxfId="605" priority="92" stopIfTrue="1">
      <formula>LEN(#REF!)=0</formula>
    </cfRule>
  </conditionalFormatting>
  <conditionalFormatting sqref="D45">
    <cfRule type="expression" dxfId="604" priority="91" stopIfTrue="1">
      <formula>LEN(#REF!)=0</formula>
    </cfRule>
  </conditionalFormatting>
  <conditionalFormatting sqref="D115">
    <cfRule type="expression" dxfId="603" priority="87" stopIfTrue="1">
      <formula>LEN(#REF!)=0</formula>
    </cfRule>
  </conditionalFormatting>
  <conditionalFormatting sqref="A110">
    <cfRule type="expression" dxfId="602" priority="89" stopIfTrue="1">
      <formula>LEN(#REF!)=0</formula>
    </cfRule>
  </conditionalFormatting>
  <conditionalFormatting sqref="A115">
    <cfRule type="expression" dxfId="601" priority="86" stopIfTrue="1">
      <formula>LEN(#REF!)=0</formula>
    </cfRule>
  </conditionalFormatting>
  <conditionalFormatting sqref="B123:C123">
    <cfRule type="expression" dxfId="600" priority="85" stopIfTrue="1">
      <formula>LEN(#REF!)=0</formula>
    </cfRule>
  </conditionalFormatting>
  <conditionalFormatting sqref="D123">
    <cfRule type="expression" dxfId="599" priority="84" stopIfTrue="1">
      <formula>LEN(#REF!)=0</formula>
    </cfRule>
  </conditionalFormatting>
  <conditionalFormatting sqref="A123">
    <cfRule type="expression" dxfId="598" priority="83" stopIfTrue="1">
      <formula>LEN(#REF!)=0</formula>
    </cfRule>
  </conditionalFormatting>
  <conditionalFormatting sqref="B129:C129">
    <cfRule type="expression" dxfId="597" priority="82" stopIfTrue="1">
      <formula>LEN(#REF!)=0</formula>
    </cfRule>
  </conditionalFormatting>
  <conditionalFormatting sqref="D129">
    <cfRule type="expression" dxfId="596" priority="81" stopIfTrue="1">
      <formula>LEN(#REF!)=0</formula>
    </cfRule>
  </conditionalFormatting>
  <conditionalFormatting sqref="A129">
    <cfRule type="expression" dxfId="595" priority="80" stopIfTrue="1">
      <formula>LEN(#REF!)=0</formula>
    </cfRule>
  </conditionalFormatting>
  <conditionalFormatting sqref="A148">
    <cfRule type="expression" dxfId="594" priority="75" stopIfTrue="1">
      <formula>LEN(#REF!)=0</formula>
    </cfRule>
  </conditionalFormatting>
  <conditionalFormatting sqref="A106">
    <cfRule type="expression" dxfId="593" priority="73" stopIfTrue="1">
      <formula>LEN(#REF!)=0</formula>
    </cfRule>
  </conditionalFormatting>
  <conditionalFormatting sqref="A78:A85">
    <cfRule type="expression" dxfId="592" priority="70" stopIfTrue="1">
      <formula>LEN(#REF!)=0</formula>
    </cfRule>
  </conditionalFormatting>
  <conditionalFormatting sqref="D78:D85">
    <cfRule type="expression" dxfId="591" priority="71" stopIfTrue="1">
      <formula>LEN(#REF!)=0</formula>
    </cfRule>
  </conditionalFormatting>
  <conditionalFormatting sqref="A99">
    <cfRule type="expression" dxfId="590" priority="74" stopIfTrue="1">
      <formula>LEN(#REF!)=0</formula>
    </cfRule>
  </conditionalFormatting>
  <conditionalFormatting sqref="B78:C85">
    <cfRule type="expression" dxfId="589" priority="72" stopIfTrue="1">
      <formula>LEN(#REF!)=0</formula>
    </cfRule>
  </conditionalFormatting>
  <conditionalFormatting sqref="B92:C98">
    <cfRule type="expression" dxfId="588" priority="69" stopIfTrue="1">
      <formula>LEN(#REF!)=0</formula>
    </cfRule>
  </conditionalFormatting>
  <conditionalFormatting sqref="A92:A98">
    <cfRule type="expression" dxfId="587" priority="67" stopIfTrue="1">
      <formula>LEN(#REF!)=0</formula>
    </cfRule>
  </conditionalFormatting>
  <conditionalFormatting sqref="D92:D98">
    <cfRule type="expression" dxfId="586" priority="68" stopIfTrue="1">
      <formula>LEN(#REF!)=0</formula>
    </cfRule>
  </conditionalFormatting>
  <conditionalFormatting sqref="E16:E17">
    <cfRule type="expression" dxfId="585" priority="64" stopIfTrue="1">
      <formula>LEN(#REF!)=0</formula>
    </cfRule>
  </conditionalFormatting>
  <conditionalFormatting sqref="G16:H17">
    <cfRule type="expression" dxfId="584" priority="65" stopIfTrue="1">
      <formula>LEN(#REF!)=0</formula>
    </cfRule>
  </conditionalFormatting>
  <conditionalFormatting sqref="G16:H17">
    <cfRule type="expression" dxfId="583" priority="66" stopIfTrue="1">
      <formula>LEN(#REF!)=0</formula>
    </cfRule>
  </conditionalFormatting>
  <conditionalFormatting sqref="A16:C17">
    <cfRule type="expression" dxfId="582" priority="63" stopIfTrue="1">
      <formula>LEN(#REF!)=0</formula>
    </cfRule>
  </conditionalFormatting>
  <conditionalFormatting sqref="F16:F17">
    <cfRule type="expression" dxfId="581" priority="62" stopIfTrue="1">
      <formula>LEN(#REF!)=0</formula>
    </cfRule>
  </conditionalFormatting>
  <conditionalFormatting sqref="E19:E20 B19:C20">
    <cfRule type="expression" dxfId="580" priority="59" stopIfTrue="1">
      <formula>LEN(#REF!)=0</formula>
    </cfRule>
  </conditionalFormatting>
  <conditionalFormatting sqref="G19:H20">
    <cfRule type="expression" dxfId="579" priority="60" stopIfTrue="1">
      <formula>LEN(#REF!)=0</formula>
    </cfRule>
  </conditionalFormatting>
  <conditionalFormatting sqref="G19:H20">
    <cfRule type="expression" dxfId="578" priority="61" stopIfTrue="1">
      <formula>LEN(#REF!)=0</formula>
    </cfRule>
  </conditionalFormatting>
  <conditionalFormatting sqref="A19:A20">
    <cfRule type="expression" dxfId="577" priority="58" stopIfTrue="1">
      <formula>LEN(#REF!)=0</formula>
    </cfRule>
  </conditionalFormatting>
  <conditionalFormatting sqref="F19:F20">
    <cfRule type="expression" dxfId="576" priority="57" stopIfTrue="1">
      <formula>LEN(#REF!)=0</formula>
    </cfRule>
  </conditionalFormatting>
  <conditionalFormatting sqref="D14">
    <cfRule type="expression" dxfId="575" priority="56" stopIfTrue="1">
      <formula>LEN(#REF!)=0</formula>
    </cfRule>
  </conditionalFormatting>
  <conditionalFormatting sqref="D16:D17">
    <cfRule type="expression" dxfId="574" priority="55" stopIfTrue="1">
      <formula>LEN(#REF!)=0</formula>
    </cfRule>
  </conditionalFormatting>
  <conditionalFormatting sqref="D19:D20">
    <cfRule type="expression" dxfId="573" priority="54" stopIfTrue="1">
      <formula>LEN(#REF!)=0</formula>
    </cfRule>
  </conditionalFormatting>
  <conditionalFormatting sqref="E23:E28">
    <cfRule type="expression" dxfId="572" priority="53" stopIfTrue="1">
      <formula>LEN(#REF!)=0</formula>
    </cfRule>
  </conditionalFormatting>
  <conditionalFormatting sqref="G25:G28">
    <cfRule type="expression" dxfId="571" priority="48" stopIfTrue="1">
      <formula>LEN(#REF!)=0</formula>
    </cfRule>
  </conditionalFormatting>
  <conditionalFormatting sqref="G26">
    <cfRule type="expression" dxfId="570" priority="49" stopIfTrue="1">
      <formula>LEN(#REF!)=0</formula>
    </cfRule>
  </conditionalFormatting>
  <conditionalFormatting sqref="G23:G24">
    <cfRule type="expression" dxfId="569" priority="50" stopIfTrue="1">
      <formula>LEN(#REF!)=0</formula>
    </cfRule>
  </conditionalFormatting>
  <conditionalFormatting sqref="G24">
    <cfRule type="expression" dxfId="568" priority="51" stopIfTrue="1">
      <formula>LEN(#REF!)=0</formula>
    </cfRule>
  </conditionalFormatting>
  <conditionalFormatting sqref="G23:G24">
    <cfRule type="expression" dxfId="567" priority="52" stopIfTrue="1">
      <formula>LEN(#REF!)=0</formula>
    </cfRule>
  </conditionalFormatting>
  <conditionalFormatting sqref="E87:E90 E116:E122 E92:E98 E124:E128 E149:E156 E112:E113 E107:E108 E79:E85 E100:E105 E130:E147 E64:E76 F153">
    <cfRule type="expression" dxfId="566" priority="37" stopIfTrue="1">
      <formula>LEN(#REF!)=0</formula>
    </cfRule>
  </conditionalFormatting>
  <conditionalFormatting sqref="E31:E35 E37:E43">
    <cfRule type="expression" dxfId="565" priority="47" stopIfTrue="1">
      <formula>LEN(#REF!)=0</formula>
    </cfRule>
  </conditionalFormatting>
  <conditionalFormatting sqref="G31:G35 G37:G43">
    <cfRule type="expression" dxfId="564" priority="45" stopIfTrue="1">
      <formula>LEN(#REF!)=0</formula>
    </cfRule>
  </conditionalFormatting>
  <conditionalFormatting sqref="G35">
    <cfRule type="expression" dxfId="563" priority="46" stopIfTrue="1">
      <formula>LEN(#REF!)=0</formula>
    </cfRule>
  </conditionalFormatting>
  <conditionalFormatting sqref="E47:E50 E52:E56">
    <cfRule type="expression" dxfId="562" priority="44" stopIfTrue="1">
      <formula>LEN(#REF!)=0</formula>
    </cfRule>
  </conditionalFormatting>
  <conditionalFormatting sqref="E60:E62">
    <cfRule type="expression" dxfId="561" priority="43" stopIfTrue="1">
      <formula>LEN(#REF!)=0</formula>
    </cfRule>
  </conditionalFormatting>
  <conditionalFormatting sqref="E129:E132">
    <cfRule type="expression" dxfId="560" priority="38" stopIfTrue="1">
      <formula>LEN(#REF!)=0</formula>
    </cfRule>
  </conditionalFormatting>
  <conditionalFormatting sqref="E123:F123">
    <cfRule type="expression" dxfId="559" priority="39" stopIfTrue="1">
      <formula>LEN(#REF!)=0</formula>
    </cfRule>
  </conditionalFormatting>
  <conditionalFormatting sqref="E115">
    <cfRule type="expression" dxfId="558" priority="40" stopIfTrue="1">
      <formula>LEN(#REF!)=0</formula>
    </cfRule>
  </conditionalFormatting>
  <conditionalFormatting sqref="E110">
    <cfRule type="expression" dxfId="557" priority="41" stopIfTrue="1">
      <formula>LEN(#REF!)=0</formula>
    </cfRule>
  </conditionalFormatting>
  <conditionalFormatting sqref="E78">
    <cfRule type="expression" dxfId="556" priority="42" stopIfTrue="1">
      <formula>LEN(#REF!)=0</formula>
    </cfRule>
  </conditionalFormatting>
  <conditionalFormatting sqref="K37:K43">
    <cfRule type="expression" dxfId="555" priority="36" stopIfTrue="1">
      <formula>LEN(#REF!)=0</formula>
    </cfRule>
  </conditionalFormatting>
  <conditionalFormatting sqref="K47:K50">
    <cfRule type="expression" dxfId="554" priority="35" stopIfTrue="1">
      <formula>LEN(#REF!)=0</formula>
    </cfRule>
  </conditionalFormatting>
  <conditionalFormatting sqref="K107:K108">
    <cfRule type="expression" dxfId="553" priority="34" stopIfTrue="1">
      <formula>LEN(#REF!)=0</formula>
    </cfRule>
  </conditionalFormatting>
  <conditionalFormatting sqref="K100:K105">
    <cfRule type="expression" dxfId="552" priority="33" stopIfTrue="1">
      <formula>LEN(#REF!)=0</formula>
    </cfRule>
  </conditionalFormatting>
  <conditionalFormatting sqref="K87:K90">
    <cfRule type="expression" dxfId="551" priority="32" stopIfTrue="1">
      <formula>LEN(#REF!)=0</formula>
    </cfRule>
  </conditionalFormatting>
  <conditionalFormatting sqref="K52:K56">
    <cfRule type="expression" dxfId="550" priority="31" stopIfTrue="1">
      <formula>LEN(#REF!)=0</formula>
    </cfRule>
  </conditionalFormatting>
  <conditionalFormatting sqref="K79:K85">
    <cfRule type="expression" dxfId="549" priority="29" stopIfTrue="1">
      <formula>LEN(#REF!)=0</formula>
    </cfRule>
  </conditionalFormatting>
  <conditionalFormatting sqref="K78">
    <cfRule type="expression" dxfId="548" priority="30" stopIfTrue="1">
      <formula>LEN(#REF!)=0</formula>
    </cfRule>
  </conditionalFormatting>
  <conditionalFormatting sqref="K95:K98">
    <cfRule type="expression" dxfId="547" priority="28" stopIfTrue="1">
      <formula>LEN(#REF!)=0</formula>
    </cfRule>
  </conditionalFormatting>
  <conditionalFormatting sqref="L58:L73">
    <cfRule type="expression" dxfId="546" priority="27" stopIfTrue="1">
      <formula>LEN(#REF!)=0</formula>
    </cfRule>
  </conditionalFormatting>
  <conditionalFormatting sqref="L79:L84">
    <cfRule type="expression" dxfId="545" priority="25" stopIfTrue="1">
      <formula>LEN(#REF!)=0</formula>
    </cfRule>
  </conditionalFormatting>
  <conditionalFormatting sqref="L78">
    <cfRule type="expression" dxfId="544" priority="26" stopIfTrue="1">
      <formula>LEN(#REF!)=0</formula>
    </cfRule>
  </conditionalFormatting>
  <conditionalFormatting sqref="L92:L98">
    <cfRule type="expression" dxfId="543" priority="24" stopIfTrue="1">
      <formula>LEN(#REF!)=0</formula>
    </cfRule>
  </conditionalFormatting>
  <conditionalFormatting sqref="L100:L105">
    <cfRule type="expression" dxfId="542" priority="23" stopIfTrue="1">
      <formula>LEN(#REF!)=0</formula>
    </cfRule>
  </conditionalFormatting>
  <conditionalFormatting sqref="L107:L108">
    <cfRule type="expression" dxfId="541" priority="22" stopIfTrue="1">
      <formula>LEN(#REF!)=0</formula>
    </cfRule>
  </conditionalFormatting>
  <conditionalFormatting sqref="M23:M28">
    <cfRule type="expression" dxfId="540" priority="21" stopIfTrue="1">
      <formula>LEN(#REF!)=0</formula>
    </cfRule>
  </conditionalFormatting>
  <conditionalFormatting sqref="M31:M35">
    <cfRule type="expression" dxfId="539" priority="20" stopIfTrue="1">
      <formula>LEN(#REF!)=0</formula>
    </cfRule>
  </conditionalFormatting>
  <conditionalFormatting sqref="M37:M43">
    <cfRule type="expression" dxfId="538" priority="19" stopIfTrue="1">
      <formula>LEN(#REF!)=0</formula>
    </cfRule>
  </conditionalFormatting>
  <conditionalFormatting sqref="M47:M50">
    <cfRule type="expression" dxfId="537" priority="18" stopIfTrue="1">
      <formula>LEN(#REF!)=0</formula>
    </cfRule>
  </conditionalFormatting>
  <conditionalFormatting sqref="M52:M56">
    <cfRule type="expression" dxfId="536" priority="17" stopIfTrue="1">
      <formula>LEN(#REF!)=0</formula>
    </cfRule>
  </conditionalFormatting>
  <conditionalFormatting sqref="M79:M85">
    <cfRule type="expression" dxfId="535" priority="15" stopIfTrue="1">
      <formula>LEN(#REF!)=0</formula>
    </cfRule>
  </conditionalFormatting>
  <conditionalFormatting sqref="M78">
    <cfRule type="expression" dxfId="534" priority="16" stopIfTrue="1">
      <formula>LEN(#REF!)=0</formula>
    </cfRule>
  </conditionalFormatting>
  <conditionalFormatting sqref="M87:M90">
    <cfRule type="expression" dxfId="533" priority="14" stopIfTrue="1">
      <formula>LEN(#REF!)=0</formula>
    </cfRule>
  </conditionalFormatting>
  <conditionalFormatting sqref="M92:M98 M100:M105">
    <cfRule type="expression" dxfId="532" priority="13" stopIfTrue="1">
      <formula>LEN(#REF!)=0</formula>
    </cfRule>
  </conditionalFormatting>
  <conditionalFormatting sqref="M107:M108">
    <cfRule type="expression" dxfId="531" priority="12" stopIfTrue="1">
      <formula>LEN(#REF!)=0</formula>
    </cfRule>
  </conditionalFormatting>
  <conditionalFormatting sqref="O23:O28">
    <cfRule type="expression" dxfId="530" priority="11" stopIfTrue="1">
      <formula>LEN(#REF!)=0</formula>
    </cfRule>
  </conditionalFormatting>
  <conditionalFormatting sqref="O31:O35">
    <cfRule type="expression" dxfId="529" priority="10" stopIfTrue="1">
      <formula>LEN(#REF!)=0</formula>
    </cfRule>
  </conditionalFormatting>
  <conditionalFormatting sqref="O37:O43">
    <cfRule type="expression" dxfId="528" priority="9" stopIfTrue="1">
      <formula>LEN(#REF!)=0</formula>
    </cfRule>
  </conditionalFormatting>
  <conditionalFormatting sqref="O47:O50">
    <cfRule type="expression" dxfId="527" priority="8" stopIfTrue="1">
      <formula>LEN(#REF!)=0</formula>
    </cfRule>
  </conditionalFormatting>
  <conditionalFormatting sqref="O52:O56">
    <cfRule type="expression" dxfId="526" priority="7" stopIfTrue="1">
      <formula>LEN(#REF!)=0</formula>
    </cfRule>
  </conditionalFormatting>
  <conditionalFormatting sqref="O79:O85">
    <cfRule type="expression" dxfId="525" priority="5" stopIfTrue="1">
      <formula>LEN(#REF!)=0</formula>
    </cfRule>
  </conditionalFormatting>
  <conditionalFormatting sqref="O78">
    <cfRule type="expression" dxfId="524" priority="6" stopIfTrue="1">
      <formula>LEN(#REF!)=0</formula>
    </cfRule>
  </conditionalFormatting>
  <conditionalFormatting sqref="O87:O90">
    <cfRule type="expression" dxfId="523" priority="4" stopIfTrue="1">
      <formula>LEN(#REF!)=0</formula>
    </cfRule>
  </conditionalFormatting>
  <conditionalFormatting sqref="O92:O98 O100:O105">
    <cfRule type="expression" dxfId="522" priority="3" stopIfTrue="1">
      <formula>LEN(#REF!)=0</formula>
    </cfRule>
  </conditionalFormatting>
  <conditionalFormatting sqref="O107:O108">
    <cfRule type="expression" dxfId="521" priority="2" stopIfTrue="1">
      <formula>LEN(#REF!)=0</formula>
    </cfRule>
  </conditionalFormatting>
  <conditionalFormatting sqref="F129">
    <cfRule type="expression" dxfId="520" priority="1" stopIfTrue="1">
      <formula>LEN(#REF!)=0</formula>
    </cfRule>
  </conditionalFormatting>
  <hyperlinks>
    <hyperlink ref="G26" r:id="rId1" xr:uid="{10508DAD-2312-4AC7-9300-90F9794439A6}"/>
    <hyperlink ref="G28" r:id="rId2" xr:uid="{EDC68F6A-5CA3-45A5-90D2-4CF7C4F4B76B}"/>
    <hyperlink ref="G38" r:id="rId3" xr:uid="{49BAFD80-0A4C-4CFF-BF43-3CFBB10DEC1A}"/>
    <hyperlink ref="G40" r:id="rId4" xr:uid="{65BA6BF6-9C07-4A8A-9238-42348C4827C9}"/>
    <hyperlink ref="G47" r:id="rId5" xr:uid="{6347D360-671F-4109-AEDF-A0CF9D795FEF}"/>
    <hyperlink ref="G54" r:id="rId6" xr:uid="{E3254E80-82FA-4748-87E3-F919A7449064}"/>
    <hyperlink ref="G66" r:id="rId7" xr:uid="{92A378DD-8D84-42E3-8322-02C19C30428C}"/>
    <hyperlink ref="G68" r:id="rId8" xr:uid="{99D809CB-560F-48BB-9059-677B9C75E582}"/>
    <hyperlink ref="G69" r:id="rId9" xr:uid="{58C81CFA-A0B8-468C-9417-58B3E90D0926}"/>
    <hyperlink ref="G71" r:id="rId10" location="systemStatus." xr:uid="{BFF295F7-061D-478A-BD0C-CCAE1E7C190B}"/>
    <hyperlink ref="G72" r:id="rId11" xr:uid="{F28B55EA-04E1-4733-92AA-2721D729BD34}"/>
    <hyperlink ref="G80" r:id="rId12" xr:uid="{461F75E5-D000-4CC7-BDF6-58BFEA2E35B7}"/>
    <hyperlink ref="G82" r:id="rId13" xr:uid="{BD9F18BD-D731-4774-A6F8-9A4DA18A9BF1}"/>
    <hyperlink ref="G90" r:id="rId14" xr:uid="{8C00AAB5-29DA-444A-9808-53CE9B97412B}"/>
    <hyperlink ref="G92" r:id="rId15" xr:uid="{A37F6E35-0F66-4D99-9A79-380FBAE04371}"/>
    <hyperlink ref="G97" r:id="rId16" xr:uid="{DA7CC19A-7B86-45A5-BFD1-641FB89388FF}"/>
    <hyperlink ref="G112" r:id="rId17" xr:uid="{954CA557-D06A-44ED-B3F5-4CDAFFA0E1B0}"/>
    <hyperlink ref="G142" r:id="rId18" xr:uid="{0BDA26C8-D2FE-4A73-9833-4D15EA4FBC00}"/>
  </hyperlinks>
  <pageMargins left="0.7" right="0.7" top="0.75" bottom="0.75" header="0.3" footer="0.3"/>
  <pageSetup orientation="portrait" r:id="rId19"/>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DA9A4-630E-4269-B96F-E1819E08A6F6}">
  <sheetPr>
    <outlinePr summaryBelow="0"/>
  </sheetPr>
  <dimension ref="A1:T156"/>
  <sheetViews>
    <sheetView tabSelected="1" zoomScaleNormal="100" workbookViewId="0">
      <pane ySplit="13" topLeftCell="A14" activePane="bottomLeft" state="frozen"/>
      <selection pane="bottomLeft" activeCell="I13" sqref="I13:T13"/>
    </sheetView>
  </sheetViews>
  <sheetFormatPr defaultColWidth="9.140625" defaultRowHeight="12.75" x14ac:dyDescent="0.2"/>
  <cols>
    <col min="1" max="1" width="30.7109375" style="51" customWidth="1"/>
    <col min="2" max="2" width="55.7109375" style="51" customWidth="1"/>
    <col min="3" max="3" width="65.7109375" style="46" customWidth="1"/>
    <col min="4" max="4" width="12.140625" style="46" customWidth="1"/>
    <col min="5" max="6" width="10.7109375" style="63" customWidth="1"/>
    <col min="7" max="8" width="60.7109375" style="46" customWidth="1"/>
    <col min="9" max="10" width="9.140625" style="46"/>
    <col min="11" max="11" width="10.28515625" style="46" bestFit="1" customWidth="1"/>
    <col min="12" max="19" width="9.140625" style="46"/>
    <col min="20" max="20" width="10.7109375" style="46" bestFit="1" customWidth="1"/>
    <col min="21" max="16384" width="9.140625" style="46"/>
  </cols>
  <sheetData>
    <row r="1" spans="1:20" x14ac:dyDescent="0.2">
      <c r="A1" s="182"/>
    </row>
    <row r="2" spans="1:20" x14ac:dyDescent="0.2">
      <c r="A2" s="43"/>
      <c r="B2" s="43"/>
      <c r="C2" s="44"/>
      <c r="D2" s="44"/>
      <c r="E2" s="45"/>
      <c r="F2" s="45"/>
      <c r="G2" s="44"/>
      <c r="H2" s="44"/>
    </row>
    <row r="3" spans="1:20" x14ac:dyDescent="0.2">
      <c r="A3" s="43"/>
      <c r="B3" s="47" t="str">
        <f>Scoring!C2</f>
        <v xml:space="preserve">One VM POC Evaluation </v>
      </c>
      <c r="C3" s="47"/>
      <c r="D3" s="47"/>
      <c r="E3" s="48"/>
      <c r="F3" s="48"/>
      <c r="G3" s="47"/>
      <c r="H3" s="47"/>
    </row>
    <row r="4" spans="1:20" x14ac:dyDescent="0.2">
      <c r="A4" s="43"/>
      <c r="B4" s="47"/>
      <c r="C4" s="47"/>
      <c r="D4" s="47"/>
      <c r="E4" s="48"/>
      <c r="F4" s="48"/>
      <c r="G4" s="47"/>
      <c r="H4" s="47"/>
    </row>
    <row r="5" spans="1:20" x14ac:dyDescent="0.2">
      <c r="A5" s="43"/>
      <c r="B5" s="47"/>
      <c r="C5" s="50"/>
      <c r="D5" s="50"/>
      <c r="E5" s="48"/>
      <c r="F5" s="48"/>
      <c r="G5" s="47"/>
      <c r="H5" s="47"/>
    </row>
    <row r="6" spans="1:20" x14ac:dyDescent="0.2">
      <c r="A6" s="43"/>
      <c r="B6" s="47"/>
      <c r="C6" s="47"/>
      <c r="D6" s="47"/>
      <c r="E6" s="48"/>
      <c r="F6" s="48"/>
      <c r="G6" s="47"/>
      <c r="H6" s="47"/>
    </row>
    <row r="7" spans="1:20" x14ac:dyDescent="0.2">
      <c r="A7" s="43"/>
      <c r="B7" s="47"/>
      <c r="C7" s="47"/>
      <c r="D7" s="47"/>
      <c r="E7" s="48"/>
      <c r="F7" s="48"/>
      <c r="G7" s="47"/>
      <c r="H7" s="47"/>
    </row>
    <row r="8" spans="1:20" x14ac:dyDescent="0.2">
      <c r="A8" s="43"/>
      <c r="B8" s="49"/>
      <c r="C8" s="47"/>
      <c r="D8" s="47"/>
      <c r="E8" s="48"/>
      <c r="F8" s="48"/>
      <c r="G8" s="47"/>
      <c r="H8" s="47"/>
    </row>
    <row r="9" spans="1:20" x14ac:dyDescent="0.2">
      <c r="A9" s="43"/>
      <c r="B9" s="49"/>
      <c r="C9" s="47"/>
      <c r="D9" s="47"/>
      <c r="E9" s="48"/>
      <c r="F9" s="48"/>
      <c r="G9" s="47"/>
      <c r="H9" s="47"/>
    </row>
    <row r="10" spans="1:20" x14ac:dyDescent="0.2">
      <c r="A10" s="43"/>
      <c r="B10" s="49"/>
      <c r="C10" s="47"/>
      <c r="D10" s="47"/>
      <c r="E10" s="48"/>
      <c r="F10" s="48"/>
      <c r="G10" s="47"/>
      <c r="H10" s="47"/>
    </row>
    <row r="11" spans="1:20" x14ac:dyDescent="0.2">
      <c r="B11" s="49"/>
      <c r="C11" s="47"/>
      <c r="D11" s="47"/>
      <c r="E11" s="48"/>
      <c r="F11" s="48"/>
      <c r="G11" s="47"/>
      <c r="H11" s="47"/>
    </row>
    <row r="12" spans="1:20" x14ac:dyDescent="0.2">
      <c r="A12" s="147" t="s">
        <v>445</v>
      </c>
      <c r="B12" s="52"/>
      <c r="C12" s="52"/>
      <c r="D12" s="52"/>
      <c r="E12" s="53"/>
      <c r="F12" s="53"/>
      <c r="G12" s="52"/>
      <c r="H12" s="89"/>
    </row>
    <row r="13" spans="1:20" ht="25.5" x14ac:dyDescent="0.2">
      <c r="A13" s="175" t="s">
        <v>44</v>
      </c>
      <c r="B13" s="175" t="s">
        <v>5</v>
      </c>
      <c r="C13" s="175" t="s">
        <v>45</v>
      </c>
      <c r="D13" s="177" t="s">
        <v>456</v>
      </c>
      <c r="E13" s="141" t="s">
        <v>46</v>
      </c>
      <c r="F13" s="141" t="s">
        <v>447</v>
      </c>
      <c r="G13" s="178" t="s">
        <v>457</v>
      </c>
      <c r="H13" s="175" t="s">
        <v>458</v>
      </c>
      <c r="I13" s="204"/>
      <c r="J13" s="204"/>
      <c r="K13" s="204"/>
      <c r="L13" s="204"/>
      <c r="M13" s="204"/>
      <c r="N13" s="204"/>
      <c r="O13" s="204"/>
      <c r="P13" s="204"/>
      <c r="Q13" s="204"/>
      <c r="R13" s="204"/>
      <c r="S13" s="204"/>
      <c r="T13" s="204"/>
    </row>
    <row r="14" spans="1:20" x14ac:dyDescent="0.2">
      <c r="A14" s="54" t="str">
        <f>Scoring!B13</f>
        <v>Pricing</v>
      </c>
      <c r="B14" s="54"/>
      <c r="C14" s="54"/>
      <c r="D14" s="65">
        <f>Scoring!C13</f>
        <v>0.2</v>
      </c>
      <c r="E14" s="55"/>
      <c r="F14" s="55"/>
      <c r="G14" s="90"/>
      <c r="H14" s="54"/>
      <c r="I14" s="142"/>
      <c r="J14" s="142"/>
      <c r="K14" s="142"/>
      <c r="L14" s="142"/>
      <c r="M14" s="142"/>
      <c r="N14" s="142"/>
      <c r="O14" s="142"/>
      <c r="P14" s="142"/>
      <c r="Q14" s="142"/>
      <c r="R14" s="142"/>
      <c r="S14" s="142"/>
      <c r="T14" s="142"/>
    </row>
    <row r="15" spans="1:20" x14ac:dyDescent="0.2">
      <c r="A15" s="56" t="str">
        <f>Scoring!B14</f>
        <v>Project Cost</v>
      </c>
      <c r="B15" s="56"/>
      <c r="C15" s="56"/>
      <c r="D15" s="66">
        <f>Scoring!D14</f>
        <v>0.5</v>
      </c>
      <c r="E15" s="57"/>
      <c r="F15" s="57"/>
      <c r="G15" s="91"/>
      <c r="H15" s="56"/>
      <c r="I15" s="142"/>
      <c r="J15" s="142"/>
      <c r="K15" s="142"/>
      <c r="L15" s="142"/>
      <c r="M15" s="142"/>
      <c r="N15" s="142"/>
      <c r="O15" s="142"/>
      <c r="P15" s="142"/>
      <c r="Q15" s="142"/>
      <c r="R15" s="142"/>
      <c r="S15" s="142"/>
      <c r="T15" s="142"/>
    </row>
    <row r="16" spans="1:20" x14ac:dyDescent="0.2">
      <c r="A16" s="78" t="str">
        <f>Scoring!B15</f>
        <v>Routine and CEMA estimate</v>
      </c>
      <c r="B16" s="78"/>
      <c r="C16" s="78"/>
      <c r="D16" s="179">
        <f>Scoring!E15</f>
        <v>0.9</v>
      </c>
      <c r="E16" s="84"/>
      <c r="F16" s="85"/>
      <c r="G16" s="92"/>
      <c r="H16" s="78"/>
      <c r="I16" s="142"/>
      <c r="J16" s="142"/>
      <c r="K16" s="142"/>
      <c r="L16" s="142"/>
      <c r="M16" s="142"/>
      <c r="N16" s="142"/>
      <c r="O16" s="142"/>
      <c r="P16" s="142"/>
      <c r="Q16" s="142"/>
      <c r="R16" s="142"/>
      <c r="S16" s="142"/>
      <c r="T16" s="142"/>
    </row>
    <row r="17" spans="1:20" x14ac:dyDescent="0.2">
      <c r="A17" s="78" t="str">
        <f>Scoring!B16</f>
        <v>Remaining Programs estimate</v>
      </c>
      <c r="B17" s="78"/>
      <c r="C17" s="78"/>
      <c r="D17" s="179">
        <f>Scoring!E16</f>
        <v>0.1</v>
      </c>
      <c r="E17" s="84"/>
      <c r="F17" s="85"/>
      <c r="G17" s="92"/>
      <c r="H17" s="78"/>
      <c r="I17" s="142"/>
      <c r="J17" s="142"/>
      <c r="K17" s="142"/>
      <c r="L17" s="142"/>
      <c r="M17" s="142"/>
      <c r="N17" s="142"/>
      <c r="O17" s="142"/>
      <c r="P17" s="142"/>
      <c r="Q17" s="142"/>
      <c r="R17" s="142"/>
      <c r="S17" s="142"/>
      <c r="T17" s="142"/>
    </row>
    <row r="18" spans="1:20" x14ac:dyDescent="0.2">
      <c r="A18" s="56" t="str">
        <f>Scoring!B17</f>
        <v>Maintenance Cost</v>
      </c>
      <c r="B18" s="56"/>
      <c r="C18" s="56"/>
      <c r="D18" s="66">
        <f>Scoring!D17</f>
        <v>0.5</v>
      </c>
      <c r="E18" s="57"/>
      <c r="F18" s="57"/>
      <c r="G18" s="91"/>
      <c r="H18" s="56"/>
      <c r="I18" s="142"/>
      <c r="J18" s="142"/>
      <c r="K18" s="142"/>
      <c r="L18" s="142"/>
      <c r="M18" s="142"/>
      <c r="N18" s="142"/>
      <c r="O18" s="142"/>
      <c r="P18" s="142"/>
      <c r="Q18" s="142"/>
      <c r="R18" s="142"/>
      <c r="S18" s="142"/>
      <c r="T18" s="142"/>
    </row>
    <row r="19" spans="1:20" x14ac:dyDescent="0.2">
      <c r="A19" s="78" t="str">
        <f>Scoring!B18</f>
        <v>O&amp;M support</v>
      </c>
      <c r="B19" s="78"/>
      <c r="C19" s="78"/>
      <c r="D19" s="179">
        <f>Scoring!E18</f>
        <v>0.75</v>
      </c>
      <c r="E19" s="84"/>
      <c r="F19" s="85"/>
      <c r="G19" s="92"/>
      <c r="H19" s="78"/>
      <c r="I19" s="142"/>
      <c r="J19" s="142"/>
      <c r="K19" s="142"/>
      <c r="L19" s="142"/>
      <c r="M19" s="142"/>
      <c r="N19" s="142"/>
      <c r="O19" s="142"/>
      <c r="P19" s="142"/>
      <c r="Q19" s="142"/>
      <c r="R19" s="142"/>
      <c r="S19" s="142"/>
      <c r="T19" s="142"/>
    </row>
    <row r="20" spans="1:20" x14ac:dyDescent="0.2">
      <c r="A20" s="78" t="str">
        <f>Scoring!B19</f>
        <v>Enhancement Pricing</v>
      </c>
      <c r="B20" s="78"/>
      <c r="C20" s="78"/>
      <c r="D20" s="179">
        <f>Scoring!E19</f>
        <v>0.25</v>
      </c>
      <c r="E20" s="84"/>
      <c r="F20" s="85"/>
      <c r="G20" s="92"/>
      <c r="H20" s="78"/>
      <c r="I20" s="142"/>
      <c r="J20" s="142"/>
      <c r="K20" s="142"/>
      <c r="L20" s="142"/>
      <c r="M20" s="142"/>
      <c r="N20" s="142"/>
      <c r="O20" s="142"/>
      <c r="P20" s="142"/>
      <c r="Q20" s="142"/>
      <c r="R20" s="142"/>
      <c r="S20" s="142"/>
      <c r="T20" s="142"/>
    </row>
    <row r="21" spans="1:20" x14ac:dyDescent="0.2">
      <c r="A21" s="54" t="str">
        <f>Evaluation!A5</f>
        <v>Company</v>
      </c>
      <c r="B21" s="54"/>
      <c r="C21" s="54"/>
      <c r="D21" s="65">
        <f>Scoring!C20</f>
        <v>0.1</v>
      </c>
      <c r="E21" s="55"/>
      <c r="F21" s="55"/>
      <c r="G21" s="90"/>
      <c r="H21" s="54"/>
      <c r="I21" s="142"/>
      <c r="J21" s="142"/>
      <c r="K21" s="142"/>
      <c r="L21" s="142"/>
      <c r="M21" s="142"/>
      <c r="N21" s="142"/>
      <c r="O21" s="142"/>
      <c r="P21" s="142"/>
      <c r="Q21" s="142"/>
      <c r="R21" s="142"/>
      <c r="S21" s="142"/>
      <c r="T21" s="142"/>
    </row>
    <row r="22" spans="1:20" ht="25.5" collapsed="1" x14ac:dyDescent="0.2">
      <c r="A22" s="56" t="str">
        <f>Evaluation!A6</f>
        <v>Company -Vision, Execution, and Strategy</v>
      </c>
      <c r="B22" s="56"/>
      <c r="C22" s="56"/>
      <c r="D22" s="66">
        <f>Scoring!D21</f>
        <v>0.5</v>
      </c>
      <c r="E22" s="57"/>
      <c r="F22" s="57"/>
      <c r="G22" s="91"/>
      <c r="H22" s="56"/>
      <c r="I22" s="142"/>
      <c r="J22" s="142"/>
      <c r="K22" s="142"/>
      <c r="L22" s="142"/>
      <c r="M22" s="142"/>
      <c r="N22" s="142"/>
      <c r="O22" s="142"/>
      <c r="P22" s="142"/>
      <c r="Q22" s="142"/>
      <c r="R22" s="142"/>
      <c r="S22" s="142"/>
      <c r="T22" s="142"/>
    </row>
    <row r="23" spans="1:20" s="79" customFormat="1" ht="153" x14ac:dyDescent="0.25">
      <c r="A23" s="78" t="str">
        <f>Evaluation!A7</f>
        <v>Execution on enterprise strategy</v>
      </c>
      <c r="B23" s="78" t="str">
        <f>Evaluation!B7</f>
        <v>What is the vendor's enterprise strategy? How well is it executing on that strategy?</v>
      </c>
      <c r="C23" s="78" t="str">
        <f>Evaluation!C7</f>
        <v>5 = The vendor's strategy targets and shows progress toward advanced AI analytics and IoT, computation scaling and state of the art mobile capabilities.
4 = The vendor's strategy is more focused targets to introduce advanced AI analytics, computation scaling and state of the art mobile capabilities.
3 = The vendor's strategy and execution are focused on core product improvements and enhancement for the current  market.
2= The vendor's strategy is primarily catching up with the current  market.
1 = The vendor's strategy is weak with modest execution on all fronts and has the possibility of falling into niche market status.
0 = The vendor has below-average vision and execution.</v>
      </c>
      <c r="D23" s="179">
        <f>Scoring!E22</f>
        <v>0.1</v>
      </c>
      <c r="E23" s="127">
        <v>5</v>
      </c>
      <c r="F23" s="132">
        <f t="shared" ref="F23:F29" si="0">AVERAGE(I23:AE23)</f>
        <v>4.7777777777777777</v>
      </c>
      <c r="G23" s="135" t="s">
        <v>769</v>
      </c>
      <c r="H23" s="78"/>
      <c r="I23" s="141">
        <v>4</v>
      </c>
      <c r="J23" s="142"/>
      <c r="K23" s="142">
        <v>5</v>
      </c>
      <c r="L23" s="135">
        <v>5</v>
      </c>
      <c r="M23" s="135">
        <v>5</v>
      </c>
      <c r="N23" s="142">
        <v>5</v>
      </c>
      <c r="O23" s="135">
        <v>5</v>
      </c>
      <c r="P23" s="142">
        <v>5</v>
      </c>
      <c r="Q23" s="163">
        <v>4</v>
      </c>
      <c r="R23" s="142"/>
      <c r="S23" s="142"/>
      <c r="T23" s="142">
        <v>5</v>
      </c>
    </row>
    <row r="24" spans="1:20" s="79" customFormat="1" ht="165.75" x14ac:dyDescent="0.25">
      <c r="A24" s="78" t="str">
        <f>Evaluation!A8</f>
        <v>Innovation and market approach</v>
      </c>
      <c r="B24" s="78" t="str">
        <f>Evaluation!B8</f>
        <v>What is the company’s approach to innovation, and how will it enable the vendor to maintain a leadership position? What is the core market positioning from the company, and how does it resonate with customers?</v>
      </c>
      <c r="C24" s="78" t="str">
        <f>Evaluation!C8</f>
        <v>5 = The vendor has a significant track record of innovation in the  market and a strong innovation process (thought leaders, ideation, organizational agility, and superior product marketing).
4 = The vendor has a track record of innovation in the , with elements of an innovation process (thought leaders, ideation, and organizational agility).
3 = The vendor has an average innovation  track record but a strong internal innovation process.
2 = The vendor works closely with customers to determine new and enhanced capabilities.
1 = The vendor lacks elements of an innovation process and has a poor record of innovation for .
0 = The vendor has no innovation process or track record.</v>
      </c>
      <c r="D24" s="179">
        <f>Scoring!E23</f>
        <v>0.1</v>
      </c>
      <c r="E24" s="127">
        <v>5</v>
      </c>
      <c r="F24" s="132">
        <f t="shared" si="0"/>
        <v>4.4444444444444446</v>
      </c>
      <c r="G24" s="135" t="s">
        <v>770</v>
      </c>
      <c r="H24" s="78"/>
      <c r="I24" s="141">
        <v>4</v>
      </c>
      <c r="J24" s="142"/>
      <c r="K24" s="142">
        <v>4</v>
      </c>
      <c r="L24" s="135">
        <v>4</v>
      </c>
      <c r="M24" s="135">
        <v>5</v>
      </c>
      <c r="N24" s="142">
        <v>5</v>
      </c>
      <c r="O24" s="135">
        <v>5</v>
      </c>
      <c r="P24" s="142">
        <v>5</v>
      </c>
      <c r="Q24" s="162">
        <v>4</v>
      </c>
      <c r="R24" s="142"/>
      <c r="S24" s="142"/>
      <c r="T24" s="142">
        <v>4</v>
      </c>
    </row>
    <row r="25" spans="1:20" s="79" customFormat="1" ht="76.5" x14ac:dyDescent="0.25">
      <c r="A25" s="78" t="str">
        <f>Evaluation!A9</f>
        <v>Product Investment</v>
      </c>
      <c r="B25" s="78" t="str">
        <f>Evaluation!B9</f>
        <v>What percentage of revenue is devoted to maturing the product?</v>
      </c>
      <c r="C25" s="78" t="str">
        <f>Evaluation!C9</f>
        <v>5 = Devotes more than 20% of revenue on product development and R&amp;D. 
4 =Devotes between 18% and 20% of revenue on product development and R&amp;D.
3 = Devotes between 15% and 18% of revenue on product development and R&amp;D.
2 = Devotes between 10% and 15% of revenue on product development and R&amp;D.
1 = Devotes between 5% and 10% of revenue on product development and R&amp;D.
0 = Devotes less than 5% of revenue on product development and R&amp;D.</v>
      </c>
      <c r="D25" s="179">
        <f>Scoring!E24</f>
        <v>0.2</v>
      </c>
      <c r="E25" s="127">
        <v>5</v>
      </c>
      <c r="F25" s="132">
        <f t="shared" si="0"/>
        <v>4.666666666666667</v>
      </c>
      <c r="G25" s="135" t="s">
        <v>771</v>
      </c>
      <c r="H25" s="78"/>
      <c r="I25" s="141">
        <v>5</v>
      </c>
      <c r="J25" s="142"/>
      <c r="K25" s="142">
        <v>5</v>
      </c>
      <c r="L25" s="135">
        <v>3</v>
      </c>
      <c r="M25" s="135">
        <v>5</v>
      </c>
      <c r="N25" s="142">
        <v>5</v>
      </c>
      <c r="O25" s="135">
        <v>5</v>
      </c>
      <c r="P25" s="142">
        <v>5</v>
      </c>
      <c r="Q25" s="162">
        <v>5</v>
      </c>
      <c r="R25" s="142"/>
      <c r="S25" s="142"/>
      <c r="T25" s="142">
        <v>4</v>
      </c>
    </row>
    <row r="26" spans="1:20" s="79" customFormat="1" ht="242.25" x14ac:dyDescent="0.25">
      <c r="A26" s="78" t="str">
        <f>Evaluation!A10</f>
        <v>Partnerships and trained resources</v>
      </c>
      <c r="B26" s="78" t="str">
        <f>Evaluation!B10</f>
        <v>How strong is the vendor's network of partners (e.g., number of named partners, delivery partners, sales networks, and third-party support services)? How many sales, presales, and R&amp;D staff are focused on  capabilities?</v>
      </c>
      <c r="C26" s="78" t="str">
        <f>Evaluation!C10</f>
        <v>5 = 4 plus more than 1,000 trained and certified partner resources.
4 = 3 plus extensive (100-plus) reseller, referral, technology, and consulting (25-plus) partners.
3 = 2 plus moderate (50-plus) reseller, referral, technology, and consulting (10-plus) partners that develop the product for the offering.
2 = 1 plus rapidly developing a set of partners.
1 = Basic partner support.
0 = No partnerships.</v>
      </c>
      <c r="D26" s="179">
        <f>Scoring!E25</f>
        <v>0.1</v>
      </c>
      <c r="E26" s="127">
        <v>5</v>
      </c>
      <c r="F26" s="132">
        <f t="shared" si="0"/>
        <v>4.7777777777777777</v>
      </c>
      <c r="G26" s="135" t="s">
        <v>772</v>
      </c>
      <c r="H26" s="78"/>
      <c r="I26" s="141">
        <v>5</v>
      </c>
      <c r="J26" s="142"/>
      <c r="K26" s="142">
        <v>5</v>
      </c>
      <c r="L26" s="135">
        <v>3</v>
      </c>
      <c r="M26" s="135">
        <v>5</v>
      </c>
      <c r="N26" s="142">
        <v>5</v>
      </c>
      <c r="O26" s="135">
        <v>5</v>
      </c>
      <c r="P26" s="142">
        <v>5</v>
      </c>
      <c r="Q26" s="162">
        <v>5</v>
      </c>
      <c r="R26" s="142"/>
      <c r="S26" s="142"/>
      <c r="T26" s="142">
        <v>5</v>
      </c>
    </row>
    <row r="27" spans="1:20" s="79" customFormat="1" ht="127.5" x14ac:dyDescent="0.25">
      <c r="A27" s="78" t="str">
        <f>Evaluation!A11</f>
        <v>Key Differentiators</v>
      </c>
      <c r="B27" s="78" t="str">
        <f>Evaluation!B11</f>
        <v xml:space="preserve">What differentiates this vendor in relation to the utilities space? </v>
      </c>
      <c r="C27" s="78" t="str">
        <f>Evaluation!C11</f>
        <v>5 = The vendor has a significant experience delivering utility specific functionality that makes it the undisputed leadership for this capability.  
4 = The vendor has in on a trajectory to rival current leadership for this capability.
3 = The vendor has an  innovation  track that is in alignment with utility requirements.
2 = The vendor has some innovation that could be leveraged for utility based work.
1 = The vendor lacks focus on the utility space.
0 = The vendor does not have utility specific innovation track.</v>
      </c>
      <c r="D27" s="179">
        <f>Scoring!E26</f>
        <v>0.1</v>
      </c>
      <c r="E27" s="127">
        <v>5</v>
      </c>
      <c r="F27" s="132">
        <f t="shared" si="0"/>
        <v>4.666666666666667</v>
      </c>
      <c r="G27" s="135" t="s">
        <v>773</v>
      </c>
      <c r="H27" s="78"/>
      <c r="I27" s="141">
        <v>5</v>
      </c>
      <c r="J27" s="142"/>
      <c r="K27" s="142">
        <v>5</v>
      </c>
      <c r="L27" s="135">
        <v>3</v>
      </c>
      <c r="M27" s="135">
        <v>5</v>
      </c>
      <c r="N27" s="142">
        <v>5</v>
      </c>
      <c r="O27" s="135">
        <v>5</v>
      </c>
      <c r="P27" s="142">
        <v>5</v>
      </c>
      <c r="Q27" s="162">
        <v>4</v>
      </c>
      <c r="R27" s="142"/>
      <c r="S27" s="142"/>
      <c r="T27" s="142">
        <v>5</v>
      </c>
    </row>
    <row r="28" spans="1:20" s="79" customFormat="1" ht="76.5" x14ac:dyDescent="0.25">
      <c r="A28" s="78" t="str">
        <f>Evaluation!A12</f>
        <v>Product Roadmap</v>
      </c>
      <c r="B28" s="78" t="str">
        <f>Evaluation!B12</f>
        <v>Does the vendor has well thought out Product Roadmap published based on business challenges in US geography?
Does each version in roadmap contains expected features and enhancements in detail?
What enhancements is the vendor planning for its platform for the next 12 to 18 months?</v>
      </c>
      <c r="C28" s="78" t="str">
        <f>Evaluation!C12</f>
        <v>5 = Long term roadmap published and aligns with PG&amp;E goals
3 = Near term (&lt;= 2 years) roadmap published
1 = No visibility beyond next future version
0 = No visibility of future releases</v>
      </c>
      <c r="D28" s="179">
        <f>Scoring!E27</f>
        <v>0.2</v>
      </c>
      <c r="E28" s="127">
        <v>5</v>
      </c>
      <c r="F28" s="132">
        <f t="shared" si="0"/>
        <v>4.333333333333333</v>
      </c>
      <c r="G28" s="136" t="s">
        <v>774</v>
      </c>
      <c r="H28" s="78"/>
      <c r="I28" s="141">
        <v>3</v>
      </c>
      <c r="J28" s="142"/>
      <c r="K28" s="142">
        <v>5</v>
      </c>
      <c r="L28" s="135">
        <v>5</v>
      </c>
      <c r="M28" s="135">
        <v>5</v>
      </c>
      <c r="N28" s="142">
        <v>3</v>
      </c>
      <c r="O28" s="135">
        <v>5</v>
      </c>
      <c r="P28" s="142">
        <v>5</v>
      </c>
      <c r="Q28" s="162">
        <v>3</v>
      </c>
      <c r="R28" s="142"/>
      <c r="S28" s="142"/>
      <c r="T28" s="142">
        <v>5</v>
      </c>
    </row>
    <row r="29" spans="1:20" s="79" customFormat="1" ht="25.5" x14ac:dyDescent="0.25">
      <c r="A29" s="78" t="str">
        <f>Evaluation!A13</f>
        <v>Enterprise Strategy</v>
      </c>
      <c r="B29" s="78" t="str">
        <f>Evaluation!B13</f>
        <v>Does the company's strategy align with PG&amp;E Enterprise Vision and Long term strategy?</v>
      </c>
      <c r="C29" s="78" t="str">
        <f>Evaluation!C13</f>
        <v>5 = Yes, it has alignment with Enterprise Vision
0 = No, this application doesn't align with long term vision and strategy</v>
      </c>
      <c r="D29" s="179">
        <f>Scoring!E28</f>
        <v>0.2</v>
      </c>
      <c r="E29" s="84"/>
      <c r="F29" s="132">
        <f t="shared" si="0"/>
        <v>5</v>
      </c>
      <c r="G29" s="92"/>
      <c r="H29" s="78"/>
      <c r="I29" s="141">
        <v>5</v>
      </c>
      <c r="J29" s="142"/>
      <c r="K29" s="142">
        <v>5</v>
      </c>
      <c r="L29" s="142">
        <v>5</v>
      </c>
      <c r="M29" s="142">
        <v>5</v>
      </c>
      <c r="N29" s="142">
        <v>5</v>
      </c>
      <c r="O29" s="142">
        <v>5</v>
      </c>
      <c r="P29" s="142">
        <v>5</v>
      </c>
      <c r="Q29" s="162">
        <v>5</v>
      </c>
      <c r="R29" s="142"/>
      <c r="S29" s="142"/>
      <c r="T29" s="142">
        <v>5</v>
      </c>
    </row>
    <row r="30" spans="1:20" s="79" customFormat="1" x14ac:dyDescent="0.25">
      <c r="A30" s="74" t="str">
        <f>Evaluation!A14</f>
        <v>Customer Base</v>
      </c>
      <c r="B30" s="74"/>
      <c r="C30" s="74"/>
      <c r="D30" s="81">
        <f>Scoring!D29</f>
        <v>0.25</v>
      </c>
      <c r="E30" s="74"/>
      <c r="F30" s="132"/>
      <c r="G30" s="93"/>
      <c r="H30" s="74"/>
      <c r="I30" s="141"/>
      <c r="J30" s="142"/>
      <c r="K30" s="142"/>
      <c r="L30" s="142"/>
      <c r="M30" s="142"/>
      <c r="N30" s="142"/>
      <c r="O30" s="142"/>
      <c r="P30" s="142"/>
      <c r="Q30" s="161" t="s">
        <v>563</v>
      </c>
      <c r="R30" s="142"/>
      <c r="S30" s="142"/>
      <c r="T30" s="142"/>
    </row>
    <row r="31" spans="1:20" s="79" customFormat="1" ht="76.5" x14ac:dyDescent="0.25">
      <c r="A31" s="78" t="str">
        <f>Evaluation!A15</f>
        <v>General Customers</v>
      </c>
      <c r="B31" s="78" t="str">
        <f>Evaluation!B15</f>
        <v>How many client logos does the vendor have?
Provide references.</v>
      </c>
      <c r="C31" s="78" t="str">
        <f>Evaluation!C15</f>
        <v>5 = 401+ client logos 
4 = 301 to 400 logos
3 = 201 to 300 logos
2 = 101 to 200 logos
1 = 100 or fewer logos
0 = The vendor did not disclose.</v>
      </c>
      <c r="D31" s="179">
        <f>Scoring!E30</f>
        <v>0.2</v>
      </c>
      <c r="E31" s="127">
        <v>5</v>
      </c>
      <c r="F31" s="132">
        <f>AVERAGE(I31:AE31)</f>
        <v>5</v>
      </c>
      <c r="G31" s="135" t="s">
        <v>775</v>
      </c>
      <c r="H31" s="78"/>
      <c r="I31" s="141">
        <v>5</v>
      </c>
      <c r="J31" s="142"/>
      <c r="K31" s="142">
        <v>5</v>
      </c>
      <c r="L31" s="135">
        <v>5</v>
      </c>
      <c r="M31" s="135">
        <v>5</v>
      </c>
      <c r="N31" s="142">
        <v>5</v>
      </c>
      <c r="O31" s="135">
        <v>5</v>
      </c>
      <c r="P31" s="142">
        <v>5</v>
      </c>
      <c r="Q31" s="162">
        <v>5</v>
      </c>
      <c r="R31" s="142"/>
      <c r="S31" s="142"/>
      <c r="T31" s="142">
        <v>5</v>
      </c>
    </row>
    <row r="32" spans="1:20" s="79" customFormat="1" ht="76.5" x14ac:dyDescent="0.25">
      <c r="A32" s="78" t="str">
        <f>Evaluation!A16</f>
        <v>Revenues</v>
      </c>
      <c r="B32" s="78" t="str">
        <f>Evaluation!B16</f>
        <v xml:space="preserve">What were the vendor's total revenues attributable to its latest offering (in the Work Management product line) in the last fiscal year? </v>
      </c>
      <c r="C32" s="78" t="str">
        <f>Evaluation!C16</f>
        <v>5 = The vendor has $50 million or more in annual revenue.
4 = The vendor has $25 million to less than $50 million in annual revenue.
3 = The vendor has $10 million to less than $25 million in annual revenue.
2 = The vendor has $5 million to less than $10 million in annual revenue.
1 = The vendor has less than $5 million in annual revenue.
0 = The vendor has limited revenue, or the vendor did not disclose.</v>
      </c>
      <c r="D32" s="179">
        <f>Scoring!E31</f>
        <v>0.2</v>
      </c>
      <c r="E32" s="127">
        <v>5</v>
      </c>
      <c r="F32" s="132">
        <f>AVERAGE(I32:AE32)</f>
        <v>5</v>
      </c>
      <c r="G32" s="135" t="s">
        <v>776</v>
      </c>
      <c r="H32" s="78"/>
      <c r="I32" s="141">
        <v>5</v>
      </c>
      <c r="J32" s="142"/>
      <c r="K32" s="142">
        <v>5</v>
      </c>
      <c r="L32" s="135">
        <v>5</v>
      </c>
      <c r="M32" s="135">
        <v>5</v>
      </c>
      <c r="N32" s="142">
        <v>5</v>
      </c>
      <c r="O32" s="135">
        <v>5</v>
      </c>
      <c r="P32" s="142">
        <v>5</v>
      </c>
      <c r="Q32" s="162">
        <v>5</v>
      </c>
      <c r="R32" s="142"/>
      <c r="S32" s="142"/>
      <c r="T32" s="142">
        <v>5</v>
      </c>
    </row>
    <row r="33" spans="1:20" s="79" customFormat="1" ht="76.5" x14ac:dyDescent="0.25">
      <c r="A33" s="78" t="str">
        <f>Evaluation!A17</f>
        <v>Deployment Scale</v>
      </c>
      <c r="B33" s="78" t="str">
        <f>Evaluation!B17</f>
        <v>What is their largest deployment?
How many active users?</v>
      </c>
      <c r="C33" s="78" t="str">
        <f>Evaluation!C17</f>
        <v>5 =  30,000+ active users.
4 = 10,000 to 30,000 active users.
3 =  1,000 to 10,000 active users.
2 = 500 to 1000 active users.
1 = 100 to 500 active users.
0 = less than 100 active users.</v>
      </c>
      <c r="D33" s="179">
        <f>Scoring!E32</f>
        <v>0.2</v>
      </c>
      <c r="E33" s="127">
        <v>5</v>
      </c>
      <c r="F33" s="132">
        <f>AVERAGE(I33:AE33)</f>
        <v>5</v>
      </c>
      <c r="G33" s="135" t="s">
        <v>777</v>
      </c>
      <c r="H33" s="78"/>
      <c r="I33" s="141">
        <v>5</v>
      </c>
      <c r="J33" s="142"/>
      <c r="K33" s="142">
        <v>5</v>
      </c>
      <c r="L33" s="135">
        <v>5</v>
      </c>
      <c r="M33" s="135">
        <v>5</v>
      </c>
      <c r="N33" s="142">
        <v>5</v>
      </c>
      <c r="O33" s="135">
        <v>5</v>
      </c>
      <c r="P33" s="142">
        <v>5</v>
      </c>
      <c r="Q33" s="162">
        <v>5</v>
      </c>
      <c r="R33" s="142"/>
      <c r="S33" s="142"/>
      <c r="T33" s="142">
        <v>5</v>
      </c>
    </row>
    <row r="34" spans="1:20" s="79" customFormat="1" ht="76.5" x14ac:dyDescent="0.25">
      <c r="A34" s="78" t="str">
        <f>Evaluation!A18</f>
        <v>Mobile Implementation Scale</v>
      </c>
      <c r="B34" s="78" t="str">
        <f>Evaluation!B18</f>
        <v>How many devices have been deployed in the field?</v>
      </c>
      <c r="C34" s="78" t="str">
        <f>Evaluation!C18</f>
        <v>5 = 10,000+ mobile devices running software deployed
4 = 5,000 to 10,000 mobile devices
3 =  1,000 to 5,000 mobile devices
2 = 500 to 1000 mobile devices
1 = 100 to 500 mobile devices
0 = less than 100 mobile devices</v>
      </c>
      <c r="D34" s="179">
        <f>Scoring!E33</f>
        <v>0.2</v>
      </c>
      <c r="E34" s="127">
        <v>5</v>
      </c>
      <c r="F34" s="132">
        <f>AVERAGE(I34:AE34)</f>
        <v>4.7777777777777777</v>
      </c>
      <c r="G34" s="135" t="s">
        <v>778</v>
      </c>
      <c r="H34" s="78"/>
      <c r="I34" s="141">
        <v>5</v>
      </c>
      <c r="J34" s="142"/>
      <c r="K34" s="142">
        <v>5</v>
      </c>
      <c r="L34" s="135">
        <v>5</v>
      </c>
      <c r="M34" s="135">
        <v>3</v>
      </c>
      <c r="N34" s="142">
        <v>5</v>
      </c>
      <c r="O34" s="135">
        <v>5</v>
      </c>
      <c r="P34" s="142">
        <v>5</v>
      </c>
      <c r="Q34" s="162">
        <v>5</v>
      </c>
      <c r="R34" s="142"/>
      <c r="S34" s="142"/>
      <c r="T34" s="142">
        <v>5</v>
      </c>
    </row>
    <row r="35" spans="1:20" s="79" customFormat="1" ht="76.5" x14ac:dyDescent="0.25">
      <c r="A35" s="78" t="str">
        <f>Evaluation!A19</f>
        <v>Utility Footprint</v>
      </c>
      <c r="B35" s="78" t="str">
        <f>Evaluation!B19</f>
        <v>What are the number of utilities currently using the product?</v>
      </c>
      <c r="C35" s="78" t="str">
        <f>Evaluation!C19</f>
        <v>5 = 301+ utility client logos
4 = 201 to 300 utility logos
3 = 101 to 200 utility logos
2 = 51 to 100 utility logos
1 = 50 or 25 utility logos
0 = 25 or less utility logos</v>
      </c>
      <c r="D35" s="179">
        <f>Scoring!E34</f>
        <v>0.2</v>
      </c>
      <c r="E35" s="127">
        <v>5</v>
      </c>
      <c r="F35" s="132">
        <f>AVERAGE(I35:AE35)</f>
        <v>5</v>
      </c>
      <c r="G35" s="135" t="s">
        <v>779</v>
      </c>
      <c r="H35" s="78"/>
      <c r="I35" s="141">
        <v>5</v>
      </c>
      <c r="J35" s="142"/>
      <c r="K35" s="142">
        <v>5</v>
      </c>
      <c r="L35" s="135">
        <v>5</v>
      </c>
      <c r="M35" s="135">
        <v>5</v>
      </c>
      <c r="N35" s="142">
        <v>5</v>
      </c>
      <c r="O35" s="135">
        <v>5</v>
      </c>
      <c r="P35" s="142">
        <v>5</v>
      </c>
      <c r="Q35" s="162">
        <v>5</v>
      </c>
      <c r="R35" s="142"/>
      <c r="S35" s="142"/>
      <c r="T35" s="142">
        <v>5</v>
      </c>
    </row>
    <row r="36" spans="1:20" s="79" customFormat="1" collapsed="1" x14ac:dyDescent="0.25">
      <c r="A36" s="74" t="str">
        <f>Evaluation!A20</f>
        <v>Customer Support</v>
      </c>
      <c r="B36" s="74"/>
      <c r="C36" s="74"/>
      <c r="D36" s="81">
        <f>Scoring!D35</f>
        <v>0.25</v>
      </c>
      <c r="E36" s="74"/>
      <c r="F36" s="74"/>
      <c r="G36" s="117"/>
      <c r="H36" s="74"/>
      <c r="I36" s="141"/>
      <c r="J36" s="142"/>
      <c r="K36" s="142"/>
      <c r="L36" s="142"/>
      <c r="M36" s="142"/>
      <c r="N36" s="142"/>
      <c r="O36" s="142"/>
      <c r="P36" s="142"/>
      <c r="Q36" s="161" t="s">
        <v>563</v>
      </c>
      <c r="R36" s="142"/>
      <c r="S36" s="142"/>
      <c r="T36" s="142"/>
    </row>
    <row r="37" spans="1:20" s="79" customFormat="1" ht="153" x14ac:dyDescent="0.25">
      <c r="A37" s="78" t="str">
        <f>Evaluation!A21</f>
        <v>Engagement Model</v>
      </c>
      <c r="B37" s="78" t="str">
        <f>Evaluation!B21</f>
        <v>How does the vendor integrate support through an engagement model?  Including pre-sales, implementation support, ongoing success support, periodic performance enhancing consulting, alignment with adjacent vendors to support integrations.</v>
      </c>
      <c r="C37" s="78" t="str">
        <f>Evaluation!C21</f>
        <v>5 = Vendor has an highly integrated support model,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7" s="179">
        <f>Scoring!E36</f>
        <v>0.2</v>
      </c>
      <c r="E37" s="127">
        <v>5</v>
      </c>
      <c r="F37" s="132">
        <f t="shared" ref="F37:F44" si="1">AVERAGE(I37:AE37)</f>
        <v>4.666666666666667</v>
      </c>
      <c r="G37" s="135" t="s">
        <v>780</v>
      </c>
      <c r="H37" s="78"/>
      <c r="I37" s="141">
        <v>3</v>
      </c>
      <c r="J37" s="142"/>
      <c r="K37" s="135">
        <v>5</v>
      </c>
      <c r="L37" s="135">
        <v>5</v>
      </c>
      <c r="M37" s="135">
        <v>5</v>
      </c>
      <c r="N37" s="142">
        <v>5</v>
      </c>
      <c r="O37" s="135">
        <v>5</v>
      </c>
      <c r="P37" s="142">
        <v>5</v>
      </c>
      <c r="Q37" s="162">
        <v>4</v>
      </c>
      <c r="R37" s="142"/>
      <c r="S37" s="142"/>
      <c r="T37" s="142">
        <v>5</v>
      </c>
    </row>
    <row r="38" spans="1:20" s="79" customFormat="1" ht="306" x14ac:dyDescent="0.25">
      <c r="A38" s="78" t="str">
        <f>Evaluation!A22</f>
        <v>Change Management Process</v>
      </c>
      <c r="B38" s="78" t="str">
        <f>Evaluation!B22</f>
        <v>How does the vendor engage customers to identify, prioritize and implement requested product enhancement?</v>
      </c>
      <c r="C38" s="78" t="str">
        <f>Evaluation!C22</f>
        <v>5 = Vendor has an highly coordinated change process that is transparent , providing continuous support through out lifecycle of implementation.
4 = Vendor has an integrated support model, but could improve in specific areas. 
3 = Vendor provides support for key aspects of the lifecycle of implementation but support is not tightly integrated.
2 = Vendor provides support for key aspects of the lifecycle of implementation but support is not overtly integrated.
1 = Vendor has some of the critical support through out lifecycle of implementation but support is not integrated.
0 = Vendor does not have an integrated support model, missing critical support for specific states in the lifecycle of implementation.</v>
      </c>
      <c r="D38" s="179">
        <f>Scoring!E37</f>
        <v>0.2</v>
      </c>
      <c r="E38" s="127">
        <v>5</v>
      </c>
      <c r="F38" s="132">
        <f t="shared" si="1"/>
        <v>4.666666666666667</v>
      </c>
      <c r="G38" s="135" t="s">
        <v>781</v>
      </c>
      <c r="H38" s="78"/>
      <c r="I38" s="141">
        <v>4</v>
      </c>
      <c r="J38" s="142"/>
      <c r="K38" s="135">
        <v>5</v>
      </c>
      <c r="L38" s="135">
        <v>4</v>
      </c>
      <c r="M38" s="135">
        <v>5</v>
      </c>
      <c r="N38" s="142">
        <v>5</v>
      </c>
      <c r="O38" s="135">
        <v>5</v>
      </c>
      <c r="P38" s="142">
        <v>5</v>
      </c>
      <c r="Q38" s="162">
        <v>4</v>
      </c>
      <c r="R38" s="142"/>
      <c r="S38" s="142"/>
      <c r="T38" s="142">
        <v>5</v>
      </c>
    </row>
    <row r="39" spans="1:20" s="79" customFormat="1" ht="89.25" x14ac:dyDescent="0.25">
      <c r="A39" s="78" t="str">
        <f>Evaluation!A23</f>
        <v>Upgrade</v>
      </c>
      <c r="B39" s="78" t="str">
        <f>Evaluation!B23</f>
        <v>Describe the process and indicative costs associated with a major upgrade. How are customizations handled? Are software upgrades included in the annual maintenance fee (if applicable)?</v>
      </c>
      <c r="C39" s="78" t="str">
        <f>Evaluation!C23</f>
        <v>5= Major or minor version upgrades does not involve any dedicated effort other than a utility run which  brings all configurations and customizations; upgrade run &amp; validation is involved in SaaS subscription cost
1 =   Major or minor version upgrades involve  dedicated effort to upgrade and migrate custom components and perform validations;  SaaS subscription cost involves only Utility run , migration services and validation to be done by customer / service partner</v>
      </c>
      <c r="D39" s="179">
        <f>Scoring!E38</f>
        <v>0.1</v>
      </c>
      <c r="E39" s="127">
        <v>5</v>
      </c>
      <c r="F39" s="132">
        <f t="shared" si="1"/>
        <v>4.4444444444444446</v>
      </c>
      <c r="G39" s="135" t="s">
        <v>782</v>
      </c>
      <c r="H39" s="78"/>
      <c r="I39" s="141">
        <v>5</v>
      </c>
      <c r="J39" s="142"/>
      <c r="K39" s="135">
        <v>5</v>
      </c>
      <c r="L39" s="135">
        <v>5</v>
      </c>
      <c r="M39" s="135">
        <v>4</v>
      </c>
      <c r="N39" s="142">
        <v>5</v>
      </c>
      <c r="O39" s="135">
        <v>5</v>
      </c>
      <c r="P39" s="142">
        <v>5</v>
      </c>
      <c r="Q39" s="162">
        <v>5</v>
      </c>
      <c r="R39" s="142"/>
      <c r="S39" s="142"/>
      <c r="T39" s="142">
        <v>1</v>
      </c>
    </row>
    <row r="40" spans="1:20" s="79" customFormat="1" ht="153" x14ac:dyDescent="0.25">
      <c r="A40" s="78" t="str">
        <f>Evaluation!A24</f>
        <v>Release Cadence</v>
      </c>
      <c r="B40" s="78" t="str">
        <f>Evaluation!B24</f>
        <v>How often are upgrades to your product released? What is the usual support period and notification before a release is sunseted? If there is a cloud component, do upgrades involve coordination with customer schedules?</v>
      </c>
      <c r="C40" s="78" t="str">
        <f>Evaluation!C24</f>
        <v>5= Product roadmaps are defined for every year with version upgrades planned along with new feature roll outs. Company Invite customers and partners for Beta and comply to published details;, conduct enablement sessions; Release patches and hot fixes to keep product stable and usable with detailed documentation; For SaaS products, customer has a stake in when releases are deployed
3=  Road maps are not published but release major/minor version upgrade every quarter; Release patches and hot fixes for issues reported as product bugs, for SaaS products release slots are given to customer to chose from 
1=  Version upgrades are not planned, but grouped and released when appropriate, support with hot fixes for issues reported, for SaaS products vendor rolls out releases at their discretion</v>
      </c>
      <c r="D40" s="179">
        <f>Scoring!E39</f>
        <v>0.1</v>
      </c>
      <c r="E40" s="127">
        <v>5</v>
      </c>
      <c r="F40" s="132">
        <f t="shared" si="1"/>
        <v>4.5555555555555554</v>
      </c>
      <c r="G40" s="135" t="s">
        <v>783</v>
      </c>
      <c r="H40" s="78"/>
      <c r="I40" s="141">
        <v>5</v>
      </c>
      <c r="J40" s="142"/>
      <c r="K40" s="135">
        <v>5</v>
      </c>
      <c r="L40" s="135">
        <v>5</v>
      </c>
      <c r="M40" s="135">
        <v>5</v>
      </c>
      <c r="N40" s="142">
        <v>3</v>
      </c>
      <c r="O40" s="135">
        <v>5</v>
      </c>
      <c r="P40" s="142">
        <v>5</v>
      </c>
      <c r="Q40" s="162">
        <v>3</v>
      </c>
      <c r="R40" s="142"/>
      <c r="S40" s="142"/>
      <c r="T40" s="142">
        <v>5</v>
      </c>
    </row>
    <row r="41" spans="1:20" s="79" customFormat="1" ht="76.5" x14ac:dyDescent="0.25">
      <c r="A41" s="78" t="str">
        <f>Evaluation!A25</f>
        <v>Implementations</v>
      </c>
      <c r="B41" s="78" t="str">
        <f>Evaluation!B25</f>
        <v>How many Work Management applications has the vendor sold to date?  How many Work Management applications has the vendor sold in the last 5 years?</v>
      </c>
      <c r="C41" s="78" t="str">
        <f>Evaluation!C25</f>
        <v>5 = 501+ total applications and 100+ applications in the last 5 years
4 = 401 to 500 total applications and 75-99 applications in the last 5 years
3 = 301 to 400 total applications and 50-74 applications in the last 5 years
2 = 101 to 300 total applications and 25 - 49 applications in the last 5 years
1 = 101 or fewer total applications and 1 - 24 applications in the last 5 years
0 = The vendor did not disclose.</v>
      </c>
      <c r="D41" s="179">
        <f>Scoring!E40</f>
        <v>0.1</v>
      </c>
      <c r="E41" s="127">
        <v>5</v>
      </c>
      <c r="F41" s="132">
        <f t="shared" si="1"/>
        <v>4.8888888888888893</v>
      </c>
      <c r="G41" s="135" t="s">
        <v>784</v>
      </c>
      <c r="H41" s="78"/>
      <c r="I41" s="141">
        <v>5</v>
      </c>
      <c r="J41" s="142"/>
      <c r="K41" s="135">
        <v>5</v>
      </c>
      <c r="L41" s="135">
        <v>5</v>
      </c>
      <c r="M41" s="135">
        <v>4</v>
      </c>
      <c r="N41" s="142">
        <v>5</v>
      </c>
      <c r="O41" s="135">
        <v>5</v>
      </c>
      <c r="P41" s="142">
        <v>5</v>
      </c>
      <c r="Q41" s="162">
        <v>5</v>
      </c>
      <c r="R41" s="142"/>
      <c r="S41" s="142"/>
      <c r="T41" s="142">
        <v>5</v>
      </c>
    </row>
    <row r="42" spans="1:20" s="79" customFormat="1" ht="76.5" x14ac:dyDescent="0.25">
      <c r="A42" s="78" t="str">
        <f>Evaluation!A26</f>
        <v>Tech Support Levels</v>
      </c>
      <c r="B42" s="78" t="str">
        <f>Evaluation!B26</f>
        <v>What is the support model (e.g. Platinum, Gold)?
Support models provides access to product roadmap, knowledge center, connects with dedicated functional and Technical Support group to work on enhancements, involvement in beta suggestions, fix packs and patches for issues reported, escalation matrix for support on issues, agreed SLA for product fix turnarounds  etc.</v>
      </c>
      <c r="C42" s="78" t="str">
        <f>Evaluation!C26</f>
        <v>5 = Platinum
3 = Gold
2 = Portal based support mechanism
0 = Ad hoc support mechanism defined</v>
      </c>
      <c r="D42" s="179">
        <f>Scoring!E41</f>
        <v>0.1</v>
      </c>
      <c r="E42" s="127">
        <v>5</v>
      </c>
      <c r="F42" s="132">
        <f t="shared" si="1"/>
        <v>4.7777777777777777</v>
      </c>
      <c r="G42" s="136" t="s">
        <v>785</v>
      </c>
      <c r="H42" s="78"/>
      <c r="I42" s="141">
        <v>5</v>
      </c>
      <c r="J42" s="142"/>
      <c r="K42" s="135">
        <v>5</v>
      </c>
      <c r="L42" s="135">
        <v>5</v>
      </c>
      <c r="M42" s="135">
        <v>5</v>
      </c>
      <c r="N42" s="142">
        <v>5</v>
      </c>
      <c r="O42" s="135">
        <v>5</v>
      </c>
      <c r="P42" s="142">
        <v>5</v>
      </c>
      <c r="Q42" s="162">
        <v>3</v>
      </c>
      <c r="R42" s="142"/>
      <c r="S42" s="142"/>
      <c r="T42" s="142">
        <v>5</v>
      </c>
    </row>
    <row r="43" spans="1:20" s="79" customFormat="1" ht="25.5" x14ac:dyDescent="0.25">
      <c r="A43" s="78" t="str">
        <f>Evaluation!A27</f>
        <v>Vendor Support Window</v>
      </c>
      <c r="B43" s="78" t="str">
        <f>Evaluation!B27</f>
        <v>What is the support window covering US PST business hours?</v>
      </c>
      <c r="C43" s="78" t="str">
        <f>Evaluation!C27</f>
        <v>5 = Completely covered
0 = Not completely covered</v>
      </c>
      <c r="D43" s="179">
        <f>Scoring!E42</f>
        <v>0.1</v>
      </c>
      <c r="E43" s="127">
        <v>5</v>
      </c>
      <c r="F43" s="132">
        <f t="shared" si="1"/>
        <v>5</v>
      </c>
      <c r="G43" s="126" t="s">
        <v>786</v>
      </c>
      <c r="H43" s="78"/>
      <c r="I43" s="141">
        <v>5</v>
      </c>
      <c r="J43" s="142"/>
      <c r="K43" s="135">
        <v>5</v>
      </c>
      <c r="L43" s="135">
        <v>5</v>
      </c>
      <c r="M43" s="135">
        <v>5</v>
      </c>
      <c r="N43" s="142">
        <v>5</v>
      </c>
      <c r="O43" s="135">
        <v>5</v>
      </c>
      <c r="P43" s="142">
        <v>5</v>
      </c>
      <c r="Q43" s="162">
        <v>5</v>
      </c>
      <c r="R43" s="142"/>
      <c r="S43" s="142"/>
      <c r="T43" s="142">
        <v>5</v>
      </c>
    </row>
    <row r="44" spans="1:20" s="79" customFormat="1" ht="38.25" x14ac:dyDescent="0.25">
      <c r="A44" s="78" t="str">
        <f>Evaluation!A28</f>
        <v>Internal PG&amp;E support</v>
      </c>
      <c r="B44" s="78" t="str">
        <f>Evaluation!B28</f>
        <v>What is the support model for the application within PG&amp;E?</v>
      </c>
      <c r="C44" s="78" t="str">
        <f>Evaluation!C28</f>
        <v>5=PG&amp;E already has internal teams stood up that can support VM
3=internal support team exists but does not support capabilities of VM
0=no existing internal support</v>
      </c>
      <c r="D44" s="179">
        <f>Scoring!E43</f>
        <v>0.1</v>
      </c>
      <c r="E44" s="84"/>
      <c r="F44" s="132">
        <f t="shared" si="1"/>
        <v>4.2222222222222223</v>
      </c>
      <c r="G44" s="92"/>
      <c r="H44" s="78"/>
      <c r="I44" s="141">
        <v>5</v>
      </c>
      <c r="J44" s="142"/>
      <c r="K44" s="142">
        <v>5</v>
      </c>
      <c r="L44" s="142">
        <v>3</v>
      </c>
      <c r="M44" s="142">
        <v>5</v>
      </c>
      <c r="N44" s="142">
        <v>0</v>
      </c>
      <c r="O44" s="142">
        <v>5</v>
      </c>
      <c r="P44" s="142">
        <v>5</v>
      </c>
      <c r="Q44" s="161">
        <v>5</v>
      </c>
      <c r="R44" s="142"/>
      <c r="S44" s="142"/>
      <c r="T44" s="142">
        <v>5</v>
      </c>
    </row>
    <row r="45" spans="1:20" x14ac:dyDescent="0.2">
      <c r="A45" s="54" t="str">
        <f>Evaluation!A29</f>
        <v>Technical</v>
      </c>
      <c r="B45" s="54"/>
      <c r="C45" s="54"/>
      <c r="D45" s="65">
        <f>Scoring!C44</f>
        <v>0.3</v>
      </c>
      <c r="E45" s="55"/>
      <c r="F45" s="55"/>
      <c r="G45" s="90"/>
      <c r="H45" s="54"/>
      <c r="I45" s="141"/>
      <c r="J45" s="142"/>
      <c r="K45" s="142"/>
      <c r="L45" s="142"/>
      <c r="M45" s="142"/>
      <c r="N45" s="142"/>
      <c r="O45" s="142"/>
      <c r="P45" s="142"/>
      <c r="Q45" s="161"/>
      <c r="R45" s="142"/>
      <c r="S45" s="142"/>
      <c r="T45" s="142"/>
    </row>
    <row r="46" spans="1:20" s="79" customFormat="1" collapsed="1" x14ac:dyDescent="0.25">
      <c r="A46" s="74" t="str">
        <f>Evaluation!A30</f>
        <v>Configuration and Extensions</v>
      </c>
      <c r="B46" s="74"/>
      <c r="C46" s="74"/>
      <c r="D46" s="67">
        <f>Scoring!D45</f>
        <v>0.05</v>
      </c>
      <c r="E46" s="74"/>
      <c r="F46" s="74"/>
      <c r="G46" s="94"/>
      <c r="H46" s="75"/>
      <c r="I46" s="141"/>
      <c r="J46" s="142"/>
      <c r="K46" s="142"/>
      <c r="L46" s="142"/>
      <c r="M46" s="142"/>
      <c r="N46" s="142"/>
      <c r="O46" s="142"/>
      <c r="P46" s="142"/>
      <c r="Q46" s="161"/>
      <c r="R46" s="142"/>
      <c r="S46" s="142"/>
      <c r="T46" s="142"/>
    </row>
    <row r="47" spans="1:20" s="79" customFormat="1" ht="76.5" x14ac:dyDescent="0.25">
      <c r="A47" s="78" t="str">
        <f>Evaluation!A31</f>
        <v>Customization Support</v>
      </c>
      <c r="B47" s="78" t="str">
        <f>Evaluation!B31</f>
        <v>Does the platform support enhancements and new feature development in product functions?</v>
      </c>
      <c r="C47" s="78" t="str">
        <f>Evaluation!C31</f>
        <v>5 = Configurable application and database design, enhance functionality via rules and scripting
3 = Configurable application and database design, enhance functionality via object level programming
2 = Configurable UI but functional enhancement is not supported by OEM
0 = No, not allowed; source library not shared</v>
      </c>
      <c r="D47" s="179">
        <f>Scoring!E46</f>
        <v>0.25</v>
      </c>
      <c r="E47" s="127">
        <v>5</v>
      </c>
      <c r="F47" s="132">
        <f>AVERAGE(I47:AE47)</f>
        <v>3.75</v>
      </c>
      <c r="G47" s="124" t="s">
        <v>787</v>
      </c>
      <c r="H47" s="76"/>
      <c r="I47" s="141">
        <v>4</v>
      </c>
      <c r="J47" s="142"/>
      <c r="K47" s="135">
        <v>5</v>
      </c>
      <c r="L47" s="135">
        <v>3</v>
      </c>
      <c r="M47" s="135">
        <v>3</v>
      </c>
      <c r="N47" s="142">
        <v>5</v>
      </c>
      <c r="O47" s="135">
        <v>5</v>
      </c>
      <c r="P47" s="142"/>
      <c r="Q47" s="161"/>
      <c r="R47" s="142"/>
      <c r="S47" s="142">
        <v>2</v>
      </c>
      <c r="T47" s="142">
        <v>3</v>
      </c>
    </row>
    <row r="48" spans="1:20" s="79" customFormat="1" ht="76.5" x14ac:dyDescent="0.25">
      <c r="A48" s="78" t="str">
        <f>Evaluation!A32</f>
        <v>Workflow Design and Configuration</v>
      </c>
      <c r="B48" s="78" t="str">
        <f>Evaluation!B32</f>
        <v>Does the application have workflow design capabilities with  role/delegations, assignment view and navigation, workflow routing and actions?
How configurable is each workflow step?</v>
      </c>
      <c r="C48" s="78" t="str">
        <f>Evaluation!C32</f>
        <v>5 = Workflows can be designed and preconfigured workflows are available for common scenarios. Business can perform workflow configurations
3 =Workflow configurations require technical team to support business rule and workflow configuration
1= Not supported</v>
      </c>
      <c r="D48" s="179">
        <f>Scoring!E47</f>
        <v>0.25</v>
      </c>
      <c r="E48" s="78">
        <v>5</v>
      </c>
      <c r="F48" s="132">
        <f>AVERAGE(I48:AE48)</f>
        <v>4</v>
      </c>
      <c r="G48" s="124" t="s">
        <v>788</v>
      </c>
      <c r="H48" s="77"/>
      <c r="I48" s="141">
        <v>4</v>
      </c>
      <c r="J48" s="142"/>
      <c r="K48" s="135">
        <v>5</v>
      </c>
      <c r="L48" s="135">
        <v>5</v>
      </c>
      <c r="M48" s="135">
        <v>3</v>
      </c>
      <c r="N48" s="142">
        <v>3</v>
      </c>
      <c r="O48" s="135">
        <v>5</v>
      </c>
      <c r="P48" s="142"/>
      <c r="Q48" s="161"/>
      <c r="R48" s="142"/>
      <c r="S48" s="142">
        <v>4</v>
      </c>
      <c r="T48" s="142">
        <v>3</v>
      </c>
    </row>
    <row r="49" spans="1:20" s="79" customFormat="1" ht="76.5" x14ac:dyDescent="0.25">
      <c r="A49" s="78" t="str">
        <f>Evaluation!A33</f>
        <v>Environment Management</v>
      </c>
      <c r="B49" s="78" t="str">
        <f>Evaluation!B33</f>
        <v>Describe the customization/configuration code development lifecycle. 
How are environments managed to ensure migrations between environments are complete?</v>
      </c>
      <c r="C49" s="78" t="str">
        <f>Evaluation!C33</f>
        <v>5 = Environment code and configuration migrations make use of industry leading tools
0 = no tools deployed</v>
      </c>
      <c r="D49" s="179">
        <f>Scoring!E48</f>
        <v>0.25</v>
      </c>
      <c r="E49" s="78">
        <v>5</v>
      </c>
      <c r="F49" s="132">
        <f>AVERAGE(I49:AE49)</f>
        <v>4.875</v>
      </c>
      <c r="G49" s="136" t="s">
        <v>789</v>
      </c>
      <c r="H49" s="77"/>
      <c r="I49" s="141">
        <v>4</v>
      </c>
      <c r="J49" s="142"/>
      <c r="K49" s="135">
        <v>5</v>
      </c>
      <c r="L49" s="135">
        <v>5</v>
      </c>
      <c r="M49" s="135">
        <v>5</v>
      </c>
      <c r="N49" s="142">
        <v>5</v>
      </c>
      <c r="O49" s="135">
        <v>5</v>
      </c>
      <c r="P49" s="142"/>
      <c r="Q49" s="161"/>
      <c r="R49" s="142"/>
      <c r="S49" s="142">
        <v>5</v>
      </c>
      <c r="T49" s="142">
        <v>5</v>
      </c>
    </row>
    <row r="50" spans="1:20" s="79" customFormat="1" ht="51" x14ac:dyDescent="0.25">
      <c r="A50" s="78" t="str">
        <f>Evaluation!A34</f>
        <v>Configuration Management</v>
      </c>
      <c r="B50" s="78" t="str">
        <f>Evaluation!B34</f>
        <v>Describe how configurations are managed, including version control, backup &amp; recovery, what development and testing tools are available, and how do you control distribution to target systems?</v>
      </c>
      <c r="C50" s="78" t="str">
        <f>Evaluation!C34</f>
        <v>5 =  Development, Configuration management, test management, and DR plan make use of industry leading tools
0 = no tools deployed</v>
      </c>
      <c r="D50" s="179">
        <f>Scoring!E49</f>
        <v>0.25</v>
      </c>
      <c r="E50" s="78">
        <v>5</v>
      </c>
      <c r="F50" s="132">
        <f>AVERAGE(I50:AE50)</f>
        <v>4.75</v>
      </c>
      <c r="G50" s="124" t="s">
        <v>790</v>
      </c>
      <c r="H50" s="77"/>
      <c r="I50" s="141">
        <v>4</v>
      </c>
      <c r="J50" s="142"/>
      <c r="K50" s="135">
        <v>5</v>
      </c>
      <c r="L50" s="135">
        <v>5</v>
      </c>
      <c r="M50" s="135">
        <v>5</v>
      </c>
      <c r="N50" s="142">
        <v>5</v>
      </c>
      <c r="O50" s="135">
        <v>5</v>
      </c>
      <c r="P50" s="142"/>
      <c r="Q50" s="161"/>
      <c r="R50" s="142"/>
      <c r="S50" s="142">
        <v>4</v>
      </c>
      <c r="T50" s="142">
        <v>5</v>
      </c>
    </row>
    <row r="51" spans="1:20" s="79" customFormat="1" collapsed="1" x14ac:dyDescent="0.25">
      <c r="A51" s="74" t="str">
        <f>Evaluation!A35</f>
        <v>Security</v>
      </c>
      <c r="B51" s="74"/>
      <c r="C51" s="74"/>
      <c r="D51" s="67">
        <f>Scoring!D50</f>
        <v>0.15</v>
      </c>
      <c r="E51" s="74"/>
      <c r="F51" s="74"/>
      <c r="G51" s="120"/>
      <c r="H51" s="75"/>
      <c r="I51" s="141"/>
      <c r="J51" s="142"/>
      <c r="K51" s="142"/>
      <c r="L51" s="142"/>
      <c r="M51" s="142"/>
      <c r="N51" s="142"/>
      <c r="O51" s="142"/>
      <c r="P51" s="142"/>
      <c r="Q51" s="161"/>
      <c r="R51" s="142"/>
      <c r="S51" s="142"/>
      <c r="T51" s="142"/>
    </row>
    <row r="52" spans="1:20" s="79" customFormat="1" ht="229.5" x14ac:dyDescent="0.25">
      <c r="A52" s="78" t="str">
        <f>Evaluation!A36</f>
        <v>Data Protection / CCPA Compliance</v>
      </c>
      <c r="B52" s="78" t="str">
        <f>Evaluation!B36</f>
        <v xml:space="preserve">
Is the application capable of ensuring data protection at all layers of the product?  (i.e. pseudonymize (can identify with additional data)/anonymize (cannot identify) personal data). 
Does the application support CCPA?</v>
      </c>
      <c r="C52" s="78" t="str">
        <f>Evaluation!C36</f>
        <v>5 = Yes supports data protection and supports CCPA data requirements
0 =No, do not support CCPA</v>
      </c>
      <c r="D52" s="179">
        <f>Scoring!E51</f>
        <v>0.15</v>
      </c>
      <c r="E52" s="127">
        <v>5</v>
      </c>
      <c r="F52" s="132">
        <f>AVERAGE(I52:AE52)</f>
        <v>4.8888888888888893</v>
      </c>
      <c r="G52" s="136" t="s">
        <v>791</v>
      </c>
      <c r="H52" s="77"/>
      <c r="I52" s="141">
        <v>4</v>
      </c>
      <c r="J52" s="142"/>
      <c r="K52" s="135">
        <v>5</v>
      </c>
      <c r="L52" s="135">
        <v>5</v>
      </c>
      <c r="M52" s="135">
        <v>5</v>
      </c>
      <c r="N52" s="142">
        <v>5</v>
      </c>
      <c r="O52" s="135">
        <v>5</v>
      </c>
      <c r="P52" s="142"/>
      <c r="Q52" s="161"/>
      <c r="R52" s="142">
        <v>5</v>
      </c>
      <c r="S52" s="142">
        <v>5</v>
      </c>
      <c r="T52" s="142">
        <v>5</v>
      </c>
    </row>
    <row r="53" spans="1:20" s="80" customFormat="1" ht="89.25" x14ac:dyDescent="0.25">
      <c r="A53" s="78" t="str">
        <f>Evaluation!A37</f>
        <v>Auditing</v>
      </c>
      <c r="B53" s="78" t="str">
        <f>Evaluation!B37</f>
        <v>Does the application have the ability to enable audit tracking to automatically capture updates made on significant fields/objects, and audit log to be viewed from the application?</v>
      </c>
      <c r="C53" s="78" t="str">
        <f>Evaluation!C37</f>
        <v>5 = Support enablement of audit tracking and reporting for required field/object and eSignature functions for audit enabled fields
3 = Supports configurable audit tracking for key fields but need to develop custom reporting mechanism
2 = Built in feature to maintain audit history for key fields - not configurable and no reporting capability
0 = No audit trail for overridden entries</v>
      </c>
      <c r="D53" s="179">
        <f>Scoring!E52</f>
        <v>0.15</v>
      </c>
      <c r="E53" s="127">
        <v>5</v>
      </c>
      <c r="F53" s="132">
        <f>AVERAGE(I53:AE53)</f>
        <v>5</v>
      </c>
      <c r="G53" s="136" t="s">
        <v>792</v>
      </c>
      <c r="H53" s="77"/>
      <c r="I53" s="141">
        <v>5</v>
      </c>
      <c r="J53" s="142"/>
      <c r="K53" s="135">
        <v>5</v>
      </c>
      <c r="L53" s="135">
        <v>5</v>
      </c>
      <c r="M53" s="135">
        <v>5</v>
      </c>
      <c r="N53" s="142">
        <v>5</v>
      </c>
      <c r="O53" s="135">
        <v>5</v>
      </c>
      <c r="P53" s="142"/>
      <c r="Q53" s="161"/>
      <c r="R53" s="142">
        <v>5</v>
      </c>
      <c r="S53" s="142">
        <v>5</v>
      </c>
      <c r="T53" s="142">
        <v>5</v>
      </c>
    </row>
    <row r="54" spans="1:20" s="80" customFormat="1" ht="89.25" x14ac:dyDescent="0.25">
      <c r="A54" s="78" t="str">
        <f>Evaluation!A38</f>
        <v>Authentication &amp; Access Control - Contractor Access</v>
      </c>
      <c r="B54" s="78" t="str">
        <f>Evaluation!B38</f>
        <v xml:space="preserve">Describe how the system managed user access and permissions within your system for PG&amp;E and non-PG&amp;E resources. 
Support for Ping Fed?
Support PG&amp;E guidelines for User access for non-pge resources managed within the application 
Can the system integrate to Active Directory for authentication / SSO? </v>
      </c>
      <c r="C54" s="78" t="str">
        <f>Evaluation!C38</f>
        <v>5=Yes, supports https communication via SSL/TSL with valid certificate and other authentication methods and PG&amp;E guidelines for user access
0=No, do not support</v>
      </c>
      <c r="D54" s="179">
        <f>Scoring!E53</f>
        <v>0.3</v>
      </c>
      <c r="E54" s="127">
        <v>5</v>
      </c>
      <c r="F54" s="132">
        <f>AVERAGE(I54:AE54)</f>
        <v>4.333333333333333</v>
      </c>
      <c r="G54" s="136" t="s">
        <v>793</v>
      </c>
      <c r="H54" s="77"/>
      <c r="I54" s="141">
        <v>3</v>
      </c>
      <c r="J54" s="142"/>
      <c r="K54" s="135">
        <v>4</v>
      </c>
      <c r="L54" s="135">
        <v>5</v>
      </c>
      <c r="M54" s="135">
        <v>5</v>
      </c>
      <c r="N54" s="142">
        <v>5</v>
      </c>
      <c r="O54" s="135">
        <v>5</v>
      </c>
      <c r="P54" s="142"/>
      <c r="Q54" s="161"/>
      <c r="R54" s="142">
        <v>5</v>
      </c>
      <c r="S54" s="142">
        <v>2</v>
      </c>
      <c r="T54" s="142">
        <v>5</v>
      </c>
    </row>
    <row r="55" spans="1:20" s="79" customFormat="1" ht="63.75" x14ac:dyDescent="0.25">
      <c r="A55" s="78" t="str">
        <f>Evaluation!A39</f>
        <v>Data Encryption at Rest and in Transit</v>
      </c>
      <c r="B55" s="78" t="str">
        <f>Evaluation!B39</f>
        <v xml:space="preserve">Does the application have the ability for the mobile app to encrypt all locally stored data?  
</v>
      </c>
      <c r="C55" s="78" t="str">
        <f>Evaluation!C39</f>
        <v>5 = Supports encryption of locally stored data and application architecture ensure data encryption at all layers
3 = Supports encryption of locally stored data but application architecture does not provide configurable data encryption layer
0 = Does not support data encryption</v>
      </c>
      <c r="D55" s="179">
        <f>Scoring!E54</f>
        <v>0.3</v>
      </c>
      <c r="E55" s="127">
        <v>5</v>
      </c>
      <c r="F55" s="132">
        <f>AVERAGE(I55:AE55)</f>
        <v>5</v>
      </c>
      <c r="G55" s="136" t="s">
        <v>794</v>
      </c>
      <c r="H55" s="77"/>
      <c r="I55" s="141">
        <v>5</v>
      </c>
      <c r="J55" s="142"/>
      <c r="K55" s="135">
        <v>5</v>
      </c>
      <c r="L55" s="135">
        <v>5</v>
      </c>
      <c r="M55" s="135">
        <v>5</v>
      </c>
      <c r="N55" s="142">
        <v>5</v>
      </c>
      <c r="O55" s="135">
        <v>5</v>
      </c>
      <c r="P55" s="142"/>
      <c r="Q55" s="161"/>
      <c r="R55" s="142">
        <v>5</v>
      </c>
      <c r="S55" s="142">
        <v>5</v>
      </c>
      <c r="T55" s="142">
        <v>5</v>
      </c>
    </row>
    <row r="56" spans="1:20" s="79" customFormat="1" ht="63.75" x14ac:dyDescent="0.25">
      <c r="A56" s="78" t="str">
        <f>Evaluation!A40</f>
        <v>Security Integration with Third Party Tools/extensions</v>
      </c>
      <c r="B56" s="78" t="str">
        <f>Evaluation!B40</f>
        <v>Does the security for the desktop and mobile application integrate with other third party tools/extensions?</v>
      </c>
      <c r="C56" s="78" t="str">
        <f>Evaluation!C40</f>
        <v xml:space="preserve">5=seamless security integration with other tools and authentication is shared between tools
3=security integration is implemented but requires user to accept dialogs or prompts to proceed
0=no security integration. User must log into each tool separately </v>
      </c>
      <c r="D56" s="179">
        <f>Scoring!E55</f>
        <v>0.1</v>
      </c>
      <c r="E56" s="127">
        <v>5</v>
      </c>
      <c r="F56" s="132">
        <f>AVERAGE(I56:AE56)</f>
        <v>4.5555555555555554</v>
      </c>
      <c r="G56" s="136" t="s">
        <v>795</v>
      </c>
      <c r="H56" s="77"/>
      <c r="I56" s="141">
        <v>3</v>
      </c>
      <c r="J56" s="142"/>
      <c r="K56" s="135">
        <v>5</v>
      </c>
      <c r="L56" s="135">
        <v>5</v>
      </c>
      <c r="M56" s="135">
        <v>3</v>
      </c>
      <c r="N56" s="142">
        <v>5</v>
      </c>
      <c r="O56" s="135">
        <v>5</v>
      </c>
      <c r="P56" s="142"/>
      <c r="Q56" s="161"/>
      <c r="R56" s="142">
        <v>5</v>
      </c>
      <c r="S56" s="142">
        <v>5</v>
      </c>
      <c r="T56" s="142">
        <v>5</v>
      </c>
    </row>
    <row r="57" spans="1:20" s="79" customFormat="1" collapsed="1" x14ac:dyDescent="0.25">
      <c r="A57" s="74" t="str">
        <f>Evaluation!A41</f>
        <v>Application Platform</v>
      </c>
      <c r="B57" s="74"/>
      <c r="C57" s="74"/>
      <c r="D57" s="67">
        <f>Scoring!D56</f>
        <v>0.25</v>
      </c>
      <c r="E57" s="74"/>
      <c r="F57" s="74"/>
      <c r="G57" s="94"/>
      <c r="H57" s="75"/>
      <c r="I57" s="141"/>
      <c r="J57" s="142"/>
      <c r="K57" s="142"/>
      <c r="L57" s="142"/>
      <c r="M57" s="142"/>
      <c r="N57" s="142"/>
      <c r="O57" s="142"/>
      <c r="P57" s="142"/>
      <c r="Q57" s="161"/>
      <c r="R57" s="142"/>
      <c r="S57" s="142"/>
      <c r="T57" s="142"/>
    </row>
    <row r="58" spans="1:20" s="79" customFormat="1" ht="25.5" x14ac:dyDescent="0.25">
      <c r="A58" s="78" t="str">
        <f>Evaluation!A42</f>
        <v>Technical Strategy</v>
      </c>
      <c r="B58" s="78" t="str">
        <f>Evaluation!B42</f>
        <v>Does the technical implementation align with PG&amp;E Enterprise Architecture's Vision and Long term strategy?</v>
      </c>
      <c r="C58" s="78" t="str">
        <f>Evaluation!C42</f>
        <v>5 = Yes, it has alignment
0 = No, this application is not in the current application landscape</v>
      </c>
      <c r="D58" s="179">
        <f>Scoring!E57</f>
        <v>0.05</v>
      </c>
      <c r="E58" s="84"/>
      <c r="F58" s="132">
        <f t="shared" ref="F58:F76" si="2">AVERAGE(I58:AE58)</f>
        <v>4.125</v>
      </c>
      <c r="G58" s="95"/>
      <c r="H58" s="77"/>
      <c r="I58" s="141">
        <v>5</v>
      </c>
      <c r="J58" s="142"/>
      <c r="K58" s="142">
        <v>5</v>
      </c>
      <c r="L58" s="142">
        <v>0</v>
      </c>
      <c r="M58" s="142">
        <v>5</v>
      </c>
      <c r="N58" s="142">
        <v>5</v>
      </c>
      <c r="O58" s="142">
        <v>5</v>
      </c>
      <c r="P58" s="142"/>
      <c r="Q58" s="161"/>
      <c r="R58" s="142"/>
      <c r="S58" s="142">
        <v>3</v>
      </c>
      <c r="T58" s="142">
        <v>5</v>
      </c>
    </row>
    <row r="59" spans="1:20" s="79" customFormat="1" ht="63.75" x14ac:dyDescent="0.25">
      <c r="A59" s="78" t="str">
        <f>Evaluation!A43</f>
        <v>Technical Debt</v>
      </c>
      <c r="B59" s="78" t="str">
        <f>Evaluation!B43</f>
        <v>Will this application increase Technical Debt?
Will this application use exisiting landscape of Tools/applications we already own?</v>
      </c>
      <c r="C59" s="78" t="str">
        <f>Evaluation!C43</f>
        <v>5 = 100-80% of the applications we need already owned by PG&amp;E 
4 = 80-60%
3 = 60-40%
2 = 40-20%
0 = 20-0%</v>
      </c>
      <c r="D59" s="179">
        <f>Scoring!E58</f>
        <v>0.05</v>
      </c>
      <c r="E59" s="84"/>
      <c r="F59" s="132">
        <f t="shared" si="2"/>
        <v>2.625</v>
      </c>
      <c r="G59" s="95"/>
      <c r="H59" s="77"/>
      <c r="I59" s="141">
        <v>3</v>
      </c>
      <c r="J59" s="142"/>
      <c r="K59" s="142">
        <v>3</v>
      </c>
      <c r="L59" s="142">
        <v>0</v>
      </c>
      <c r="M59" s="142">
        <v>3</v>
      </c>
      <c r="N59" s="142">
        <v>2</v>
      </c>
      <c r="O59" s="142">
        <v>3</v>
      </c>
      <c r="P59" s="142"/>
      <c r="Q59" s="161"/>
      <c r="R59" s="142"/>
      <c r="S59" s="142">
        <v>2</v>
      </c>
      <c r="T59" s="142">
        <v>5</v>
      </c>
    </row>
    <row r="60" spans="1:20" s="79" customFormat="1" ht="51" x14ac:dyDescent="0.25">
      <c r="A60" s="78" t="str">
        <f>Evaluation!A44</f>
        <v>Database Requirements</v>
      </c>
      <c r="B60" s="78" t="str">
        <f>Evaluation!B44</f>
        <v>Is the product delivered with a native database, or other data storage technology, to support the application?</v>
      </c>
      <c r="C60" s="78" t="str">
        <f>Evaluation!C44</f>
        <v>5 = Yes, application is built to operate with a native database that is packaged and included with the solution 
0 = No, application is not packaged with any databases and is designed to work with licensed databases built and hosted by the customer</v>
      </c>
      <c r="D60" s="179">
        <f>Scoring!E59</f>
        <v>0.05</v>
      </c>
      <c r="E60" s="78">
        <v>5</v>
      </c>
      <c r="F60" s="132">
        <f t="shared" si="2"/>
        <v>3.125</v>
      </c>
      <c r="G60" s="124" t="s">
        <v>796</v>
      </c>
      <c r="H60" s="77"/>
      <c r="I60" s="141">
        <v>5</v>
      </c>
      <c r="J60" s="142"/>
      <c r="K60" s="142">
        <v>0</v>
      </c>
      <c r="L60" s="135">
        <v>5</v>
      </c>
      <c r="M60" s="142">
        <v>0</v>
      </c>
      <c r="N60" s="142">
        <v>5</v>
      </c>
      <c r="O60" s="142">
        <v>0</v>
      </c>
      <c r="P60" s="142"/>
      <c r="Q60" s="161"/>
      <c r="R60" s="142"/>
      <c r="S60" s="142">
        <v>5</v>
      </c>
      <c r="T60" s="142">
        <v>5</v>
      </c>
    </row>
    <row r="61" spans="1:20" s="79" customFormat="1" ht="76.5" x14ac:dyDescent="0.25">
      <c r="A61" s="78" t="str">
        <f>Evaluation!A45</f>
        <v xml:space="preserve">Platform Technology </v>
      </c>
      <c r="B61" s="78" t="str">
        <f>Evaluation!B45</f>
        <v xml:space="preserve">Does the application have a proven technology platform?
Does the product run on industry leading application middleware (WebSphere, IIS etc.) and database (Oracle, SQL Server etc.) and is supported on the latest versions?
Please list the stack for evaluation.
</v>
      </c>
      <c r="C61" s="78" t="str">
        <f>Evaluation!C45</f>
        <v xml:space="preserve">5=Yes
0=No 
</v>
      </c>
      <c r="D61" s="179">
        <f>Scoring!E60</f>
        <v>0.05</v>
      </c>
      <c r="E61" s="78">
        <v>5</v>
      </c>
      <c r="F61" s="132">
        <f t="shared" si="2"/>
        <v>2.875</v>
      </c>
      <c r="G61" s="136" t="s">
        <v>797</v>
      </c>
      <c r="H61" s="77"/>
      <c r="I61" s="141">
        <v>5</v>
      </c>
      <c r="J61" s="142"/>
      <c r="K61" s="142">
        <v>0</v>
      </c>
      <c r="L61" s="135">
        <v>5</v>
      </c>
      <c r="M61" s="142">
        <v>0</v>
      </c>
      <c r="N61" s="142">
        <v>5</v>
      </c>
      <c r="O61" s="142">
        <v>0</v>
      </c>
      <c r="P61" s="142"/>
      <c r="Q61" s="161"/>
      <c r="R61" s="142"/>
      <c r="S61" s="142">
        <v>3</v>
      </c>
      <c r="T61" s="142">
        <v>5</v>
      </c>
    </row>
    <row r="62" spans="1:20" s="79" customFormat="1" ht="76.5" x14ac:dyDescent="0.25">
      <c r="A62" s="78" t="str">
        <f>Evaluation!A46</f>
        <v>Open source components</v>
      </c>
      <c r="B62" s="78" t="str">
        <f>Evaluation!B46</f>
        <v>Is the application dependent on open source components for its functioning?
Is there an effective support process and standards for any open source component(s)?</v>
      </c>
      <c r="C62" s="78" t="str">
        <f>Evaluation!C46</f>
        <v xml:space="preserve">5 =No, no open source components deployed
3 =Yes, but under a license model and is now proprietary of the product
2 =Yes, but under weak license model that allows proprietary software enhancement
1 =Yes, need validation 
</v>
      </c>
      <c r="D62" s="179">
        <f>Scoring!E61</f>
        <v>0.05</v>
      </c>
      <c r="E62" s="78">
        <v>5</v>
      </c>
      <c r="F62" s="132">
        <f t="shared" si="2"/>
        <v>4.25</v>
      </c>
      <c r="G62" s="136" t="s">
        <v>798</v>
      </c>
      <c r="H62" s="77"/>
      <c r="I62" s="141">
        <v>5</v>
      </c>
      <c r="J62" s="142"/>
      <c r="K62" s="142">
        <v>3</v>
      </c>
      <c r="L62" s="135">
        <v>5</v>
      </c>
      <c r="M62" s="142">
        <v>3</v>
      </c>
      <c r="N62" s="142">
        <v>5</v>
      </c>
      <c r="O62" s="142">
        <v>3</v>
      </c>
      <c r="P62" s="142"/>
      <c r="Q62" s="161"/>
      <c r="R62" s="142"/>
      <c r="S62" s="142">
        <v>5</v>
      </c>
      <c r="T62" s="142">
        <v>5</v>
      </c>
    </row>
    <row r="63" spans="1:20" s="79" customFormat="1" ht="25.5" x14ac:dyDescent="0.25">
      <c r="A63" s="78" t="str">
        <f>Evaluation!A47</f>
        <v>Desktop/Portal Application Performance</v>
      </c>
      <c r="B63" s="78" t="str">
        <f>Evaluation!B47</f>
        <v>How does the desktop/portal application perform?</v>
      </c>
      <c r="C63" s="78" t="str">
        <f>Evaluation!C47</f>
        <v>TBD by NFR</v>
      </c>
      <c r="D63" s="179">
        <f>Scoring!E62</f>
        <v>0.1</v>
      </c>
      <c r="E63" s="84"/>
      <c r="F63" s="132">
        <f t="shared" si="2"/>
        <v>4.25</v>
      </c>
      <c r="G63" s="95"/>
      <c r="H63" s="77"/>
      <c r="I63" s="141">
        <v>3</v>
      </c>
      <c r="J63" s="142"/>
      <c r="K63" s="142"/>
      <c r="L63" s="135">
        <v>5</v>
      </c>
      <c r="M63" s="142"/>
      <c r="N63" s="142"/>
      <c r="O63" s="142"/>
      <c r="P63" s="142"/>
      <c r="Q63" s="161"/>
      <c r="R63" s="142"/>
      <c r="S63" s="142">
        <v>5</v>
      </c>
      <c r="T63" s="142">
        <v>4</v>
      </c>
    </row>
    <row r="64" spans="1:20" s="79" customFormat="1" ht="51" x14ac:dyDescent="0.25">
      <c r="A64" s="78" t="str">
        <f>Evaluation!A48</f>
        <v>Data Persistence</v>
      </c>
      <c r="B64" s="78" t="str">
        <f>Evaluation!B48</f>
        <v>One VM will be system of record for work planning and execution data. What PG&amp;E transactional or master data are persisted in the system?</v>
      </c>
      <c r="C64" s="78" t="str">
        <f>Evaluation!C48</f>
        <v xml:space="preserve">5= Transactional, Work order, tasks, and master data are persistent, and remain in the system after work completes and get closed
0 = Data would need to be exported to another system of record system
</v>
      </c>
      <c r="D64" s="179">
        <f>Scoring!E63</f>
        <v>0.05</v>
      </c>
      <c r="E64" s="78">
        <v>5</v>
      </c>
      <c r="F64" s="132">
        <f t="shared" si="2"/>
        <v>5</v>
      </c>
      <c r="G64" s="124" t="s">
        <v>799</v>
      </c>
      <c r="H64" s="77"/>
      <c r="I64" s="141">
        <v>5</v>
      </c>
      <c r="J64" s="142"/>
      <c r="K64" s="142">
        <v>5</v>
      </c>
      <c r="L64" s="135">
        <v>5</v>
      </c>
      <c r="M64" s="142">
        <v>5</v>
      </c>
      <c r="N64" s="142">
        <v>5</v>
      </c>
      <c r="O64" s="142">
        <v>5</v>
      </c>
      <c r="P64" s="142"/>
      <c r="Q64" s="161"/>
      <c r="R64" s="142"/>
      <c r="S64" s="142">
        <v>5</v>
      </c>
      <c r="T64" s="142">
        <v>5</v>
      </c>
    </row>
    <row r="65" spans="1:20" s="79" customFormat="1" ht="76.5" x14ac:dyDescent="0.25">
      <c r="A65" s="78" t="str">
        <f>Evaluation!A49</f>
        <v>Scalability</v>
      </c>
      <c r="B65" s="78" t="str">
        <f>Evaluation!B49</f>
        <v>Does the application platform have the ability to scale up in terms of vertical and horizontal growth to support additional load (Optimizing agents, integrations etc.)?</v>
      </c>
      <c r="C65" s="78" t="str">
        <f>Evaluation!C49</f>
        <v>5 = Yes, supports horizontal and vertical scaling automatically without manual intervention
3 =Yes, supports horizontal and vertical scaling requiring manual tasks
1 = Yes, application architecture supports scaling, but vendor does not support with Performance statistics report, documentation/added help 
0 = No, not supported</v>
      </c>
      <c r="D65" s="179">
        <f>Scoring!E64</f>
        <v>0.05</v>
      </c>
      <c r="E65" s="78">
        <v>5</v>
      </c>
      <c r="F65" s="132">
        <f t="shared" si="2"/>
        <v>4.75</v>
      </c>
      <c r="G65" s="124" t="s">
        <v>800</v>
      </c>
      <c r="H65" s="77"/>
      <c r="I65" s="141">
        <v>5</v>
      </c>
      <c r="J65" s="142"/>
      <c r="K65" s="142">
        <v>5</v>
      </c>
      <c r="L65" s="135">
        <v>5</v>
      </c>
      <c r="M65" s="142">
        <v>3</v>
      </c>
      <c r="N65" s="142">
        <v>5</v>
      </c>
      <c r="O65" s="142">
        <v>5</v>
      </c>
      <c r="P65" s="142"/>
      <c r="Q65" s="161"/>
      <c r="R65" s="142"/>
      <c r="S65" s="142">
        <v>5</v>
      </c>
      <c r="T65" s="142">
        <v>5</v>
      </c>
    </row>
    <row r="66" spans="1:20" s="79" customFormat="1" ht="76.5" x14ac:dyDescent="0.25">
      <c r="A66" s="78" t="str">
        <f>Evaluation!A50</f>
        <v>OS/Hardware Specs</v>
      </c>
      <c r="B66" s="78" t="str">
        <f>Evaluation!B50</f>
        <v>Does the application have the ability to run on all leading OS platforms/their latest versions?
Is there a compatibility matrix release for product version/patch released?
Does the vendor share the deployment architecture and hardware specifications for the system application platform?</v>
      </c>
      <c r="C66" s="78" t="str">
        <f>Evaluation!C50</f>
        <v>5 = Yes, supported on all major desktop and mobile operation systems
2= Supported on a limited subset of operation systems for desktop and mobile
0 =No, not supported</v>
      </c>
      <c r="D66" s="179">
        <f>Scoring!E65</f>
        <v>0.05</v>
      </c>
      <c r="E66" s="78">
        <v>5</v>
      </c>
      <c r="F66" s="132">
        <f t="shared" si="2"/>
        <v>4.25</v>
      </c>
      <c r="G66" s="124" t="s">
        <v>801</v>
      </c>
      <c r="H66" s="77"/>
      <c r="I66" s="141">
        <v>5</v>
      </c>
      <c r="J66" s="142"/>
      <c r="K66" s="142">
        <v>5</v>
      </c>
      <c r="L66" s="135">
        <v>5</v>
      </c>
      <c r="M66" s="142">
        <v>2</v>
      </c>
      <c r="N66" s="142">
        <v>5</v>
      </c>
      <c r="O66" s="142">
        <v>2</v>
      </c>
      <c r="P66" s="142"/>
      <c r="Q66" s="161"/>
      <c r="R66" s="142"/>
      <c r="S66" s="142">
        <v>5</v>
      </c>
      <c r="T66" s="142">
        <v>5</v>
      </c>
    </row>
    <row r="67" spans="1:20" s="79" customFormat="1" ht="76.5" x14ac:dyDescent="0.25">
      <c r="A67" s="78" t="str">
        <f>Evaluation!A51</f>
        <v>Deployment Architecture</v>
      </c>
      <c r="B67" s="78" t="str">
        <f>Evaluation!B51</f>
        <v>Will the vendor share the deployment architecture of any complex implementations?
Are there any known performance issues? 
Is there a trouble shooting guide available?</v>
      </c>
      <c r="C67" s="78" t="str">
        <f>Evaluation!C51</f>
        <v>5 = Yes, vendor provides access to the customer to gain end to end functional understanding of how the product is architected along with detailed documentation
3 = Yes, some information available
0 =No, not supported</v>
      </c>
      <c r="D67" s="179">
        <f>Scoring!E66</f>
        <v>0.05</v>
      </c>
      <c r="E67" s="78">
        <v>5</v>
      </c>
      <c r="F67" s="132">
        <f t="shared" si="2"/>
        <v>4.625</v>
      </c>
      <c r="G67" s="124" t="s">
        <v>802</v>
      </c>
      <c r="H67" s="77"/>
      <c r="I67" s="141">
        <v>5</v>
      </c>
      <c r="J67" s="142"/>
      <c r="K67" s="142">
        <v>5</v>
      </c>
      <c r="L67" s="135">
        <v>5</v>
      </c>
      <c r="M67" s="142">
        <v>3</v>
      </c>
      <c r="N67" s="142">
        <v>5</v>
      </c>
      <c r="O67" s="142">
        <v>5</v>
      </c>
      <c r="P67" s="142"/>
      <c r="Q67" s="161"/>
      <c r="R67" s="142"/>
      <c r="S67" s="142">
        <v>4</v>
      </c>
      <c r="T67" s="142">
        <v>5</v>
      </c>
    </row>
    <row r="68" spans="1:20" s="79" customFormat="1" ht="38.25" x14ac:dyDescent="0.25">
      <c r="A68" s="78" t="str">
        <f>Evaluation!A52</f>
        <v>Web compatibility</v>
      </c>
      <c r="B68" s="78" t="str">
        <f>Evaluation!B52</f>
        <v xml:space="preserve">Does the application UI run on all Modern Web browsers? </v>
      </c>
      <c r="C68" s="78" t="str">
        <f>Evaluation!C52</f>
        <v>5 =Yes, Safari, Edge, Chrome on iOS,MacOS and Windows
3=Some but not all browsers and OS supported
0 = No, not supported</v>
      </c>
      <c r="D68" s="179">
        <f>Scoring!E67</f>
        <v>0.05</v>
      </c>
      <c r="E68" s="78">
        <v>5</v>
      </c>
      <c r="F68" s="132">
        <f t="shared" si="2"/>
        <v>5</v>
      </c>
      <c r="G68" s="121" t="s">
        <v>803</v>
      </c>
      <c r="H68" s="77"/>
      <c r="I68" s="141">
        <v>5</v>
      </c>
      <c r="J68" s="142"/>
      <c r="K68" s="142">
        <v>5</v>
      </c>
      <c r="L68" s="135">
        <v>5</v>
      </c>
      <c r="M68" s="142">
        <v>5</v>
      </c>
      <c r="N68" s="142">
        <v>5</v>
      </c>
      <c r="O68" s="142">
        <v>5</v>
      </c>
      <c r="P68" s="142"/>
      <c r="Q68" s="161"/>
      <c r="R68" s="142"/>
      <c r="S68" s="142">
        <v>5</v>
      </c>
      <c r="T68" s="142">
        <v>5</v>
      </c>
    </row>
    <row r="69" spans="1:20" s="79" customFormat="1" ht="76.5" x14ac:dyDescent="0.25">
      <c r="A69" s="78" t="str">
        <f>Evaluation!A53</f>
        <v>System Monitoring</v>
      </c>
      <c r="B69" s="78" t="str">
        <f>Evaluation!B53</f>
        <v xml:space="preserve">Does the application have the ability to provide run time metrics of system performance?  (e.g. parameters not limited to transaction time, system response, transaction volume and overall health of the application in form of graphical figures and statistics?)
</v>
      </c>
      <c r="C69" s="78" t="str">
        <f>Evaluation!C53</f>
        <v xml:space="preserve">5 = Yes, application has in built functions to report system performance in for graphical figures / statistics
3 =Yes, application has basic functions to alert application/system failures
2 =No, third party solutions are made available by vendor; preconfigured specific to application needs
0 =No, do not support </v>
      </c>
      <c r="D69" s="179">
        <f>Scoring!E68</f>
        <v>0.05</v>
      </c>
      <c r="E69" s="78">
        <v>5</v>
      </c>
      <c r="F69" s="132">
        <f t="shared" si="2"/>
        <v>4.5</v>
      </c>
      <c r="G69" s="121" t="s">
        <v>804</v>
      </c>
      <c r="H69" s="77"/>
      <c r="I69" s="141">
        <v>3</v>
      </c>
      <c r="J69" s="142"/>
      <c r="K69" s="142">
        <v>5</v>
      </c>
      <c r="L69" s="135">
        <v>5</v>
      </c>
      <c r="M69" s="142">
        <v>5</v>
      </c>
      <c r="N69" s="142">
        <v>5</v>
      </c>
      <c r="O69" s="142">
        <v>5</v>
      </c>
      <c r="P69" s="142"/>
      <c r="Q69" s="161"/>
      <c r="R69" s="142"/>
      <c r="S69" s="142">
        <v>3</v>
      </c>
      <c r="T69" s="142">
        <v>5</v>
      </c>
    </row>
    <row r="70" spans="1:20" s="79" customFormat="1" ht="38.25" x14ac:dyDescent="0.25">
      <c r="A70" s="78" t="str">
        <f>Evaluation!A54</f>
        <v>Data Retention and Portability</v>
      </c>
      <c r="B70" s="78" t="str">
        <f>Evaluation!B54</f>
        <v>Allow full data export in native format?</v>
      </c>
      <c r="C70" s="78" t="str">
        <f>Evaluation!C54</f>
        <v>5 = No data loss and highly portable
1 = Not product feature, need to managed outside the product</v>
      </c>
      <c r="D70" s="179">
        <f>Scoring!E69</f>
        <v>0.05</v>
      </c>
      <c r="E70" s="78">
        <v>5</v>
      </c>
      <c r="F70" s="132">
        <f t="shared" si="2"/>
        <v>4.75</v>
      </c>
      <c r="G70" s="124" t="s">
        <v>805</v>
      </c>
      <c r="H70" s="59"/>
      <c r="I70" s="141">
        <v>3</v>
      </c>
      <c r="J70" s="142"/>
      <c r="K70" s="142">
        <v>5</v>
      </c>
      <c r="L70" s="135">
        <v>5</v>
      </c>
      <c r="M70" s="142">
        <v>5</v>
      </c>
      <c r="N70" s="142">
        <v>5</v>
      </c>
      <c r="O70" s="142">
        <v>5</v>
      </c>
      <c r="P70" s="142"/>
      <c r="Q70" s="161"/>
      <c r="R70" s="142"/>
      <c r="S70" s="142">
        <v>5</v>
      </c>
      <c r="T70" s="142">
        <v>5</v>
      </c>
    </row>
    <row r="71" spans="1:20" s="79" customFormat="1" ht="51" x14ac:dyDescent="0.25">
      <c r="A71" s="78" t="str">
        <f>Evaluation!A55</f>
        <v>Availability</v>
      </c>
      <c r="B71" s="78" t="str">
        <f>Evaluation!B55</f>
        <v>What is the overall Availability SLA?</v>
      </c>
      <c r="C71" s="78" t="str">
        <f>Evaluation!C55</f>
        <v xml:space="preserve">5 - Vendor can provided documented statistics that it meets industry standards for high availability
2 - Application architecture supports industry standards for high availability
0 - Vendor can not provide availability SLA details </v>
      </c>
      <c r="D71" s="179">
        <f>Scoring!E70</f>
        <v>0.05</v>
      </c>
      <c r="E71" s="78">
        <v>5</v>
      </c>
      <c r="F71" s="132">
        <f t="shared" si="2"/>
        <v>5</v>
      </c>
      <c r="G71" s="124" t="s">
        <v>806</v>
      </c>
      <c r="H71" s="59"/>
      <c r="I71" s="141">
        <v>5</v>
      </c>
      <c r="J71" s="142"/>
      <c r="K71" s="142">
        <v>5</v>
      </c>
      <c r="L71" s="135">
        <v>5</v>
      </c>
      <c r="M71" s="142">
        <v>5</v>
      </c>
      <c r="N71" s="142">
        <v>5</v>
      </c>
      <c r="O71" s="142">
        <v>5</v>
      </c>
      <c r="P71" s="142"/>
      <c r="Q71" s="161"/>
      <c r="R71" s="142"/>
      <c r="S71" s="142">
        <v>5</v>
      </c>
      <c r="T71" s="142">
        <v>5</v>
      </c>
    </row>
    <row r="72" spans="1:20" s="79" customFormat="1" ht="76.5" x14ac:dyDescent="0.25">
      <c r="A72" s="78" t="str">
        <f>Evaluation!A56</f>
        <v>Environments</v>
      </c>
      <c r="B72" s="78" t="str">
        <f>Evaluation!B56</f>
        <v>How many environments are typically included in the license model?</v>
      </c>
      <c r="C72" s="78" t="str">
        <f>Evaluation!C56</f>
        <v>5 - Prod + PreProd + 4 dev/test/uat/training
4 - Prod + PreProd + 3 dev/test/uat
3 - Prod + PreProd + 2 dev/test
2 - Prod + PreProd + 1 dev
1 - Prod + PreProd
0 - Prod Only</v>
      </c>
      <c r="D72" s="179">
        <f>Scoring!E71</f>
        <v>0.05</v>
      </c>
      <c r="E72" s="78">
        <v>5</v>
      </c>
      <c r="F72" s="132">
        <f t="shared" si="2"/>
        <v>4.625</v>
      </c>
      <c r="G72" s="124" t="s">
        <v>807</v>
      </c>
      <c r="H72" s="59"/>
      <c r="I72" s="141">
        <v>2</v>
      </c>
      <c r="J72" s="142"/>
      <c r="K72" s="142">
        <v>5</v>
      </c>
      <c r="L72" s="135">
        <v>5</v>
      </c>
      <c r="M72" s="142">
        <v>5</v>
      </c>
      <c r="N72" s="142">
        <v>5</v>
      </c>
      <c r="O72" s="142">
        <v>5</v>
      </c>
      <c r="P72" s="142"/>
      <c r="Q72" s="161"/>
      <c r="R72" s="142"/>
      <c r="S72" s="142">
        <v>5</v>
      </c>
      <c r="T72" s="142">
        <v>5</v>
      </c>
    </row>
    <row r="73" spans="1:20" s="79" customFormat="1" ht="38.25" x14ac:dyDescent="0.25">
      <c r="A73" s="78" t="str">
        <f>Evaluation!A57</f>
        <v>Disaster Recovery</v>
      </c>
      <c r="B73" s="78" t="str">
        <f>Evaluation!B57</f>
        <v>Is disaster recovery supported? What is the RPO and RTO?</v>
      </c>
      <c r="C73" s="78" t="str">
        <f>Evaluation!C57</f>
        <v>5 - Hot DR
1 - Cold DR 
0 - No DR</v>
      </c>
      <c r="D73" s="179">
        <f>Scoring!E72</f>
        <v>0.05</v>
      </c>
      <c r="E73" s="78">
        <v>5</v>
      </c>
      <c r="F73" s="132">
        <f t="shared" si="2"/>
        <v>4.625</v>
      </c>
      <c r="G73" s="136" t="s">
        <v>808</v>
      </c>
      <c r="H73" s="59"/>
      <c r="I73" s="141">
        <v>3</v>
      </c>
      <c r="J73" s="142"/>
      <c r="K73" s="142">
        <v>5</v>
      </c>
      <c r="L73" s="135">
        <v>4</v>
      </c>
      <c r="M73" s="142">
        <v>5</v>
      </c>
      <c r="N73" s="142">
        <v>5</v>
      </c>
      <c r="O73" s="142">
        <v>5</v>
      </c>
      <c r="P73" s="142"/>
      <c r="Q73" s="161"/>
      <c r="R73" s="142"/>
      <c r="S73" s="142">
        <v>5</v>
      </c>
      <c r="T73" s="142">
        <v>5</v>
      </c>
    </row>
    <row r="74" spans="1:20" s="79" customFormat="1" ht="76.5" x14ac:dyDescent="0.25">
      <c r="A74" s="78" t="str">
        <f>Evaluation!A58</f>
        <v xml:space="preserve">Management of Change (MOC) </v>
      </c>
      <c r="B74" s="78" t="str">
        <f>Evaluation!B58</f>
        <v>How does the application manage and track any changes to workflow and task design? Is there an approval process for workflow and task changes and can we audit those changes?</v>
      </c>
      <c r="C74" s="78" t="str">
        <f>Evaluation!C58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74" s="179">
        <f>Scoring!E73</f>
        <v>0.05</v>
      </c>
      <c r="E74" s="78">
        <v>4</v>
      </c>
      <c r="F74" s="132">
        <f t="shared" si="2"/>
        <v>3</v>
      </c>
      <c r="G74" s="124" t="s">
        <v>809</v>
      </c>
      <c r="H74" s="59"/>
      <c r="I74" s="141">
        <v>5</v>
      </c>
      <c r="J74" s="142"/>
      <c r="K74" s="142">
        <v>2</v>
      </c>
      <c r="L74" s="135">
        <v>5</v>
      </c>
      <c r="M74" s="142">
        <v>1</v>
      </c>
      <c r="N74" s="142">
        <v>3</v>
      </c>
      <c r="O74" s="142">
        <v>1</v>
      </c>
      <c r="P74" s="142"/>
      <c r="Q74" s="161"/>
      <c r="R74" s="142"/>
      <c r="S74" s="142">
        <v>3</v>
      </c>
      <c r="T74" s="142">
        <v>4</v>
      </c>
    </row>
    <row r="75" spans="1:20" s="79" customFormat="1" ht="51" x14ac:dyDescent="0.25">
      <c r="A75" s="78" t="str">
        <f>Evaluation!A59</f>
        <v>User Provisioning Process</v>
      </c>
      <c r="B75" s="78" t="str">
        <f>Evaluation!B59</f>
        <v>Demo user provisioning process for a field user and a supervisor, walk-thru the steps</v>
      </c>
      <c r="C75" s="78" t="str">
        <f>Evaluation!C59</f>
        <v>5 = User provisioning process can be automatted, easy to use, and documentation can be provided
3 = User provisioning requires technical resources with manual effort
1 = User provisioning is not straightforward</v>
      </c>
      <c r="D75" s="179">
        <f>Scoring!E74</f>
        <v>0.05</v>
      </c>
      <c r="E75" s="78">
        <v>5</v>
      </c>
      <c r="F75" s="132">
        <f t="shared" si="2"/>
        <v>3.625</v>
      </c>
      <c r="G75" s="124" t="s">
        <v>810</v>
      </c>
      <c r="H75" s="59"/>
      <c r="I75" s="141">
        <v>3</v>
      </c>
      <c r="J75" s="142"/>
      <c r="K75" s="135">
        <v>3</v>
      </c>
      <c r="L75" s="135">
        <v>5</v>
      </c>
      <c r="M75" s="135">
        <v>1</v>
      </c>
      <c r="N75" s="142">
        <v>5</v>
      </c>
      <c r="O75" s="135">
        <v>5</v>
      </c>
      <c r="P75" s="142"/>
      <c r="Q75" s="161"/>
      <c r="R75" s="142"/>
      <c r="S75" s="142">
        <v>2</v>
      </c>
      <c r="T75" s="142">
        <v>5</v>
      </c>
    </row>
    <row r="76" spans="1:20" s="79" customFormat="1" ht="38.25" x14ac:dyDescent="0.25">
      <c r="A76" s="78" t="str">
        <f>Evaluation!A60</f>
        <v>Data Access</v>
      </c>
      <c r="B76" s="78" t="str">
        <f>Evaluation!B60</f>
        <v>Can a technical resource access the raw data directly to run queries, generate reports, or export the data?</v>
      </c>
      <c r="C76" s="78" t="str">
        <f>Evaluation!C60</f>
        <v>5 -  Yes, from the transactional database
2 -  Yes as separate database replicated from the transactional database
0 -  No, do not support</v>
      </c>
      <c r="D76" s="179">
        <f>Scoring!E75</f>
        <v>0.05</v>
      </c>
      <c r="E76" s="78">
        <v>5</v>
      </c>
      <c r="F76" s="132">
        <f t="shared" si="2"/>
        <v>4.625</v>
      </c>
      <c r="G76" s="124" t="s">
        <v>811</v>
      </c>
      <c r="H76" s="59"/>
      <c r="I76" s="141">
        <v>5</v>
      </c>
      <c r="J76" s="142"/>
      <c r="K76" s="135">
        <v>5</v>
      </c>
      <c r="L76" s="142">
        <v>5</v>
      </c>
      <c r="M76" s="135">
        <v>2</v>
      </c>
      <c r="N76" s="142">
        <v>5</v>
      </c>
      <c r="O76" s="135">
        <v>5</v>
      </c>
      <c r="P76" s="142"/>
      <c r="Q76" s="161"/>
      <c r="R76" s="142"/>
      <c r="S76" s="142">
        <v>5</v>
      </c>
      <c r="T76" s="142">
        <v>5</v>
      </c>
    </row>
    <row r="77" spans="1:20" s="79" customFormat="1" collapsed="1" x14ac:dyDescent="0.25">
      <c r="A77" s="74" t="str">
        <f>Evaluation!A61</f>
        <v>Mobile Application Platform</v>
      </c>
      <c r="B77" s="74"/>
      <c r="C77" s="74"/>
      <c r="D77" s="67">
        <f>Scoring!D76</f>
        <v>0.25</v>
      </c>
      <c r="E77" s="74"/>
      <c r="F77" s="74"/>
      <c r="G77" s="120"/>
      <c r="H77" s="75"/>
      <c r="I77" s="141"/>
      <c r="J77" s="142"/>
      <c r="K77" s="142"/>
      <c r="L77" s="142"/>
      <c r="M77" s="142"/>
      <c r="N77" s="142"/>
      <c r="O77" s="142"/>
      <c r="P77" s="142"/>
      <c r="Q77" s="161"/>
      <c r="R77" s="142"/>
      <c r="S77" s="142"/>
      <c r="T77" s="142"/>
    </row>
    <row r="78" spans="1:20" s="79" customFormat="1" ht="89.25" x14ac:dyDescent="0.25">
      <c r="A78" s="78" t="str">
        <f>Evaluation!A62</f>
        <v>Mobile Application Performance</v>
      </c>
      <c r="B78" s="78" t="str">
        <f>Evaluation!B62</f>
        <v>How does the mobile application perform for simultaneous users across service areas?</v>
      </c>
      <c r="C78" s="78" t="str">
        <f>Evaluation!C62</f>
        <v>5 - Vendor can provided documented statistics that it meets 10000 concurrent users
2 - Application architecture supports 4000 requirement
0 - Vendor can not meet requirement</v>
      </c>
      <c r="D78" s="179">
        <f>Scoring!E77</f>
        <v>0.1</v>
      </c>
      <c r="E78" s="78">
        <v>5</v>
      </c>
      <c r="F78" s="132">
        <f t="shared" ref="F78:F85" si="3">AVERAGE(I78:AE78)</f>
        <v>5</v>
      </c>
      <c r="G78" s="124" t="s">
        <v>812</v>
      </c>
      <c r="H78" s="77"/>
      <c r="I78" s="141">
        <v>5</v>
      </c>
      <c r="J78" s="142"/>
      <c r="K78" s="135">
        <v>5</v>
      </c>
      <c r="L78" s="135">
        <v>5</v>
      </c>
      <c r="M78" s="135">
        <v>5</v>
      </c>
      <c r="N78" s="142">
        <v>5</v>
      </c>
      <c r="O78" s="135">
        <v>5</v>
      </c>
      <c r="P78" s="142"/>
      <c r="Q78" s="161"/>
      <c r="R78" s="142"/>
      <c r="S78" s="142">
        <v>5</v>
      </c>
      <c r="T78" s="142">
        <v>5</v>
      </c>
    </row>
    <row r="79" spans="1:20" s="79" customFormat="1" ht="38.25" x14ac:dyDescent="0.25">
      <c r="A79" s="78" t="str">
        <f>Evaluation!A63</f>
        <v>Devices /Mobile OS supported</v>
      </c>
      <c r="B79" s="78" t="str">
        <f>Evaluation!B63</f>
        <v>Does the mobile solution work on iOS, Android and Windows platforms? Does it provide native or hybrid mobility app?</v>
      </c>
      <c r="C79" s="78" t="str">
        <f>Evaluation!C63</f>
        <v>5 = All OS platforms/devices supported with hybrid apps
3 = Major OS platforms/devices supported with native apps
0 = Limited support restricted to specific platforms and devices</v>
      </c>
      <c r="D79" s="179">
        <f>Scoring!E78</f>
        <v>0.1</v>
      </c>
      <c r="E79" s="78">
        <v>5</v>
      </c>
      <c r="F79" s="132">
        <f t="shared" si="3"/>
        <v>4.25</v>
      </c>
      <c r="G79" s="124" t="s">
        <v>813</v>
      </c>
      <c r="H79" s="77"/>
      <c r="I79" s="141">
        <v>5</v>
      </c>
      <c r="J79" s="142"/>
      <c r="K79" s="135">
        <v>5</v>
      </c>
      <c r="L79" s="135">
        <v>5</v>
      </c>
      <c r="M79" s="135">
        <v>3</v>
      </c>
      <c r="N79" s="142">
        <v>5</v>
      </c>
      <c r="O79" s="135">
        <v>3</v>
      </c>
      <c r="P79" s="142"/>
      <c r="Q79" s="161"/>
      <c r="R79" s="142"/>
      <c r="S79" s="142">
        <v>5</v>
      </c>
      <c r="T79" s="142">
        <v>3</v>
      </c>
    </row>
    <row r="80" spans="1:20" s="79" customFormat="1" ht="38.25" x14ac:dyDescent="0.25">
      <c r="A80" s="78" t="str">
        <f>Evaluation!A64</f>
        <v>Software configuration management &amp; releases</v>
      </c>
      <c r="B80" s="78" t="str">
        <f>Evaluation!B64</f>
        <v xml:space="preserve">Does the application support configuration and remote release management of mobility components?
</v>
      </c>
      <c r="C80" s="78" t="str">
        <f>Evaluation!C64</f>
        <v>5 = Yes
0 =No</v>
      </c>
      <c r="D80" s="179">
        <f>Scoring!E79</f>
        <v>0.1</v>
      </c>
      <c r="E80" s="78">
        <v>5</v>
      </c>
      <c r="F80" s="132">
        <f t="shared" si="3"/>
        <v>4.375</v>
      </c>
      <c r="G80" s="124" t="s">
        <v>814</v>
      </c>
      <c r="H80" s="77"/>
      <c r="I80" s="141">
        <v>3</v>
      </c>
      <c r="J80" s="142"/>
      <c r="K80" s="135">
        <v>5</v>
      </c>
      <c r="L80" s="135">
        <v>5</v>
      </c>
      <c r="M80" s="135">
        <v>5</v>
      </c>
      <c r="N80" s="142">
        <v>5</v>
      </c>
      <c r="O80" s="135">
        <v>5</v>
      </c>
      <c r="P80" s="142"/>
      <c r="Q80" s="161"/>
      <c r="R80" s="142"/>
      <c r="S80" s="142">
        <v>2</v>
      </c>
      <c r="T80" s="142">
        <v>5</v>
      </c>
    </row>
    <row r="81" spans="1:20" s="79" customFormat="1" ht="76.5" x14ac:dyDescent="0.25">
      <c r="A81" s="78" t="str">
        <f>Evaluation!A65</f>
        <v>Offline Sync Capabilities</v>
      </c>
      <c r="B81" s="78" t="str">
        <f>Evaluation!B65</f>
        <v>Does the application require manual intervention when syncing?
How does the application handle conflict resolution? 
With partial connectivity does it auto switch to offline mode or does it constantly try to sync if any connectivity is available?</v>
      </c>
      <c r="C81" s="78" t="str">
        <f>Evaluation!C65</f>
        <v xml:space="preserve">5=solution handles all data synchronization with no unspecified manual intervention
3=solution handles 95% of synchronization with minimal manual intervention
1=solution handles data synchronization but requires manual intervention to resolve all conflicts and other actions.
0=user has to manually sync the offline data </v>
      </c>
      <c r="D81" s="179">
        <f>Scoring!E80</f>
        <v>0.3</v>
      </c>
      <c r="E81" s="127">
        <v>3</v>
      </c>
      <c r="F81" s="132">
        <f t="shared" si="3"/>
        <v>3.75</v>
      </c>
      <c r="G81" s="124" t="s">
        <v>815</v>
      </c>
      <c r="H81" s="77"/>
      <c r="I81" s="141">
        <v>5</v>
      </c>
      <c r="J81" s="142"/>
      <c r="K81" s="135">
        <v>3</v>
      </c>
      <c r="L81" s="135">
        <v>3</v>
      </c>
      <c r="M81" s="135">
        <v>3</v>
      </c>
      <c r="N81" s="142">
        <v>3</v>
      </c>
      <c r="O81" s="135">
        <v>3</v>
      </c>
      <c r="P81" s="142"/>
      <c r="Q81" s="161"/>
      <c r="R81" s="142"/>
      <c r="S81" s="142">
        <v>5</v>
      </c>
      <c r="T81" s="142">
        <v>5</v>
      </c>
    </row>
    <row r="82" spans="1:20" s="79" customFormat="1" ht="38.25" x14ac:dyDescent="0.25">
      <c r="A82" s="78" t="str">
        <f>Evaluation!A66</f>
        <v>Extension Capability</v>
      </c>
      <c r="B82" s="78" t="str">
        <f>Evaluation!B66</f>
        <v xml:space="preserve">Does the application support extensions from other approved third parties? Plug and Play functionality. </v>
      </c>
      <c r="C82" s="78" t="str">
        <f>Evaluation!C66</f>
        <v>5 = Yes, application supports new extensions with configuration efforts
3 = Yes, but requires significant customization and build effort
0 = No, not supported</v>
      </c>
      <c r="D82" s="179">
        <f>Scoring!E81</f>
        <v>0.1</v>
      </c>
      <c r="E82" s="78">
        <v>5</v>
      </c>
      <c r="F82" s="132">
        <f t="shared" si="3"/>
        <v>3.875</v>
      </c>
      <c r="G82" s="124" t="s">
        <v>816</v>
      </c>
      <c r="H82" s="77"/>
      <c r="I82" s="141">
        <v>3</v>
      </c>
      <c r="J82" s="142"/>
      <c r="K82" s="135">
        <v>5</v>
      </c>
      <c r="L82" s="135">
        <v>5</v>
      </c>
      <c r="M82" s="135">
        <v>3</v>
      </c>
      <c r="N82" s="142">
        <v>5</v>
      </c>
      <c r="O82" s="135">
        <v>5</v>
      </c>
      <c r="P82" s="142"/>
      <c r="Q82" s="161"/>
      <c r="R82" s="142"/>
      <c r="S82" s="142">
        <v>0</v>
      </c>
      <c r="T82" s="142">
        <v>5</v>
      </c>
    </row>
    <row r="83" spans="1:20" s="79" customFormat="1" ht="25.5" x14ac:dyDescent="0.25">
      <c r="A83" s="78" t="str">
        <f>Evaluation!A67</f>
        <v>Geocoded Pictures</v>
      </c>
      <c r="B83" s="78" t="str">
        <f>Evaluation!B67</f>
        <v>Does the application support the ability to capture Geocoded pictures?</v>
      </c>
      <c r="C83" s="78" t="str">
        <f>Evaluation!C67</f>
        <v>5 =Yes, supported
0 =No, not supported</v>
      </c>
      <c r="D83" s="179">
        <f>Scoring!E82</f>
        <v>0.1</v>
      </c>
      <c r="E83" s="78">
        <v>5</v>
      </c>
      <c r="F83" s="132">
        <f t="shared" si="3"/>
        <v>5</v>
      </c>
      <c r="G83" s="124" t="s">
        <v>817</v>
      </c>
      <c r="H83" s="77"/>
      <c r="I83" s="141">
        <v>5</v>
      </c>
      <c r="J83" s="142"/>
      <c r="K83" s="135">
        <v>5</v>
      </c>
      <c r="L83" s="135">
        <v>5</v>
      </c>
      <c r="M83" s="135">
        <v>5</v>
      </c>
      <c r="N83" s="142">
        <v>5</v>
      </c>
      <c r="O83" s="135">
        <v>5</v>
      </c>
      <c r="P83" s="142"/>
      <c r="Q83" s="161"/>
      <c r="R83" s="142"/>
      <c r="S83" s="142">
        <v>5</v>
      </c>
      <c r="T83" s="142">
        <v>5</v>
      </c>
    </row>
    <row r="84" spans="1:20" s="79" customFormat="1" ht="51" x14ac:dyDescent="0.25">
      <c r="A84" s="78" t="str">
        <f>Evaluation!A68</f>
        <v>Mobile app distribution</v>
      </c>
      <c r="B84" s="78" t="str">
        <f>Evaluation!B68</f>
        <v>Can we use a default app store version or do we have to manage custom ipa files and sign and deploy the app for every build?</v>
      </c>
      <c r="C84" s="78" t="str">
        <f>Evaluation!C68</f>
        <v>5 =Uses published app store version
2=Custom app, or app components, with very limited updates required managed by PG&amp;E
0 =completely custom mobile application that needs to be maintained by PG&amp;E</v>
      </c>
      <c r="D84" s="179">
        <f>Scoring!E83</f>
        <v>0.1</v>
      </c>
      <c r="E84" s="78">
        <v>2</v>
      </c>
      <c r="F84" s="132">
        <f t="shared" si="3"/>
        <v>2.375</v>
      </c>
      <c r="G84" s="124" t="s">
        <v>818</v>
      </c>
      <c r="H84" s="77"/>
      <c r="I84" s="141">
        <v>2</v>
      </c>
      <c r="J84" s="142"/>
      <c r="K84" s="135">
        <v>2</v>
      </c>
      <c r="L84" s="135">
        <v>2</v>
      </c>
      <c r="M84" s="135">
        <v>2</v>
      </c>
      <c r="N84" s="142">
        <v>2</v>
      </c>
      <c r="O84" s="135">
        <v>2</v>
      </c>
      <c r="P84" s="142"/>
      <c r="Q84" s="161"/>
      <c r="R84" s="142"/>
      <c r="S84" s="142">
        <v>5</v>
      </c>
      <c r="T84" s="142">
        <v>2</v>
      </c>
    </row>
    <row r="85" spans="1:20" s="79" customFormat="1" ht="51" x14ac:dyDescent="0.25">
      <c r="A85" s="78" t="str">
        <f>Evaluation!A69</f>
        <v>Real Time Object Updates</v>
      </c>
      <c r="B85" s="78" t="str">
        <f>Evaluation!B69</f>
        <v>Does the application provide real time updates for any status change made to an object or field in the application?</v>
      </c>
      <c r="C85" s="78" t="str">
        <f>Evaluation!C69</f>
        <v>5 = Can support updates in real time
4 = Can support updates hourly
3 = Can support updates daily
0 = Updates are manual</v>
      </c>
      <c r="D85" s="179">
        <f>Scoring!E84</f>
        <v>0.1</v>
      </c>
      <c r="E85" s="78">
        <v>5</v>
      </c>
      <c r="F85" s="132">
        <f t="shared" si="3"/>
        <v>4.375</v>
      </c>
      <c r="G85" s="124" t="s">
        <v>819</v>
      </c>
      <c r="H85" s="77"/>
      <c r="I85" s="141">
        <v>0</v>
      </c>
      <c r="J85" s="142"/>
      <c r="K85" s="135">
        <v>5</v>
      </c>
      <c r="L85" s="135">
        <v>5</v>
      </c>
      <c r="M85" s="135">
        <v>5</v>
      </c>
      <c r="N85" s="142">
        <v>5</v>
      </c>
      <c r="O85" s="135">
        <v>5</v>
      </c>
      <c r="P85" s="142"/>
      <c r="Q85" s="161"/>
      <c r="R85" s="142"/>
      <c r="S85" s="142">
        <v>5</v>
      </c>
      <c r="T85" s="142">
        <v>5</v>
      </c>
    </row>
    <row r="86" spans="1:20" s="80" customFormat="1" collapsed="1" x14ac:dyDescent="0.25">
      <c r="A86" s="74" t="str">
        <f>Evaluation!A70</f>
        <v>Cloud hosting / SaaS</v>
      </c>
      <c r="B86" s="74"/>
      <c r="C86" s="74"/>
      <c r="D86" s="67">
        <f>Scoring!D85</f>
        <v>0.1</v>
      </c>
      <c r="E86" s="75"/>
      <c r="F86" s="75"/>
      <c r="G86" s="120"/>
      <c r="H86" s="75"/>
      <c r="I86" s="141"/>
      <c r="J86" s="142"/>
      <c r="K86" s="142"/>
      <c r="L86" s="142"/>
      <c r="M86" s="142"/>
      <c r="N86" s="142"/>
      <c r="O86" s="142"/>
      <c r="P86" s="142"/>
      <c r="Q86" s="161"/>
      <c r="R86" s="142"/>
      <c r="S86" s="142"/>
      <c r="T86" s="142"/>
    </row>
    <row r="87" spans="1:20" s="80" customFormat="1" ht="51" x14ac:dyDescent="0.25">
      <c r="A87" s="78" t="str">
        <f>Evaluation!A71</f>
        <v>SaaS Cloud hosting model</v>
      </c>
      <c r="B87" s="78" t="str">
        <f>Evaluation!B71</f>
        <v>Is the product hosted as a SaaS offering?</v>
      </c>
      <c r="C87" s="78" t="str">
        <f>Evaluation!C71</f>
        <v>5 = Full SaaS offering
2 = Public/Private Cloud hosting with Infrastructure Management responsibility to PG&amp;E
0 = Only On Premise version</v>
      </c>
      <c r="D87" s="179">
        <f>Scoring!E86</f>
        <v>0.25</v>
      </c>
      <c r="E87" s="78">
        <v>5</v>
      </c>
      <c r="F87" s="132">
        <f>AVERAGE(I87:AE87)</f>
        <v>2.75</v>
      </c>
      <c r="G87" s="124" t="s">
        <v>820</v>
      </c>
      <c r="H87" s="77"/>
      <c r="I87" s="141">
        <v>2</v>
      </c>
      <c r="J87" s="142"/>
      <c r="K87" s="135">
        <v>2</v>
      </c>
      <c r="L87" s="135">
        <v>5</v>
      </c>
      <c r="M87" s="135">
        <v>2</v>
      </c>
      <c r="N87" s="142">
        <v>5</v>
      </c>
      <c r="O87" s="135">
        <v>2</v>
      </c>
      <c r="P87" s="142"/>
      <c r="Q87" s="161"/>
      <c r="R87" s="142"/>
      <c r="S87" s="142">
        <v>2</v>
      </c>
      <c r="T87" s="142">
        <v>2</v>
      </c>
    </row>
    <row r="88" spans="1:20" s="79" customFormat="1" ht="51" x14ac:dyDescent="0.25">
      <c r="A88" s="78" t="str">
        <f>Evaluation!A72</f>
        <v>On-Prem &amp; SaaS option of the product</v>
      </c>
      <c r="B88" s="78" t="str">
        <f>Evaluation!B72</f>
        <v>Does the vendor host the product and provide services based on monthly consumptions (Monthly SaaS licenses and overage)?</v>
      </c>
      <c r="C88" s="78" t="str">
        <f>Evaluation!C72</f>
        <v>5 =Yes, vendor offer SaaS with proven support mechanism
0 =No, not an proven offering/model</v>
      </c>
      <c r="D88" s="179">
        <f>Scoring!E87</f>
        <v>0.25</v>
      </c>
      <c r="E88" s="78">
        <v>5</v>
      </c>
      <c r="F88" s="132">
        <f>AVERAGE(I88:AE88)</f>
        <v>4</v>
      </c>
      <c r="G88" s="124" t="s">
        <v>821</v>
      </c>
      <c r="H88" s="77"/>
      <c r="I88" s="141">
        <v>5</v>
      </c>
      <c r="J88" s="142"/>
      <c r="K88" s="135">
        <v>5</v>
      </c>
      <c r="L88" s="135">
        <v>5</v>
      </c>
      <c r="M88" s="135">
        <v>5</v>
      </c>
      <c r="N88" s="142">
        <v>5</v>
      </c>
      <c r="O88" s="135">
        <v>5</v>
      </c>
      <c r="P88" s="142"/>
      <c r="Q88" s="161"/>
      <c r="R88" s="142"/>
      <c r="S88" s="142">
        <v>2</v>
      </c>
      <c r="T88" s="142">
        <v>0</v>
      </c>
    </row>
    <row r="89" spans="1:20" s="79" customFormat="1" ht="51" x14ac:dyDescent="0.25">
      <c r="A89" s="78" t="str">
        <f>Evaluation!A73</f>
        <v>Support hosted on public/private cloud platforms</v>
      </c>
      <c r="B89" s="78" t="str">
        <f>Evaluation!B73</f>
        <v xml:space="preserve">Is the product hosted on public/private cloud platforms? 
</v>
      </c>
      <c r="C89" s="78" t="str">
        <f>Evaluation!C73</f>
        <v>5 =Yes
0 =No</v>
      </c>
      <c r="D89" s="179">
        <f>Scoring!E88</f>
        <v>0.25</v>
      </c>
      <c r="E89" s="78">
        <v>5</v>
      </c>
      <c r="F89" s="132">
        <f>AVERAGE(I89:AE89)</f>
        <v>5</v>
      </c>
      <c r="G89" s="121" t="s">
        <v>822</v>
      </c>
      <c r="H89" s="77"/>
      <c r="I89" s="141">
        <v>5</v>
      </c>
      <c r="J89" s="142"/>
      <c r="K89" s="135">
        <v>5</v>
      </c>
      <c r="L89" s="135">
        <v>5</v>
      </c>
      <c r="M89" s="135">
        <v>5</v>
      </c>
      <c r="N89" s="142">
        <v>5</v>
      </c>
      <c r="O89" s="135">
        <v>5</v>
      </c>
      <c r="P89" s="142"/>
      <c r="Q89" s="161"/>
      <c r="R89" s="142"/>
      <c r="S89" s="142">
        <v>5</v>
      </c>
      <c r="T89" s="142">
        <v>5</v>
      </c>
    </row>
    <row r="90" spans="1:20" s="79" customFormat="1" ht="76.5" x14ac:dyDescent="0.25">
      <c r="A90" s="78" t="str">
        <f>Evaluation!A74</f>
        <v xml:space="preserve">Cloud  </v>
      </c>
      <c r="B90" s="78" t="str">
        <f>Evaluation!B74</f>
        <v>For cloud options, please answer the following:
Where is the data physically stored and located?
What is the data encryption method for data in transit and data at rest (third party)?
For cloud options please provide multi-region support options for Tier 1 DR and reliability.</v>
      </c>
      <c r="C90" s="78" t="str">
        <f>Evaluation!C74</f>
        <v>5 = Data centers in all major cities and cater to PG&amp;E requirements, enabled data encryption, and provides a level of redundancy
1 = Data centers available at selected data centers, supports data encryption with limited redundancy</v>
      </c>
      <c r="D90" s="179">
        <f>Scoring!E89</f>
        <v>0.25</v>
      </c>
      <c r="E90" s="78">
        <v>5</v>
      </c>
      <c r="F90" s="132">
        <f>AVERAGE(I90:AE90)</f>
        <v>5</v>
      </c>
      <c r="G90" s="124" t="s">
        <v>823</v>
      </c>
      <c r="H90" s="77"/>
      <c r="I90" s="141">
        <v>5</v>
      </c>
      <c r="J90" s="142"/>
      <c r="K90" s="135">
        <v>5</v>
      </c>
      <c r="L90" s="135">
        <v>5</v>
      </c>
      <c r="M90" s="135">
        <v>5</v>
      </c>
      <c r="N90" s="142">
        <v>5</v>
      </c>
      <c r="O90" s="135">
        <v>5</v>
      </c>
      <c r="P90" s="142"/>
      <c r="Q90" s="161"/>
      <c r="R90" s="142"/>
      <c r="S90" s="142">
        <v>5</v>
      </c>
      <c r="T90" s="142">
        <v>5</v>
      </c>
    </row>
    <row r="91" spans="1:20" s="79" customFormat="1" collapsed="1" x14ac:dyDescent="0.25">
      <c r="A91" s="74" t="str">
        <f>Evaluation!A75</f>
        <v>Systems Integration</v>
      </c>
      <c r="B91" s="74"/>
      <c r="C91" s="74"/>
      <c r="D91" s="67">
        <f>Scoring!D90</f>
        <v>0.1</v>
      </c>
      <c r="E91" s="74"/>
      <c r="F91" s="74"/>
      <c r="G91" s="120"/>
      <c r="H91" s="75"/>
      <c r="I91" s="141"/>
      <c r="J91" s="142"/>
      <c r="K91" s="142"/>
      <c r="L91" s="142"/>
      <c r="M91" s="142"/>
      <c r="N91" s="142"/>
      <c r="O91" s="142"/>
      <c r="P91" s="142"/>
      <c r="Q91" s="161"/>
      <c r="R91" s="142"/>
      <c r="S91" s="142"/>
      <c r="T91" s="142"/>
    </row>
    <row r="92" spans="1:20" s="79" customFormat="1" ht="38.25" x14ac:dyDescent="0.25">
      <c r="A92" s="78" t="str">
        <f>Evaluation!A76</f>
        <v>SAP Integration</v>
      </c>
      <c r="B92" s="78" t="str">
        <f>Evaluation!B76</f>
        <v>Does the application have built in integration with SAP components?</v>
      </c>
      <c r="C92" s="78" t="str">
        <f>Evaluation!C76</f>
        <v xml:space="preserve">5 = Yes, has built in adapters for all standard integration functions
3 = Provides limited set of integration adapters
0 = Need programming / integration middleware </v>
      </c>
      <c r="D92" s="179">
        <f>Scoring!E91</f>
        <v>0.15</v>
      </c>
      <c r="E92" s="78">
        <v>5</v>
      </c>
      <c r="F92" s="132">
        <f t="shared" ref="F92:F98" si="4">AVERAGE(I92:AE92)</f>
        <v>5</v>
      </c>
      <c r="G92" s="124" t="s">
        <v>824</v>
      </c>
      <c r="H92" s="77"/>
      <c r="I92" s="141">
        <v>5</v>
      </c>
      <c r="J92" s="142"/>
      <c r="K92" s="142">
        <v>5</v>
      </c>
      <c r="L92" s="135">
        <v>5</v>
      </c>
      <c r="M92" s="135">
        <v>5</v>
      </c>
      <c r="N92" s="142">
        <v>5</v>
      </c>
      <c r="O92" s="135">
        <v>5</v>
      </c>
      <c r="P92" s="142"/>
      <c r="Q92" s="161"/>
      <c r="R92" s="142"/>
      <c r="S92" s="142">
        <v>5</v>
      </c>
      <c r="T92" s="142">
        <v>5</v>
      </c>
    </row>
    <row r="93" spans="1:20" s="79" customFormat="1" ht="76.5" x14ac:dyDescent="0.25">
      <c r="A93" s="78" t="str">
        <f>Evaluation!A77</f>
        <v>ESRI Integration</v>
      </c>
      <c r="B93" s="78" t="str">
        <f>Evaluation!B77</f>
        <v>Does the application work seamlessly with ESRI?  Describe how the ESRI capabilities are embedded within the application.</v>
      </c>
      <c r="C93" s="78" t="str">
        <f>Evaluation!C77</f>
        <v xml:space="preserve">5 = Yes, has built in adapters for all standard integration functions
3 = Provides limited set of integration adapters
0 = Need programming / integration middleware </v>
      </c>
      <c r="D93" s="179">
        <f>Scoring!E92</f>
        <v>0.3</v>
      </c>
      <c r="E93" s="78">
        <v>5</v>
      </c>
      <c r="F93" s="132">
        <f t="shared" si="4"/>
        <v>3</v>
      </c>
      <c r="G93" s="124" t="s">
        <v>825</v>
      </c>
      <c r="H93" s="77"/>
      <c r="I93" s="141">
        <v>5</v>
      </c>
      <c r="J93" s="142"/>
      <c r="K93" s="142">
        <v>1</v>
      </c>
      <c r="L93" s="135">
        <v>5</v>
      </c>
      <c r="M93" s="135">
        <v>0</v>
      </c>
      <c r="N93" s="142">
        <v>5</v>
      </c>
      <c r="O93" s="135">
        <v>0</v>
      </c>
      <c r="P93" s="142"/>
      <c r="Q93" s="161"/>
      <c r="R93" s="142"/>
      <c r="S93" s="142">
        <v>3</v>
      </c>
      <c r="T93" s="142">
        <v>5</v>
      </c>
    </row>
    <row r="94" spans="1:20" s="79" customFormat="1" ht="38.25" x14ac:dyDescent="0.25">
      <c r="A94" s="78" t="str">
        <f>Evaluation!A78</f>
        <v>SalesForce Integration</v>
      </c>
      <c r="B94" s="78" t="str">
        <f>Evaluation!B78</f>
        <v>Does the application have built in integration with existing SalesForce implementations?</v>
      </c>
      <c r="C94" s="78" t="str">
        <f>Evaluation!C78</f>
        <v xml:space="preserve">5 = Yes, has built in adapters for all standard integration functions
3 = Provides limited set of integration adapters
0 = Need programming / integration middleware </v>
      </c>
      <c r="D94" s="179">
        <f>Scoring!E93</f>
        <v>0.15</v>
      </c>
      <c r="E94" s="127">
        <v>3</v>
      </c>
      <c r="F94" s="132">
        <f t="shared" si="4"/>
        <v>2.625</v>
      </c>
      <c r="G94" s="124" t="s">
        <v>826</v>
      </c>
      <c r="H94" s="77"/>
      <c r="I94" s="141">
        <v>3</v>
      </c>
      <c r="J94" s="142"/>
      <c r="K94" s="142">
        <v>3</v>
      </c>
      <c r="L94" s="135">
        <v>3</v>
      </c>
      <c r="M94" s="135">
        <v>3</v>
      </c>
      <c r="N94" s="142">
        <v>3</v>
      </c>
      <c r="O94" s="135">
        <v>3</v>
      </c>
      <c r="P94" s="142"/>
      <c r="Q94" s="161"/>
      <c r="R94" s="142"/>
      <c r="S94" s="142">
        <v>0</v>
      </c>
      <c r="T94" s="142">
        <v>3</v>
      </c>
    </row>
    <row r="95" spans="1:20" s="79" customFormat="1" ht="51" x14ac:dyDescent="0.25">
      <c r="A95" s="78" t="str">
        <f>Evaluation!A79</f>
        <v>Customization Support</v>
      </c>
      <c r="B95" s="78" t="str">
        <f>Evaluation!B79</f>
        <v>Does the application framework support custom objects, functions and methods?</v>
      </c>
      <c r="C95" s="78" t="str">
        <f>Evaluation!C79</f>
        <v>5 =Yes, Supported by application framework and vendor support assured
3 =Yes, Supported by application framework, but vendor does not extend support for custom objects and functions
0 =No, application does not support custom objects</v>
      </c>
      <c r="D95" s="179">
        <f>Scoring!E94</f>
        <v>0.15</v>
      </c>
      <c r="E95" s="78">
        <v>5</v>
      </c>
      <c r="F95" s="132">
        <f t="shared" si="4"/>
        <v>4.25</v>
      </c>
      <c r="G95" s="124" t="s">
        <v>827</v>
      </c>
      <c r="H95" s="77"/>
      <c r="I95" s="141">
        <v>3</v>
      </c>
      <c r="J95" s="142"/>
      <c r="K95" s="135">
        <v>5</v>
      </c>
      <c r="L95" s="135">
        <v>5</v>
      </c>
      <c r="M95" s="135">
        <v>3</v>
      </c>
      <c r="N95" s="142">
        <v>5</v>
      </c>
      <c r="O95" s="135">
        <v>5</v>
      </c>
      <c r="P95" s="142"/>
      <c r="Q95" s="161"/>
      <c r="R95" s="142"/>
      <c r="S95" s="142">
        <v>3</v>
      </c>
      <c r="T95" s="142">
        <v>5</v>
      </c>
    </row>
    <row r="96" spans="1:20" s="79" customFormat="1" ht="76.5" x14ac:dyDescent="0.25">
      <c r="A96" s="78" t="str">
        <f>Evaluation!A80</f>
        <v>API Integration</v>
      </c>
      <c r="B96" s="78" t="str">
        <f>Evaluation!B80</f>
        <v>What API or middleware does it use for integration between system?</v>
      </c>
      <c r="C96" s="78" t="str">
        <f>Evaluation!C80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6" s="179">
        <f>Scoring!E95</f>
        <v>0.15</v>
      </c>
      <c r="E96" s="78">
        <v>5</v>
      </c>
      <c r="F96" s="132">
        <f t="shared" si="4"/>
        <v>4.25</v>
      </c>
      <c r="G96" s="137" t="s">
        <v>828</v>
      </c>
      <c r="H96" s="77"/>
      <c r="I96" s="141">
        <v>4</v>
      </c>
      <c r="J96" s="142"/>
      <c r="K96" s="135">
        <v>5</v>
      </c>
      <c r="L96" s="135">
        <v>5</v>
      </c>
      <c r="M96" s="135">
        <v>3</v>
      </c>
      <c r="N96" s="142">
        <v>5</v>
      </c>
      <c r="O96" s="135">
        <v>3</v>
      </c>
      <c r="P96" s="142"/>
      <c r="Q96" s="161"/>
      <c r="R96" s="142"/>
      <c r="S96" s="142">
        <v>4</v>
      </c>
      <c r="T96" s="142">
        <v>5</v>
      </c>
    </row>
    <row r="97" spans="1:20" s="79" customFormat="1" ht="76.5" x14ac:dyDescent="0.25">
      <c r="A97" s="78" t="str">
        <f>Evaluation!A81</f>
        <v>Receive /send  task Information from multiple systems</v>
      </c>
      <c r="B97" s="78" t="str">
        <f>Evaluation!B81</f>
        <v>Does the application have the ability to receive /send  task information from multiple systems (e.g. SAP, CIS, OMS)?</v>
      </c>
      <c r="C97" s="78" t="str">
        <f>Evaluation!C81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7" s="179">
        <f>Scoring!E96</f>
        <v>0.05</v>
      </c>
      <c r="E97" s="78">
        <v>5</v>
      </c>
      <c r="F97" s="132">
        <f t="shared" si="4"/>
        <v>4.375</v>
      </c>
      <c r="G97" s="125" t="s">
        <v>829</v>
      </c>
      <c r="H97" s="77"/>
      <c r="I97" s="141">
        <v>5</v>
      </c>
      <c r="J97" s="142"/>
      <c r="K97" s="135">
        <v>5</v>
      </c>
      <c r="L97" s="135">
        <v>4</v>
      </c>
      <c r="M97" s="135">
        <v>3</v>
      </c>
      <c r="N97" s="142">
        <v>5</v>
      </c>
      <c r="O97" s="135">
        <v>5</v>
      </c>
      <c r="P97" s="142"/>
      <c r="Q97" s="161"/>
      <c r="R97" s="142"/>
      <c r="S97" s="142">
        <v>4</v>
      </c>
      <c r="T97" s="142">
        <v>4</v>
      </c>
    </row>
    <row r="98" spans="1:20" s="79" customFormat="1" ht="76.5" x14ac:dyDescent="0.25">
      <c r="A98" s="78" t="str">
        <f>Evaluation!A82</f>
        <v>Integration with Customer Interaction/Messaging Systems</v>
      </c>
      <c r="B98" s="78" t="str">
        <f>Evaluation!B82</f>
        <v>Does the application have the ability to integrate seamlessly with notification systems?</v>
      </c>
      <c r="C98" s="78" t="str">
        <f>Evaluation!C82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98" s="179">
        <f>Scoring!E97</f>
        <v>0.05</v>
      </c>
      <c r="E98" s="78">
        <v>4</v>
      </c>
      <c r="F98" s="132">
        <f t="shared" si="4"/>
        <v>3.75</v>
      </c>
      <c r="G98" s="121" t="s">
        <v>830</v>
      </c>
      <c r="H98" s="77"/>
      <c r="I98" s="141">
        <v>5</v>
      </c>
      <c r="J98" s="142"/>
      <c r="K98" s="135">
        <v>4</v>
      </c>
      <c r="L98" s="135">
        <v>4</v>
      </c>
      <c r="M98" s="135">
        <v>3</v>
      </c>
      <c r="N98" s="142">
        <v>3</v>
      </c>
      <c r="O98" s="135">
        <v>4</v>
      </c>
      <c r="P98" s="142"/>
      <c r="Q98" s="161"/>
      <c r="R98" s="142"/>
      <c r="S98" s="142">
        <v>3</v>
      </c>
      <c r="T98" s="142">
        <v>4</v>
      </c>
    </row>
    <row r="99" spans="1:20" s="79" customFormat="1" collapsed="1" x14ac:dyDescent="0.25">
      <c r="A99" s="88" t="str">
        <f>Evaluation!A83</f>
        <v>License Model</v>
      </c>
      <c r="B99" s="88"/>
      <c r="C99" s="88"/>
      <c r="D99" s="67">
        <f>Scoring!D98</f>
        <v>0.05</v>
      </c>
      <c r="E99" s="75"/>
      <c r="F99" s="75"/>
      <c r="G99" s="120"/>
      <c r="H99" s="75"/>
      <c r="I99" s="141"/>
      <c r="J99" s="142"/>
      <c r="K99" s="142"/>
      <c r="L99" s="142"/>
      <c r="M99" s="142"/>
      <c r="N99" s="142"/>
      <c r="O99" s="142"/>
      <c r="P99" s="142"/>
      <c r="Q99" s="161"/>
      <c r="R99" s="142"/>
      <c r="S99" s="142"/>
      <c r="T99" s="142"/>
    </row>
    <row r="100" spans="1:20" s="79" customFormat="1" ht="76.5" x14ac:dyDescent="0.25">
      <c r="A100" s="78" t="str">
        <f>Evaluation!A84</f>
        <v>License model for Cloud</v>
      </c>
      <c r="B100" s="78" t="str">
        <f>Evaluation!B84</f>
        <v>How is your product licensed as a cloud based offering?</v>
      </c>
      <c r="C100" s="78" t="str">
        <f>Evaluation!C84</f>
        <v>5= Licenses embrace a cloud based pay-as-you-go model based either on transaction usage or active users per month
2 = Licenses are provided on volume based licensing (e.g. Splunk or Heroku style licensing)
1 = Licenses are provided based on a per CPU core offering
0 = License model not provided</v>
      </c>
      <c r="D100" s="179">
        <f>Scoring!E99</f>
        <v>0.2</v>
      </c>
      <c r="E100" s="127">
        <v>5</v>
      </c>
      <c r="F100" s="132">
        <f t="shared" ref="F100:F105" si="5">AVERAGE(I100:AE100)</f>
        <v>5</v>
      </c>
      <c r="G100" s="136" t="s">
        <v>831</v>
      </c>
      <c r="H100" s="76"/>
      <c r="I100" s="141">
        <v>5</v>
      </c>
      <c r="J100" s="142"/>
      <c r="K100" s="135">
        <v>5</v>
      </c>
      <c r="L100" s="135">
        <v>5</v>
      </c>
      <c r="M100" s="135">
        <v>5</v>
      </c>
      <c r="N100" s="142">
        <v>5</v>
      </c>
      <c r="O100" s="135">
        <v>5</v>
      </c>
      <c r="P100" s="142"/>
      <c r="Q100" s="161"/>
      <c r="R100" s="142"/>
      <c r="S100" s="142"/>
      <c r="T100" s="142">
        <v>5</v>
      </c>
    </row>
    <row r="101" spans="1:20" s="79" customFormat="1" ht="25.5" x14ac:dyDescent="0.25">
      <c r="A101" s="78" t="str">
        <f>Evaluation!A85</f>
        <v>License model for cloud overage</v>
      </c>
      <c r="B101" s="78" t="str">
        <f>Evaluation!B85</f>
        <v xml:space="preserve">How is overage monitored and priced? </v>
      </c>
      <c r="C101" s="78" t="str">
        <f>Evaluation!C85</f>
        <v>5 - Charged in same rate of base charge
0 - Charged in separate higher rate</v>
      </c>
      <c r="D101" s="179">
        <f>Scoring!E100</f>
        <v>0.2</v>
      </c>
      <c r="E101" s="127">
        <v>0</v>
      </c>
      <c r="F101" s="132">
        <f t="shared" si="5"/>
        <v>0</v>
      </c>
      <c r="G101" s="136" t="s">
        <v>832</v>
      </c>
      <c r="H101" s="76"/>
      <c r="I101" s="141">
        <v>0</v>
      </c>
      <c r="J101" s="142"/>
      <c r="K101" s="135">
        <v>0</v>
      </c>
      <c r="L101" s="135">
        <v>0</v>
      </c>
      <c r="M101" s="135">
        <v>0</v>
      </c>
      <c r="N101" s="142">
        <v>0</v>
      </c>
      <c r="O101" s="135">
        <v>0</v>
      </c>
      <c r="P101" s="142"/>
      <c r="Q101" s="161"/>
      <c r="R101" s="142"/>
      <c r="S101" s="142"/>
      <c r="T101" s="142">
        <v>0</v>
      </c>
    </row>
    <row r="102" spans="1:20" s="79" customFormat="1" ht="25.5" x14ac:dyDescent="0.25">
      <c r="A102" s="78" t="str">
        <f>Evaluation!A86</f>
        <v>License model on tenancy</v>
      </c>
      <c r="B102" s="78" t="str">
        <f>Evaluation!B86</f>
        <v>Does the SaaS model support single-tenant or multi-tenant? If both are supported, is it charged separately?</v>
      </c>
      <c r="C102" s="78" t="str">
        <f>Evaluation!C86</f>
        <v>5 - Multi Tenant
0  - Single tenant</v>
      </c>
      <c r="D102" s="179">
        <f>Scoring!E101</f>
        <v>0.2</v>
      </c>
      <c r="E102" s="127">
        <v>5</v>
      </c>
      <c r="F102" s="132">
        <f t="shared" si="5"/>
        <v>5</v>
      </c>
      <c r="G102" s="126" t="s">
        <v>833</v>
      </c>
      <c r="H102" s="76"/>
      <c r="I102" s="141">
        <v>5</v>
      </c>
      <c r="J102" s="142"/>
      <c r="K102" s="135">
        <v>5</v>
      </c>
      <c r="L102" s="135">
        <v>5</v>
      </c>
      <c r="M102" s="135">
        <v>5</v>
      </c>
      <c r="N102" s="142">
        <v>5</v>
      </c>
      <c r="O102" s="135">
        <v>5</v>
      </c>
      <c r="P102" s="142"/>
      <c r="Q102" s="161"/>
      <c r="R102" s="142"/>
      <c r="S102" s="142"/>
      <c r="T102" s="142">
        <v>5</v>
      </c>
    </row>
    <row r="103" spans="1:20" s="79" customFormat="1" ht="51" x14ac:dyDescent="0.25">
      <c r="A103" s="78" t="str">
        <f>Evaluation!A87</f>
        <v>License impact on interface</v>
      </c>
      <c r="B103" s="78" t="str">
        <f>Evaluation!B87</f>
        <v xml:space="preserve">Is there a cost impact on the integration data transfers volume, scheduling load, interface count etc.? Is there any higher cap on the interface data volume, interface count? </v>
      </c>
      <c r="C103" s="78" t="str">
        <f>Evaluation!C87</f>
        <v xml:space="preserve">5- No impact
1 - Yes after the cap
0 - Yes it is directly proportion to the number of interface, volume etc.
 </v>
      </c>
      <c r="D103" s="179">
        <f>Scoring!E102</f>
        <v>0.15</v>
      </c>
      <c r="E103" s="127">
        <v>5</v>
      </c>
      <c r="F103" s="132">
        <f t="shared" si="5"/>
        <v>5</v>
      </c>
      <c r="G103" s="126" t="s">
        <v>834</v>
      </c>
      <c r="H103" s="76"/>
      <c r="I103" s="141">
        <v>5</v>
      </c>
      <c r="J103" s="142"/>
      <c r="K103" s="135">
        <v>5</v>
      </c>
      <c r="L103" s="135">
        <v>5</v>
      </c>
      <c r="M103" s="135">
        <v>5</v>
      </c>
      <c r="N103" s="142">
        <v>5</v>
      </c>
      <c r="O103" s="135">
        <v>5</v>
      </c>
      <c r="P103" s="142"/>
      <c r="Q103" s="161"/>
      <c r="R103" s="142"/>
      <c r="S103" s="142"/>
      <c r="T103" s="142">
        <v>5</v>
      </c>
    </row>
    <row r="104" spans="1:20" s="79" customFormat="1" ht="25.5" x14ac:dyDescent="0.25">
      <c r="A104" s="78" t="str">
        <f>Evaluation!A88</f>
        <v>Licensing for third party components</v>
      </c>
      <c r="B104" s="78" t="str">
        <f>Evaluation!B88</f>
        <v>Does the vendor supply licenses for any third party components required by the application or is PG&amp;E responsible for those?</v>
      </c>
      <c r="C104" s="78" t="str">
        <f>Evaluation!C88</f>
        <v>5=vendor supplies all required licenses, or no third party licences required
0=PG&amp;E needs provide licenses</v>
      </c>
      <c r="D104" s="179">
        <f>Scoring!E103</f>
        <v>0.15</v>
      </c>
      <c r="E104" s="127">
        <v>5</v>
      </c>
      <c r="F104" s="132">
        <f t="shared" si="5"/>
        <v>5</v>
      </c>
      <c r="G104" s="136" t="s">
        <v>835</v>
      </c>
      <c r="H104" s="76"/>
      <c r="I104" s="141">
        <v>5</v>
      </c>
      <c r="J104" s="142"/>
      <c r="K104" s="135">
        <v>5</v>
      </c>
      <c r="L104" s="135">
        <v>5</v>
      </c>
      <c r="M104" s="135">
        <v>5</v>
      </c>
      <c r="N104" s="142">
        <v>5</v>
      </c>
      <c r="O104" s="135">
        <v>5</v>
      </c>
      <c r="P104" s="142"/>
      <c r="Q104" s="161"/>
      <c r="R104" s="142"/>
      <c r="S104" s="142"/>
      <c r="T104" s="142">
        <v>5</v>
      </c>
    </row>
    <row r="105" spans="1:20" s="79" customFormat="1" ht="51" x14ac:dyDescent="0.25">
      <c r="A105" s="78" t="str">
        <f>Evaluation!A89</f>
        <v>License model for Field Device Components</v>
      </c>
      <c r="B105" s="78" t="str">
        <f>Evaluation!B89</f>
        <v>Are the licenses for Field Device Components named, concurrent, field technician based, or number of mobile device based?</v>
      </c>
      <c r="C105" s="78" t="str">
        <f>Evaluation!C89</f>
        <v>5=  Licenses are by number of transactions, or no third party licences required
3 = Licenses are number of concurrent Field Technicians
2 = Licenses are number of Field Technicians registered
0 = Licenses are number of mobile devices</v>
      </c>
      <c r="D105" s="179">
        <f>Scoring!E104</f>
        <v>0.1</v>
      </c>
      <c r="E105" s="127">
        <v>5</v>
      </c>
      <c r="F105" s="132">
        <f t="shared" si="5"/>
        <v>5</v>
      </c>
      <c r="G105" s="136" t="s">
        <v>836</v>
      </c>
      <c r="H105" s="76"/>
      <c r="I105" s="141">
        <v>5</v>
      </c>
      <c r="J105" s="142"/>
      <c r="K105" s="135">
        <v>5</v>
      </c>
      <c r="L105" s="135">
        <v>5</v>
      </c>
      <c r="M105" s="135">
        <v>5</v>
      </c>
      <c r="N105" s="142">
        <v>5</v>
      </c>
      <c r="O105" s="135">
        <v>5</v>
      </c>
      <c r="P105" s="142"/>
      <c r="Q105" s="161"/>
      <c r="R105" s="142"/>
      <c r="S105" s="142"/>
      <c r="T105" s="142">
        <v>5</v>
      </c>
    </row>
    <row r="106" spans="1:20" s="79" customFormat="1" collapsed="1" x14ac:dyDescent="0.25">
      <c r="A106" s="88" t="str">
        <f>Evaluation!A90</f>
        <v>Support  Model</v>
      </c>
      <c r="B106" s="88"/>
      <c r="C106" s="88"/>
      <c r="D106" s="67">
        <f>Scoring!D105</f>
        <v>0.05</v>
      </c>
      <c r="E106" s="74"/>
      <c r="F106" s="74"/>
      <c r="G106" s="74"/>
      <c r="H106" s="74"/>
      <c r="I106" s="141"/>
      <c r="J106" s="142"/>
      <c r="K106" s="142"/>
      <c r="L106" s="141"/>
      <c r="M106" s="142"/>
      <c r="N106" s="142"/>
      <c r="O106" s="142"/>
      <c r="P106" s="142"/>
      <c r="Q106" s="161"/>
      <c r="R106" s="142"/>
      <c r="S106" s="142"/>
      <c r="T106" s="142"/>
    </row>
    <row r="107" spans="1:20" s="79" customFormat="1" ht="38.25" x14ac:dyDescent="0.25">
      <c r="A107" s="78" t="str">
        <f>Evaluation!A91</f>
        <v>Existing Known Issues</v>
      </c>
      <c r="B107" s="78" t="str">
        <f>Evaluation!B91</f>
        <v>Does the application platform have known limitations or bugs that could impact production deployment</v>
      </c>
      <c r="C107" s="78" t="str">
        <f>Evaluation!C91</f>
        <v>5=Existing issues identified
3=Issues identifies but fixes in progress
0=No issues</v>
      </c>
      <c r="D107" s="179">
        <f>Scoring!E106</f>
        <v>0.5</v>
      </c>
      <c r="E107" s="127">
        <v>5</v>
      </c>
      <c r="F107" s="132">
        <f>AVERAGE(I107:AE107)</f>
        <v>4.7142857142857144</v>
      </c>
      <c r="G107" s="126" t="s">
        <v>837</v>
      </c>
      <c r="H107" s="76"/>
      <c r="I107" s="141">
        <v>5</v>
      </c>
      <c r="J107" s="142"/>
      <c r="K107" s="135">
        <v>5</v>
      </c>
      <c r="L107" s="135">
        <v>3</v>
      </c>
      <c r="M107" s="135">
        <v>5</v>
      </c>
      <c r="N107" s="142">
        <v>5</v>
      </c>
      <c r="O107" s="135">
        <v>5</v>
      </c>
      <c r="P107" s="142"/>
      <c r="Q107" s="161"/>
      <c r="R107" s="142"/>
      <c r="S107" s="142"/>
      <c r="T107" s="142">
        <v>5</v>
      </c>
    </row>
    <row r="108" spans="1:20" s="79" customFormat="1" ht="63.75" x14ac:dyDescent="0.25">
      <c r="A108" s="78" t="str">
        <f>Evaluation!A92</f>
        <v>User Groups</v>
      </c>
      <c r="B108" s="78" t="str">
        <f>Evaluation!B92</f>
        <v>Do you have a formal User Group? Does this group contribute ideas, etc. to your product development plans? How are your User Groups organized? Do you have User Group representation in San Francisco?</v>
      </c>
      <c r="C108" s="78" t="str">
        <f>Evaluation!C92</f>
        <v>5 = Product communities and user group exists and very active, with even, workshops and active discussion forums, major community exist in San Francisco
3 = Product group exists through forums and developer communities 
1 = No established user groups</v>
      </c>
      <c r="D108" s="179">
        <f>Scoring!E107</f>
        <v>0.5</v>
      </c>
      <c r="E108" s="127">
        <v>5</v>
      </c>
      <c r="F108" s="132">
        <f>AVERAGE(I108:AE108)</f>
        <v>5</v>
      </c>
      <c r="G108" s="136" t="s">
        <v>838</v>
      </c>
      <c r="H108" s="76"/>
      <c r="I108" s="141">
        <v>5</v>
      </c>
      <c r="J108" s="142"/>
      <c r="K108" s="135">
        <v>5</v>
      </c>
      <c r="L108" s="135">
        <v>5</v>
      </c>
      <c r="M108" s="135">
        <v>5</v>
      </c>
      <c r="N108" s="142">
        <v>5</v>
      </c>
      <c r="O108" s="135">
        <v>5</v>
      </c>
      <c r="P108" s="142"/>
      <c r="Q108" s="161"/>
      <c r="R108" s="142"/>
      <c r="S108" s="142"/>
      <c r="T108" s="142">
        <v>5</v>
      </c>
    </row>
    <row r="109" spans="1:20" x14ac:dyDescent="0.2">
      <c r="A109" s="54" t="str">
        <f>Evaluation!A93</f>
        <v>Functional</v>
      </c>
      <c r="B109" s="54"/>
      <c r="C109" s="54"/>
      <c r="D109" s="65">
        <f>Scoring!C108</f>
        <v>0.4</v>
      </c>
      <c r="E109" s="69"/>
      <c r="F109" s="69"/>
      <c r="G109" s="119"/>
      <c r="H109" s="54"/>
      <c r="I109" s="141"/>
      <c r="J109" s="142"/>
      <c r="K109" s="142"/>
      <c r="L109" s="142"/>
      <c r="M109" s="142"/>
      <c r="N109" s="142"/>
      <c r="O109" s="142"/>
      <c r="P109" s="142"/>
      <c r="Q109" s="161"/>
      <c r="R109" s="142"/>
      <c r="S109" s="142"/>
      <c r="T109" s="142"/>
    </row>
    <row r="110" spans="1:20" s="79" customFormat="1" collapsed="1" x14ac:dyDescent="0.25">
      <c r="A110" s="88" t="str">
        <f>Evaluation!A94</f>
        <v>Planning - Identify Known Work</v>
      </c>
      <c r="B110" s="88"/>
      <c r="C110" s="88"/>
      <c r="D110" s="67">
        <f>Scoring!D109</f>
        <v>0.05</v>
      </c>
      <c r="E110" s="75"/>
      <c r="F110" s="75"/>
      <c r="G110" s="120"/>
      <c r="H110" s="75"/>
      <c r="I110" s="141"/>
      <c r="J110" s="142"/>
      <c r="K110" s="142"/>
      <c r="L110" s="142"/>
      <c r="M110" s="142"/>
      <c r="N110" s="142"/>
      <c r="O110" s="142"/>
      <c r="P110" s="142"/>
      <c r="Q110" s="161"/>
      <c r="R110" s="142"/>
      <c r="S110" s="142"/>
      <c r="T110" s="142"/>
    </row>
    <row r="111" spans="1:20" s="79" customFormat="1" ht="102" x14ac:dyDescent="0.25">
      <c r="A111" s="78" t="str">
        <f>Evaluation!A95</f>
        <v>Override, Auditing, and Super User Functionality</v>
      </c>
      <c r="B111" s="78" t="str">
        <f>Evaluation!B95</f>
        <v>Does the application have the ability to return a list of work that is immediate and dispatch it?  Does the application allow manual overrides and manual changes?</v>
      </c>
      <c r="C111" s="78" t="str">
        <f>Evaluation!C95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1" s="179">
        <f>Scoring!E110</f>
        <v>0.25</v>
      </c>
      <c r="E111" s="78">
        <v>5</v>
      </c>
      <c r="F111" s="132">
        <f>AVERAGE(I111:AE111)</f>
        <v>2.5</v>
      </c>
      <c r="G111" s="124" t="s">
        <v>839</v>
      </c>
      <c r="H111" s="58"/>
      <c r="I111" s="141">
        <v>4</v>
      </c>
      <c r="J111" s="142">
        <v>1</v>
      </c>
      <c r="K111" s="142"/>
      <c r="L111" s="142"/>
      <c r="M111" s="142">
        <v>3</v>
      </c>
      <c r="N111" s="142"/>
      <c r="O111" s="142"/>
      <c r="P111" s="142">
        <v>1</v>
      </c>
      <c r="Q111" s="162">
        <v>1</v>
      </c>
      <c r="R111" s="142"/>
      <c r="S111" s="142"/>
      <c r="T111" s="142">
        <v>5</v>
      </c>
    </row>
    <row r="112" spans="1:20" s="79" customFormat="1" ht="89.25" x14ac:dyDescent="0.25">
      <c r="A112" s="78" t="str">
        <f>Evaluation!A96</f>
        <v>Authorization using Role Based Access Control (RBAC) on Functionality and Data</v>
      </c>
      <c r="B112" s="78" t="str">
        <f>Evaluation!B96</f>
        <v>Does the application have the ability to provide role based access for application and data? Can the application restrict view and edit rights based on individual role? Example: Tree Crew cannot reassign project to pre-inspection.
Does the application support definition of roles like Planners, Supervisors, DMS, Tree Crews, Pre Inspectors, field workers etc. with specific set of access to application and data?</v>
      </c>
      <c r="C112" s="78" t="str">
        <f>Evaluation!C96</f>
        <v>5 =Yes, supports role based access to application (screen, tab, field) and data restrictions ( service territory based)
3 =Yes, supports application level role based access and data restrictions
2 =Yes, supports application level role based access
0 =No, not supported</v>
      </c>
      <c r="D112" s="179">
        <f>Scoring!E111</f>
        <v>0.25</v>
      </c>
      <c r="E112" s="78">
        <v>5</v>
      </c>
      <c r="F112" s="132">
        <f>AVERAGE(I112:AE112)</f>
        <v>4.333333333333333</v>
      </c>
      <c r="G112" s="121" t="s">
        <v>840</v>
      </c>
      <c r="H112" s="58"/>
      <c r="I112" s="141">
        <v>5</v>
      </c>
      <c r="J112" s="142">
        <v>4</v>
      </c>
      <c r="K112" s="142"/>
      <c r="L112" s="142"/>
      <c r="M112" s="142">
        <v>2</v>
      </c>
      <c r="N112" s="142"/>
      <c r="O112" s="142"/>
      <c r="P112" s="142">
        <v>5</v>
      </c>
      <c r="Q112" s="162">
        <v>5</v>
      </c>
      <c r="R112" s="142"/>
      <c r="S112" s="142"/>
      <c r="T112" s="142">
        <v>5</v>
      </c>
    </row>
    <row r="113" spans="1:20" s="79" customFormat="1" ht="63.75" x14ac:dyDescent="0.25">
      <c r="A113" s="78" t="str">
        <f>Evaluation!A97</f>
        <v>Pre-configured solution/ templates</v>
      </c>
      <c r="B113" s="78" t="str">
        <f>Evaluation!B97</f>
        <v>Does the application come with pre-built solutions or templates for task completion and user experience scenarios? Does the application provide a pre-designed workflow that can mimic existing  VM processes and specific roles/activities?</v>
      </c>
      <c r="C113" s="78" t="str">
        <f>Evaluation!C97</f>
        <v>5 = Yes, solution is preconfigured with required roles, work rules and scheduling policies etc. which may be tweaked based on business needs
0 = No, Not supported</v>
      </c>
      <c r="D113" s="179">
        <f>Scoring!E112</f>
        <v>0.25</v>
      </c>
      <c r="E113" s="78">
        <v>5</v>
      </c>
      <c r="F113" s="132">
        <f>AVERAGE(I113:AE113)</f>
        <v>1.3333333333333333</v>
      </c>
      <c r="G113" s="124" t="s">
        <v>841</v>
      </c>
      <c r="H113" s="58"/>
      <c r="I113" s="141">
        <v>0</v>
      </c>
      <c r="J113" s="142">
        <v>0</v>
      </c>
      <c r="K113" s="142"/>
      <c r="L113" s="142"/>
      <c r="M113" s="142">
        <v>3</v>
      </c>
      <c r="N113" s="142"/>
      <c r="O113" s="142"/>
      <c r="P113" s="142">
        <v>0</v>
      </c>
      <c r="Q113" s="162">
        <v>0</v>
      </c>
      <c r="R113" s="142"/>
      <c r="S113" s="142"/>
      <c r="T113" s="142">
        <v>5</v>
      </c>
    </row>
    <row r="114" spans="1:20" s="79" customFormat="1" ht="51" x14ac:dyDescent="0.25">
      <c r="A114" s="78" t="str">
        <f>Evaluation!A98</f>
        <v>Create multiple task/workflow types</v>
      </c>
      <c r="B114" s="78" t="str">
        <f>Evaluation!B98</f>
        <v>Does the application have the ability to create multiple task/workflow types (e.g. Planned, Emergency, tag, exceptions)? Does the application have the ability to create new task/workflow templates for each task type?</v>
      </c>
      <c r="C114" s="78" t="str">
        <f>Evaluation!C98</f>
        <v>5=Supports the creation of multiple task and workflow types and new templates can be created.
2=Supports the creation of multiple task and workflow types
1=No</v>
      </c>
      <c r="D114" s="179">
        <f>Scoring!E113</f>
        <v>0.25</v>
      </c>
      <c r="E114" s="78">
        <v>5</v>
      </c>
      <c r="F114" s="132">
        <f>AVERAGE(I114:AE114)</f>
        <v>3</v>
      </c>
      <c r="G114" s="124" t="s">
        <v>842</v>
      </c>
      <c r="H114" s="76"/>
      <c r="I114" s="141">
        <v>5</v>
      </c>
      <c r="J114" s="142">
        <v>2</v>
      </c>
      <c r="K114" s="142"/>
      <c r="L114" s="142"/>
      <c r="M114" s="142">
        <v>2</v>
      </c>
      <c r="N114" s="142"/>
      <c r="O114" s="142"/>
      <c r="P114" s="142">
        <v>2</v>
      </c>
      <c r="Q114" s="162">
        <v>2</v>
      </c>
      <c r="R114" s="142"/>
      <c r="S114" s="142"/>
      <c r="T114" s="142">
        <v>5</v>
      </c>
    </row>
    <row r="115" spans="1:20" s="79" customFormat="1" collapsed="1" x14ac:dyDescent="0.25">
      <c r="A115" s="88" t="str">
        <f>Evaluation!A99</f>
        <v>Planning - View Work</v>
      </c>
      <c r="B115" s="88"/>
      <c r="C115" s="88"/>
      <c r="D115" s="67">
        <f>Scoring!D114</f>
        <v>0.1</v>
      </c>
      <c r="E115" s="75"/>
      <c r="F115" s="75"/>
      <c r="G115" s="120"/>
      <c r="H115" s="75"/>
      <c r="I115" s="141"/>
      <c r="J115" s="142"/>
      <c r="K115" s="142"/>
      <c r="L115" s="142"/>
      <c r="M115" s="142"/>
      <c r="N115" s="142"/>
      <c r="O115" s="142"/>
      <c r="P115" s="142"/>
      <c r="Q115" s="161" t="s">
        <v>563</v>
      </c>
      <c r="R115" s="142"/>
      <c r="S115" s="142"/>
      <c r="T115" s="142"/>
    </row>
    <row r="116" spans="1:20" s="79" customFormat="1" ht="114.75" x14ac:dyDescent="0.25">
      <c r="A116" s="78" t="str">
        <f>Evaluation!A100</f>
        <v>See all work / ready for field work</v>
      </c>
      <c r="B116" s="78" t="str">
        <f>Evaluation!B100</f>
        <v>Does the application have the ability to see all work needed to be planned?  How does the application make it ready for field work?</v>
      </c>
      <c r="C116" s="78" t="str">
        <f>Evaluation!C100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6" s="179">
        <f>Scoring!E115</f>
        <v>0.3</v>
      </c>
      <c r="E116" s="78">
        <v>5</v>
      </c>
      <c r="F116" s="132">
        <f t="shared" ref="F116:F122" si="6">AVERAGE(I116:AE116)</f>
        <v>2.5</v>
      </c>
      <c r="G116" s="124" t="s">
        <v>843</v>
      </c>
      <c r="H116" s="76"/>
      <c r="I116" s="141">
        <v>3</v>
      </c>
      <c r="J116" s="142">
        <v>2</v>
      </c>
      <c r="K116" s="142"/>
      <c r="L116" s="142"/>
      <c r="M116" s="142">
        <v>3</v>
      </c>
      <c r="N116" s="142"/>
      <c r="O116" s="142"/>
      <c r="P116" s="142">
        <v>1</v>
      </c>
      <c r="Q116" s="162">
        <v>1</v>
      </c>
      <c r="R116" s="142"/>
      <c r="S116" s="142"/>
      <c r="T116" s="142">
        <v>5</v>
      </c>
    </row>
    <row r="117" spans="1:20" s="79" customFormat="1" ht="102" x14ac:dyDescent="0.25">
      <c r="A117" s="78" t="str">
        <f>Evaluation!A101</f>
        <v xml:space="preserve">Contractor Address Book Management </v>
      </c>
      <c r="B117" s="78" t="str">
        <f>Evaluation!B101</f>
        <v>Does the application allow for contractor management and integrate with other contractor management applications?  If so, how?</v>
      </c>
      <c r="C117" s="78" t="str">
        <f>Evaluation!C101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7" s="179">
        <f>Scoring!E116</f>
        <v>0.05</v>
      </c>
      <c r="E117" s="78">
        <v>5</v>
      </c>
      <c r="F117" s="132">
        <f t="shared" si="6"/>
        <v>3</v>
      </c>
      <c r="G117" s="124" t="s">
        <v>844</v>
      </c>
      <c r="H117" s="76"/>
      <c r="I117" s="141">
        <v>5</v>
      </c>
      <c r="J117" s="142">
        <v>2</v>
      </c>
      <c r="K117" s="142"/>
      <c r="L117" s="142"/>
      <c r="M117" s="142">
        <v>3</v>
      </c>
      <c r="N117" s="142"/>
      <c r="O117" s="142"/>
      <c r="P117" s="142">
        <v>3</v>
      </c>
      <c r="Q117" s="162">
        <v>4</v>
      </c>
      <c r="R117" s="142"/>
      <c r="S117" s="142"/>
      <c r="T117" s="142">
        <v>1</v>
      </c>
    </row>
    <row r="118" spans="1:20" s="79" customFormat="1" ht="127.5" x14ac:dyDescent="0.25">
      <c r="A118" s="78" t="str">
        <f>Evaluation!A102</f>
        <v>Create Work Packages</v>
      </c>
      <c r="B118" s="78" t="str">
        <f>Evaluation!B102</f>
        <v>Does the application have the ability to create work packages?  Does the application provide guided data entry?  Does the application allow the user to attach relevant documents and completion forms?  What type of loading features are available? "If yes, can we add a QA level post work package creation?"</v>
      </c>
      <c r="C118" s="78" t="str">
        <f>Evaluation!C102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18" s="179">
        <f>Scoring!E117</f>
        <v>0.25</v>
      </c>
      <c r="E118" s="78">
        <v>5</v>
      </c>
      <c r="F118" s="132">
        <f t="shared" si="6"/>
        <v>3.5</v>
      </c>
      <c r="G118" s="124" t="s">
        <v>845</v>
      </c>
      <c r="H118" s="76"/>
      <c r="I118" s="141">
        <v>4</v>
      </c>
      <c r="J118" s="142">
        <v>1</v>
      </c>
      <c r="K118" s="142"/>
      <c r="L118" s="142"/>
      <c r="M118" s="142">
        <v>4</v>
      </c>
      <c r="N118" s="142"/>
      <c r="O118" s="142"/>
      <c r="P118" s="142">
        <v>3</v>
      </c>
      <c r="Q118" s="162">
        <v>4</v>
      </c>
      <c r="R118" s="142"/>
      <c r="S118" s="142"/>
      <c r="T118" s="142">
        <v>5</v>
      </c>
    </row>
    <row r="119" spans="1:20" s="79" customFormat="1" ht="89.25" x14ac:dyDescent="0.25">
      <c r="A119" s="78" t="str">
        <f>Evaluation!A103</f>
        <v>Configuration Capability</v>
      </c>
      <c r="B119" s="78" t="str">
        <f>Evaluation!B103</f>
        <v>Does application support configuration of different data capture forms and checklist? Can we change the way the work is displayed? Can we make minor changes to drop down selections and fields independently or do we need vendor support to change once configured?</v>
      </c>
      <c r="C119" s="78" t="str">
        <f>Evaluation!C103</f>
        <v>5 = Yes, application enable UI based configuration of apps by business
3 = Yes, application support UI changes through editing of configuration files
2 = No, need additional tools to design new forms
0 = no, not supported</v>
      </c>
      <c r="D119" s="179">
        <f>Scoring!E118</f>
        <v>0.1</v>
      </c>
      <c r="E119" s="78">
        <v>5</v>
      </c>
      <c r="F119" s="132">
        <f t="shared" si="6"/>
        <v>1.3333333333333333</v>
      </c>
      <c r="G119" s="124" t="s">
        <v>846</v>
      </c>
      <c r="H119" s="76"/>
      <c r="I119" s="141">
        <v>2</v>
      </c>
      <c r="J119" s="142">
        <v>1</v>
      </c>
      <c r="K119" s="142"/>
      <c r="L119" s="142"/>
      <c r="M119" s="142">
        <v>3</v>
      </c>
      <c r="N119" s="142"/>
      <c r="O119" s="142"/>
      <c r="P119" s="142">
        <v>0</v>
      </c>
      <c r="Q119" s="162">
        <v>0</v>
      </c>
      <c r="R119" s="142"/>
      <c r="S119" s="142"/>
      <c r="T119" s="142">
        <v>2</v>
      </c>
    </row>
    <row r="120" spans="1:20" s="79" customFormat="1" ht="76.5" x14ac:dyDescent="0.25">
      <c r="A120" s="78" t="str">
        <f>Evaluation!A104</f>
        <v>Task Dependencies/Constraints</v>
      </c>
      <c r="B120" s="78" t="str">
        <f>Evaluation!B104</f>
        <v>Does the application have the ability to identify task dependencies/constraints (i.e. the ability of the software to recognize dependencies and reschedule all work accordingly (Dependencies on other task and materials)?</v>
      </c>
      <c r="C120" s="78" t="str">
        <f>Evaluation!C104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0" s="179">
        <f>Scoring!E119</f>
        <v>0.1</v>
      </c>
      <c r="E120" s="127">
        <v>4</v>
      </c>
      <c r="F120" s="132">
        <f t="shared" si="6"/>
        <v>2.8333333333333335</v>
      </c>
      <c r="G120" s="124" t="s">
        <v>847</v>
      </c>
      <c r="H120" s="76"/>
      <c r="I120" s="141">
        <v>5</v>
      </c>
      <c r="J120" s="142">
        <v>4</v>
      </c>
      <c r="K120" s="142"/>
      <c r="L120" s="142"/>
      <c r="M120" s="142">
        <v>3</v>
      </c>
      <c r="N120" s="142"/>
      <c r="O120" s="142"/>
      <c r="P120" s="142">
        <v>0</v>
      </c>
      <c r="Q120" s="162">
        <v>0</v>
      </c>
      <c r="R120" s="142"/>
      <c r="S120" s="142"/>
      <c r="T120" s="142">
        <v>5</v>
      </c>
    </row>
    <row r="121" spans="1:20" s="79" customFormat="1" ht="76.5" x14ac:dyDescent="0.25">
      <c r="A121" s="78" t="str">
        <f>Evaluation!A105</f>
        <v xml:space="preserve">Task management </v>
      </c>
      <c r="B121" s="78" t="str">
        <f>Evaluation!B105</f>
        <v xml:space="preserve">Does the application have the ability to perform task management (e.g., create/update, change priority, split jobs into separate tasks etc.)?  </v>
      </c>
      <c r="C121" s="78" t="str">
        <f>Evaluation!C105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1" s="179">
        <f>Scoring!E120</f>
        <v>0.1</v>
      </c>
      <c r="E121" s="78">
        <v>5</v>
      </c>
      <c r="F121" s="132">
        <f t="shared" si="6"/>
        <v>2.5</v>
      </c>
      <c r="G121" s="124" t="s">
        <v>848</v>
      </c>
      <c r="H121" s="76"/>
      <c r="I121" s="141">
        <v>5</v>
      </c>
      <c r="J121" s="142">
        <v>2</v>
      </c>
      <c r="K121" s="142"/>
      <c r="L121" s="142"/>
      <c r="M121" s="142">
        <v>3</v>
      </c>
      <c r="N121" s="142"/>
      <c r="O121" s="142"/>
      <c r="P121" s="142">
        <v>0</v>
      </c>
      <c r="Q121" s="162">
        <v>0</v>
      </c>
      <c r="R121" s="142"/>
      <c r="S121" s="142"/>
      <c r="T121" s="142">
        <v>5</v>
      </c>
    </row>
    <row r="122" spans="1:20" s="79" customFormat="1" ht="76.5" x14ac:dyDescent="0.25">
      <c r="A122" s="78" t="str">
        <f>Evaluation!A106</f>
        <v>Workflow / Task Routing</v>
      </c>
      <c r="B122" s="78" t="str">
        <f>Evaluation!B106</f>
        <v>Does the application perform task routing/assignment for work preparation?  Can this application support multiple work management styles (tree crew first, etc)?</v>
      </c>
      <c r="C122" s="78" t="str">
        <f>Evaluation!C106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2" s="179">
        <f>Scoring!E121</f>
        <v>0.1</v>
      </c>
      <c r="E122" s="78">
        <v>5</v>
      </c>
      <c r="F122" s="132">
        <f t="shared" si="6"/>
        <v>2</v>
      </c>
      <c r="G122" s="124" t="s">
        <v>849</v>
      </c>
      <c r="H122" s="76"/>
      <c r="I122" s="141">
        <v>2</v>
      </c>
      <c r="J122" s="142">
        <v>2</v>
      </c>
      <c r="K122" s="142"/>
      <c r="L122" s="142"/>
      <c r="M122" s="142">
        <v>2</v>
      </c>
      <c r="N122" s="142"/>
      <c r="O122" s="142"/>
      <c r="P122" s="142">
        <v>1</v>
      </c>
      <c r="Q122" s="162">
        <v>0</v>
      </c>
      <c r="R122" s="142"/>
      <c r="S122" s="142"/>
      <c r="T122" s="142">
        <v>5</v>
      </c>
    </row>
    <row r="123" spans="1:20" s="79" customFormat="1" collapsed="1" x14ac:dyDescent="0.25">
      <c r="A123" s="88" t="str">
        <f>Evaluation!A107</f>
        <v>Dispatch</v>
      </c>
      <c r="B123" s="88"/>
      <c r="C123" s="88"/>
      <c r="D123" s="67">
        <f>Scoring!D122</f>
        <v>0.1</v>
      </c>
      <c r="E123" s="75"/>
      <c r="F123" s="75"/>
      <c r="G123" s="120"/>
      <c r="H123" s="75"/>
      <c r="I123" s="141"/>
      <c r="J123" s="142"/>
      <c r="K123" s="142"/>
      <c r="L123" s="142"/>
      <c r="M123" s="142"/>
      <c r="N123" s="142"/>
      <c r="O123" s="142"/>
      <c r="P123" s="142"/>
      <c r="Q123" s="161" t="s">
        <v>563</v>
      </c>
      <c r="R123" s="142"/>
      <c r="S123" s="142"/>
      <c r="T123" s="142"/>
    </row>
    <row r="124" spans="1:20" s="79" customFormat="1" ht="76.5" x14ac:dyDescent="0.25">
      <c r="A124" s="78" t="str">
        <f>Evaluation!A108</f>
        <v xml:space="preserve">Bulk dispatch of Capacity work to tree companies </v>
      </c>
      <c r="B124" s="78" t="str">
        <f>Evaluation!B108</f>
        <v xml:space="preserve">Does the application have the ability to support bulk dispatch of capacity work to tree companies? </v>
      </c>
      <c r="C124" s="78" t="str">
        <f>Evaluation!C108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4" s="179">
        <f>Scoring!E123</f>
        <v>0.3</v>
      </c>
      <c r="E124" s="78">
        <v>5</v>
      </c>
      <c r="F124" s="132">
        <f>AVERAGE(I124:AE124)</f>
        <v>3.1666666666666665</v>
      </c>
      <c r="G124" s="124" t="s">
        <v>850</v>
      </c>
      <c r="H124" s="76"/>
      <c r="I124" s="141">
        <v>5</v>
      </c>
      <c r="J124" s="142">
        <v>2</v>
      </c>
      <c r="K124" s="142"/>
      <c r="L124" s="142"/>
      <c r="M124" s="142">
        <v>4</v>
      </c>
      <c r="N124" s="142"/>
      <c r="O124" s="142"/>
      <c r="P124" s="142">
        <v>2</v>
      </c>
      <c r="Q124" s="162">
        <v>1</v>
      </c>
      <c r="R124" s="142"/>
      <c r="S124" s="142"/>
      <c r="T124" s="142">
        <v>5</v>
      </c>
    </row>
    <row r="125" spans="1:20" s="79" customFormat="1" ht="25.5" x14ac:dyDescent="0.25">
      <c r="A125" s="78" t="str">
        <f>Evaluation!A109</f>
        <v>Route Assignment and Optimization</v>
      </c>
      <c r="B125" s="78" t="str">
        <f>Evaluation!B109</f>
        <v>Does the application have the ability to optimize the path end users should follow and assign jobs accordingly?</v>
      </c>
      <c r="C125" s="78" t="str">
        <f>Evaluation!C109</f>
        <v>5 = Yes, route optimization feature available.
0 = No, not supported</v>
      </c>
      <c r="D125" s="179">
        <f>Scoring!E124</f>
        <v>0.55000000000000004</v>
      </c>
      <c r="E125" s="127">
        <v>5</v>
      </c>
      <c r="F125" s="132">
        <f>AVERAGE(I125:AE125)</f>
        <v>1.1666666666666667</v>
      </c>
      <c r="G125" s="136" t="s">
        <v>851</v>
      </c>
      <c r="H125" s="76"/>
      <c r="I125" s="141">
        <v>5</v>
      </c>
      <c r="J125" s="142">
        <v>2</v>
      </c>
      <c r="K125" s="142"/>
      <c r="L125" s="142"/>
      <c r="M125" s="142">
        <v>0</v>
      </c>
      <c r="N125" s="142"/>
      <c r="O125" s="142"/>
      <c r="P125" s="142">
        <v>0</v>
      </c>
      <c r="Q125" s="162">
        <v>0</v>
      </c>
      <c r="R125" s="142"/>
      <c r="S125" s="142"/>
      <c r="T125" s="142">
        <v>0</v>
      </c>
    </row>
    <row r="126" spans="1:20" s="79" customFormat="1" ht="76.5" x14ac:dyDescent="0.25">
      <c r="A126" s="78" t="str">
        <f>Evaluation!A110</f>
        <v xml:space="preserve">Integration with External 3rd Resources </v>
      </c>
      <c r="B126" s="78" t="str">
        <f>Evaluation!B110</f>
        <v>Does the application have the ability to communicate with other applications seamlessly? Does the application have the ability to integrate with Mutual Aid tools? Eg: (Mutual Aid, CalTrans etc)</v>
      </c>
      <c r="C126" s="78" t="str">
        <f>Evaluation!C110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6" s="179">
        <f>Scoring!E125</f>
        <v>0.05</v>
      </c>
      <c r="E126" s="78">
        <v>5</v>
      </c>
      <c r="F126" s="132">
        <f>AVERAGE(I126:AE126)</f>
        <v>1.6666666666666667</v>
      </c>
      <c r="G126" s="124" t="s">
        <v>852</v>
      </c>
      <c r="H126" s="76"/>
      <c r="I126" s="141">
        <v>3</v>
      </c>
      <c r="J126" s="142">
        <v>2</v>
      </c>
      <c r="K126" s="142"/>
      <c r="L126" s="142"/>
      <c r="M126" s="142">
        <v>3</v>
      </c>
      <c r="N126" s="142"/>
      <c r="O126" s="142"/>
      <c r="P126" s="142">
        <v>0</v>
      </c>
      <c r="Q126" s="162">
        <v>0</v>
      </c>
      <c r="R126" s="142"/>
      <c r="S126" s="142"/>
      <c r="T126" s="142">
        <v>2</v>
      </c>
    </row>
    <row r="127" spans="1:20" s="79" customFormat="1" ht="76.5" x14ac:dyDescent="0.25">
      <c r="A127" s="78" t="str">
        <f>Evaluation!A111</f>
        <v>Vendor and Contractor Communication</v>
      </c>
      <c r="B127" s="78" t="str">
        <f>Evaluation!B111</f>
        <v xml:space="preserve">Does that application have the ability to communicate and coordinate with external vendors/contractors? </v>
      </c>
      <c r="C127" s="78" t="str">
        <f>Evaluation!C111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7" s="179">
        <f>Scoring!E126</f>
        <v>0.05</v>
      </c>
      <c r="E127" s="78">
        <v>5</v>
      </c>
      <c r="F127" s="132">
        <f>AVERAGE(I127:AE127)</f>
        <v>1.8333333333333333</v>
      </c>
      <c r="G127" s="136" t="s">
        <v>853</v>
      </c>
      <c r="H127" s="76"/>
      <c r="I127" s="141">
        <v>5</v>
      </c>
      <c r="J127" s="142">
        <v>1</v>
      </c>
      <c r="K127" s="142"/>
      <c r="L127" s="142"/>
      <c r="M127" s="142">
        <v>3</v>
      </c>
      <c r="N127" s="142"/>
      <c r="O127" s="142"/>
      <c r="P127" s="142">
        <v>0</v>
      </c>
      <c r="Q127" s="162">
        <v>0</v>
      </c>
      <c r="R127" s="142"/>
      <c r="S127" s="142"/>
      <c r="T127" s="142">
        <v>2</v>
      </c>
    </row>
    <row r="128" spans="1:20" s="79" customFormat="1" ht="76.5" x14ac:dyDescent="0.25">
      <c r="A128" s="78" t="str">
        <f>Evaluation!A112</f>
        <v>Mobile/Field Work Creation for other groups within PG&amp;E</v>
      </c>
      <c r="B128" s="78" t="str">
        <f>Evaluation!B112</f>
        <v>Does the application have the ability for a field worker to create work for any line of business?
Can the PI create work request for other teams such as system inspections, GIS, etc.…?</v>
      </c>
      <c r="C128" s="78" t="str">
        <f>Evaluation!C112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28" s="179">
        <f>Scoring!E127</f>
        <v>0.05</v>
      </c>
      <c r="E128" s="78">
        <v>5</v>
      </c>
      <c r="F128" s="132">
        <f>AVERAGE(I128:AE128)</f>
        <v>4</v>
      </c>
      <c r="G128" s="124" t="s">
        <v>854</v>
      </c>
      <c r="H128" s="76"/>
      <c r="I128" s="141">
        <v>5</v>
      </c>
      <c r="J128" s="142">
        <v>3</v>
      </c>
      <c r="K128" s="142"/>
      <c r="L128" s="142"/>
      <c r="M128" s="142">
        <v>4</v>
      </c>
      <c r="N128" s="142"/>
      <c r="O128" s="142"/>
      <c r="P128" s="142">
        <v>3</v>
      </c>
      <c r="Q128" s="162">
        <v>4</v>
      </c>
      <c r="R128" s="142"/>
      <c r="S128" s="142"/>
      <c r="T128" s="142">
        <v>5</v>
      </c>
    </row>
    <row r="129" spans="1:20" s="79" customFormat="1" collapsed="1" x14ac:dyDescent="0.25">
      <c r="A129" s="88" t="str">
        <f>Evaluation!A113</f>
        <v>Execute - Field Updates</v>
      </c>
      <c r="B129" s="88"/>
      <c r="C129" s="88"/>
      <c r="D129" s="67">
        <f>Scoring!D128</f>
        <v>0.4</v>
      </c>
      <c r="E129" s="75"/>
      <c r="F129" s="75"/>
      <c r="G129" s="120"/>
      <c r="H129" s="75"/>
      <c r="I129" s="141"/>
      <c r="J129" s="142"/>
      <c r="K129" s="142"/>
      <c r="L129" s="142"/>
      <c r="M129" s="142"/>
      <c r="N129" s="142"/>
      <c r="O129" s="142"/>
      <c r="P129" s="142"/>
      <c r="Q129" s="161" t="s">
        <v>563</v>
      </c>
      <c r="R129" s="142"/>
      <c r="S129" s="142"/>
      <c r="T129" s="142"/>
    </row>
    <row r="130" spans="1:20" s="79" customFormat="1" ht="76.5" x14ac:dyDescent="0.25">
      <c r="A130" s="78" t="str">
        <f>Evaluation!A114</f>
        <v>Online /Offline Data</v>
      </c>
      <c r="B130" s="78" t="str">
        <f>Evaluation!B114</f>
        <v xml:space="preserve">Does application support offline data capture?  Can maps and information be cached?
Does application support downloads of master data onto the mobile device?
What is included in the offline capabilities? 
</v>
      </c>
      <c r="C130" s="78" t="str">
        <f>Evaluation!C114</f>
        <v>5 =Yes, supports online and offline mode, with data synchronization 
0 = No, supports only on online / connected mode</v>
      </c>
      <c r="D130" s="179">
        <f>Scoring!E129</f>
        <v>0.05</v>
      </c>
      <c r="E130" s="78">
        <v>5</v>
      </c>
      <c r="F130" s="132">
        <f t="shared" ref="F130:F147" si="7">AVERAGE(I130:AE130)</f>
        <v>2.8333333333333335</v>
      </c>
      <c r="G130" s="124" t="s">
        <v>855</v>
      </c>
      <c r="H130" s="76"/>
      <c r="I130" s="141">
        <v>5</v>
      </c>
      <c r="J130" s="142">
        <v>2</v>
      </c>
      <c r="K130" s="142"/>
      <c r="L130" s="142"/>
      <c r="M130" s="142">
        <v>0</v>
      </c>
      <c r="N130" s="142"/>
      <c r="O130" s="142"/>
      <c r="P130" s="142">
        <v>0</v>
      </c>
      <c r="Q130" s="162">
        <v>5</v>
      </c>
      <c r="R130" s="142"/>
      <c r="S130" s="142"/>
      <c r="T130" s="142">
        <v>5</v>
      </c>
    </row>
    <row r="131" spans="1:20" s="79" customFormat="1" ht="89.25" x14ac:dyDescent="0.25">
      <c r="A131" s="78" t="str">
        <f>Evaluation!A115</f>
        <v>Capture supervisor feedback for task completion</v>
      </c>
      <c r="B131" s="78" t="str">
        <f>Evaluation!B115</f>
        <v>Explain how the application manages supervisor feedback of rejected/incomplete work?  Is there any provision to notify field technician about comment made by supervisor?  Is a workflow triggered when work is rejected / marked incomplete?</v>
      </c>
      <c r="C131" s="78" t="str">
        <f>Evaluation!C115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1" s="179">
        <f>Scoring!E130</f>
        <v>0.05</v>
      </c>
      <c r="E131" s="127">
        <v>5</v>
      </c>
      <c r="F131" s="132">
        <f t="shared" si="7"/>
        <v>2.5</v>
      </c>
      <c r="G131" s="124" t="s">
        <v>856</v>
      </c>
      <c r="H131" s="76"/>
      <c r="I131" s="141">
        <v>5</v>
      </c>
      <c r="J131" s="142">
        <v>1</v>
      </c>
      <c r="K131" s="142"/>
      <c r="L131" s="142"/>
      <c r="M131" s="142">
        <v>4</v>
      </c>
      <c r="N131" s="142"/>
      <c r="O131" s="142"/>
      <c r="P131" s="142">
        <v>0</v>
      </c>
      <c r="Q131" s="162">
        <v>1</v>
      </c>
      <c r="R131" s="142"/>
      <c r="S131" s="142"/>
      <c r="T131" s="142">
        <v>4</v>
      </c>
    </row>
    <row r="132" spans="1:20" s="79" customFormat="1" ht="102" x14ac:dyDescent="0.25">
      <c r="A132" s="78" t="str">
        <f>Evaluation!A116</f>
        <v>Business Validation</v>
      </c>
      <c r="B132" s="78" t="str">
        <f>Evaluation!B116</f>
        <v>Does application support business rules at mobility component for validation of field data capture? Ex:Can an R4 removal code be put on a tree that is less than 36in diameter?
Can the business control these rules?
Does the application have the ability to perform real-time validation of data with the host system and auto populate the completion form?</v>
      </c>
      <c r="C132" s="78" t="str">
        <f>Evaluation!C116</f>
        <v>5 = Yes, support business validation through rules configured in the UI
3 = Yes, support business validation through rules configured by scripting/code
0 = No, not supported</v>
      </c>
      <c r="D132" s="179">
        <f>Scoring!E131</f>
        <v>0.1</v>
      </c>
      <c r="E132" s="78">
        <v>5</v>
      </c>
      <c r="F132" s="132">
        <f t="shared" si="7"/>
        <v>3.6666666666666665</v>
      </c>
      <c r="G132" s="124" t="s">
        <v>857</v>
      </c>
      <c r="H132" s="76"/>
      <c r="I132" s="141">
        <v>5</v>
      </c>
      <c r="J132" s="142">
        <v>3</v>
      </c>
      <c r="K132" s="142"/>
      <c r="L132" s="142"/>
      <c r="M132" s="142">
        <v>5</v>
      </c>
      <c r="N132" s="142"/>
      <c r="O132" s="142"/>
      <c r="P132" s="142">
        <v>3</v>
      </c>
      <c r="Q132" s="162">
        <v>3</v>
      </c>
      <c r="R132" s="142"/>
      <c r="S132" s="142"/>
      <c r="T132" s="142">
        <v>3</v>
      </c>
    </row>
    <row r="133" spans="1:20" s="79" customFormat="1" ht="76.5" x14ac:dyDescent="0.25">
      <c r="A133" s="78" t="str">
        <f>Evaluation!A117</f>
        <v>Ability to attach media files to task/workflow step</v>
      </c>
      <c r="B133" s="78" t="str">
        <f>Evaluation!B117</f>
        <v>Does the application have the ability to attach media files to task?  Does the application have the ability to attach media files to an asset?  Provide a list of fields in which the user is able to attach media files.  What are all type of file like pdf, jpeg, word, mpg etc.</v>
      </c>
      <c r="C133" s="78" t="str">
        <f>Evaluation!C117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3" s="179">
        <f>Scoring!E132</f>
        <v>0.05</v>
      </c>
      <c r="E133" s="127">
        <v>5</v>
      </c>
      <c r="F133" s="132">
        <f t="shared" si="7"/>
        <v>3.6666666666666665</v>
      </c>
      <c r="G133" s="124" t="s">
        <v>858</v>
      </c>
      <c r="H133" s="76"/>
      <c r="I133" s="141">
        <v>5</v>
      </c>
      <c r="J133" s="142">
        <v>4</v>
      </c>
      <c r="K133" s="142"/>
      <c r="L133" s="142"/>
      <c r="M133" s="142">
        <v>5</v>
      </c>
      <c r="N133" s="142"/>
      <c r="O133" s="142"/>
      <c r="P133" s="142">
        <v>3</v>
      </c>
      <c r="Q133" s="162">
        <v>0</v>
      </c>
      <c r="R133" s="142"/>
      <c r="S133" s="142"/>
      <c r="T133" s="142">
        <v>5</v>
      </c>
    </row>
    <row r="134" spans="1:20" s="79" customFormat="1" ht="76.5" x14ac:dyDescent="0.25">
      <c r="A134" s="78" t="str">
        <f>Evaluation!A118</f>
        <v>Access veg point and asset details and media files during work execution</v>
      </c>
      <c r="B134" s="78" t="str">
        <f>Evaluation!B118</f>
        <v>Does the application have the ability to access veg point and asset details, and media files during work execution including previous inspection data already in the system?</v>
      </c>
      <c r="C134" s="78" t="str">
        <f>Evaluation!C118</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4" s="179">
        <f>Scoring!E133</f>
        <v>0.1</v>
      </c>
      <c r="E134" s="127">
        <v>5</v>
      </c>
      <c r="F134" s="132">
        <f t="shared" si="7"/>
        <v>4</v>
      </c>
      <c r="G134" s="124" t="s">
        <v>859</v>
      </c>
      <c r="H134" s="76"/>
      <c r="I134" s="141">
        <v>5</v>
      </c>
      <c r="J134" s="142">
        <v>1</v>
      </c>
      <c r="K134" s="142"/>
      <c r="L134" s="142"/>
      <c r="M134" s="142">
        <v>3</v>
      </c>
      <c r="N134" s="142"/>
      <c r="O134" s="142"/>
      <c r="P134" s="142">
        <v>5</v>
      </c>
      <c r="Q134" s="162">
        <v>5</v>
      </c>
      <c r="R134" s="142"/>
      <c r="S134" s="142"/>
      <c r="T134" s="142">
        <v>5</v>
      </c>
    </row>
    <row r="135" spans="1:20" s="79" customFormat="1" ht="76.5" x14ac:dyDescent="0.25">
      <c r="A135" s="78" t="str">
        <f>Evaluation!A119</f>
        <v>All supporting documentation available electronically</v>
      </c>
      <c r="B135" s="78" t="str">
        <f>Evaluation!B119</f>
        <v xml:space="preserve">Does the application provide all information about a job electronically; including any guidance material and veg point history?  </v>
      </c>
      <c r="C135" s="78" t="str">
        <f>Evaluation!C119</f>
        <v>5 = Supported as Delivered out-of-the-box
2 = Dependency on  additional  module to meet functional feature
1=  No Modular functional feature available</v>
      </c>
      <c r="D135" s="179">
        <f>Scoring!E134</f>
        <v>0.05</v>
      </c>
      <c r="E135" s="78">
        <v>5</v>
      </c>
      <c r="F135" s="132">
        <f t="shared" si="7"/>
        <v>4.333333333333333</v>
      </c>
      <c r="G135" s="136" t="s">
        <v>860</v>
      </c>
      <c r="H135" s="76"/>
      <c r="I135" s="141">
        <v>3</v>
      </c>
      <c r="J135" s="142">
        <v>3</v>
      </c>
      <c r="K135" s="142"/>
      <c r="L135" s="142"/>
      <c r="M135" s="142">
        <v>5</v>
      </c>
      <c r="N135" s="142"/>
      <c r="O135" s="142"/>
      <c r="P135" s="142">
        <v>5</v>
      </c>
      <c r="Q135" s="162">
        <v>5</v>
      </c>
      <c r="R135" s="142"/>
      <c r="S135" s="142"/>
      <c r="T135" s="142">
        <v>5</v>
      </c>
    </row>
    <row r="136" spans="1:20" s="79" customFormat="1" ht="76.5" x14ac:dyDescent="0.25">
      <c r="A136" s="78" t="str">
        <f>Evaluation!A120</f>
        <v>Automatically record task and job completion</v>
      </c>
      <c r="B136" s="78" t="str">
        <f>Evaluation!B120</f>
        <v>Does the application automatically record task and job completion?  Does it meet TVAC criteria (Traceable, Verifiable, Accurate, Correct)</v>
      </c>
      <c r="C136" s="78" t="str">
        <f>Evaluation!C120</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6" s="179">
        <f>Scoring!E135</f>
        <v>0.05</v>
      </c>
      <c r="E136" s="127">
        <v>4</v>
      </c>
      <c r="F136" s="132">
        <f t="shared" si="7"/>
        <v>3.6666666666666665</v>
      </c>
      <c r="G136" s="136" t="s">
        <v>861</v>
      </c>
      <c r="H136" s="76"/>
      <c r="I136" s="141">
        <v>3</v>
      </c>
      <c r="J136" s="142">
        <v>1</v>
      </c>
      <c r="K136" s="142"/>
      <c r="L136" s="142"/>
      <c r="M136" s="142">
        <v>5</v>
      </c>
      <c r="N136" s="142"/>
      <c r="O136" s="142"/>
      <c r="P136" s="142">
        <v>4</v>
      </c>
      <c r="Q136" s="162">
        <v>4</v>
      </c>
      <c r="R136" s="142"/>
      <c r="S136" s="142"/>
      <c r="T136" s="142">
        <v>5</v>
      </c>
    </row>
    <row r="137" spans="1:20" s="79" customFormat="1" ht="89.25" x14ac:dyDescent="0.25">
      <c r="A137" s="78" t="str">
        <f>Evaluation!A121</f>
        <v>Drawing Feature Integration with GIS for Map/Field corrections</v>
      </c>
      <c r="B137" s="78" t="str">
        <f>Evaluation!B121</f>
        <v>Does the application have drawing features integrated with GIS to capture corrections/report observations (red lining) from the field? If yes, can redlines be submitted as suggestions so that the appropriate department can accept/reject the correction? Can the acceptance/rejection be sent to the submitter? How can the progress of these submissions be tracked, i.e. still open/closed, etc.?</v>
      </c>
      <c r="C137" s="78" t="str">
        <f>Evaluation!C121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7" s="179">
        <f>Scoring!E136</f>
        <v>0.05</v>
      </c>
      <c r="E137" s="78">
        <v>5</v>
      </c>
      <c r="F137" s="132">
        <f t="shared" si="7"/>
        <v>2.6666666666666665</v>
      </c>
      <c r="G137" s="136" t="s">
        <v>862</v>
      </c>
      <c r="H137" s="76"/>
      <c r="I137" s="141">
        <v>3</v>
      </c>
      <c r="J137" s="142">
        <v>1</v>
      </c>
      <c r="K137" s="142"/>
      <c r="L137" s="142"/>
      <c r="M137" s="142">
        <v>3</v>
      </c>
      <c r="N137" s="142"/>
      <c r="O137" s="142"/>
      <c r="P137" s="142">
        <v>0</v>
      </c>
      <c r="Q137" s="162">
        <v>4</v>
      </c>
      <c r="R137" s="142"/>
      <c r="S137" s="142"/>
      <c r="T137" s="142">
        <v>5</v>
      </c>
    </row>
    <row r="138" spans="1:20" s="79" customFormat="1" ht="76.5" x14ac:dyDescent="0.25">
      <c r="A138" s="78" t="str">
        <f>Evaluation!A122</f>
        <v>Link follow up tasks raised from field with parent task</v>
      </c>
      <c r="B138" s="78" t="str">
        <f>Evaluation!B122</f>
        <v>Does the application allow for a task to be linked back to a common asset or veg point? Can various programs use the same veg point/asset but attach different tasks?</v>
      </c>
      <c r="C138" s="78" t="str">
        <f>Evaluation!C122</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8" s="179">
        <f>Scoring!E137</f>
        <v>0.05</v>
      </c>
      <c r="E138" s="78">
        <v>5</v>
      </c>
      <c r="F138" s="132">
        <f t="shared" si="7"/>
        <v>4.666666666666667</v>
      </c>
      <c r="G138" s="124" t="s">
        <v>863</v>
      </c>
      <c r="H138" s="76"/>
      <c r="I138" s="141">
        <v>5</v>
      </c>
      <c r="J138" s="142">
        <v>3</v>
      </c>
      <c r="K138" s="142"/>
      <c r="L138" s="142"/>
      <c r="M138" s="142">
        <v>5</v>
      </c>
      <c r="N138" s="142"/>
      <c r="O138" s="142"/>
      <c r="P138" s="142">
        <v>5</v>
      </c>
      <c r="Q138" s="162">
        <v>5</v>
      </c>
      <c r="R138" s="142"/>
      <c r="S138" s="142"/>
      <c r="T138" s="142">
        <v>5</v>
      </c>
    </row>
    <row r="139" spans="1:20" s="79" customFormat="1" ht="76.5" x14ac:dyDescent="0.25">
      <c r="A139" s="78" t="str">
        <f>Evaluation!A123</f>
        <v>Operations Integrity</v>
      </c>
      <c r="B139" s="78" t="str">
        <f>Evaluation!B123</f>
        <v>Does the application ensure operation practices are followed including safety and Business Operations requirements?</v>
      </c>
      <c r="C139" s="78" t="str">
        <f>Evaluation!C123</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39" s="179">
        <f>Scoring!E138</f>
        <v>0.05</v>
      </c>
      <c r="E139" s="78">
        <v>5</v>
      </c>
      <c r="F139" s="132">
        <f t="shared" si="7"/>
        <v>4</v>
      </c>
      <c r="G139" s="124" t="s">
        <v>864</v>
      </c>
      <c r="H139" s="76"/>
      <c r="I139" s="141">
        <v>3</v>
      </c>
      <c r="J139" s="142">
        <v>3</v>
      </c>
      <c r="K139" s="142"/>
      <c r="L139" s="142"/>
      <c r="M139" s="142">
        <v>5</v>
      </c>
      <c r="N139" s="142"/>
      <c r="O139" s="142"/>
      <c r="P139" s="142">
        <v>3</v>
      </c>
      <c r="Q139" s="162">
        <v>5</v>
      </c>
      <c r="R139" s="142"/>
      <c r="S139" s="142"/>
      <c r="T139" s="142">
        <v>5</v>
      </c>
    </row>
    <row r="140" spans="1:20" s="79" customFormat="1" ht="76.5" x14ac:dyDescent="0.25">
      <c r="A140" s="78" t="str">
        <f>Evaluation!A124</f>
        <v>Retrieve Assigned Tasks and Accept/Reject/Delegate</v>
      </c>
      <c r="B140" s="78" t="str">
        <f>Evaluation!B124</f>
        <v>Does the application have the ability to retrieve assigned tasks and then accept, reject, or delegate? If yes, can the user add comments? Also, can a supervisor/scheduler override acceptance/rejections, etc.?</v>
      </c>
      <c r="C140" s="78" t="str">
        <f>Evaluation!C124</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0" s="179">
        <f>Scoring!E139</f>
        <v>0.05</v>
      </c>
      <c r="E140" s="78">
        <v>5</v>
      </c>
      <c r="F140" s="132">
        <f t="shared" si="7"/>
        <v>3.1666666666666665</v>
      </c>
      <c r="G140" s="124" t="s">
        <v>865</v>
      </c>
      <c r="H140" s="76"/>
      <c r="I140" s="141">
        <v>4</v>
      </c>
      <c r="J140" s="142">
        <v>1</v>
      </c>
      <c r="K140" s="142"/>
      <c r="L140" s="142"/>
      <c r="M140" s="142">
        <v>4</v>
      </c>
      <c r="N140" s="142"/>
      <c r="O140" s="142"/>
      <c r="P140" s="142">
        <v>5</v>
      </c>
      <c r="Q140" s="162">
        <v>0</v>
      </c>
      <c r="R140" s="142"/>
      <c r="S140" s="142"/>
      <c r="T140" s="142">
        <v>5</v>
      </c>
    </row>
    <row r="141" spans="1:20" s="79" customFormat="1" ht="76.5" x14ac:dyDescent="0.25">
      <c r="A141" s="78" t="str">
        <f>Evaluation!A125</f>
        <v>Risk events</v>
      </c>
      <c r="B141" s="78" t="str">
        <f>Evaluation!B125</f>
        <v xml:space="preserve">Does the application allow the user to create realized risk events (e.g. alerts, issues) from the field?   </v>
      </c>
      <c r="C141" s="78" t="str">
        <f>Evaluation!C125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1" s="179">
        <f>Scoring!E140</f>
        <v>0.05</v>
      </c>
      <c r="E141" s="127">
        <v>5</v>
      </c>
      <c r="F141" s="132">
        <f t="shared" si="7"/>
        <v>2</v>
      </c>
      <c r="G141" s="124" t="s">
        <v>866</v>
      </c>
      <c r="H141" s="76"/>
      <c r="I141" s="141">
        <v>3</v>
      </c>
      <c r="J141" s="142">
        <v>1</v>
      </c>
      <c r="K141" s="142"/>
      <c r="L141" s="142"/>
      <c r="M141" s="142">
        <v>3</v>
      </c>
      <c r="N141" s="142"/>
      <c r="O141" s="142"/>
      <c r="P141" s="142">
        <v>0</v>
      </c>
      <c r="Q141" s="162">
        <v>0</v>
      </c>
      <c r="R141" s="142"/>
      <c r="S141" s="142"/>
      <c r="T141" s="142">
        <v>5</v>
      </c>
    </row>
    <row r="142" spans="1:20" s="79" customFormat="1" ht="76.5" x14ac:dyDescent="0.25">
      <c r="A142" s="78" t="str">
        <f>Evaluation!A126</f>
        <v>Training needs - online</v>
      </c>
      <c r="B142" s="78" t="str">
        <f>Evaluation!B126</f>
        <v>Is training available online for technicians?</v>
      </c>
      <c r="C142" s="78" t="str">
        <f>Evaluation!C126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2" s="179">
        <f>Scoring!E141</f>
        <v>0.05</v>
      </c>
      <c r="E142" s="78">
        <v>5</v>
      </c>
      <c r="F142" s="132">
        <f t="shared" si="7"/>
        <v>3.3333333333333335</v>
      </c>
      <c r="G142" s="136" t="s">
        <v>867</v>
      </c>
      <c r="H142" s="76"/>
      <c r="I142" s="141">
        <v>3</v>
      </c>
      <c r="J142" s="142">
        <v>3</v>
      </c>
      <c r="K142" s="142"/>
      <c r="L142" s="142"/>
      <c r="M142" s="142">
        <v>4</v>
      </c>
      <c r="N142" s="142"/>
      <c r="O142" s="142"/>
      <c r="P142" s="142">
        <v>3</v>
      </c>
      <c r="Q142" s="162">
        <v>4</v>
      </c>
      <c r="R142" s="142"/>
      <c r="S142" s="142"/>
      <c r="T142" s="142">
        <v>3</v>
      </c>
    </row>
    <row r="143" spans="1:20" s="79" customFormat="1" ht="76.5" x14ac:dyDescent="0.25">
      <c r="A143" s="78" t="str">
        <f>Evaluation!A127</f>
        <v>View asset, location and customer information using handheld</v>
      </c>
      <c r="B143" s="78" t="str">
        <f>Evaluation!B127</f>
        <v>Does the application have the ability to view asset, location and customer information using a handheld?</v>
      </c>
      <c r="C143" s="78" t="str">
        <f>Evaluation!C127</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3" s="179">
        <f>Scoring!E142</f>
        <v>0.05</v>
      </c>
      <c r="E143" s="127">
        <v>5</v>
      </c>
      <c r="F143" s="132">
        <f t="shared" si="7"/>
        <v>4</v>
      </c>
      <c r="G143" s="136" t="s">
        <v>868</v>
      </c>
      <c r="H143" s="76"/>
      <c r="I143" s="141">
        <v>5</v>
      </c>
      <c r="J143" s="142">
        <v>1</v>
      </c>
      <c r="K143" s="142"/>
      <c r="L143" s="142"/>
      <c r="M143" s="142">
        <v>3</v>
      </c>
      <c r="N143" s="142"/>
      <c r="O143" s="142"/>
      <c r="P143" s="142">
        <v>5</v>
      </c>
      <c r="Q143" s="162">
        <v>5</v>
      </c>
      <c r="R143" s="142"/>
      <c r="S143" s="142"/>
      <c r="T143" s="142">
        <v>5</v>
      </c>
    </row>
    <row r="144" spans="1:20" s="79" customFormat="1" ht="38.25" x14ac:dyDescent="0.25">
      <c r="A144" s="78" t="str">
        <f>Evaluation!A128</f>
        <v>GIS functionalities for Mobile</v>
      </c>
      <c r="B144" s="78" t="str">
        <f>Evaluation!B128</f>
        <v>Does the mobile application work seamlessly with GIS layers and functionality? Is the layers menu easy to find or readily available? Are layers quick(2 clicks or less) to toggle on/off or add as needed?</v>
      </c>
      <c r="C144" s="78" t="str">
        <f>Evaluation!C128</f>
        <v>5 =Yes, supported
3=Support, but not seamless/intuitive
0 =No, not supported</v>
      </c>
      <c r="D144" s="179">
        <f>Scoring!E143</f>
        <v>0.05</v>
      </c>
      <c r="E144" s="78">
        <v>5</v>
      </c>
      <c r="F144" s="132">
        <f t="shared" si="7"/>
        <v>2.6666666666666665</v>
      </c>
      <c r="G144" s="124" t="s">
        <v>869</v>
      </c>
      <c r="H144" s="76"/>
      <c r="I144" s="141">
        <v>3</v>
      </c>
      <c r="J144" s="142">
        <v>1</v>
      </c>
      <c r="K144" s="142"/>
      <c r="L144" s="142"/>
      <c r="M144" s="142">
        <v>3</v>
      </c>
      <c r="N144" s="142"/>
      <c r="O144" s="142"/>
      <c r="P144" s="142">
        <v>3</v>
      </c>
      <c r="Q144" s="162">
        <v>3</v>
      </c>
      <c r="R144" s="142"/>
      <c r="S144" s="142"/>
      <c r="T144" s="142">
        <v>3</v>
      </c>
    </row>
    <row r="145" spans="1:20" s="79" customFormat="1" ht="38.25" x14ac:dyDescent="0.25">
      <c r="A145" s="78" t="str">
        <f>Evaluation!A129</f>
        <v>GPS Tracking</v>
      </c>
      <c r="B145" s="78" t="str">
        <f>Evaluation!B129</f>
        <v>Does the application support capturing GPS locations for Field Technicians to include as part of the job?</v>
      </c>
      <c r="C145" s="78" t="str">
        <f>Evaluation!C129</f>
        <v>5 = Supported completely out of the box
3 = Supported with bit of customization and 3rd Party licenses
0 = Not supported</v>
      </c>
      <c r="D145" s="179">
        <f>Scoring!E144</f>
        <v>0.05</v>
      </c>
      <c r="E145" s="78">
        <v>5</v>
      </c>
      <c r="F145" s="132">
        <f t="shared" si="7"/>
        <v>4.333333333333333</v>
      </c>
      <c r="G145" s="124" t="s">
        <v>870</v>
      </c>
      <c r="H145" s="76"/>
      <c r="I145" s="141">
        <v>5</v>
      </c>
      <c r="J145" s="142">
        <v>1</v>
      </c>
      <c r="K145" s="142"/>
      <c r="L145" s="142"/>
      <c r="M145" s="142">
        <v>5</v>
      </c>
      <c r="N145" s="142"/>
      <c r="O145" s="142"/>
      <c r="P145" s="142">
        <v>5</v>
      </c>
      <c r="Q145" s="162">
        <v>5</v>
      </c>
      <c r="R145" s="142"/>
      <c r="S145" s="142"/>
      <c r="T145" s="142">
        <v>5</v>
      </c>
    </row>
    <row r="146" spans="1:20" s="79" customFormat="1" ht="63.75" x14ac:dyDescent="0.25">
      <c r="A146" s="78" t="str">
        <f>Evaluation!A130</f>
        <v>Real-Time Locate /Field Technician Location</v>
      </c>
      <c r="B146" s="78" t="str">
        <f>Evaluation!B130</f>
        <v>Describe the methods by which the system can gather information regarding field worker locations to create breadcrumbs. How is this information transmitted and stored? How is access to this information controlled?</v>
      </c>
      <c r="C146" s="78" t="str">
        <f>Evaluation!C130</f>
        <v>5 = Yes, real time location of field worker can be tracked
0 = No, not supported</v>
      </c>
      <c r="D146" s="179">
        <f>Scoring!E145</f>
        <v>0.05</v>
      </c>
      <c r="E146" s="78">
        <v>5</v>
      </c>
      <c r="F146" s="132">
        <f t="shared" si="7"/>
        <v>4</v>
      </c>
      <c r="G146" s="124" t="s">
        <v>871</v>
      </c>
      <c r="H146" s="76"/>
      <c r="I146" s="141">
        <v>3</v>
      </c>
      <c r="J146" s="142">
        <v>1</v>
      </c>
      <c r="K146" s="142"/>
      <c r="L146" s="142"/>
      <c r="M146" s="142">
        <v>5</v>
      </c>
      <c r="N146" s="142"/>
      <c r="O146" s="142"/>
      <c r="P146" s="142">
        <v>5</v>
      </c>
      <c r="Q146" s="162">
        <v>5</v>
      </c>
      <c r="R146" s="142"/>
      <c r="S146" s="142"/>
      <c r="T146" s="142">
        <v>5</v>
      </c>
    </row>
    <row r="147" spans="1:20" s="79" customFormat="1" ht="76.5" x14ac:dyDescent="0.25">
      <c r="A147" s="78" t="str">
        <f>Evaluation!A131</f>
        <v>View nearby jobs and their crew details</v>
      </c>
      <c r="B147" s="78" t="str">
        <f>Evaluation!B131</f>
        <v>Does the application have the ability to view nearby jobs?</v>
      </c>
      <c r="C147" s="78" t="str">
        <f>Evaluation!C131</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47" s="179">
        <f>Scoring!E146</f>
        <v>0.05</v>
      </c>
      <c r="E147" s="78">
        <v>5</v>
      </c>
      <c r="F147" s="132">
        <f t="shared" si="7"/>
        <v>3.1666666666666665</v>
      </c>
      <c r="G147" s="124" t="s">
        <v>872</v>
      </c>
      <c r="H147" s="76"/>
      <c r="I147" s="141">
        <v>3</v>
      </c>
      <c r="J147" s="142">
        <v>1</v>
      </c>
      <c r="K147" s="142"/>
      <c r="L147" s="142"/>
      <c r="M147" s="142">
        <v>4</v>
      </c>
      <c r="N147" s="142"/>
      <c r="O147" s="142"/>
      <c r="P147" s="142">
        <v>5</v>
      </c>
      <c r="Q147" s="162">
        <v>5</v>
      </c>
      <c r="R147" s="142"/>
      <c r="S147" s="142"/>
      <c r="T147" s="142">
        <v>1</v>
      </c>
    </row>
    <row r="148" spans="1:20" s="79" customFormat="1" collapsed="1" x14ac:dyDescent="0.25">
      <c r="A148" s="99" t="str">
        <f>Evaluation!A132</f>
        <v>User Experience</v>
      </c>
      <c r="B148" s="99"/>
      <c r="C148" s="99"/>
      <c r="D148" s="100">
        <f>Scoring!D147</f>
        <v>0.25</v>
      </c>
      <c r="E148" s="74"/>
      <c r="F148" s="74"/>
      <c r="G148" s="74"/>
      <c r="H148" s="75"/>
      <c r="I148" s="141"/>
      <c r="J148" s="142"/>
      <c r="K148" s="142"/>
      <c r="L148" s="142"/>
      <c r="M148" s="142"/>
      <c r="N148" s="142"/>
      <c r="O148" s="142"/>
      <c r="P148" s="142"/>
      <c r="Q148" s="161" t="s">
        <v>563</v>
      </c>
      <c r="R148" s="142"/>
      <c r="S148" s="142"/>
      <c r="T148" s="142"/>
    </row>
    <row r="149" spans="1:20" s="79" customFormat="1" ht="89.25" x14ac:dyDescent="0.25">
      <c r="A149" s="78" t="str">
        <f>Evaluation!A133</f>
        <v>Look and Feel</v>
      </c>
      <c r="B149" s="98" t="str">
        <f>Evaluation!B133</f>
        <v xml:space="preserve">Does the application provide easy access to features and functionality?  
Is the application user friendly and intuitive?
Does it take minimal clicks to navigate across the modules? </v>
      </c>
      <c r="C149" s="98" t="str">
        <f>Evaluation!C133</f>
        <v>5 = Yes, It is easy to navigate and user friendly
3 =  Some screens are user friendly, others are not
0 = Application is hard to navigate and not user friendly</v>
      </c>
      <c r="D149" s="179">
        <f>Scoring!E148</f>
        <v>0.3</v>
      </c>
      <c r="E149" s="78">
        <v>5</v>
      </c>
      <c r="F149" s="132">
        <f>AVERAGE(I149:AE149)</f>
        <v>1</v>
      </c>
      <c r="G149" s="124" t="s">
        <v>873</v>
      </c>
      <c r="H149" s="76"/>
      <c r="I149" s="141">
        <v>3</v>
      </c>
      <c r="J149" s="142">
        <v>0</v>
      </c>
      <c r="K149" s="142"/>
      <c r="L149" s="142"/>
      <c r="M149" s="142">
        <v>3</v>
      </c>
      <c r="N149" s="142"/>
      <c r="O149" s="142"/>
      <c r="P149" s="142">
        <v>0</v>
      </c>
      <c r="Q149" s="162">
        <v>0</v>
      </c>
      <c r="R149" s="142"/>
      <c r="S149" s="142"/>
      <c r="T149" s="142">
        <v>0</v>
      </c>
    </row>
    <row r="150" spans="1:20" s="79" customFormat="1" ht="51" x14ac:dyDescent="0.25">
      <c r="A150" s="78" t="str">
        <f>Evaluation!A134</f>
        <v>Interactive Map Functionality</v>
      </c>
      <c r="B150" s="98" t="str">
        <f>Evaluation!B134</f>
        <v xml:space="preserve">Does the application provide easy access to features and functionality?  
Is the application user friendly and intuitive?
Does it take minimal clicks to navigate between maps and layers? </v>
      </c>
      <c r="C150" s="98" t="str">
        <f>Evaluation!C134</f>
        <v>5 = Yes, It is easy to navigate and user friendly when viewing maps
3 =  Some screens are user friendly when viewing maps, others are not
0 = Application is hard to navigate and not user friendly</v>
      </c>
      <c r="D150" s="179">
        <f>Scoring!E149</f>
        <v>0.3</v>
      </c>
      <c r="E150" s="78">
        <v>5</v>
      </c>
      <c r="F150" s="132">
        <f>AVERAGE(I150:AE150)</f>
        <v>1.5</v>
      </c>
      <c r="G150" s="124" t="s">
        <v>874</v>
      </c>
      <c r="H150" s="76"/>
      <c r="I150" s="141">
        <v>3</v>
      </c>
      <c r="J150" s="142">
        <v>0</v>
      </c>
      <c r="K150" s="142"/>
      <c r="L150" s="142"/>
      <c r="M150" s="142">
        <v>3</v>
      </c>
      <c r="N150" s="142"/>
      <c r="O150" s="142"/>
      <c r="P150" s="142">
        <v>0</v>
      </c>
      <c r="Q150" s="162">
        <v>0</v>
      </c>
      <c r="R150" s="142"/>
      <c r="S150" s="142"/>
      <c r="T150" s="142">
        <v>3</v>
      </c>
    </row>
    <row r="151" spans="1:20" s="79" customFormat="1" ht="76.5" x14ac:dyDescent="0.25">
      <c r="A151" s="78" t="str">
        <f>Evaluation!A135</f>
        <v>Intuitive Design</v>
      </c>
      <c r="B151" s="98" t="str">
        <f>Evaluation!B135</f>
        <v>Does the application provide visibly appealing and intutive views for  planned, dispatched,  work execution status and other work management functions?</v>
      </c>
      <c r="C151" s="98" t="str">
        <f>Evaluation!C135</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1" s="179">
        <f>Scoring!E150</f>
        <v>0.3</v>
      </c>
      <c r="E151" s="78">
        <v>5</v>
      </c>
      <c r="F151" s="132">
        <f>AVERAGE(I151:AE151)</f>
        <v>1.6666666666666667</v>
      </c>
      <c r="G151" s="124" t="s">
        <v>875</v>
      </c>
      <c r="H151" s="76"/>
      <c r="I151" s="141">
        <v>3</v>
      </c>
      <c r="J151" s="142">
        <v>1</v>
      </c>
      <c r="K151" s="142"/>
      <c r="L151" s="142"/>
      <c r="M151" s="142">
        <v>2</v>
      </c>
      <c r="N151" s="142"/>
      <c r="O151" s="142"/>
      <c r="P151" s="142">
        <v>0</v>
      </c>
      <c r="Q151" s="162">
        <v>1</v>
      </c>
      <c r="R151" s="142"/>
      <c r="S151" s="142"/>
      <c r="T151" s="142">
        <v>3</v>
      </c>
    </row>
    <row r="152" spans="1:20" s="79" customFormat="1" ht="76.5" x14ac:dyDescent="0.25">
      <c r="A152" s="78" t="str">
        <f>Evaluation!A136</f>
        <v>Customization and personalization</v>
      </c>
      <c r="B152" s="98" t="str">
        <f>Evaluation!B136</f>
        <v>Does application support personalization or customization for users; such as: layout of menus, bookmarking favorites etc.?</v>
      </c>
      <c r="C152" s="98" t="str">
        <f>Evaluation!C136</f>
        <v>5 = Supported as Delivered out-of-the-box
4 = Configuration-Simple/Work Around-Simple ( Effort 1 PDS)
3 = Configuration-Complex/Work Around-Complex ( Effort 3 PDS)
2 = Customization-Simple/Modification-Simple ( Effort 7 to 15 Person Day)
1 = Customization-Complex /Development-New ( Effort &gt;15 Person Days)
0 = Not Supported</v>
      </c>
      <c r="D152" s="179">
        <f>Scoring!E151</f>
        <v>0.1</v>
      </c>
      <c r="E152" s="78">
        <v>5</v>
      </c>
      <c r="F152" s="132">
        <f t="shared" ref="F152:F156" si="8">AVERAGE(I152:AE152)</f>
        <v>1.6666666666666667</v>
      </c>
      <c r="G152" s="124" t="s">
        <v>876</v>
      </c>
      <c r="H152" s="76"/>
      <c r="I152" s="141">
        <v>3</v>
      </c>
      <c r="J152" s="142">
        <v>1</v>
      </c>
      <c r="K152" s="142"/>
      <c r="L152" s="142"/>
      <c r="M152" s="142">
        <v>4</v>
      </c>
      <c r="N152" s="142"/>
      <c r="O152" s="142"/>
      <c r="P152" s="142">
        <v>0</v>
      </c>
      <c r="Q152" s="162">
        <v>1</v>
      </c>
      <c r="R152" s="142"/>
      <c r="S152" s="142"/>
      <c r="T152" s="142">
        <v>1</v>
      </c>
    </row>
    <row r="153" spans="1:20" s="79" customFormat="1" collapsed="1" x14ac:dyDescent="0.25">
      <c r="A153" s="74" t="str">
        <f>Evaluation!A137</f>
        <v>Reporting /Analytics Capability</v>
      </c>
      <c r="B153" s="74"/>
      <c r="C153" s="74"/>
      <c r="D153" s="67">
        <f>Scoring!D152</f>
        <v>0.1</v>
      </c>
      <c r="E153" s="75"/>
      <c r="F153" s="75"/>
      <c r="G153" s="120"/>
      <c r="H153" s="75"/>
      <c r="I153" s="141"/>
      <c r="J153" s="142"/>
      <c r="K153" s="142"/>
      <c r="L153" s="142"/>
      <c r="M153" s="142"/>
      <c r="N153" s="142"/>
      <c r="O153" s="142"/>
      <c r="P153" s="142"/>
      <c r="Q153" s="161" t="s">
        <v>563</v>
      </c>
      <c r="R153" s="142"/>
      <c r="S153" s="142"/>
      <c r="T153" s="142"/>
    </row>
    <row r="154" spans="1:20" s="79" customFormat="1" ht="51" x14ac:dyDescent="0.25">
      <c r="A154" s="78" t="str">
        <f>Evaluation!A138</f>
        <v>Reporting Options</v>
      </c>
      <c r="B154" s="78" t="str">
        <f>Evaluation!B138</f>
        <v>Does the application provide reporting options for tabular, graphical and spatial format?</v>
      </c>
      <c r="C154" s="78" t="str">
        <f>Evaluation!C138</f>
        <v>5 = Reporting tool bundled with all Reporting options
3 = Reporting tool bundled with limited Reporting options
2 = Need additional tool/license enablement
0 = Not supported, need enterprise level reporting option</v>
      </c>
      <c r="D154" s="179">
        <f>Scoring!E153</f>
        <v>0.25</v>
      </c>
      <c r="E154" s="78">
        <v>5</v>
      </c>
      <c r="F154" s="132">
        <f t="shared" si="8"/>
        <v>1.6666666666666667</v>
      </c>
      <c r="G154" s="124" t="s">
        <v>877</v>
      </c>
      <c r="H154" s="77"/>
      <c r="I154" s="141">
        <v>3</v>
      </c>
      <c r="J154" s="142">
        <v>1</v>
      </c>
      <c r="K154" s="142"/>
      <c r="L154" s="142"/>
      <c r="M154" s="142">
        <v>3</v>
      </c>
      <c r="N154" s="142"/>
      <c r="O154" s="142"/>
      <c r="P154" s="142">
        <v>0</v>
      </c>
      <c r="Q154" s="162">
        <v>0</v>
      </c>
      <c r="R154" s="142"/>
      <c r="S154" s="142"/>
      <c r="T154" s="142">
        <v>3</v>
      </c>
    </row>
    <row r="155" spans="1:20" s="79" customFormat="1" ht="51" x14ac:dyDescent="0.25">
      <c r="A155" s="78" t="str">
        <f>Evaluation!A139</f>
        <v>Ad Hoc Reporting Capability</v>
      </c>
      <c r="B155" s="78" t="str">
        <f>Evaluation!B139</f>
        <v xml:space="preserve">Does the reporting tool have adhoc reporting capability? 
Does the application support creating user configurable dashboards /trending reports? </v>
      </c>
      <c r="C155" s="78" t="str">
        <f>Evaluation!C139</f>
        <v>5 = Support adhoc reporting fully through configuration
2 = Tool with limited adhoc reporting capability 
0 = Not supported</v>
      </c>
      <c r="D155" s="179">
        <f>Scoring!E154</f>
        <v>0.25</v>
      </c>
      <c r="E155" s="78">
        <v>5</v>
      </c>
      <c r="F155" s="132">
        <f t="shared" si="8"/>
        <v>1.6666666666666667</v>
      </c>
      <c r="G155" s="124" t="s">
        <v>878</v>
      </c>
      <c r="H155" s="77"/>
      <c r="I155" s="141">
        <v>2</v>
      </c>
      <c r="J155" s="142">
        <v>1</v>
      </c>
      <c r="K155" s="142"/>
      <c r="L155" s="142"/>
      <c r="M155" s="142">
        <v>2</v>
      </c>
      <c r="N155" s="142"/>
      <c r="O155" s="142"/>
      <c r="P155" s="142">
        <v>0</v>
      </c>
      <c r="Q155" s="162">
        <v>0</v>
      </c>
      <c r="R155" s="142"/>
      <c r="S155" s="142"/>
      <c r="T155" s="142">
        <v>5</v>
      </c>
    </row>
    <row r="156" spans="1:20" s="79" customFormat="1" ht="153" x14ac:dyDescent="0.25">
      <c r="A156" s="78" t="str">
        <f>Evaluation!A140</f>
        <v>Dashboards</v>
      </c>
      <c r="B156" s="78" t="str">
        <f>Evaluation!B140</f>
        <v>Does the application support the ability to provide role based dashboards?
Does it provide drill down capability across dashboards?  Please respond based on below options  listed:
1. Dashboards can  be configured by business users themselves  with UI driven drag &amp; drop techniques (technical know how is not required)  
2. Dashboards can be configured by business user admin groups, who can get it configured with minimal technical know how
3. Comprehensive dash boards can be developed from scratch by core technical developers by writing code &amp; published for end user consumption</v>
      </c>
      <c r="C156" s="78" t="str">
        <f>Evaluation!C140</f>
        <v>5= Yes, supports options 1,2 and 3
3= Yes, supports options 2 and 3
2= Yes, supports only option 3
0 = Not supported</v>
      </c>
      <c r="D156" s="179">
        <f>Scoring!E155</f>
        <v>0.5</v>
      </c>
      <c r="E156" s="127">
        <v>5</v>
      </c>
      <c r="F156" s="132">
        <f t="shared" si="8"/>
        <v>0.83333333333333337</v>
      </c>
      <c r="G156" s="124" t="s">
        <v>879</v>
      </c>
      <c r="H156" s="72"/>
      <c r="I156" s="141">
        <v>2</v>
      </c>
      <c r="J156" s="142">
        <v>1</v>
      </c>
      <c r="K156" s="142"/>
      <c r="L156" s="142"/>
      <c r="M156" s="142">
        <v>2</v>
      </c>
      <c r="N156" s="142"/>
      <c r="O156" s="142"/>
      <c r="P156" s="142">
        <v>0</v>
      </c>
      <c r="Q156" s="162">
        <v>0</v>
      </c>
      <c r="R156" s="142"/>
      <c r="S156" s="142"/>
      <c r="T156" s="142">
        <v>0</v>
      </c>
    </row>
  </sheetData>
  <conditionalFormatting sqref="E29 E44 E58:E59 B23:C29 E63">
    <cfRule type="expression" dxfId="519" priority="202" stopIfTrue="1">
      <formula>LEN(#REF!)=0</formula>
    </cfRule>
  </conditionalFormatting>
  <conditionalFormatting sqref="H35">
    <cfRule type="expression" dxfId="518" priority="201" stopIfTrue="1">
      <formula>LEN(#REF!)=0</formula>
    </cfRule>
  </conditionalFormatting>
  <conditionalFormatting sqref="H23:H24">
    <cfRule type="expression" dxfId="517" priority="223" stopIfTrue="1">
      <formula>LEN(#REF!)=0</formula>
    </cfRule>
  </conditionalFormatting>
  <conditionalFormatting sqref="H24">
    <cfRule type="expression" dxfId="516" priority="224" stopIfTrue="1">
      <formula>LEN(#REF!)=0</formula>
    </cfRule>
  </conditionalFormatting>
  <conditionalFormatting sqref="H23">
    <cfRule type="expression" dxfId="515" priority="225" stopIfTrue="1">
      <formula>LEN(#REF!)=0</formula>
    </cfRule>
  </conditionalFormatting>
  <conditionalFormatting sqref="H27:H28 A47:D50 A52:C56 A100:A105 B99:D106 A107:D108 B110:C114 A111:A114 D111:D114 A116:D122 A124:D128 A130:D156">
    <cfRule type="expression" dxfId="514" priority="222" stopIfTrue="1">
      <formula>LEN(#REF!)=0</formula>
    </cfRule>
  </conditionalFormatting>
  <conditionalFormatting sqref="H27:H28">
    <cfRule type="expression" dxfId="513" priority="226" stopIfTrue="1">
      <formula>LEN(#REF!)=0</formula>
    </cfRule>
  </conditionalFormatting>
  <conditionalFormatting sqref="G29:H29">
    <cfRule type="expression" dxfId="512" priority="220" stopIfTrue="1">
      <formula>LEN(#REF!)=0</formula>
    </cfRule>
  </conditionalFormatting>
  <conditionalFormatting sqref="G29:H29">
    <cfRule type="expression" dxfId="511" priority="221" stopIfTrue="1">
      <formula>LEN(#REF!)=0</formula>
    </cfRule>
  </conditionalFormatting>
  <conditionalFormatting sqref="H26">
    <cfRule type="expression" dxfId="510" priority="216" stopIfTrue="1">
      <formula>LEN(#REF!)=0</formula>
    </cfRule>
  </conditionalFormatting>
  <conditionalFormatting sqref="H31">
    <cfRule type="expression" dxfId="509" priority="214" stopIfTrue="1">
      <formula>LEN(#REF!)=0</formula>
    </cfRule>
  </conditionalFormatting>
  <conditionalFormatting sqref="H25">
    <cfRule type="expression" dxfId="508" priority="218" stopIfTrue="1">
      <formula>LEN(#REF!)=0</formula>
    </cfRule>
  </conditionalFormatting>
  <conditionalFormatting sqref="H25">
    <cfRule type="expression" dxfId="507" priority="219" stopIfTrue="1">
      <formula>LEN(#REF!)=0</formula>
    </cfRule>
  </conditionalFormatting>
  <conditionalFormatting sqref="H26">
    <cfRule type="expression" dxfId="506" priority="217" stopIfTrue="1">
      <formula>LEN(#REF!)=0</formula>
    </cfRule>
  </conditionalFormatting>
  <conditionalFormatting sqref="H31">
    <cfRule type="expression" dxfId="505" priority="215" stopIfTrue="1">
      <formula>LEN(#REF!)=0</formula>
    </cfRule>
  </conditionalFormatting>
  <conditionalFormatting sqref="H32:H34">
    <cfRule type="expression" dxfId="504" priority="212" stopIfTrue="1">
      <formula>LEN(#REF!)=0</formula>
    </cfRule>
  </conditionalFormatting>
  <conditionalFormatting sqref="H32:H34">
    <cfRule type="expression" dxfId="503" priority="213" stopIfTrue="1">
      <formula>LEN(#REF!)=0</formula>
    </cfRule>
  </conditionalFormatting>
  <conditionalFormatting sqref="H35">
    <cfRule type="expression" dxfId="502" priority="211" stopIfTrue="1">
      <formula>LEN(#REF!)=0</formula>
    </cfRule>
  </conditionalFormatting>
  <conditionalFormatting sqref="H37">
    <cfRule type="expression" dxfId="501" priority="209" stopIfTrue="1">
      <formula>LEN(#REF!)=0</formula>
    </cfRule>
  </conditionalFormatting>
  <conditionalFormatting sqref="H37">
    <cfRule type="expression" dxfId="500" priority="210" stopIfTrue="1">
      <formula>LEN(#REF!)=0</formula>
    </cfRule>
  </conditionalFormatting>
  <conditionalFormatting sqref="H38">
    <cfRule type="expression" dxfId="499" priority="207" stopIfTrue="1">
      <formula>LEN(#REF!)=0</formula>
    </cfRule>
  </conditionalFormatting>
  <conditionalFormatting sqref="H38">
    <cfRule type="expression" dxfId="498" priority="208" stopIfTrue="1">
      <formula>LEN(#REF!)=0</formula>
    </cfRule>
  </conditionalFormatting>
  <conditionalFormatting sqref="H39:H41">
    <cfRule type="expression" dxfId="497" priority="205" stopIfTrue="1">
      <formula>LEN(#REF!)=0</formula>
    </cfRule>
  </conditionalFormatting>
  <conditionalFormatting sqref="H39:H41">
    <cfRule type="expression" dxfId="496" priority="206" stopIfTrue="1">
      <formula>LEN(#REF!)=0</formula>
    </cfRule>
  </conditionalFormatting>
  <conditionalFormatting sqref="G44:H44 H42:H43">
    <cfRule type="expression" dxfId="495" priority="203" stopIfTrue="1">
      <formula>LEN(#REF!)=0</formula>
    </cfRule>
  </conditionalFormatting>
  <conditionalFormatting sqref="G44:H44 H42:H43">
    <cfRule type="expression" dxfId="494" priority="204" stopIfTrue="1">
      <formula>LEN(#REF!)=0</formula>
    </cfRule>
  </conditionalFormatting>
  <conditionalFormatting sqref="A23:A29">
    <cfRule type="expression" dxfId="493" priority="200" stopIfTrue="1">
      <formula>LEN(#REF!)=0</formula>
    </cfRule>
  </conditionalFormatting>
  <conditionalFormatting sqref="B37:C44">
    <cfRule type="expression" dxfId="492" priority="187" stopIfTrue="1">
      <formula>LEN(#REF!)=0</formula>
    </cfRule>
  </conditionalFormatting>
  <conditionalFormatting sqref="B31:C35">
    <cfRule type="expression" dxfId="491" priority="188" stopIfTrue="1">
      <formula>LEN(#REF!)=0</formula>
    </cfRule>
  </conditionalFormatting>
  <conditionalFormatting sqref="B154:C156">
    <cfRule type="expression" dxfId="490" priority="185" stopIfTrue="1">
      <formula>LEN(#REF!)=0</formula>
    </cfRule>
  </conditionalFormatting>
  <conditionalFormatting sqref="B87:C90">
    <cfRule type="expression" dxfId="489" priority="186" stopIfTrue="1">
      <formula>LEN(#REF!)=0</formula>
    </cfRule>
  </conditionalFormatting>
  <conditionalFormatting sqref="D57 D23:D29 D37:D44">
    <cfRule type="expression" dxfId="488" priority="183" stopIfTrue="1">
      <formula>LEN(#REF!)=0</formula>
    </cfRule>
  </conditionalFormatting>
  <conditionalFormatting sqref="D51 D31:D35">
    <cfRule type="expression" dxfId="487" priority="182" stopIfTrue="1">
      <formula>LEN(#REF!)=0</formula>
    </cfRule>
  </conditionalFormatting>
  <conditionalFormatting sqref="D91">
    <cfRule type="expression" dxfId="486" priority="184" stopIfTrue="1">
      <formula>LEN(#REF!)=0</formula>
    </cfRule>
  </conditionalFormatting>
  <conditionalFormatting sqref="D46">
    <cfRule type="expression" dxfId="485" priority="181" stopIfTrue="1">
      <formula>LEN(#REF!)=0</formula>
    </cfRule>
  </conditionalFormatting>
  <conditionalFormatting sqref="D21">
    <cfRule type="expression" dxfId="484" priority="180" stopIfTrue="1">
      <formula>LEN(#REF!)=0</formula>
    </cfRule>
  </conditionalFormatting>
  <conditionalFormatting sqref="D52:D56">
    <cfRule type="expression" dxfId="483" priority="179" stopIfTrue="1">
      <formula>LEN(#REF!)=0</formula>
    </cfRule>
  </conditionalFormatting>
  <conditionalFormatting sqref="D153:D156">
    <cfRule type="expression" dxfId="482" priority="174" stopIfTrue="1">
      <formula>LEN(#REF!)=0</formula>
    </cfRule>
  </conditionalFormatting>
  <conditionalFormatting sqref="D58:D76">
    <cfRule type="expression" dxfId="481" priority="178" stopIfTrue="1">
      <formula>LEN(#REF!)=0</formula>
    </cfRule>
  </conditionalFormatting>
  <conditionalFormatting sqref="D77">
    <cfRule type="expression" dxfId="480" priority="177" stopIfTrue="1">
      <formula>LEN(#REF!)=0</formula>
    </cfRule>
  </conditionalFormatting>
  <conditionalFormatting sqref="D87:D90">
    <cfRule type="expression" dxfId="479" priority="176" stopIfTrue="1">
      <formula>LEN(#REF!)=0</formula>
    </cfRule>
  </conditionalFormatting>
  <conditionalFormatting sqref="D86">
    <cfRule type="expression" dxfId="478" priority="175" stopIfTrue="1">
      <formula>LEN(#REF!)=0</formula>
    </cfRule>
  </conditionalFormatting>
  <conditionalFormatting sqref="D110">
    <cfRule type="expression" dxfId="477" priority="173" stopIfTrue="1">
      <formula>LEN(#REF!)=0</formula>
    </cfRule>
  </conditionalFormatting>
  <conditionalFormatting sqref="A92:A98">
    <cfRule type="expression" dxfId="476" priority="143" stopIfTrue="1">
      <formula>LEN(#REF!)=0</formula>
    </cfRule>
  </conditionalFormatting>
  <conditionalFormatting sqref="G16:H17">
    <cfRule type="expression" dxfId="475" priority="141" stopIfTrue="1">
      <formula>LEN(#REF!)=0</formula>
    </cfRule>
  </conditionalFormatting>
  <conditionalFormatting sqref="D109">
    <cfRule type="expression" dxfId="474" priority="166" stopIfTrue="1">
      <formula>LEN(#REF!)=0</formula>
    </cfRule>
  </conditionalFormatting>
  <conditionalFormatting sqref="A154:A156 A31:A35 A37:A44 A58:C76 A87:A90">
    <cfRule type="expression" dxfId="473" priority="168" stopIfTrue="1">
      <formula>LEN(#REF!)=0</formula>
    </cfRule>
  </conditionalFormatting>
  <conditionalFormatting sqref="D45">
    <cfRule type="expression" dxfId="472" priority="167" stopIfTrue="1">
      <formula>LEN(#REF!)=0</formula>
    </cfRule>
  </conditionalFormatting>
  <conditionalFormatting sqref="D115">
    <cfRule type="expression" dxfId="471" priority="163" stopIfTrue="1">
      <formula>LEN(#REF!)=0</formula>
    </cfRule>
  </conditionalFormatting>
  <conditionalFormatting sqref="A110">
    <cfRule type="expression" dxfId="470" priority="165" stopIfTrue="1">
      <formula>LEN(#REF!)=0</formula>
    </cfRule>
  </conditionalFormatting>
  <conditionalFormatting sqref="B115:C115">
    <cfRule type="expression" dxfId="469" priority="164" stopIfTrue="1">
      <formula>LEN(#REF!)=0</formula>
    </cfRule>
  </conditionalFormatting>
  <conditionalFormatting sqref="A115">
    <cfRule type="expression" dxfId="468" priority="162" stopIfTrue="1">
      <formula>LEN(#REF!)=0</formula>
    </cfRule>
  </conditionalFormatting>
  <conditionalFormatting sqref="B123:C123">
    <cfRule type="expression" dxfId="467" priority="161" stopIfTrue="1">
      <formula>LEN(#REF!)=0</formula>
    </cfRule>
  </conditionalFormatting>
  <conditionalFormatting sqref="D123">
    <cfRule type="expression" dxfId="466" priority="160" stopIfTrue="1">
      <formula>LEN(#REF!)=0</formula>
    </cfRule>
  </conditionalFormatting>
  <conditionalFormatting sqref="A123">
    <cfRule type="expression" dxfId="465" priority="159" stopIfTrue="1">
      <formula>LEN(#REF!)=0</formula>
    </cfRule>
  </conditionalFormatting>
  <conditionalFormatting sqref="B129:C129">
    <cfRule type="expression" dxfId="464" priority="158" stopIfTrue="1">
      <formula>LEN(#REF!)=0</formula>
    </cfRule>
  </conditionalFormatting>
  <conditionalFormatting sqref="D129">
    <cfRule type="expression" dxfId="463" priority="157" stopIfTrue="1">
      <formula>LEN(#REF!)=0</formula>
    </cfRule>
  </conditionalFormatting>
  <conditionalFormatting sqref="A129">
    <cfRule type="expression" dxfId="462" priority="156" stopIfTrue="1">
      <formula>LEN(#REF!)=0</formula>
    </cfRule>
  </conditionalFormatting>
  <conditionalFormatting sqref="A148">
    <cfRule type="expression" dxfId="461" priority="151" stopIfTrue="1">
      <formula>LEN(#REF!)=0</formula>
    </cfRule>
  </conditionalFormatting>
  <conditionalFormatting sqref="A106">
    <cfRule type="expression" dxfId="460" priority="149" stopIfTrue="1">
      <formula>LEN(#REF!)=0</formula>
    </cfRule>
  </conditionalFormatting>
  <conditionalFormatting sqref="A78:A85">
    <cfRule type="expression" dxfId="459" priority="146" stopIfTrue="1">
      <formula>LEN(#REF!)=0</formula>
    </cfRule>
  </conditionalFormatting>
  <conditionalFormatting sqref="G23">
    <cfRule type="expression" dxfId="458" priority="126" stopIfTrue="1">
      <formula>LEN(#REF!)=0</formula>
    </cfRule>
  </conditionalFormatting>
  <conditionalFormatting sqref="G24">
    <cfRule type="expression" dxfId="457" priority="124" stopIfTrue="1">
      <formula>LEN(#REF!)=0</formula>
    </cfRule>
  </conditionalFormatting>
  <conditionalFormatting sqref="A99">
    <cfRule type="expression" dxfId="456" priority="150" stopIfTrue="1">
      <formula>LEN(#REF!)=0</formula>
    </cfRule>
  </conditionalFormatting>
  <conditionalFormatting sqref="B78:C85">
    <cfRule type="expression" dxfId="455" priority="148" stopIfTrue="1">
      <formula>LEN(#REF!)=0</formula>
    </cfRule>
  </conditionalFormatting>
  <conditionalFormatting sqref="B92:C98">
    <cfRule type="expression" dxfId="454" priority="145" stopIfTrue="1">
      <formula>LEN(#REF!)=0</formula>
    </cfRule>
  </conditionalFormatting>
  <conditionalFormatting sqref="D78:D85">
    <cfRule type="expression" dxfId="453" priority="147" stopIfTrue="1">
      <formula>LEN(#REF!)=0</formula>
    </cfRule>
  </conditionalFormatting>
  <conditionalFormatting sqref="D92:D98">
    <cfRule type="expression" dxfId="452" priority="144" stopIfTrue="1">
      <formula>LEN(#REF!)=0</formula>
    </cfRule>
  </conditionalFormatting>
  <conditionalFormatting sqref="E16:E17">
    <cfRule type="expression" dxfId="451" priority="140" stopIfTrue="1">
      <formula>LEN(#REF!)=0</formula>
    </cfRule>
  </conditionalFormatting>
  <conditionalFormatting sqref="G16:H17">
    <cfRule type="expression" dxfId="450" priority="142" stopIfTrue="1">
      <formula>LEN(#REF!)=0</formula>
    </cfRule>
  </conditionalFormatting>
  <conditionalFormatting sqref="A16:C17">
    <cfRule type="expression" dxfId="449" priority="139" stopIfTrue="1">
      <formula>LEN(#REF!)=0</formula>
    </cfRule>
  </conditionalFormatting>
  <conditionalFormatting sqref="F16:F17">
    <cfRule type="expression" dxfId="448" priority="138" stopIfTrue="1">
      <formula>LEN(#REF!)=0</formula>
    </cfRule>
  </conditionalFormatting>
  <conditionalFormatting sqref="E19:E20 B19:C20">
    <cfRule type="expression" dxfId="447" priority="135" stopIfTrue="1">
      <formula>LEN(#REF!)=0</formula>
    </cfRule>
  </conditionalFormatting>
  <conditionalFormatting sqref="G19:H20">
    <cfRule type="expression" dxfId="446" priority="136" stopIfTrue="1">
      <formula>LEN(#REF!)=0</formula>
    </cfRule>
  </conditionalFormatting>
  <conditionalFormatting sqref="G19:H20">
    <cfRule type="expression" dxfId="445" priority="137" stopIfTrue="1">
      <formula>LEN(#REF!)=0</formula>
    </cfRule>
  </conditionalFormatting>
  <conditionalFormatting sqref="A19:A20">
    <cfRule type="expression" dxfId="444" priority="134" stopIfTrue="1">
      <formula>LEN(#REF!)=0</formula>
    </cfRule>
  </conditionalFormatting>
  <conditionalFormatting sqref="F19:F20">
    <cfRule type="expression" dxfId="443" priority="133" stopIfTrue="1">
      <formula>LEN(#REF!)=0</formula>
    </cfRule>
  </conditionalFormatting>
  <conditionalFormatting sqref="D14">
    <cfRule type="expression" dxfId="442" priority="132" stopIfTrue="1">
      <formula>LEN(#REF!)=0</formula>
    </cfRule>
  </conditionalFormatting>
  <conditionalFormatting sqref="D16:D17">
    <cfRule type="expression" dxfId="441" priority="131" stopIfTrue="1">
      <formula>LEN(#REF!)=0</formula>
    </cfRule>
  </conditionalFormatting>
  <conditionalFormatting sqref="D19:D20">
    <cfRule type="expression" dxfId="440" priority="130" stopIfTrue="1">
      <formula>LEN(#REF!)=0</formula>
    </cfRule>
  </conditionalFormatting>
  <conditionalFormatting sqref="E23:E28">
    <cfRule type="expression" dxfId="439" priority="129" stopIfTrue="1">
      <formula>LEN(#REF!)=0</formula>
    </cfRule>
  </conditionalFormatting>
  <conditionalFormatting sqref="G25:G27">
    <cfRule type="expression" dxfId="438" priority="128" stopIfTrue="1">
      <formula>LEN(#REF!)=0</formula>
    </cfRule>
  </conditionalFormatting>
  <conditionalFormatting sqref="G23">
    <cfRule type="expression" dxfId="437" priority="127" stopIfTrue="1">
      <formula>LEN(#REF!)=0</formula>
    </cfRule>
  </conditionalFormatting>
  <conditionalFormatting sqref="G24">
    <cfRule type="expression" dxfId="436" priority="125" stopIfTrue="1">
      <formula>LEN(#REF!)=0</formula>
    </cfRule>
  </conditionalFormatting>
  <conditionalFormatting sqref="G28">
    <cfRule type="expression" dxfId="435" priority="123" stopIfTrue="1">
      <formula>LEN(#REF!)=0</formula>
    </cfRule>
  </conditionalFormatting>
  <conditionalFormatting sqref="E31:E35 E37:E43">
    <cfRule type="expression" dxfId="434" priority="122" stopIfTrue="1">
      <formula>LEN(#REF!)=0</formula>
    </cfRule>
  </conditionalFormatting>
  <conditionalFormatting sqref="G37:G43 G31:G32 G34:G35">
    <cfRule type="expression" dxfId="433" priority="121" stopIfTrue="1">
      <formula>LEN(#REF!)=0</formula>
    </cfRule>
  </conditionalFormatting>
  <conditionalFormatting sqref="G35">
    <cfRule type="expression" dxfId="432" priority="120" stopIfTrue="1">
      <formula>LEN(#REF!)=0</formula>
    </cfRule>
  </conditionalFormatting>
  <conditionalFormatting sqref="G33">
    <cfRule type="expression" dxfId="431" priority="119" stopIfTrue="1">
      <formula>LEN(#REF!)=0</formula>
    </cfRule>
  </conditionalFormatting>
  <conditionalFormatting sqref="E52:E56">
    <cfRule type="expression" dxfId="430" priority="118" stopIfTrue="1">
      <formula>LEN(#REF!)=0</formula>
    </cfRule>
  </conditionalFormatting>
  <conditionalFormatting sqref="E48">
    <cfRule type="expression" dxfId="429" priority="117" stopIfTrue="1">
      <formula>LEN(#REF!)=0</formula>
    </cfRule>
  </conditionalFormatting>
  <conditionalFormatting sqref="E49">
    <cfRule type="expression" dxfId="428" priority="116" stopIfTrue="1">
      <formula>LEN(#REF!)=0</formula>
    </cfRule>
  </conditionalFormatting>
  <conditionalFormatting sqref="E50">
    <cfRule type="expression" dxfId="427" priority="115" stopIfTrue="1">
      <formula>LEN(#REF!)=0</formula>
    </cfRule>
  </conditionalFormatting>
  <conditionalFormatting sqref="E47">
    <cfRule type="expression" dxfId="426" priority="114" stopIfTrue="1">
      <formula>LEN(#REF!)=0</formula>
    </cfRule>
  </conditionalFormatting>
  <conditionalFormatting sqref="E60">
    <cfRule type="expression" dxfId="425" priority="113" stopIfTrue="1">
      <formula>LEN(#REF!)=0</formula>
    </cfRule>
  </conditionalFormatting>
  <conditionalFormatting sqref="E61:E62">
    <cfRule type="expression" dxfId="424" priority="112" stopIfTrue="1">
      <formula>LEN(#REF!)=0</formula>
    </cfRule>
  </conditionalFormatting>
  <conditionalFormatting sqref="E93 E107:E108 E79:E85 E100:E105 E153:F153">
    <cfRule type="expression" dxfId="423" priority="111" stopIfTrue="1">
      <formula>LEN(#REF!)=0</formula>
    </cfRule>
  </conditionalFormatting>
  <conditionalFormatting sqref="E129">
    <cfRule type="expression" dxfId="422" priority="110" stopIfTrue="1">
      <formula>LEN(#REF!)=0</formula>
    </cfRule>
  </conditionalFormatting>
  <conditionalFormatting sqref="E123">
    <cfRule type="expression" dxfId="421" priority="109" stopIfTrue="1">
      <formula>LEN(#REF!)=0</formula>
    </cfRule>
  </conditionalFormatting>
  <conditionalFormatting sqref="E115">
    <cfRule type="expression" dxfId="420" priority="108" stopIfTrue="1">
      <formula>LEN(#REF!)=0</formula>
    </cfRule>
  </conditionalFormatting>
  <conditionalFormatting sqref="E110:F110">
    <cfRule type="expression" dxfId="419" priority="107" stopIfTrue="1">
      <formula>LEN(#REF!)=0</formula>
    </cfRule>
  </conditionalFormatting>
  <conditionalFormatting sqref="E78">
    <cfRule type="expression" dxfId="418" priority="106" stopIfTrue="1">
      <formula>LEN(#REF!)=0</formula>
    </cfRule>
  </conditionalFormatting>
  <conditionalFormatting sqref="E64">
    <cfRule type="expression" dxfId="417" priority="105" stopIfTrue="1">
      <formula>LEN(#REF!)=0</formula>
    </cfRule>
  </conditionalFormatting>
  <conditionalFormatting sqref="E65">
    <cfRule type="expression" dxfId="416" priority="104" stopIfTrue="1">
      <formula>LEN(#REF!)=0</formula>
    </cfRule>
  </conditionalFormatting>
  <conditionalFormatting sqref="E66">
    <cfRule type="expression" dxfId="415" priority="103" stopIfTrue="1">
      <formula>LEN(#REF!)=0</formula>
    </cfRule>
  </conditionalFormatting>
  <conditionalFormatting sqref="E67">
    <cfRule type="expression" dxfId="414" priority="102" stopIfTrue="1">
      <formula>LEN(#REF!)=0</formula>
    </cfRule>
  </conditionalFormatting>
  <conditionalFormatting sqref="E68">
    <cfRule type="expression" dxfId="413" priority="101" stopIfTrue="1">
      <formula>LEN(#REF!)=0</formula>
    </cfRule>
  </conditionalFormatting>
  <conditionalFormatting sqref="E69">
    <cfRule type="expression" dxfId="412" priority="100" stopIfTrue="1">
      <formula>LEN(#REF!)=0</formula>
    </cfRule>
  </conditionalFormatting>
  <conditionalFormatting sqref="E70:E73">
    <cfRule type="expression" dxfId="411" priority="99" stopIfTrue="1">
      <formula>LEN(#REF!)=0</formula>
    </cfRule>
  </conditionalFormatting>
  <conditionalFormatting sqref="E74:E76">
    <cfRule type="expression" dxfId="410" priority="98" stopIfTrue="1">
      <formula>LEN(#REF!)=0</formula>
    </cfRule>
  </conditionalFormatting>
  <conditionalFormatting sqref="E87:E90">
    <cfRule type="expression" dxfId="409" priority="97" stopIfTrue="1">
      <formula>LEN(#REF!)=0</formula>
    </cfRule>
  </conditionalFormatting>
  <conditionalFormatting sqref="E92">
    <cfRule type="expression" dxfId="408" priority="96" stopIfTrue="1">
      <formula>LEN(#REF!)=0</formula>
    </cfRule>
  </conditionalFormatting>
  <conditionalFormatting sqref="E94">
    <cfRule type="expression" dxfId="407" priority="95" stopIfTrue="1">
      <formula>LEN(#REF!)=0</formula>
    </cfRule>
  </conditionalFormatting>
  <conditionalFormatting sqref="E95">
    <cfRule type="expression" dxfId="406" priority="94" stopIfTrue="1">
      <formula>LEN(#REF!)=0</formula>
    </cfRule>
  </conditionalFormatting>
  <conditionalFormatting sqref="E96:E98">
    <cfRule type="expression" dxfId="405" priority="93" stopIfTrue="1">
      <formula>LEN(#REF!)=0</formula>
    </cfRule>
  </conditionalFormatting>
  <conditionalFormatting sqref="E112:E113">
    <cfRule type="expression" dxfId="404" priority="92" stopIfTrue="1">
      <formula>LEN(#REF!)=0</formula>
    </cfRule>
  </conditionalFormatting>
  <conditionalFormatting sqref="E116:E120">
    <cfRule type="expression" dxfId="403" priority="91" stopIfTrue="1">
      <formula>LEN(#REF!)=0</formula>
    </cfRule>
  </conditionalFormatting>
  <conditionalFormatting sqref="E121:E122">
    <cfRule type="expression" dxfId="402" priority="90" stopIfTrue="1">
      <formula>LEN(#REF!)=0</formula>
    </cfRule>
  </conditionalFormatting>
  <conditionalFormatting sqref="E124:E126">
    <cfRule type="expression" dxfId="401" priority="89" stopIfTrue="1">
      <formula>LEN(#REF!)=0</formula>
    </cfRule>
  </conditionalFormatting>
  <conditionalFormatting sqref="E127:E128">
    <cfRule type="expression" dxfId="400" priority="88" stopIfTrue="1">
      <formula>LEN(#REF!)=0</formula>
    </cfRule>
  </conditionalFormatting>
  <conditionalFormatting sqref="E130:E134">
    <cfRule type="expression" dxfId="399" priority="87" stopIfTrue="1">
      <formula>LEN(#REF!)=0</formula>
    </cfRule>
  </conditionalFormatting>
  <conditionalFormatting sqref="E130:E132">
    <cfRule type="expression" dxfId="398" priority="86" stopIfTrue="1">
      <formula>LEN(#REF!)=0</formula>
    </cfRule>
  </conditionalFormatting>
  <conditionalFormatting sqref="E135:E147">
    <cfRule type="expression" dxfId="397" priority="85" stopIfTrue="1">
      <formula>LEN(#REF!)=0</formula>
    </cfRule>
  </conditionalFormatting>
  <conditionalFormatting sqref="E149:E152">
    <cfRule type="expression" dxfId="396" priority="84" stopIfTrue="1">
      <formula>LEN(#REF!)=0</formula>
    </cfRule>
  </conditionalFormatting>
  <conditionalFormatting sqref="E154:E156">
    <cfRule type="expression" dxfId="395" priority="83" stopIfTrue="1">
      <formula>LEN(#REF!)=0</formula>
    </cfRule>
  </conditionalFormatting>
  <conditionalFormatting sqref="K37:K43">
    <cfRule type="expression" dxfId="394" priority="82" stopIfTrue="1">
      <formula>LEN(#REF!)=0</formula>
    </cfRule>
  </conditionalFormatting>
  <conditionalFormatting sqref="K48">
    <cfRule type="expression" dxfId="393" priority="81" stopIfTrue="1">
      <formula>LEN(#REF!)=0</formula>
    </cfRule>
  </conditionalFormatting>
  <conditionalFormatting sqref="K49">
    <cfRule type="expression" dxfId="392" priority="80" stopIfTrue="1">
      <formula>LEN(#REF!)=0</formula>
    </cfRule>
  </conditionalFormatting>
  <conditionalFormatting sqref="K50">
    <cfRule type="expression" dxfId="391" priority="79" stopIfTrue="1">
      <formula>LEN(#REF!)=0</formula>
    </cfRule>
  </conditionalFormatting>
  <conditionalFormatting sqref="K47">
    <cfRule type="expression" dxfId="390" priority="78" stopIfTrue="1">
      <formula>LEN(#REF!)=0</formula>
    </cfRule>
  </conditionalFormatting>
  <conditionalFormatting sqref="K107:K108">
    <cfRule type="expression" dxfId="389" priority="77" stopIfTrue="1">
      <formula>LEN(#REF!)=0</formula>
    </cfRule>
  </conditionalFormatting>
  <conditionalFormatting sqref="K100:K105">
    <cfRule type="expression" dxfId="388" priority="76" stopIfTrue="1">
      <formula>LEN(#REF!)=0</formula>
    </cfRule>
  </conditionalFormatting>
  <conditionalFormatting sqref="K87:K90">
    <cfRule type="expression" dxfId="387" priority="75" stopIfTrue="1">
      <formula>LEN(#REF!)=0</formula>
    </cfRule>
  </conditionalFormatting>
  <conditionalFormatting sqref="K52:K56">
    <cfRule type="expression" dxfId="386" priority="74" stopIfTrue="1">
      <formula>LEN(#REF!)=0</formula>
    </cfRule>
  </conditionalFormatting>
  <conditionalFormatting sqref="K79:K85">
    <cfRule type="expression" dxfId="385" priority="73" stopIfTrue="1">
      <formula>LEN(#REF!)=0</formula>
    </cfRule>
  </conditionalFormatting>
  <conditionalFormatting sqref="K78">
    <cfRule type="expression" dxfId="384" priority="72" stopIfTrue="1">
      <formula>LEN(#REF!)=0</formula>
    </cfRule>
  </conditionalFormatting>
  <conditionalFormatting sqref="K95">
    <cfRule type="expression" dxfId="383" priority="71" stopIfTrue="1">
      <formula>LEN(#REF!)=0</formula>
    </cfRule>
  </conditionalFormatting>
  <conditionalFormatting sqref="K96:K98">
    <cfRule type="expression" dxfId="382" priority="70" stopIfTrue="1">
      <formula>LEN(#REF!)=0</formula>
    </cfRule>
  </conditionalFormatting>
  <conditionalFormatting sqref="K75:K76">
    <cfRule type="expression" dxfId="381" priority="69" stopIfTrue="1">
      <formula>LEN(#REF!)=0</formula>
    </cfRule>
  </conditionalFormatting>
  <conditionalFormatting sqref="L23:L28">
    <cfRule type="expression" dxfId="380" priority="68" stopIfTrue="1">
      <formula>LEN(#REF!)=0</formula>
    </cfRule>
  </conditionalFormatting>
  <conditionalFormatting sqref="L31:L35">
    <cfRule type="expression" dxfId="379" priority="67" stopIfTrue="1">
      <formula>LEN(#REF!)=0</formula>
    </cfRule>
  </conditionalFormatting>
  <conditionalFormatting sqref="L37:L43">
    <cfRule type="expression" dxfId="378" priority="66" stopIfTrue="1">
      <formula>LEN(#REF!)=0</formula>
    </cfRule>
  </conditionalFormatting>
  <conditionalFormatting sqref="L48">
    <cfRule type="expression" dxfId="377" priority="65" stopIfTrue="1">
      <formula>LEN(#REF!)=0</formula>
    </cfRule>
  </conditionalFormatting>
  <conditionalFormatting sqref="L49">
    <cfRule type="expression" dxfId="376" priority="64" stopIfTrue="1">
      <formula>LEN(#REF!)=0</formula>
    </cfRule>
  </conditionalFormatting>
  <conditionalFormatting sqref="L50">
    <cfRule type="expression" dxfId="375" priority="63" stopIfTrue="1">
      <formula>LEN(#REF!)=0</formula>
    </cfRule>
  </conditionalFormatting>
  <conditionalFormatting sqref="L47">
    <cfRule type="expression" dxfId="374" priority="62" stopIfTrue="1">
      <formula>LEN(#REF!)=0</formula>
    </cfRule>
  </conditionalFormatting>
  <conditionalFormatting sqref="L52:L56">
    <cfRule type="expression" dxfId="373" priority="61" stopIfTrue="1">
      <formula>LEN(#REF!)=0</formula>
    </cfRule>
  </conditionalFormatting>
  <conditionalFormatting sqref="L60">
    <cfRule type="expression" dxfId="372" priority="60" stopIfTrue="1">
      <formula>LEN(#REF!)=0</formula>
    </cfRule>
  </conditionalFormatting>
  <conditionalFormatting sqref="L61:L62">
    <cfRule type="expression" dxfId="371" priority="59" stopIfTrue="1">
      <formula>LEN(#REF!)=0</formula>
    </cfRule>
  </conditionalFormatting>
  <conditionalFormatting sqref="L63">
    <cfRule type="expression" dxfId="370" priority="58" stopIfTrue="1">
      <formula>LEN(#REF!)=0</formula>
    </cfRule>
  </conditionalFormatting>
  <conditionalFormatting sqref="L64">
    <cfRule type="expression" dxfId="369" priority="57" stopIfTrue="1">
      <formula>LEN(#REF!)=0</formula>
    </cfRule>
  </conditionalFormatting>
  <conditionalFormatting sqref="L65">
    <cfRule type="expression" dxfId="368" priority="56" stopIfTrue="1">
      <formula>LEN(#REF!)=0</formula>
    </cfRule>
  </conditionalFormatting>
  <conditionalFormatting sqref="L66">
    <cfRule type="expression" dxfId="367" priority="55" stopIfTrue="1">
      <formula>LEN(#REF!)=0</formula>
    </cfRule>
  </conditionalFormatting>
  <conditionalFormatting sqref="L67">
    <cfRule type="expression" dxfId="366" priority="54" stopIfTrue="1">
      <formula>LEN(#REF!)=0</formula>
    </cfRule>
  </conditionalFormatting>
  <conditionalFormatting sqref="L68">
    <cfRule type="expression" dxfId="365" priority="53" stopIfTrue="1">
      <formula>LEN(#REF!)=0</formula>
    </cfRule>
  </conditionalFormatting>
  <conditionalFormatting sqref="L69:L72">
    <cfRule type="expression" dxfId="364" priority="52" stopIfTrue="1">
      <formula>LEN(#REF!)=0</formula>
    </cfRule>
  </conditionalFormatting>
  <conditionalFormatting sqref="L73:L75">
    <cfRule type="expression" dxfId="363" priority="51" stopIfTrue="1">
      <formula>LEN(#REF!)=0</formula>
    </cfRule>
  </conditionalFormatting>
  <conditionalFormatting sqref="L79:L85">
    <cfRule type="expression" dxfId="362" priority="50" stopIfTrue="1">
      <formula>LEN(#REF!)=0</formula>
    </cfRule>
  </conditionalFormatting>
  <conditionalFormatting sqref="L78">
    <cfRule type="expression" dxfId="361" priority="49" stopIfTrue="1">
      <formula>LEN(#REF!)=0</formula>
    </cfRule>
  </conditionalFormatting>
  <conditionalFormatting sqref="L87:L90">
    <cfRule type="expression" dxfId="360" priority="48" stopIfTrue="1">
      <formula>LEN(#REF!)=0</formula>
    </cfRule>
  </conditionalFormatting>
  <conditionalFormatting sqref="L93">
    <cfRule type="expression" dxfId="359" priority="47" stopIfTrue="1">
      <formula>LEN(#REF!)=0</formula>
    </cfRule>
  </conditionalFormatting>
  <conditionalFormatting sqref="L92">
    <cfRule type="expression" dxfId="358" priority="46" stopIfTrue="1">
      <formula>LEN(#REF!)=0</formula>
    </cfRule>
  </conditionalFormatting>
  <conditionalFormatting sqref="L94">
    <cfRule type="expression" dxfId="357" priority="45" stopIfTrue="1">
      <formula>LEN(#REF!)=0</formula>
    </cfRule>
  </conditionalFormatting>
  <conditionalFormatting sqref="L95">
    <cfRule type="expression" dxfId="356" priority="44" stopIfTrue="1">
      <formula>LEN(#REF!)=0</formula>
    </cfRule>
  </conditionalFormatting>
  <conditionalFormatting sqref="L96:L98">
    <cfRule type="expression" dxfId="355" priority="43" stopIfTrue="1">
      <formula>LEN(#REF!)=0</formula>
    </cfRule>
  </conditionalFormatting>
  <conditionalFormatting sqref="L107:L108 L100:L105">
    <cfRule type="expression" dxfId="354" priority="42" stopIfTrue="1">
      <formula>LEN(#REF!)=0</formula>
    </cfRule>
  </conditionalFormatting>
  <conditionalFormatting sqref="M23:M28">
    <cfRule type="expression" dxfId="353" priority="41" stopIfTrue="1">
      <formula>LEN(#REF!)=0</formula>
    </cfRule>
  </conditionalFormatting>
  <conditionalFormatting sqref="M31:M35">
    <cfRule type="expression" dxfId="352" priority="40" stopIfTrue="1">
      <formula>LEN(#REF!)=0</formula>
    </cfRule>
  </conditionalFormatting>
  <conditionalFormatting sqref="M37:M43">
    <cfRule type="expression" dxfId="351" priority="39" stopIfTrue="1">
      <formula>LEN(#REF!)=0</formula>
    </cfRule>
  </conditionalFormatting>
  <conditionalFormatting sqref="M48">
    <cfRule type="expression" dxfId="350" priority="38" stopIfTrue="1">
      <formula>LEN(#REF!)=0</formula>
    </cfRule>
  </conditionalFormatting>
  <conditionalFormatting sqref="M49">
    <cfRule type="expression" dxfId="349" priority="37" stopIfTrue="1">
      <formula>LEN(#REF!)=0</formula>
    </cfRule>
  </conditionalFormatting>
  <conditionalFormatting sqref="M50">
    <cfRule type="expression" dxfId="348" priority="36" stopIfTrue="1">
      <formula>LEN(#REF!)=0</formula>
    </cfRule>
  </conditionalFormatting>
  <conditionalFormatting sqref="M47">
    <cfRule type="expression" dxfId="347" priority="35" stopIfTrue="1">
      <formula>LEN(#REF!)=0</formula>
    </cfRule>
  </conditionalFormatting>
  <conditionalFormatting sqref="M52:M56">
    <cfRule type="expression" dxfId="346" priority="34" stopIfTrue="1">
      <formula>LEN(#REF!)=0</formula>
    </cfRule>
  </conditionalFormatting>
  <conditionalFormatting sqref="M75:M76">
    <cfRule type="expression" dxfId="345" priority="33" stopIfTrue="1">
      <formula>LEN(#REF!)=0</formula>
    </cfRule>
  </conditionalFormatting>
  <conditionalFormatting sqref="M79:M85">
    <cfRule type="expression" dxfId="344" priority="32" stopIfTrue="1">
      <formula>LEN(#REF!)=0</formula>
    </cfRule>
  </conditionalFormatting>
  <conditionalFormatting sqref="M78">
    <cfRule type="expression" dxfId="343" priority="31" stopIfTrue="1">
      <formula>LEN(#REF!)=0</formula>
    </cfRule>
  </conditionalFormatting>
  <conditionalFormatting sqref="M87:M90">
    <cfRule type="expression" dxfId="342" priority="30" stopIfTrue="1">
      <formula>LEN(#REF!)=0</formula>
    </cfRule>
  </conditionalFormatting>
  <conditionalFormatting sqref="M93">
    <cfRule type="expression" dxfId="341" priority="29" stopIfTrue="1">
      <formula>LEN(#REF!)=0</formula>
    </cfRule>
  </conditionalFormatting>
  <conditionalFormatting sqref="M92">
    <cfRule type="expression" dxfId="340" priority="28" stopIfTrue="1">
      <formula>LEN(#REF!)=0</formula>
    </cfRule>
  </conditionalFormatting>
  <conditionalFormatting sqref="M94">
    <cfRule type="expression" dxfId="339" priority="27" stopIfTrue="1">
      <formula>LEN(#REF!)=0</formula>
    </cfRule>
  </conditionalFormatting>
  <conditionalFormatting sqref="M95">
    <cfRule type="expression" dxfId="338" priority="26" stopIfTrue="1">
      <formula>LEN(#REF!)=0</formula>
    </cfRule>
  </conditionalFormatting>
  <conditionalFormatting sqref="M96:M98">
    <cfRule type="expression" dxfId="337" priority="25" stopIfTrue="1">
      <formula>LEN(#REF!)=0</formula>
    </cfRule>
  </conditionalFormatting>
  <conditionalFormatting sqref="M100:M105">
    <cfRule type="expression" dxfId="336" priority="24" stopIfTrue="1">
      <formula>LEN(#REF!)=0</formula>
    </cfRule>
  </conditionalFormatting>
  <conditionalFormatting sqref="M107:M108">
    <cfRule type="expression" dxfId="335" priority="23" stopIfTrue="1">
      <formula>LEN(#REF!)=0</formula>
    </cfRule>
  </conditionalFormatting>
  <conditionalFormatting sqref="O23:O28">
    <cfRule type="expression" dxfId="334" priority="22" stopIfTrue="1">
      <formula>LEN(#REF!)=0</formula>
    </cfRule>
  </conditionalFormatting>
  <conditionalFormatting sqref="O31:O35">
    <cfRule type="expression" dxfId="333" priority="21" stopIfTrue="1">
      <formula>LEN(#REF!)=0</formula>
    </cfRule>
  </conditionalFormatting>
  <conditionalFormatting sqref="O37:O43">
    <cfRule type="expression" dxfId="332" priority="20" stopIfTrue="1">
      <formula>LEN(#REF!)=0</formula>
    </cfRule>
  </conditionalFormatting>
  <conditionalFormatting sqref="O48">
    <cfRule type="expression" dxfId="331" priority="19" stopIfTrue="1">
      <formula>LEN(#REF!)=0</formula>
    </cfRule>
  </conditionalFormatting>
  <conditionalFormatting sqref="O49">
    <cfRule type="expression" dxfId="330" priority="18" stopIfTrue="1">
      <formula>LEN(#REF!)=0</formula>
    </cfRule>
  </conditionalFormatting>
  <conditionalFormatting sqref="O50">
    <cfRule type="expression" dxfId="329" priority="17" stopIfTrue="1">
      <formula>LEN(#REF!)=0</formula>
    </cfRule>
  </conditionalFormatting>
  <conditionalFormatting sqref="O47">
    <cfRule type="expression" dxfId="328" priority="16" stopIfTrue="1">
      <formula>LEN(#REF!)=0</formula>
    </cfRule>
  </conditionalFormatting>
  <conditionalFormatting sqref="O52:O56">
    <cfRule type="expression" dxfId="327" priority="15" stopIfTrue="1">
      <formula>LEN(#REF!)=0</formula>
    </cfRule>
  </conditionalFormatting>
  <conditionalFormatting sqref="O75:O76">
    <cfRule type="expression" dxfId="326" priority="14" stopIfTrue="1">
      <formula>LEN(#REF!)=0</formula>
    </cfRule>
  </conditionalFormatting>
  <conditionalFormatting sqref="O79:O85">
    <cfRule type="expression" dxfId="325" priority="13" stopIfTrue="1">
      <formula>LEN(#REF!)=0</formula>
    </cfRule>
  </conditionalFormatting>
  <conditionalFormatting sqref="O78">
    <cfRule type="expression" dxfId="324" priority="12" stopIfTrue="1">
      <formula>LEN(#REF!)=0</formula>
    </cfRule>
  </conditionalFormatting>
  <conditionalFormatting sqref="O87:O90">
    <cfRule type="expression" dxfId="323" priority="11" stopIfTrue="1">
      <formula>LEN(#REF!)=0</formula>
    </cfRule>
  </conditionalFormatting>
  <conditionalFormatting sqref="O93">
    <cfRule type="expression" dxfId="322" priority="10" stopIfTrue="1">
      <formula>LEN(#REF!)=0</formula>
    </cfRule>
  </conditionalFormatting>
  <conditionalFormatting sqref="O92">
    <cfRule type="expression" dxfId="321" priority="9" stopIfTrue="1">
      <formula>LEN(#REF!)=0</formula>
    </cfRule>
  </conditionalFormatting>
  <conditionalFormatting sqref="O94">
    <cfRule type="expression" dxfId="320" priority="8" stopIfTrue="1">
      <formula>LEN(#REF!)=0</formula>
    </cfRule>
  </conditionalFormatting>
  <conditionalFormatting sqref="O95">
    <cfRule type="expression" dxfId="319" priority="7" stopIfTrue="1">
      <formula>LEN(#REF!)=0</formula>
    </cfRule>
  </conditionalFormatting>
  <conditionalFormatting sqref="O96:O98">
    <cfRule type="expression" dxfId="318" priority="6" stopIfTrue="1">
      <formula>LEN(#REF!)=0</formula>
    </cfRule>
  </conditionalFormatting>
  <conditionalFormatting sqref="O100:O105">
    <cfRule type="expression" dxfId="317" priority="5" stopIfTrue="1">
      <formula>LEN(#REF!)=0</formula>
    </cfRule>
  </conditionalFormatting>
  <conditionalFormatting sqref="O107:O108">
    <cfRule type="expression" dxfId="316" priority="4" stopIfTrue="1">
      <formula>LEN(#REF!)=0</formula>
    </cfRule>
  </conditionalFormatting>
  <conditionalFormatting sqref="F115">
    <cfRule type="expression" dxfId="315" priority="3" stopIfTrue="1">
      <formula>LEN(#REF!)=0</formula>
    </cfRule>
  </conditionalFormatting>
  <conditionalFormatting sqref="F123">
    <cfRule type="expression" dxfId="314" priority="2" stopIfTrue="1">
      <formula>LEN(#REF!)=0</formula>
    </cfRule>
  </conditionalFormatting>
  <conditionalFormatting sqref="F129">
    <cfRule type="expression" dxfId="313" priority="1" stopIfTrue="1">
      <formula>LEN(#REF!)=0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1100-3AFE-466A-BFF2-A5D9D1DE8110}">
  <dimension ref="A1:C214"/>
  <sheetViews>
    <sheetView zoomScaleNormal="100" workbookViewId="0">
      <selection activeCell="A9" sqref="A9"/>
    </sheetView>
  </sheetViews>
  <sheetFormatPr defaultRowHeight="15" x14ac:dyDescent="0.25"/>
  <cols>
    <col min="1" max="1" width="255.7109375" style="183" customWidth="1"/>
    <col min="2" max="2" width="29.7109375" style="184" bestFit="1" customWidth="1"/>
    <col min="3" max="3" width="24.7109375" style="184" bestFit="1" customWidth="1"/>
    <col min="4" max="4" width="88.28515625" style="184" bestFit="1" customWidth="1"/>
    <col min="5" max="5" width="43" style="184" bestFit="1" customWidth="1"/>
    <col min="6" max="6" width="36.85546875" style="184" bestFit="1" customWidth="1"/>
    <col min="7" max="7" width="42.7109375" style="184" bestFit="1" customWidth="1"/>
    <col min="8" max="8" width="58" style="184" bestFit="1" customWidth="1"/>
    <col min="9" max="9" width="41.42578125" style="184" bestFit="1" customWidth="1"/>
    <col min="10" max="10" width="22.7109375" style="184" bestFit="1" customWidth="1"/>
    <col min="11" max="11" width="29.42578125" style="184" bestFit="1" customWidth="1"/>
    <col min="12" max="12" width="50.42578125" style="184" bestFit="1" customWidth="1"/>
    <col min="13" max="13" width="59.140625" style="184" bestFit="1" customWidth="1"/>
    <col min="14" max="14" width="107.140625" style="184" bestFit="1" customWidth="1"/>
    <col min="15" max="15" width="34.5703125" style="184" bestFit="1" customWidth="1"/>
    <col min="16" max="16" width="58.7109375" style="184" bestFit="1" customWidth="1"/>
    <col min="17" max="17" width="79.5703125" style="184" bestFit="1" customWidth="1"/>
    <col min="18" max="18" width="63.5703125" style="184" bestFit="1" customWidth="1"/>
    <col min="19" max="19" width="53.85546875" style="184" bestFit="1" customWidth="1"/>
    <col min="20" max="20" width="62.140625" style="184" bestFit="1" customWidth="1"/>
    <col min="21" max="21" width="138.28515625" style="184" bestFit="1" customWidth="1"/>
    <col min="22" max="22" width="55.85546875" style="184" bestFit="1" customWidth="1"/>
    <col min="23" max="23" width="90.85546875" style="184" bestFit="1" customWidth="1"/>
    <col min="24" max="24" width="139.5703125" style="184" bestFit="1" customWidth="1"/>
    <col min="25" max="25" width="122.28515625" style="184" bestFit="1" customWidth="1"/>
    <col min="26" max="26" width="33.5703125" style="184" bestFit="1" customWidth="1"/>
    <col min="27" max="27" width="90.140625" style="184" bestFit="1" customWidth="1"/>
    <col min="28" max="28" width="76.42578125" style="184" bestFit="1" customWidth="1"/>
    <col min="29" max="29" width="29.85546875" style="184" bestFit="1" customWidth="1"/>
    <col min="30" max="30" width="103.5703125" style="184" bestFit="1" customWidth="1"/>
    <col min="31" max="31" width="107.140625" style="184" bestFit="1" customWidth="1"/>
    <col min="32" max="32" width="61.85546875" style="184" bestFit="1" customWidth="1"/>
    <col min="33" max="33" width="76.140625" style="184" bestFit="1" customWidth="1"/>
    <col min="34" max="34" width="83.5703125" style="184" bestFit="1" customWidth="1"/>
    <col min="35" max="35" width="83.85546875" style="184" bestFit="1" customWidth="1"/>
    <col min="36" max="36" width="41.85546875" style="184" bestFit="1" customWidth="1"/>
    <col min="37" max="37" width="94.140625" style="184" bestFit="1" customWidth="1"/>
    <col min="38" max="38" width="52.85546875" style="184" bestFit="1" customWidth="1"/>
    <col min="39" max="39" width="42.42578125" style="184" bestFit="1" customWidth="1"/>
    <col min="40" max="40" width="31.140625" style="184" bestFit="1" customWidth="1"/>
    <col min="41" max="41" width="29.7109375" style="184" bestFit="1" customWidth="1"/>
    <col min="42" max="42" width="48.140625" style="184" bestFit="1" customWidth="1"/>
    <col min="43" max="43" width="50.5703125" style="184" bestFit="1" customWidth="1"/>
    <col min="44" max="44" width="26.7109375" style="184" bestFit="1" customWidth="1"/>
    <col min="45" max="45" width="59.140625" style="184" bestFit="1" customWidth="1"/>
    <col min="46" max="46" width="103.28515625" style="184" bestFit="1" customWidth="1"/>
    <col min="47" max="47" width="97.42578125" style="184" bestFit="1" customWidth="1"/>
    <col min="48" max="48" width="72.140625" style="184" bestFit="1" customWidth="1"/>
    <col min="49" max="49" width="81.140625" style="184" bestFit="1" customWidth="1"/>
    <col min="50" max="50" width="97.140625" style="184" bestFit="1" customWidth="1"/>
    <col min="51" max="51" width="82.85546875" style="184" bestFit="1" customWidth="1"/>
    <col min="52" max="52" width="45.140625" style="184" bestFit="1" customWidth="1"/>
    <col min="53" max="53" width="84.7109375" style="184" bestFit="1" customWidth="1"/>
    <col min="54" max="54" width="69.28515625" style="184" bestFit="1" customWidth="1"/>
    <col min="55" max="55" width="171.85546875" style="184" bestFit="1" customWidth="1"/>
    <col min="56" max="56" width="104.28515625" style="184" bestFit="1" customWidth="1"/>
    <col min="57" max="57" width="64" style="184" bestFit="1" customWidth="1"/>
    <col min="58" max="58" width="65" style="184" bestFit="1" customWidth="1"/>
    <col min="59" max="59" width="63.7109375" style="184" bestFit="1" customWidth="1"/>
    <col min="60" max="60" width="92.42578125" style="184" bestFit="1" customWidth="1"/>
    <col min="61" max="61" width="109.42578125" style="184" bestFit="1" customWidth="1"/>
    <col min="62" max="62" width="47.5703125" style="184" bestFit="1" customWidth="1"/>
    <col min="63" max="63" width="47.7109375" style="184" bestFit="1" customWidth="1"/>
    <col min="64" max="64" width="223.140625" style="184" bestFit="1" customWidth="1"/>
    <col min="65" max="65" width="139" style="184" bestFit="1" customWidth="1"/>
    <col min="66" max="66" width="100.140625" style="184" bestFit="1" customWidth="1"/>
    <col min="67" max="67" width="110.28515625" style="184" bestFit="1" customWidth="1"/>
    <col min="68" max="68" width="32.7109375" style="184" bestFit="1" customWidth="1"/>
    <col min="69" max="69" width="38.7109375" style="184" bestFit="1" customWidth="1"/>
    <col min="70" max="70" width="74.28515625" style="184" bestFit="1" customWidth="1"/>
    <col min="71" max="71" width="97.7109375" style="184" bestFit="1" customWidth="1"/>
    <col min="72" max="72" width="84" style="184" bestFit="1" customWidth="1"/>
    <col min="73" max="73" width="51" style="184" bestFit="1" customWidth="1"/>
    <col min="74" max="74" width="11.28515625" style="184" bestFit="1" customWidth="1"/>
    <col min="75" max="75" width="90.85546875" style="184" bestFit="1" customWidth="1"/>
    <col min="76" max="76" width="23.140625" style="184" bestFit="1" customWidth="1"/>
    <col min="77" max="77" width="107.140625" style="184" bestFit="1" customWidth="1"/>
    <col min="78" max="78" width="49" style="184" bestFit="1" customWidth="1"/>
    <col min="79" max="79" width="109.42578125" style="184" bestFit="1" customWidth="1"/>
    <col min="80" max="80" width="74.28515625" style="184" bestFit="1" customWidth="1"/>
    <col min="81" max="81" width="59.140625" style="184" bestFit="1" customWidth="1"/>
    <col min="82" max="82" width="44.42578125" style="184" bestFit="1" customWidth="1"/>
    <col min="83" max="83" width="103.28515625" style="184" bestFit="1" customWidth="1"/>
    <col min="84" max="84" width="45.7109375" style="184" bestFit="1" customWidth="1"/>
    <col min="85" max="85" width="139.5703125" style="184" bestFit="1" customWidth="1"/>
    <col min="86" max="86" width="26.140625" style="184" bestFit="1" customWidth="1"/>
    <col min="87" max="87" width="139.5703125" style="184" bestFit="1" customWidth="1"/>
    <col min="88" max="88" width="46.42578125" style="184" bestFit="1" customWidth="1"/>
    <col min="89" max="89" width="36.42578125" style="184" bestFit="1" customWidth="1"/>
    <col min="90" max="90" width="39.5703125" style="184" bestFit="1" customWidth="1"/>
    <col min="91" max="91" width="58.7109375" style="184" bestFit="1" customWidth="1"/>
    <col min="92" max="92" width="28.85546875" style="184" bestFit="1" customWidth="1"/>
    <col min="93" max="93" width="107.140625" style="184" bestFit="1" customWidth="1"/>
    <col min="94" max="94" width="51.28515625" style="184" bestFit="1" customWidth="1"/>
    <col min="95" max="95" width="109.42578125" style="184" bestFit="1" customWidth="1"/>
    <col min="96" max="96" width="38.85546875" style="184" bestFit="1" customWidth="1"/>
    <col min="97" max="97" width="29.42578125" style="184" bestFit="1" customWidth="1"/>
    <col min="98" max="98" width="25.5703125" style="184" bestFit="1" customWidth="1"/>
    <col min="99" max="99" width="34.5703125" style="184" bestFit="1" customWidth="1"/>
    <col min="100" max="100" width="35.28515625" style="184" bestFit="1" customWidth="1"/>
    <col min="101" max="101" width="52.85546875" style="184" bestFit="1" customWidth="1"/>
    <col min="102" max="102" width="49.140625" style="184" bestFit="1" customWidth="1"/>
    <col min="103" max="103" width="45" style="184" bestFit="1" customWidth="1"/>
    <col min="104" max="104" width="48.140625" style="184" bestFit="1" customWidth="1"/>
    <col min="105" max="105" width="103.28515625" style="184" bestFit="1" customWidth="1"/>
    <col min="106" max="106" width="37.7109375" style="184" bestFit="1" customWidth="1"/>
    <col min="107" max="107" width="45.28515625" style="184" bestFit="1" customWidth="1"/>
    <col min="108" max="108" width="48.42578125" style="184" bestFit="1" customWidth="1"/>
    <col min="109" max="109" width="29.7109375" style="184" bestFit="1" customWidth="1"/>
    <col min="110" max="110" width="27.28515625" style="184" bestFit="1" customWidth="1"/>
    <col min="111" max="111" width="94.140625" style="184" bestFit="1" customWidth="1"/>
    <col min="112" max="112" width="38.7109375" style="184" bestFit="1" customWidth="1"/>
    <col min="113" max="113" width="139" style="184" bestFit="1" customWidth="1"/>
    <col min="114" max="114" width="31.42578125" style="184" bestFit="1" customWidth="1"/>
    <col min="115" max="115" width="97.42578125" style="184" bestFit="1" customWidth="1"/>
    <col min="116" max="116" width="28.28515625" style="184" bestFit="1" customWidth="1"/>
    <col min="117" max="117" width="84" style="184" bestFit="1" customWidth="1"/>
    <col min="118" max="118" width="59.7109375" style="184" bestFit="1" customWidth="1"/>
    <col min="119" max="119" width="103.5703125" style="184" bestFit="1" customWidth="1"/>
    <col min="120" max="120" width="24.42578125" style="184" bestFit="1" customWidth="1"/>
    <col min="121" max="121" width="63.7109375" style="184" bestFit="1" customWidth="1"/>
    <col min="122" max="122" width="48.42578125" style="184" bestFit="1" customWidth="1"/>
    <col min="123" max="123" width="76.42578125" style="184" bestFit="1" customWidth="1"/>
    <col min="124" max="124" width="28.5703125" style="184" bestFit="1" customWidth="1"/>
    <col min="125" max="125" width="48.140625" style="184" bestFit="1" customWidth="1"/>
    <col min="126" max="126" width="26.7109375" style="184" bestFit="1" customWidth="1"/>
    <col min="127" max="127" width="171.85546875" style="184" bestFit="1" customWidth="1"/>
    <col min="128" max="128" width="22.42578125" style="184" bestFit="1" customWidth="1"/>
    <col min="129" max="129" width="139" style="184" bestFit="1" customWidth="1"/>
    <col min="130" max="130" width="28.7109375" style="184" bestFit="1" customWidth="1"/>
    <col min="131" max="131" width="79.5703125" style="184" bestFit="1" customWidth="1"/>
    <col min="132" max="132" width="53.5703125" style="184" bestFit="1" customWidth="1"/>
    <col min="133" max="133" width="103.5703125" style="184" bestFit="1" customWidth="1"/>
    <col min="134" max="134" width="34.5703125" style="184" bestFit="1" customWidth="1"/>
    <col min="135" max="135" width="100.140625" style="184" bestFit="1" customWidth="1"/>
    <col min="136" max="136" width="57.42578125" style="184" bestFit="1" customWidth="1"/>
    <col min="137" max="137" width="46.5703125" style="184" bestFit="1" customWidth="1"/>
    <col min="138" max="138" width="49.7109375" style="184" bestFit="1" customWidth="1"/>
    <col min="139" max="139" width="100.140625" style="184" bestFit="1" customWidth="1"/>
    <col min="140" max="140" width="36" style="184" bestFit="1" customWidth="1"/>
    <col min="141" max="141" width="56.85546875" style="184" bestFit="1" customWidth="1"/>
    <col min="142" max="142" width="60" style="184" bestFit="1" customWidth="1"/>
    <col min="143" max="143" width="51" style="184" bestFit="1" customWidth="1"/>
    <col min="144" max="144" width="44.28515625" style="184" bestFit="1" customWidth="1"/>
    <col min="145" max="145" width="42.7109375" style="184" bestFit="1" customWidth="1"/>
    <col min="146" max="146" width="31.85546875" style="184" bestFit="1" customWidth="1"/>
    <col min="147" max="147" width="61.85546875" style="184" bestFit="1" customWidth="1"/>
    <col min="148" max="148" width="54" style="184" bestFit="1" customWidth="1"/>
    <col min="149" max="149" width="33.5703125" style="184" bestFit="1" customWidth="1"/>
    <col min="150" max="150" width="32.42578125" style="184" bestFit="1" customWidth="1"/>
    <col min="151" max="151" width="107.140625" style="184" bestFit="1" customWidth="1"/>
    <col min="152" max="152" width="24.140625" style="184" bestFit="1" customWidth="1"/>
    <col min="153" max="153" width="107.140625" style="184" bestFit="1" customWidth="1"/>
    <col min="154" max="154" width="22.42578125" style="184" bestFit="1" customWidth="1"/>
    <col min="155" max="155" width="223.140625" style="184" bestFit="1" customWidth="1"/>
    <col min="156" max="156" width="20.28515625" style="184" bestFit="1" customWidth="1"/>
    <col min="157" max="157" width="223.140625" style="184" bestFit="1" customWidth="1"/>
    <col min="158" max="158" width="40.28515625" style="184" bestFit="1" customWidth="1"/>
    <col min="159" max="159" width="223.140625" style="184" bestFit="1" customWidth="1"/>
    <col min="160" max="160" width="38" style="184" bestFit="1" customWidth="1"/>
    <col min="161" max="161" width="79.5703125" style="184" bestFit="1" customWidth="1"/>
    <col min="162" max="162" width="59.42578125" style="184" bestFit="1" customWidth="1"/>
    <col min="163" max="163" width="79.5703125" style="184" bestFit="1" customWidth="1"/>
    <col min="164" max="164" width="56.42578125" style="184" bestFit="1" customWidth="1"/>
    <col min="165" max="165" width="76.42578125" style="184" bestFit="1" customWidth="1"/>
    <col min="166" max="166" width="24" style="184" bestFit="1" customWidth="1"/>
    <col min="167" max="167" width="55.85546875" style="184" bestFit="1" customWidth="1"/>
    <col min="168" max="168" width="24.5703125" style="184" bestFit="1" customWidth="1"/>
    <col min="169" max="169" width="97.42578125" style="184" bestFit="1" customWidth="1"/>
    <col min="170" max="170" width="55.7109375" style="184" bestFit="1" customWidth="1"/>
    <col min="171" max="171" width="103.5703125" style="184" bestFit="1" customWidth="1"/>
    <col min="172" max="172" width="46.28515625" style="184" bestFit="1" customWidth="1"/>
    <col min="173" max="173" width="65.42578125" style="184" bestFit="1" customWidth="1"/>
    <col min="174" max="174" width="20.7109375" style="184" bestFit="1" customWidth="1"/>
    <col min="175" max="175" width="84.7109375" style="184" bestFit="1" customWidth="1"/>
    <col min="176" max="176" width="38" style="184" bestFit="1" customWidth="1"/>
    <col min="177" max="177" width="50.5703125" style="184" bestFit="1" customWidth="1"/>
    <col min="178" max="178" width="32.28515625" style="184" bestFit="1" customWidth="1"/>
    <col min="179" max="179" width="45.140625" style="184" bestFit="1" customWidth="1"/>
    <col min="180" max="180" width="32.28515625" style="184" bestFit="1" customWidth="1"/>
    <col min="181" max="181" width="76.42578125" style="184" bestFit="1" customWidth="1"/>
    <col min="182" max="182" width="79.7109375" style="184" bestFit="1" customWidth="1"/>
    <col min="183" max="183" width="83.5703125" style="184" bestFit="1" customWidth="1"/>
    <col min="184" max="184" width="53.85546875" style="184" bestFit="1" customWidth="1"/>
    <col min="185" max="185" width="79.5703125" style="184" bestFit="1" customWidth="1"/>
    <col min="186" max="186" width="16" style="184" bestFit="1" customWidth="1"/>
    <col min="187" max="187" width="47.7109375" style="184" bestFit="1" customWidth="1"/>
    <col min="188" max="188" width="23.28515625" style="184" bestFit="1" customWidth="1"/>
    <col min="189" max="189" width="103.5703125" style="184" bestFit="1" customWidth="1"/>
    <col min="190" max="190" width="34.7109375" style="184" bestFit="1" customWidth="1"/>
    <col min="191" max="191" width="88.28515625" style="184" bestFit="1" customWidth="1"/>
    <col min="192" max="192" width="19.140625" style="184" bestFit="1" customWidth="1"/>
    <col min="193" max="193" width="81.140625" style="184" bestFit="1" customWidth="1"/>
    <col min="194" max="194" width="56" style="184" bestFit="1" customWidth="1"/>
    <col min="195" max="195" width="171.85546875" style="184" bestFit="1" customWidth="1"/>
    <col min="196" max="196" width="36.5703125" style="184" bestFit="1" customWidth="1"/>
    <col min="197" max="197" width="31.140625" style="184" bestFit="1" customWidth="1"/>
    <col min="198" max="198" width="23.42578125" style="184" bestFit="1" customWidth="1"/>
    <col min="199" max="199" width="79.5703125" style="184" bestFit="1" customWidth="1"/>
    <col min="200" max="200" width="38.7109375" style="184" bestFit="1" customWidth="1"/>
    <col min="201" max="201" width="48.42578125" style="184" bestFit="1" customWidth="1"/>
    <col min="202" max="202" width="51.5703125" style="184" bestFit="1" customWidth="1"/>
    <col min="203" max="203" width="104.28515625" style="184" bestFit="1" customWidth="1"/>
    <col min="204" max="204" width="51.42578125" style="184" bestFit="1" customWidth="1"/>
    <col min="205" max="205" width="40" style="184" bestFit="1" customWidth="1"/>
    <col min="206" max="206" width="43.140625" style="184" bestFit="1" customWidth="1"/>
    <col min="207" max="207" width="138.28515625" style="184" bestFit="1" customWidth="1"/>
    <col min="208" max="208" width="62.42578125" style="184" bestFit="1" customWidth="1"/>
    <col min="209" max="209" width="139" style="184" bestFit="1" customWidth="1"/>
    <col min="210" max="210" width="18.28515625" style="184" bestFit="1" customWidth="1"/>
    <col min="211" max="211" width="107.140625" style="184" bestFit="1" customWidth="1"/>
    <col min="212" max="212" width="55.85546875" style="184" bestFit="1" customWidth="1"/>
    <col min="213" max="213" width="107.140625" style="184" bestFit="1" customWidth="1"/>
    <col min="214" max="214" width="82.5703125" style="184" bestFit="1" customWidth="1"/>
    <col min="215" max="215" width="223.140625" style="184" bestFit="1" customWidth="1"/>
    <col min="216" max="216" width="34.5703125" style="184" bestFit="1" customWidth="1"/>
    <col min="217" max="217" width="69.28515625" style="184" bestFit="1" customWidth="1"/>
    <col min="218" max="218" width="22.7109375" style="184" bestFit="1" customWidth="1"/>
    <col min="219" max="219" width="42.7109375" style="184" bestFit="1" customWidth="1"/>
    <col min="220" max="220" width="41.7109375" style="184" bestFit="1" customWidth="1"/>
    <col min="221" max="221" width="36.85546875" style="184" bestFit="1" customWidth="1"/>
    <col min="222" max="222" width="37.28515625" style="184" bestFit="1" customWidth="1"/>
    <col min="223" max="223" width="97.140625" style="184" bestFit="1" customWidth="1"/>
    <col min="224" max="224" width="28.5703125" style="184" bestFit="1" customWidth="1"/>
    <col min="225" max="225" width="103.5703125" style="184" bestFit="1" customWidth="1"/>
    <col min="226" max="226" width="26.7109375" style="184" bestFit="1" customWidth="1"/>
    <col min="227" max="227" width="51.85546875" style="184" bestFit="1" customWidth="1"/>
    <col min="228" max="228" width="55.140625" style="184" bestFit="1" customWidth="1"/>
    <col min="229" max="229" width="110.28515625" style="184" bestFit="1" customWidth="1"/>
    <col min="230" max="230" width="36.7109375" style="184" bestFit="1" customWidth="1"/>
    <col min="231" max="231" width="83.5703125" style="184" bestFit="1" customWidth="1"/>
    <col min="232" max="232" width="21.85546875" style="184" bestFit="1" customWidth="1"/>
    <col min="233" max="233" width="97.7109375" style="184" bestFit="1" customWidth="1"/>
    <col min="234" max="234" width="62.85546875" style="184" bestFit="1" customWidth="1"/>
    <col min="235" max="235" width="41.85546875" style="184" bestFit="1" customWidth="1"/>
    <col min="236" max="236" width="41.7109375" style="184" bestFit="1" customWidth="1"/>
    <col min="237" max="237" width="76.42578125" style="184" bestFit="1" customWidth="1"/>
    <col min="238" max="238" width="30.42578125" style="184" bestFit="1" customWidth="1"/>
    <col min="239" max="239" width="104.28515625" style="184" bestFit="1" customWidth="1"/>
    <col min="240" max="240" width="24.7109375" style="184" bestFit="1" customWidth="1"/>
    <col min="241" max="241" width="103.5703125" style="184" bestFit="1" customWidth="1"/>
    <col min="242" max="242" width="74.42578125" style="184" bestFit="1" customWidth="1"/>
    <col min="243" max="243" width="43" style="184" bestFit="1" customWidth="1"/>
    <col min="244" max="244" width="32.7109375" style="184" bestFit="1" customWidth="1"/>
    <col min="245" max="245" width="82.85546875" style="184" bestFit="1" customWidth="1"/>
    <col min="246" max="246" width="49" style="184" bestFit="1" customWidth="1"/>
    <col min="247" max="247" width="103.5703125" style="184" bestFit="1" customWidth="1"/>
    <col min="248" max="248" width="47.5703125" style="184" bestFit="1" customWidth="1"/>
    <col min="249" max="249" width="139" style="184" bestFit="1" customWidth="1"/>
    <col min="250" max="250" width="19.28515625" style="184" bestFit="1" customWidth="1"/>
    <col min="251" max="251" width="122.28515625" style="184" bestFit="1" customWidth="1"/>
    <col min="252" max="252" width="20" style="184" bestFit="1" customWidth="1"/>
    <col min="253" max="253" width="104.28515625" style="184" bestFit="1" customWidth="1"/>
    <col min="254" max="254" width="28.140625" style="184" bestFit="1" customWidth="1"/>
    <col min="255" max="255" width="11.28515625" style="184" bestFit="1" customWidth="1"/>
    <col min="256" max="16384" width="9.140625" style="184"/>
  </cols>
  <sheetData>
    <row r="1" spans="1:3" x14ac:dyDescent="0.25">
      <c r="A1" s="182"/>
    </row>
    <row r="3" spans="1:3" x14ac:dyDescent="0.25">
      <c r="A3" s="183" t="s">
        <v>976</v>
      </c>
      <c r="B3" s="184" t="s">
        <v>977</v>
      </c>
      <c r="C3" s="184" t="s">
        <v>978</v>
      </c>
    </row>
    <row r="4" spans="1:3" x14ac:dyDescent="0.25">
      <c r="A4" s="189" t="s">
        <v>59</v>
      </c>
      <c r="B4" s="187">
        <v>1</v>
      </c>
    </row>
    <row r="5" spans="1:3" x14ac:dyDescent="0.25">
      <c r="A5" s="189" t="s">
        <v>979</v>
      </c>
      <c r="B5" s="187"/>
      <c r="C5" s="2" t="s">
        <v>981</v>
      </c>
    </row>
    <row r="6" spans="1:3" x14ac:dyDescent="0.25">
      <c r="A6" s="188" t="s">
        <v>979</v>
      </c>
      <c r="B6" s="187"/>
    </row>
    <row r="7" spans="1:3" x14ac:dyDescent="0.25">
      <c r="A7" s="186" t="s">
        <v>979</v>
      </c>
      <c r="B7" s="187"/>
    </row>
    <row r="8" spans="1:3" x14ac:dyDescent="0.25">
      <c r="A8" s="189" t="s">
        <v>139</v>
      </c>
      <c r="B8" s="187">
        <v>11</v>
      </c>
    </row>
    <row r="9" spans="1:3" x14ac:dyDescent="0.25">
      <c r="A9" s="188" t="s">
        <v>887</v>
      </c>
      <c r="B9" s="187">
        <v>3</v>
      </c>
    </row>
    <row r="10" spans="1:3" x14ac:dyDescent="0.25">
      <c r="A10" s="186" t="s">
        <v>880</v>
      </c>
      <c r="B10" s="187">
        <v>3</v>
      </c>
    </row>
    <row r="11" spans="1:3" x14ac:dyDescent="0.25">
      <c r="A11" s="188" t="s">
        <v>886</v>
      </c>
      <c r="B11" s="187">
        <v>1</v>
      </c>
    </row>
    <row r="12" spans="1:3" x14ac:dyDescent="0.25">
      <c r="A12" s="186" t="s">
        <v>883</v>
      </c>
      <c r="B12" s="187">
        <v>1</v>
      </c>
    </row>
    <row r="13" spans="1:3" x14ac:dyDescent="0.25">
      <c r="A13" s="188" t="s">
        <v>888</v>
      </c>
      <c r="B13" s="187">
        <v>3</v>
      </c>
    </row>
    <row r="14" spans="1:3" x14ac:dyDescent="0.25">
      <c r="A14" s="186" t="s">
        <v>883</v>
      </c>
      <c r="B14" s="187">
        <v>3</v>
      </c>
    </row>
    <row r="15" spans="1:3" x14ac:dyDescent="0.25">
      <c r="A15" s="188" t="s">
        <v>889</v>
      </c>
      <c r="B15" s="187">
        <v>1</v>
      </c>
    </row>
    <row r="16" spans="1:3" x14ac:dyDescent="0.25">
      <c r="A16" s="186" t="s">
        <v>880</v>
      </c>
      <c r="B16" s="187">
        <v>1</v>
      </c>
    </row>
    <row r="17" spans="1:2" x14ac:dyDescent="0.25">
      <c r="A17" s="188" t="s">
        <v>890</v>
      </c>
      <c r="B17" s="187">
        <v>2</v>
      </c>
    </row>
    <row r="18" spans="1:2" x14ac:dyDescent="0.25">
      <c r="A18" s="186" t="s">
        <v>880</v>
      </c>
      <c r="B18" s="187">
        <v>2</v>
      </c>
    </row>
    <row r="19" spans="1:2" x14ac:dyDescent="0.25">
      <c r="A19" s="188" t="s">
        <v>891</v>
      </c>
      <c r="B19" s="187">
        <v>1</v>
      </c>
    </row>
    <row r="20" spans="1:2" x14ac:dyDescent="0.25">
      <c r="A20" s="186" t="s">
        <v>883</v>
      </c>
      <c r="B20" s="187">
        <v>1</v>
      </c>
    </row>
    <row r="21" spans="1:2" x14ac:dyDescent="0.25">
      <c r="A21" s="189" t="s">
        <v>171</v>
      </c>
      <c r="B21" s="187">
        <v>8</v>
      </c>
    </row>
    <row r="22" spans="1:2" x14ac:dyDescent="0.25">
      <c r="A22" s="188" t="s">
        <v>892</v>
      </c>
      <c r="B22" s="187">
        <v>5</v>
      </c>
    </row>
    <row r="23" spans="1:2" x14ac:dyDescent="0.25">
      <c r="A23" s="186" t="s">
        <v>883</v>
      </c>
      <c r="B23" s="187">
        <v>5</v>
      </c>
    </row>
    <row r="24" spans="1:2" x14ac:dyDescent="0.25">
      <c r="A24" s="188" t="s">
        <v>893</v>
      </c>
      <c r="B24" s="187">
        <v>1</v>
      </c>
    </row>
    <row r="25" spans="1:2" x14ac:dyDescent="0.25">
      <c r="A25" s="186" t="s">
        <v>883</v>
      </c>
      <c r="B25" s="187">
        <v>1</v>
      </c>
    </row>
    <row r="26" spans="1:2" x14ac:dyDescent="0.25">
      <c r="A26" s="188" t="s">
        <v>894</v>
      </c>
      <c r="B26" s="187">
        <v>1</v>
      </c>
    </row>
    <row r="27" spans="1:2" x14ac:dyDescent="0.25">
      <c r="A27" s="186" t="s">
        <v>883</v>
      </c>
      <c r="B27" s="187">
        <v>1</v>
      </c>
    </row>
    <row r="28" spans="1:2" x14ac:dyDescent="0.25">
      <c r="A28" s="188" t="s">
        <v>895</v>
      </c>
      <c r="B28" s="187">
        <v>1</v>
      </c>
    </row>
    <row r="29" spans="1:2" x14ac:dyDescent="0.25">
      <c r="A29" s="186" t="s">
        <v>883</v>
      </c>
      <c r="B29" s="187">
        <v>1</v>
      </c>
    </row>
    <row r="30" spans="1:2" x14ac:dyDescent="0.25">
      <c r="A30" s="189" t="s">
        <v>221</v>
      </c>
      <c r="B30" s="187">
        <v>15</v>
      </c>
    </row>
    <row r="31" spans="1:2" x14ac:dyDescent="0.25">
      <c r="A31" s="189" t="s">
        <v>896</v>
      </c>
      <c r="B31" s="187">
        <v>2</v>
      </c>
    </row>
    <row r="32" spans="1:2" x14ac:dyDescent="0.25">
      <c r="A32" s="185" t="s">
        <v>883</v>
      </c>
      <c r="B32" s="187">
        <v>2</v>
      </c>
    </row>
    <row r="33" spans="1:2" x14ac:dyDescent="0.25">
      <c r="A33" s="189" t="s">
        <v>897</v>
      </c>
      <c r="B33" s="187">
        <v>1</v>
      </c>
    </row>
    <row r="34" spans="1:2" x14ac:dyDescent="0.25">
      <c r="A34" s="185" t="s">
        <v>883</v>
      </c>
      <c r="B34" s="187">
        <v>1</v>
      </c>
    </row>
    <row r="35" spans="1:2" x14ac:dyDescent="0.25">
      <c r="A35" s="188" t="s">
        <v>898</v>
      </c>
      <c r="B35" s="187">
        <v>8</v>
      </c>
    </row>
    <row r="36" spans="1:2" x14ac:dyDescent="0.25">
      <c r="A36" s="186" t="s">
        <v>883</v>
      </c>
      <c r="B36" s="187">
        <v>8</v>
      </c>
    </row>
    <row r="37" spans="1:2" x14ac:dyDescent="0.25">
      <c r="A37" s="188" t="s">
        <v>899</v>
      </c>
      <c r="B37" s="187">
        <v>4</v>
      </c>
    </row>
    <row r="38" spans="1:2" x14ac:dyDescent="0.25">
      <c r="A38" s="186" t="s">
        <v>880</v>
      </c>
      <c r="B38" s="187">
        <v>4</v>
      </c>
    </row>
    <row r="39" spans="1:2" ht="12.75" customHeight="1" x14ac:dyDescent="0.25">
      <c r="A39" s="189" t="s">
        <v>259</v>
      </c>
      <c r="B39" s="187">
        <v>11</v>
      </c>
    </row>
    <row r="40" spans="1:2" x14ac:dyDescent="0.25">
      <c r="A40" s="189" t="s">
        <v>901</v>
      </c>
      <c r="B40" s="187">
        <v>7</v>
      </c>
    </row>
    <row r="41" spans="1:2" x14ac:dyDescent="0.25">
      <c r="A41" s="185" t="s">
        <v>880</v>
      </c>
      <c r="B41" s="187">
        <v>7</v>
      </c>
    </row>
    <row r="42" spans="1:2" x14ac:dyDescent="0.25">
      <c r="A42" s="188" t="s">
        <v>900</v>
      </c>
      <c r="B42" s="187">
        <v>4</v>
      </c>
    </row>
    <row r="43" spans="1:2" x14ac:dyDescent="0.25">
      <c r="A43" s="186" t="s">
        <v>883</v>
      </c>
      <c r="B43" s="187">
        <v>4</v>
      </c>
    </row>
    <row r="44" spans="1:2" x14ac:dyDescent="0.25">
      <c r="A44" s="189" t="s">
        <v>428</v>
      </c>
      <c r="B44" s="187">
        <v>5</v>
      </c>
    </row>
    <row r="45" spans="1:2" x14ac:dyDescent="0.25">
      <c r="A45" s="188" t="s">
        <v>902</v>
      </c>
      <c r="B45" s="187">
        <v>3</v>
      </c>
    </row>
    <row r="46" spans="1:2" x14ac:dyDescent="0.25">
      <c r="A46" s="186" t="s">
        <v>880</v>
      </c>
      <c r="B46" s="187">
        <v>3</v>
      </c>
    </row>
    <row r="47" spans="1:2" x14ac:dyDescent="0.25">
      <c r="A47" s="188" t="s">
        <v>903</v>
      </c>
      <c r="B47" s="187">
        <v>2</v>
      </c>
    </row>
    <row r="48" spans="1:2" x14ac:dyDescent="0.25">
      <c r="A48" s="186" t="s">
        <v>883</v>
      </c>
      <c r="B48" s="187">
        <v>2</v>
      </c>
    </row>
    <row r="49" spans="1:2" x14ac:dyDescent="0.25">
      <c r="A49" s="189" t="s">
        <v>241</v>
      </c>
      <c r="B49" s="187">
        <v>5</v>
      </c>
    </row>
    <row r="50" spans="1:2" x14ac:dyDescent="0.25">
      <c r="A50" s="188" t="s">
        <v>904</v>
      </c>
      <c r="B50" s="187">
        <v>5</v>
      </c>
    </row>
    <row r="51" spans="1:2" x14ac:dyDescent="0.25">
      <c r="A51" s="186" t="s">
        <v>880</v>
      </c>
      <c r="B51" s="187">
        <v>5</v>
      </c>
    </row>
    <row r="52" spans="1:2" x14ac:dyDescent="0.25">
      <c r="A52" s="189" t="s">
        <v>278</v>
      </c>
      <c r="B52" s="187">
        <v>6</v>
      </c>
    </row>
    <row r="53" spans="1:2" x14ac:dyDescent="0.25">
      <c r="A53" s="188" t="s">
        <v>905</v>
      </c>
      <c r="B53" s="187">
        <v>6</v>
      </c>
    </row>
    <row r="54" spans="1:2" x14ac:dyDescent="0.25">
      <c r="A54" s="186" t="s">
        <v>880</v>
      </c>
      <c r="B54" s="187">
        <v>6</v>
      </c>
    </row>
    <row r="55" spans="1:2" x14ac:dyDescent="0.25">
      <c r="A55" s="189" t="s">
        <v>124</v>
      </c>
      <c r="B55" s="187">
        <v>7</v>
      </c>
    </row>
    <row r="56" spans="1:2" x14ac:dyDescent="0.25">
      <c r="A56" s="188" t="s">
        <v>881</v>
      </c>
      <c r="B56" s="187">
        <v>1</v>
      </c>
    </row>
    <row r="57" spans="1:2" x14ac:dyDescent="0.25">
      <c r="A57" s="186" t="s">
        <v>880</v>
      </c>
      <c r="B57" s="187">
        <v>1</v>
      </c>
    </row>
    <row r="58" spans="1:2" x14ac:dyDescent="0.25">
      <c r="A58" s="188" t="s">
        <v>882</v>
      </c>
      <c r="B58" s="187">
        <v>1</v>
      </c>
    </row>
    <row r="59" spans="1:2" x14ac:dyDescent="0.25">
      <c r="A59" s="186" t="s">
        <v>880</v>
      </c>
      <c r="B59" s="187">
        <v>1</v>
      </c>
    </row>
    <row r="60" spans="1:2" x14ac:dyDescent="0.25">
      <c r="A60" s="188" t="s">
        <v>884</v>
      </c>
      <c r="B60" s="187">
        <v>2</v>
      </c>
    </row>
    <row r="61" spans="1:2" x14ac:dyDescent="0.25">
      <c r="A61" s="186" t="s">
        <v>883</v>
      </c>
      <c r="B61" s="187">
        <v>2</v>
      </c>
    </row>
    <row r="62" spans="1:2" x14ac:dyDescent="0.25">
      <c r="A62" s="188" t="s">
        <v>885</v>
      </c>
      <c r="B62" s="187">
        <v>3</v>
      </c>
    </row>
    <row r="63" spans="1:2" x14ac:dyDescent="0.25">
      <c r="A63" s="186" t="s">
        <v>883</v>
      </c>
      <c r="B63" s="187">
        <v>3</v>
      </c>
    </row>
    <row r="64" spans="1:2" x14ac:dyDescent="0.25">
      <c r="A64" s="189" t="s">
        <v>270</v>
      </c>
      <c r="B64" s="187">
        <v>8</v>
      </c>
    </row>
    <row r="65" spans="1:2" x14ac:dyDescent="0.25">
      <c r="A65" s="188" t="s">
        <v>908</v>
      </c>
      <c r="B65" s="187">
        <v>2</v>
      </c>
    </row>
    <row r="66" spans="1:2" x14ac:dyDescent="0.25">
      <c r="A66" s="188" t="s">
        <v>909</v>
      </c>
      <c r="B66" s="187">
        <v>2</v>
      </c>
    </row>
    <row r="67" spans="1:2" x14ac:dyDescent="0.25">
      <c r="A67" s="186" t="s">
        <v>883</v>
      </c>
      <c r="B67" s="187">
        <v>2</v>
      </c>
    </row>
    <row r="68" spans="1:2" x14ac:dyDescent="0.25">
      <c r="A68" s="188" t="s">
        <v>907</v>
      </c>
      <c r="B68" s="187">
        <v>2</v>
      </c>
    </row>
    <row r="69" spans="1:2" x14ac:dyDescent="0.25">
      <c r="A69" s="186" t="s">
        <v>883</v>
      </c>
      <c r="B69" s="187">
        <v>2</v>
      </c>
    </row>
    <row r="70" spans="1:2" x14ac:dyDescent="0.25">
      <c r="A70" s="188" t="s">
        <v>906</v>
      </c>
      <c r="B70" s="187">
        <v>2</v>
      </c>
    </row>
    <row r="71" spans="1:2" x14ac:dyDescent="0.25">
      <c r="A71" s="186" t="s">
        <v>883</v>
      </c>
      <c r="B71" s="187">
        <v>2</v>
      </c>
    </row>
    <row r="72" spans="1:2" x14ac:dyDescent="0.25">
      <c r="A72" s="189" t="s">
        <v>319</v>
      </c>
      <c r="B72" s="187">
        <v>4</v>
      </c>
    </row>
    <row r="73" spans="1:2" x14ac:dyDescent="0.25">
      <c r="A73" s="188" t="s">
        <v>913</v>
      </c>
      <c r="B73" s="187">
        <v>1</v>
      </c>
    </row>
    <row r="74" spans="1:2" x14ac:dyDescent="0.25">
      <c r="A74" s="186" t="s">
        <v>883</v>
      </c>
      <c r="B74" s="187">
        <v>1</v>
      </c>
    </row>
    <row r="75" spans="1:2" x14ac:dyDescent="0.25">
      <c r="A75" s="188" t="s">
        <v>911</v>
      </c>
      <c r="B75" s="187">
        <v>1</v>
      </c>
    </row>
    <row r="76" spans="1:2" x14ac:dyDescent="0.25">
      <c r="A76" s="186" t="s">
        <v>883</v>
      </c>
      <c r="B76" s="187">
        <v>1</v>
      </c>
    </row>
    <row r="77" spans="1:2" x14ac:dyDescent="0.25">
      <c r="A77" s="188" t="s">
        <v>912</v>
      </c>
      <c r="B77" s="187">
        <v>1</v>
      </c>
    </row>
    <row r="78" spans="1:2" x14ac:dyDescent="0.25">
      <c r="A78" s="186" t="s">
        <v>883</v>
      </c>
      <c r="B78" s="187">
        <v>1</v>
      </c>
    </row>
    <row r="79" spans="1:2" x14ac:dyDescent="0.25">
      <c r="A79" s="188" t="s">
        <v>910</v>
      </c>
      <c r="B79" s="187">
        <v>1</v>
      </c>
    </row>
    <row r="80" spans="1:2" x14ac:dyDescent="0.25">
      <c r="A80" s="186" t="s">
        <v>880</v>
      </c>
      <c r="B80" s="187">
        <v>1</v>
      </c>
    </row>
    <row r="81" spans="1:2" x14ac:dyDescent="0.25">
      <c r="A81" s="189" t="s">
        <v>914</v>
      </c>
      <c r="B81" s="187">
        <v>13</v>
      </c>
    </row>
    <row r="82" spans="1:2" x14ac:dyDescent="0.25">
      <c r="A82" s="188" t="s">
        <v>916</v>
      </c>
      <c r="B82" s="187">
        <v>2</v>
      </c>
    </row>
    <row r="83" spans="1:2" x14ac:dyDescent="0.25">
      <c r="A83" s="186" t="s">
        <v>880</v>
      </c>
      <c r="B83" s="187">
        <v>2</v>
      </c>
    </row>
    <row r="84" spans="1:2" x14ac:dyDescent="0.25">
      <c r="A84" s="188" t="s">
        <v>915</v>
      </c>
      <c r="B84" s="187">
        <v>4</v>
      </c>
    </row>
    <row r="85" spans="1:2" x14ac:dyDescent="0.25">
      <c r="A85" s="186" t="s">
        <v>880</v>
      </c>
      <c r="B85" s="187">
        <v>4</v>
      </c>
    </row>
    <row r="86" spans="1:2" x14ac:dyDescent="0.25">
      <c r="A86" s="188" t="s">
        <v>918</v>
      </c>
      <c r="B86" s="187">
        <v>2</v>
      </c>
    </row>
    <row r="87" spans="1:2" x14ac:dyDescent="0.25">
      <c r="A87" s="186" t="s">
        <v>883</v>
      </c>
      <c r="B87" s="187">
        <v>2</v>
      </c>
    </row>
    <row r="88" spans="1:2" x14ac:dyDescent="0.25">
      <c r="A88" s="188" t="s">
        <v>919</v>
      </c>
      <c r="B88" s="187">
        <v>2</v>
      </c>
    </row>
    <row r="89" spans="1:2" x14ac:dyDescent="0.25">
      <c r="A89" s="186" t="s">
        <v>880</v>
      </c>
      <c r="B89" s="187">
        <v>2</v>
      </c>
    </row>
    <row r="90" spans="1:2" x14ac:dyDescent="0.25">
      <c r="A90" s="188" t="s">
        <v>917</v>
      </c>
      <c r="B90" s="187">
        <v>2</v>
      </c>
    </row>
    <row r="91" spans="1:2" x14ac:dyDescent="0.25">
      <c r="A91" s="186" t="s">
        <v>883</v>
      </c>
      <c r="B91" s="187">
        <v>2</v>
      </c>
    </row>
    <row r="92" spans="1:2" x14ac:dyDescent="0.25">
      <c r="A92" s="188" t="s">
        <v>920</v>
      </c>
      <c r="B92" s="187">
        <v>1</v>
      </c>
    </row>
    <row r="93" spans="1:2" x14ac:dyDescent="0.25">
      <c r="A93" s="186" t="s">
        <v>883</v>
      </c>
      <c r="B93" s="187">
        <v>1</v>
      </c>
    </row>
    <row r="94" spans="1:2" x14ac:dyDescent="0.25">
      <c r="A94" s="189" t="s">
        <v>323</v>
      </c>
      <c r="B94" s="187">
        <v>13</v>
      </c>
    </row>
    <row r="95" spans="1:2" x14ac:dyDescent="0.25">
      <c r="A95" s="188" t="s">
        <v>925</v>
      </c>
      <c r="B95" s="187">
        <v>1</v>
      </c>
    </row>
    <row r="96" spans="1:2" x14ac:dyDescent="0.25">
      <c r="A96" s="186" t="s">
        <v>880</v>
      </c>
      <c r="B96" s="187">
        <v>1</v>
      </c>
    </row>
    <row r="97" spans="1:2" x14ac:dyDescent="0.25">
      <c r="A97" s="188" t="s">
        <v>923</v>
      </c>
      <c r="B97" s="187">
        <v>5</v>
      </c>
    </row>
    <row r="98" spans="1:2" x14ac:dyDescent="0.25">
      <c r="A98" s="186" t="s">
        <v>880</v>
      </c>
      <c r="B98" s="187">
        <v>5</v>
      </c>
    </row>
    <row r="99" spans="1:2" x14ac:dyDescent="0.25">
      <c r="A99" s="188" t="s">
        <v>922</v>
      </c>
      <c r="B99" s="187">
        <v>1</v>
      </c>
    </row>
    <row r="100" spans="1:2" x14ac:dyDescent="0.25">
      <c r="A100" s="186" t="s">
        <v>880</v>
      </c>
      <c r="B100" s="187">
        <v>1</v>
      </c>
    </row>
    <row r="101" spans="1:2" x14ac:dyDescent="0.25">
      <c r="A101" s="188" t="s">
        <v>918</v>
      </c>
      <c r="B101" s="187">
        <v>2</v>
      </c>
    </row>
    <row r="102" spans="1:2" x14ac:dyDescent="0.25">
      <c r="A102" s="186" t="s">
        <v>883</v>
      </c>
      <c r="B102" s="187">
        <v>1</v>
      </c>
    </row>
    <row r="103" spans="1:2" x14ac:dyDescent="0.25">
      <c r="A103" s="186" t="s">
        <v>880</v>
      </c>
      <c r="B103" s="187">
        <v>1</v>
      </c>
    </row>
    <row r="104" spans="1:2" x14ac:dyDescent="0.25">
      <c r="A104" s="188" t="s">
        <v>924</v>
      </c>
      <c r="B104" s="187">
        <v>3</v>
      </c>
    </row>
    <row r="105" spans="1:2" x14ac:dyDescent="0.25">
      <c r="A105" s="186" t="s">
        <v>880</v>
      </c>
      <c r="B105" s="187">
        <v>3</v>
      </c>
    </row>
    <row r="106" spans="1:2" x14ac:dyDescent="0.25">
      <c r="A106" s="188" t="s">
        <v>921</v>
      </c>
      <c r="B106" s="187">
        <v>1</v>
      </c>
    </row>
    <row r="107" spans="1:2" x14ac:dyDescent="0.25">
      <c r="A107" s="186" t="s">
        <v>880</v>
      </c>
      <c r="B107" s="187">
        <v>1</v>
      </c>
    </row>
    <row r="108" spans="1:2" x14ac:dyDescent="0.25">
      <c r="A108" s="189" t="s">
        <v>926</v>
      </c>
      <c r="B108" s="187">
        <v>4</v>
      </c>
    </row>
    <row r="109" spans="1:2" x14ac:dyDescent="0.25">
      <c r="A109" s="188" t="s">
        <v>927</v>
      </c>
      <c r="B109" s="187">
        <v>1</v>
      </c>
    </row>
    <row r="110" spans="1:2" x14ac:dyDescent="0.25">
      <c r="A110" s="186" t="s">
        <v>883</v>
      </c>
      <c r="B110" s="187">
        <v>1</v>
      </c>
    </row>
    <row r="111" spans="1:2" x14ac:dyDescent="0.25">
      <c r="A111" s="188" t="s">
        <v>929</v>
      </c>
      <c r="B111" s="187">
        <v>1</v>
      </c>
    </row>
    <row r="112" spans="1:2" x14ac:dyDescent="0.25">
      <c r="A112" s="186" t="s">
        <v>883</v>
      </c>
      <c r="B112" s="187">
        <v>1</v>
      </c>
    </row>
    <row r="113" spans="1:2" x14ac:dyDescent="0.25">
      <c r="A113" s="188" t="s">
        <v>928</v>
      </c>
      <c r="B113" s="187">
        <v>1</v>
      </c>
    </row>
    <row r="114" spans="1:2" x14ac:dyDescent="0.25">
      <c r="A114" s="186" t="s">
        <v>880</v>
      </c>
      <c r="B114" s="187">
        <v>1</v>
      </c>
    </row>
    <row r="115" spans="1:2" x14ac:dyDescent="0.25">
      <c r="A115" s="188" t="s">
        <v>930</v>
      </c>
      <c r="B115" s="187">
        <v>1</v>
      </c>
    </row>
    <row r="116" spans="1:2" x14ac:dyDescent="0.25">
      <c r="A116" s="186" t="s">
        <v>883</v>
      </c>
      <c r="B116" s="187">
        <v>1</v>
      </c>
    </row>
    <row r="117" spans="1:2" x14ac:dyDescent="0.25">
      <c r="A117" s="189" t="s">
        <v>341</v>
      </c>
      <c r="B117" s="187">
        <v>17</v>
      </c>
    </row>
    <row r="118" spans="1:2" x14ac:dyDescent="0.25">
      <c r="A118" s="188" t="s">
        <v>932</v>
      </c>
      <c r="B118" s="187">
        <v>1</v>
      </c>
    </row>
    <row r="119" spans="1:2" x14ac:dyDescent="0.25">
      <c r="A119" s="186" t="s">
        <v>880</v>
      </c>
      <c r="B119" s="187">
        <v>1</v>
      </c>
    </row>
    <row r="120" spans="1:2" x14ac:dyDescent="0.25">
      <c r="A120" s="188" t="s">
        <v>933</v>
      </c>
      <c r="B120" s="187">
        <v>1</v>
      </c>
    </row>
    <row r="121" spans="1:2" x14ac:dyDescent="0.25">
      <c r="A121" s="186" t="s">
        <v>880</v>
      </c>
      <c r="B121" s="187">
        <v>1</v>
      </c>
    </row>
    <row r="122" spans="1:2" x14ac:dyDescent="0.25">
      <c r="A122" s="188" t="s">
        <v>940</v>
      </c>
      <c r="B122" s="187">
        <v>1</v>
      </c>
    </row>
    <row r="123" spans="1:2" x14ac:dyDescent="0.25">
      <c r="A123" s="186" t="s">
        <v>883</v>
      </c>
      <c r="B123" s="187">
        <v>1</v>
      </c>
    </row>
    <row r="124" spans="1:2" x14ac:dyDescent="0.25">
      <c r="A124" s="188" t="s">
        <v>937</v>
      </c>
      <c r="B124" s="187">
        <v>1</v>
      </c>
    </row>
    <row r="125" spans="1:2" x14ac:dyDescent="0.25">
      <c r="A125" s="186" t="s">
        <v>880</v>
      </c>
      <c r="B125" s="187">
        <v>1</v>
      </c>
    </row>
    <row r="126" spans="1:2" x14ac:dyDescent="0.25">
      <c r="A126" s="188" t="s">
        <v>935</v>
      </c>
      <c r="B126" s="187">
        <v>2</v>
      </c>
    </row>
    <row r="127" spans="1:2" x14ac:dyDescent="0.25">
      <c r="A127" s="186" t="s">
        <v>880</v>
      </c>
      <c r="B127" s="187">
        <v>2</v>
      </c>
    </row>
    <row r="128" spans="1:2" x14ac:dyDescent="0.25">
      <c r="A128" s="188" t="s">
        <v>936</v>
      </c>
      <c r="B128" s="187">
        <v>3</v>
      </c>
    </row>
    <row r="129" spans="1:2" x14ac:dyDescent="0.25">
      <c r="A129" s="186" t="s">
        <v>883</v>
      </c>
      <c r="B129" s="187">
        <v>3</v>
      </c>
    </row>
    <row r="130" spans="1:2" x14ac:dyDescent="0.25">
      <c r="A130" s="188" t="s">
        <v>939</v>
      </c>
      <c r="B130" s="187">
        <v>1</v>
      </c>
    </row>
    <row r="131" spans="1:2" x14ac:dyDescent="0.25">
      <c r="A131" s="186" t="s">
        <v>883</v>
      </c>
      <c r="B131" s="187">
        <v>1</v>
      </c>
    </row>
    <row r="132" spans="1:2" x14ac:dyDescent="0.25">
      <c r="A132" s="188" t="s">
        <v>938</v>
      </c>
      <c r="B132" s="187">
        <v>1</v>
      </c>
    </row>
    <row r="133" spans="1:2" x14ac:dyDescent="0.25">
      <c r="A133" s="186" t="s">
        <v>880</v>
      </c>
      <c r="B133" s="187">
        <v>1</v>
      </c>
    </row>
    <row r="134" spans="1:2" x14ac:dyDescent="0.25">
      <c r="A134" s="188" t="s">
        <v>941</v>
      </c>
      <c r="B134" s="187">
        <v>1</v>
      </c>
    </row>
    <row r="135" spans="1:2" x14ac:dyDescent="0.25">
      <c r="A135" s="186" t="s">
        <v>880</v>
      </c>
      <c r="B135" s="187">
        <v>1</v>
      </c>
    </row>
    <row r="136" spans="1:2" x14ac:dyDescent="0.25">
      <c r="A136" s="188" t="s">
        <v>934</v>
      </c>
      <c r="B136" s="187">
        <v>4</v>
      </c>
    </row>
    <row r="137" spans="1:2" x14ac:dyDescent="0.25">
      <c r="A137" s="186" t="s">
        <v>880</v>
      </c>
      <c r="B137" s="187">
        <v>4</v>
      </c>
    </row>
    <row r="138" spans="1:2" x14ac:dyDescent="0.25">
      <c r="A138" s="188" t="s">
        <v>931</v>
      </c>
      <c r="B138" s="187">
        <v>1</v>
      </c>
    </row>
    <row r="139" spans="1:2" x14ac:dyDescent="0.25">
      <c r="A139" s="186" t="s">
        <v>880</v>
      </c>
      <c r="B139" s="187">
        <v>1</v>
      </c>
    </row>
    <row r="140" spans="1:2" x14ac:dyDescent="0.25">
      <c r="A140" s="189" t="s">
        <v>273</v>
      </c>
      <c r="B140" s="187">
        <v>11</v>
      </c>
    </row>
    <row r="141" spans="1:2" x14ac:dyDescent="0.25">
      <c r="A141" s="188" t="s">
        <v>947</v>
      </c>
      <c r="B141" s="187">
        <v>1</v>
      </c>
    </row>
    <row r="142" spans="1:2" x14ac:dyDescent="0.25">
      <c r="A142" s="186" t="s">
        <v>880</v>
      </c>
      <c r="B142" s="187">
        <v>1</v>
      </c>
    </row>
    <row r="143" spans="1:2" x14ac:dyDescent="0.25">
      <c r="A143" s="188" t="s">
        <v>948</v>
      </c>
      <c r="B143" s="187">
        <v>1</v>
      </c>
    </row>
    <row r="144" spans="1:2" x14ac:dyDescent="0.25">
      <c r="A144" s="186" t="s">
        <v>883</v>
      </c>
      <c r="B144" s="187">
        <v>1</v>
      </c>
    </row>
    <row r="145" spans="1:2" x14ac:dyDescent="0.25">
      <c r="A145" s="188" t="s">
        <v>942</v>
      </c>
      <c r="B145" s="187">
        <v>1</v>
      </c>
    </row>
    <row r="146" spans="1:2" x14ac:dyDescent="0.25">
      <c r="A146" s="186" t="s">
        <v>880</v>
      </c>
      <c r="B146" s="187">
        <v>1</v>
      </c>
    </row>
    <row r="147" spans="1:2" x14ac:dyDescent="0.25">
      <c r="A147" s="188" t="s">
        <v>946</v>
      </c>
      <c r="B147" s="187">
        <v>1</v>
      </c>
    </row>
    <row r="148" spans="1:2" x14ac:dyDescent="0.25">
      <c r="A148" s="186" t="s">
        <v>883</v>
      </c>
      <c r="B148" s="187">
        <v>1</v>
      </c>
    </row>
    <row r="149" spans="1:2" x14ac:dyDescent="0.25">
      <c r="A149" s="188" t="s">
        <v>945</v>
      </c>
      <c r="B149" s="187">
        <v>2</v>
      </c>
    </row>
    <row r="150" spans="1:2" x14ac:dyDescent="0.25">
      <c r="A150" s="186" t="s">
        <v>883</v>
      </c>
      <c r="B150" s="187">
        <v>2</v>
      </c>
    </row>
    <row r="151" spans="1:2" x14ac:dyDescent="0.25">
      <c r="A151" s="188" t="s">
        <v>944</v>
      </c>
      <c r="B151" s="187">
        <v>2</v>
      </c>
    </row>
    <row r="152" spans="1:2" x14ac:dyDescent="0.25">
      <c r="A152" s="186" t="s">
        <v>883</v>
      </c>
      <c r="B152" s="187">
        <v>2</v>
      </c>
    </row>
    <row r="153" spans="1:2" x14ac:dyDescent="0.25">
      <c r="A153" s="188" t="s">
        <v>949</v>
      </c>
      <c r="B153" s="187">
        <v>1</v>
      </c>
    </row>
    <row r="154" spans="1:2" x14ac:dyDescent="0.25">
      <c r="A154" s="186" t="s">
        <v>880</v>
      </c>
      <c r="B154" s="187">
        <v>1</v>
      </c>
    </row>
    <row r="155" spans="1:2" x14ac:dyDescent="0.25">
      <c r="A155" s="188" t="s">
        <v>943</v>
      </c>
      <c r="B155" s="187">
        <v>2</v>
      </c>
    </row>
    <row r="156" spans="1:2" x14ac:dyDescent="0.25">
      <c r="A156" s="186" t="s">
        <v>883</v>
      </c>
      <c r="B156" s="187">
        <v>2</v>
      </c>
    </row>
    <row r="157" spans="1:2" x14ac:dyDescent="0.25">
      <c r="A157" s="189" t="s">
        <v>349</v>
      </c>
      <c r="B157" s="187">
        <v>13</v>
      </c>
    </row>
    <row r="158" spans="1:2" x14ac:dyDescent="0.25">
      <c r="A158" s="188" t="s">
        <v>950</v>
      </c>
      <c r="B158" s="187">
        <v>2</v>
      </c>
    </row>
    <row r="159" spans="1:2" x14ac:dyDescent="0.25">
      <c r="A159" s="186" t="s">
        <v>883</v>
      </c>
      <c r="B159" s="187">
        <v>2</v>
      </c>
    </row>
    <row r="160" spans="1:2" x14ac:dyDescent="0.25">
      <c r="A160" s="188" t="s">
        <v>958</v>
      </c>
      <c r="B160" s="187">
        <v>1</v>
      </c>
    </row>
    <row r="161" spans="1:2" x14ac:dyDescent="0.25">
      <c r="A161" s="186" t="s">
        <v>883</v>
      </c>
      <c r="B161" s="187">
        <v>1</v>
      </c>
    </row>
    <row r="162" spans="1:2" x14ac:dyDescent="0.25">
      <c r="A162" s="188" t="s">
        <v>956</v>
      </c>
      <c r="B162" s="187">
        <v>2</v>
      </c>
    </row>
    <row r="163" spans="1:2" x14ac:dyDescent="0.25">
      <c r="A163" s="186" t="s">
        <v>883</v>
      </c>
      <c r="B163" s="187">
        <v>2</v>
      </c>
    </row>
    <row r="164" spans="1:2" x14ac:dyDescent="0.25">
      <c r="A164" s="188" t="s">
        <v>951</v>
      </c>
      <c r="B164" s="187">
        <v>1</v>
      </c>
    </row>
    <row r="165" spans="1:2" x14ac:dyDescent="0.25">
      <c r="A165" s="186" t="s">
        <v>883</v>
      </c>
      <c r="B165" s="187">
        <v>1</v>
      </c>
    </row>
    <row r="166" spans="1:2" x14ac:dyDescent="0.25">
      <c r="A166" s="188" t="s">
        <v>952</v>
      </c>
      <c r="B166" s="187">
        <v>1</v>
      </c>
    </row>
    <row r="167" spans="1:2" x14ac:dyDescent="0.25">
      <c r="A167" s="186" t="s">
        <v>883</v>
      </c>
      <c r="B167" s="187">
        <v>1</v>
      </c>
    </row>
    <row r="168" spans="1:2" x14ac:dyDescent="0.25">
      <c r="A168" s="188" t="s">
        <v>953</v>
      </c>
      <c r="B168" s="187">
        <v>2</v>
      </c>
    </row>
    <row r="169" spans="1:2" x14ac:dyDescent="0.25">
      <c r="A169" s="186" t="s">
        <v>883</v>
      </c>
      <c r="B169" s="187">
        <v>2</v>
      </c>
    </row>
    <row r="170" spans="1:2" x14ac:dyDescent="0.25">
      <c r="A170" s="188" t="s">
        <v>955</v>
      </c>
      <c r="B170" s="187">
        <v>1</v>
      </c>
    </row>
    <row r="171" spans="1:2" x14ac:dyDescent="0.25">
      <c r="A171" s="186" t="s">
        <v>883</v>
      </c>
      <c r="B171" s="187">
        <v>1</v>
      </c>
    </row>
    <row r="172" spans="1:2" x14ac:dyDescent="0.25">
      <c r="A172" s="188" t="s">
        <v>954</v>
      </c>
      <c r="B172" s="187">
        <v>1</v>
      </c>
    </row>
    <row r="173" spans="1:2" x14ac:dyDescent="0.25">
      <c r="A173" s="186" t="s">
        <v>883</v>
      </c>
      <c r="B173" s="187">
        <v>1</v>
      </c>
    </row>
    <row r="174" spans="1:2" x14ac:dyDescent="0.25">
      <c r="A174" s="188" t="s">
        <v>957</v>
      </c>
      <c r="B174" s="187">
        <v>1</v>
      </c>
    </row>
    <row r="175" spans="1:2" x14ac:dyDescent="0.25">
      <c r="A175" s="186" t="s">
        <v>883</v>
      </c>
      <c r="B175" s="187">
        <v>1</v>
      </c>
    </row>
    <row r="176" spans="1:2" x14ac:dyDescent="0.25">
      <c r="A176" s="188" t="s">
        <v>959</v>
      </c>
      <c r="B176" s="187">
        <v>1</v>
      </c>
    </row>
    <row r="177" spans="1:2" x14ac:dyDescent="0.25">
      <c r="A177" s="186" t="s">
        <v>883</v>
      </c>
      <c r="B177" s="187">
        <v>1</v>
      </c>
    </row>
    <row r="178" spans="1:2" x14ac:dyDescent="0.25">
      <c r="A178" s="189" t="s">
        <v>960</v>
      </c>
      <c r="B178" s="187">
        <v>3</v>
      </c>
    </row>
    <row r="179" spans="1:2" x14ac:dyDescent="0.25">
      <c r="A179" s="188" t="s">
        <v>961</v>
      </c>
      <c r="B179" s="187">
        <v>2</v>
      </c>
    </row>
    <row r="180" spans="1:2" x14ac:dyDescent="0.25">
      <c r="A180" s="186" t="s">
        <v>880</v>
      </c>
      <c r="B180" s="187">
        <v>2</v>
      </c>
    </row>
    <row r="181" spans="1:2" x14ac:dyDescent="0.25">
      <c r="A181" s="188" t="s">
        <v>962</v>
      </c>
      <c r="B181" s="187">
        <v>1</v>
      </c>
    </row>
    <row r="182" spans="1:2" x14ac:dyDescent="0.25">
      <c r="A182" s="186" t="s">
        <v>883</v>
      </c>
      <c r="B182" s="187">
        <v>1</v>
      </c>
    </row>
    <row r="183" spans="1:2" x14ac:dyDescent="0.25">
      <c r="A183" s="189" t="s">
        <v>206</v>
      </c>
      <c r="B183" s="187">
        <v>40</v>
      </c>
    </row>
    <row r="184" spans="1:2" x14ac:dyDescent="0.25">
      <c r="A184" s="188" t="s">
        <v>970</v>
      </c>
      <c r="B184" s="187">
        <v>1</v>
      </c>
    </row>
    <row r="185" spans="1:2" x14ac:dyDescent="0.25">
      <c r="A185" s="186" t="s">
        <v>883</v>
      </c>
      <c r="B185" s="187">
        <v>1</v>
      </c>
    </row>
    <row r="186" spans="1:2" x14ac:dyDescent="0.25">
      <c r="A186" s="188" t="s">
        <v>968</v>
      </c>
      <c r="B186" s="187">
        <v>10</v>
      </c>
    </row>
    <row r="187" spans="1:2" x14ac:dyDescent="0.25">
      <c r="A187" s="186" t="s">
        <v>880</v>
      </c>
      <c r="B187" s="187">
        <v>10</v>
      </c>
    </row>
    <row r="188" spans="1:2" x14ac:dyDescent="0.25">
      <c r="A188" s="188" t="s">
        <v>973</v>
      </c>
      <c r="B188" s="187">
        <v>5</v>
      </c>
    </row>
    <row r="189" spans="1:2" x14ac:dyDescent="0.25">
      <c r="A189" s="186" t="s">
        <v>880</v>
      </c>
      <c r="B189" s="187">
        <v>5</v>
      </c>
    </row>
    <row r="190" spans="1:2" x14ac:dyDescent="0.25">
      <c r="A190" s="188" t="s">
        <v>969</v>
      </c>
      <c r="B190" s="187">
        <v>1</v>
      </c>
    </row>
    <row r="191" spans="1:2" x14ac:dyDescent="0.25">
      <c r="A191" s="186" t="s">
        <v>880</v>
      </c>
      <c r="B191" s="187">
        <v>1</v>
      </c>
    </row>
    <row r="192" spans="1:2" x14ac:dyDescent="0.25">
      <c r="A192" s="188" t="s">
        <v>966</v>
      </c>
      <c r="B192" s="187">
        <v>5</v>
      </c>
    </row>
    <row r="193" spans="1:2" x14ac:dyDescent="0.25">
      <c r="A193" s="186" t="s">
        <v>883</v>
      </c>
      <c r="B193" s="187">
        <v>5</v>
      </c>
    </row>
    <row r="194" spans="1:2" x14ac:dyDescent="0.25">
      <c r="A194" s="188" t="s">
        <v>963</v>
      </c>
      <c r="B194" s="187">
        <v>2</v>
      </c>
    </row>
    <row r="195" spans="1:2" x14ac:dyDescent="0.25">
      <c r="A195" s="186" t="s">
        <v>880</v>
      </c>
      <c r="B195" s="187">
        <v>2</v>
      </c>
    </row>
    <row r="196" spans="1:2" x14ac:dyDescent="0.25">
      <c r="A196" s="188" t="s">
        <v>975</v>
      </c>
      <c r="B196" s="187">
        <v>1</v>
      </c>
    </row>
    <row r="197" spans="1:2" x14ac:dyDescent="0.25">
      <c r="A197" s="186" t="s">
        <v>883</v>
      </c>
      <c r="B197" s="187">
        <v>1</v>
      </c>
    </row>
    <row r="198" spans="1:2" x14ac:dyDescent="0.25">
      <c r="A198" s="188" t="s">
        <v>972</v>
      </c>
      <c r="B198" s="187">
        <v>1</v>
      </c>
    </row>
    <row r="199" spans="1:2" x14ac:dyDescent="0.25">
      <c r="A199" s="186" t="s">
        <v>883</v>
      </c>
      <c r="B199" s="187">
        <v>1</v>
      </c>
    </row>
    <row r="200" spans="1:2" x14ac:dyDescent="0.25">
      <c r="A200" s="188" t="s">
        <v>974</v>
      </c>
      <c r="B200" s="187">
        <v>1</v>
      </c>
    </row>
    <row r="201" spans="1:2" x14ac:dyDescent="0.25">
      <c r="A201" s="186" t="s">
        <v>880</v>
      </c>
      <c r="B201" s="187">
        <v>1</v>
      </c>
    </row>
    <row r="202" spans="1:2" x14ac:dyDescent="0.25">
      <c r="A202" s="188" t="s">
        <v>971</v>
      </c>
      <c r="B202" s="187">
        <v>1</v>
      </c>
    </row>
    <row r="203" spans="1:2" x14ac:dyDescent="0.25">
      <c r="A203" s="186" t="s">
        <v>880</v>
      </c>
      <c r="B203" s="187">
        <v>1</v>
      </c>
    </row>
    <row r="204" spans="1:2" x14ac:dyDescent="0.25">
      <c r="A204" s="188" t="s">
        <v>967</v>
      </c>
      <c r="B204" s="187">
        <v>3</v>
      </c>
    </row>
    <row r="205" spans="1:2" x14ac:dyDescent="0.25">
      <c r="A205" s="186" t="s">
        <v>880</v>
      </c>
      <c r="B205" s="187">
        <v>3</v>
      </c>
    </row>
    <row r="206" spans="1:2" x14ac:dyDescent="0.25">
      <c r="A206" s="188" t="s">
        <v>965</v>
      </c>
      <c r="B206" s="187">
        <v>7</v>
      </c>
    </row>
    <row r="207" spans="1:2" x14ac:dyDescent="0.25">
      <c r="A207" s="186" t="s">
        <v>880</v>
      </c>
      <c r="B207" s="187">
        <v>7</v>
      </c>
    </row>
    <row r="208" spans="1:2" x14ac:dyDescent="0.25">
      <c r="A208" s="188" t="s">
        <v>964</v>
      </c>
      <c r="B208" s="187">
        <v>2</v>
      </c>
    </row>
    <row r="209" spans="1:2" x14ac:dyDescent="0.25">
      <c r="A209" s="186" t="s">
        <v>880</v>
      </c>
      <c r="B209" s="187">
        <v>2</v>
      </c>
    </row>
    <row r="210" spans="1:2" x14ac:dyDescent="0.25">
      <c r="A210" s="185" t="s">
        <v>980</v>
      </c>
      <c r="B210" s="187">
        <v>195</v>
      </c>
    </row>
    <row r="211" spans="1:2" x14ac:dyDescent="0.25">
      <c r="A211" s="184"/>
    </row>
    <row r="212" spans="1:2" x14ac:dyDescent="0.25">
      <c r="A212" s="184"/>
    </row>
    <row r="213" spans="1:2" x14ac:dyDescent="0.25">
      <c r="A213" s="184"/>
    </row>
    <row r="214" spans="1:2" x14ac:dyDescent="0.25">
      <c r="A214" s="184"/>
    </row>
  </sheetData>
  <pageMargins left="0.7" right="0.7" top="0.75" bottom="0.75" header="0.3" footer="0.3"/>
  <pageSetup orientation="portrait" r:id="rId2"/>
  <customProperties>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LastSyncTimeStamp="2020-01-27T23:41:31.003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TaxCatchAllLabel xmlns="97e57212-3e02-407f-8b2d-05f7d7f19b15" xsi:nil="true"/>
    <lcf76f155ced4ddcb4097134ff3c332f xmlns="2f9686e3-55fd-498a-8206-ce8744662a9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6115B258DB33249A2B8C6F6EB50A8FF" ma:contentTypeVersion="18" ma:contentTypeDescription="Create a new document." ma:contentTypeScope="" ma:versionID="0020a868d7e938f985a3063727d8f9ba">
  <xsd:schema xmlns:xsd="http://www.w3.org/2001/XMLSchema" xmlns:xs="http://www.w3.org/2001/XMLSchema" xmlns:p="http://schemas.microsoft.com/office/2006/metadata/properties" xmlns:ns2="97e57212-3e02-407f-8b2d-05f7d7f19b15" xmlns:ns3="18a9e021-0863-40fe-8bab-5b87bccd5204" xmlns:ns4="2f9686e3-55fd-498a-8206-ce8744662a92" targetNamespace="http://schemas.microsoft.com/office/2006/metadata/properties" ma:root="true" ma:fieldsID="94905817f240cee943be22625c09faf8" ns2:_="" ns3:_="" ns4:_="">
    <xsd:import namespace="97e57212-3e02-407f-8b2d-05f7d7f19b15"/>
    <xsd:import namespace="18a9e021-0863-40fe-8bab-5b87bccd5204"/>
    <xsd:import namespace="2f9686e3-55fd-498a-8206-ce8744662a92"/>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lcf76f155ced4ddcb4097134ff3c332f"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a76e55f-33a1-4e9b-bfc1-2d72f5c3b386}" ma:internalName="TaxCatchAll" ma:readOnly="false" ma:showField="CatchAllData" ma:web="18a9e021-0863-40fe-8bab-5b87bccd520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a76e55f-33a1-4e9b-bfc1-2d72f5c3b386}" ma:internalName="TaxCatchAllLabel" ma:readOnly="false" ma:showField="CatchAllDataLabel" ma:web="18a9e021-0863-40fe-8bab-5b87bccd5204">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8a9e021-0863-40fe-8bab-5b87bccd520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9686e3-55fd-498a-8206-ce8744662a92"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CBE11-EA3D-4711-88C6-63BBF5F1BBCD}">
  <ds:schemaRefs>
    <ds:schemaRef ds:uri="Microsoft.SharePoint.Taxonomy.ContentTypeSync"/>
  </ds:schemaRefs>
</ds:datastoreItem>
</file>

<file path=customXml/itemProps2.xml><?xml version="1.0" encoding="utf-8"?>
<ds:datastoreItem xmlns:ds="http://schemas.openxmlformats.org/officeDocument/2006/customXml" ds:itemID="{E5BB52C5-A9CD-4074-8A4A-360F3CF20256}">
  <ds:schemaRefs>
    <ds:schemaRef ds:uri="http://schemas.microsoft.com/sharepoint/v3/contenttype/forms"/>
  </ds:schemaRefs>
</ds:datastoreItem>
</file>

<file path=customXml/itemProps3.xml><?xml version="1.0" encoding="utf-8"?>
<ds:datastoreItem xmlns:ds="http://schemas.openxmlformats.org/officeDocument/2006/customXml" ds:itemID="{704D9A64-F77B-4D54-9104-E3FDBF7E0D77}">
  <ds:schemaRefs>
    <ds:schemaRef ds:uri="http://schemas.microsoft.com/office/2006/documentManagement/types"/>
    <ds:schemaRef ds:uri="http://schemas.microsoft.com/office/infopath/2007/PartnerControls"/>
    <ds:schemaRef ds:uri="8b90ac74-fe6e-4817-8f32-340857be73c9"/>
    <ds:schemaRef ds:uri="7c1b74aa-f049-49f6-b36e-61f07af096cf"/>
    <ds:schemaRef ds:uri="http://purl.org/dc/elements/1.1/"/>
    <ds:schemaRef ds:uri="http://schemas.microsoft.com/office/2006/metadata/properties"/>
    <ds:schemaRef ds:uri="97e57212-3e02-407f-8b2d-05f7d7f19b15"/>
    <ds:schemaRef ds:uri="http://purl.org/dc/terms/"/>
    <ds:schemaRef ds:uri="http://schemas.openxmlformats.org/package/2006/metadata/core-properties"/>
    <ds:schemaRef ds:uri="http://www.w3.org/XML/1998/namespace"/>
    <ds:schemaRef ds:uri="http://purl.org/dc/dcmitype/"/>
    <ds:schemaRef ds:uri="2f9686e3-55fd-498a-8206-ce8744662a92"/>
  </ds:schemaRefs>
</ds:datastoreItem>
</file>

<file path=customXml/itemProps4.xml><?xml version="1.0" encoding="utf-8"?>
<ds:datastoreItem xmlns:ds="http://schemas.openxmlformats.org/officeDocument/2006/customXml" ds:itemID="{EB4CA395-F50C-4AB9-916E-055D78CD9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18a9e021-0863-40fe-8bab-5b87bccd5204"/>
    <ds:schemaRef ds:uri="2f9686e3-55fd-498a-8206-ce8744662a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Explanation</vt:lpstr>
      <vt:lpstr>Evaluation</vt:lpstr>
      <vt:lpstr>Scoring</vt:lpstr>
      <vt:lpstr>ESRI</vt:lpstr>
      <vt:lpstr>Unearth</vt:lpstr>
      <vt:lpstr>Salesforce</vt:lpstr>
      <vt:lpstr>SAP</vt:lpstr>
      <vt:lpstr>Summary Critical Sucess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Eanna</dc:creator>
  <cp:keywords/>
  <dc:description/>
  <cp:lastModifiedBy>Ramos, Heidi</cp:lastModifiedBy>
  <cp:revision/>
  <dcterms:created xsi:type="dcterms:W3CDTF">2019-09-26T15:54:55Z</dcterms:created>
  <dcterms:modified xsi:type="dcterms:W3CDTF">2022-09-21T23:42:24Z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0x010100B6115B258DB33249A2B8C6F6EB50A8FF</vt:lpwstr>
  </property>
  <property fmtid="{D5CDD505-2E9C-101B-9397-08002B2CF9AE}" pid="3" name="pgeRecordCategory">
    <vt:lpwstr/>
  </property>
  <property fmtid="{D5CDD505-2E9C-101B-9397-08002B2CF9AE}" pid="4" name="MediaServiceImageTags">
    <vt:lpwstr/>
  </property>
</Properties>
</file>