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ocumenttasks/documenttask1.xml" ContentType="application/vnd.ms-excel.documenttasks+xml"/>
  <Override PartName="/xl/charts/chart1.xml" ContentType="application/vnd.openxmlformats-officedocument.drawingml.chart+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charts/chart3.xml" ContentType="application/vnd.openxmlformats-officedocument.drawingml.chart+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G:\DocSvcs-WIP-Docs\10-YearElectricalUndergroundingPlan(EUP)_wip\09-18-26_SB 884 10-Year Electrical Undergrounding Plan – 2nd Pre-Submission\Volume 2\White Workpapers\"/>
    </mc:Choice>
  </mc:AlternateContent>
  <xr:revisionPtr revIDLastSave="0" documentId="13_ncr:1_{8996D6C0-3DE8-44A2-A8F6-8ADD21C6A66D}" xr6:coauthVersionLast="47" xr6:coauthVersionMax="47" xr10:uidLastSave="{00000000-0000-0000-0000-000000000000}"/>
  <bookViews>
    <workbookView xWindow="-110" yWindow="-110" windowWidth="19420" windowHeight="10300" activeTab="1" xr2:uid="{23226768-A567-4D2F-9FDB-E94C98B2FE1F}"/>
  </bookViews>
  <sheets>
    <sheet name="EUP Summary View" sheetId="2" r:id="rId1"/>
    <sheet name="Assumptions" sheetId="4" r:id="rId2"/>
    <sheet name="Program Wide View" sheetId="7" r:id="rId3"/>
  </sheets>
  <externalReferences>
    <externalReference r:id="rId4"/>
  </externalReferences>
  <definedNames>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CorrelationEnabledState" hidden="1">1</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axAutoIterations" hidden="1">50000</definedName>
    <definedName name="_AtRisk_SimSetting_MultipleCPUCount" hidden="1">-1</definedName>
    <definedName name="_AtRisk_SimSetting_MultipleCPUManualCount" hidden="1">4</definedName>
    <definedName name="_AtRisk_SimSetting_MultipleCPUMode" hidden="1">2</definedName>
    <definedName name="_AtRisk_SimSetting_MultipleCPUModeV8" hidden="1">2</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6</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1</definedName>
    <definedName name="_AtRisk_SimSetting_ReportOptionCustomItemSummaryGraphType02" hidden="1">1</definedName>
    <definedName name="_AtRisk_SimSetting_ReportOptionCustomItemSummaryGraphType03" hidden="1">1</definedName>
    <definedName name="_AtRisk_SimSetting_ReportOptionCustomItemSummaryGraphType04" hidden="1">1</definedName>
    <definedName name="_AtRisk_SimSetting_ReportOptionCustomItemSummaryGraphType05" hidden="1">1</definedName>
    <definedName name="_AtRisk_SimSetting_ReportOptionCustomItemSummaryGraphType06" hidden="1">1</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0</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Dist_Bin" localSheetId="2" hidden="1">#REF!</definedName>
    <definedName name="_Dist_Bin" hidden="1">#REF!</definedName>
    <definedName name="_Dist_Values" localSheetId="2" hidden="1">#REF!</definedName>
    <definedName name="_Dist_Values" hidden="1">#REF!</definedName>
    <definedName name="_Fill" localSheetId="2" hidden="1">#REF!</definedName>
    <definedName name="_Fill" hidden="1">#REF!</definedName>
    <definedName name="_Key1" localSheetId="2" hidden="1">#REF!</definedName>
    <definedName name="_Key1" hidden="1">#REF!</definedName>
    <definedName name="_Key2" localSheetId="2" hidden="1">#REF!</definedName>
    <definedName name="_Key2" hidden="1">#REF!</definedName>
    <definedName name="_Order1" hidden="1">255</definedName>
    <definedName name="_Order2" hidden="1">255</definedName>
    <definedName name="_Sort" localSheetId="1" hidden="1">#REF!</definedName>
    <definedName name="_Sort" localSheetId="2" hidden="1">#REF!</definedName>
    <definedName name="_Sort" hidden="1">#REF!</definedName>
    <definedName name="_Toc143763478" localSheetId="1">Assumptions!$B$8</definedName>
    <definedName name="EV__EVCOM_OPTIONS__" hidden="1">10</definedName>
    <definedName name="Health_Ministries" hidden="1">[1]GoLives!$A$2:$A$22</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Pal_Workbook_GUID" hidden="1">"ZSQYUPYWIUQ1T7W87RPY5EB1"</definedName>
    <definedName name="_xlnm.Print_Area" localSheetId="1">Assumptions!$A$1:$C$13</definedName>
    <definedName name="_xlnm.Print_Area" localSheetId="2">'Program Wide View'!$A$1:$T$148</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8</definedName>
    <definedName name="RiskMinimizeOnStart" hidden="1">FALSE</definedName>
    <definedName name="RiskMonitorConvergence" hidden="1">FALSE</definedName>
    <definedName name="RiskMultipleCPUSupportEnabled" hidden="1">FALSE</definedName>
    <definedName name="RiskNumIterations" hidden="1">1000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electedCell" hidden="1">"$C$11"</definedName>
    <definedName name="RiskSelectedNameCell1" hidden="1">"$B$11"</definedName>
    <definedName name="RiskSelectedNameCell2" hidden="1">"$C$4"</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FALSE</definedName>
    <definedName name="SAPBEXhrIndnt" hidden="1">1</definedName>
    <definedName name="SAPBEXrevision" hidden="1">6</definedName>
    <definedName name="SAPBEXsysID" hidden="1">"BPR"</definedName>
    <definedName name="SAPBEXwbID" hidden="1">"4H79MPUF220WG12R5X3RNI59Z"</definedName>
    <definedName name="SAPCrosstab1">#REF!</definedName>
    <definedName name="SAPCrosstab2">#REF!</definedName>
    <definedName name="SAPCrosstab4">#REF!</definedName>
    <definedName name="SAPCrosstab5">#REF!</definedName>
    <definedName name="SAPCrosstab6">#REF!</definedName>
    <definedName name="SAPCrosstab7">#REF!</definedName>
    <definedName name="STWBD_StatToolsScatterplot_DisplayCorrelationCoefficient" hidden="1">"TRUE"</definedName>
    <definedName name="STWBD_StatToolsScatterplot_HasDefaultInfo" hidden="1">"TRUE"</definedName>
    <definedName name="STWBD_StatToolsScatterplot_VarSelectorDefaultDataSet" hidden="1">"DG112DE1EF"</definedName>
    <definedName name="STWBD_StatToolsScatterplot_XVariableList" hidden="1">2</definedName>
    <definedName name="STWBD_StatToolsScatterplot_XVariableList_1" hidden="1">"U_x0001_VG2D57BF831D729B26_x0001_"</definedName>
    <definedName name="STWBD_StatToolsScatterplot_XVariableList_2" hidden="1">"U_x0001_VG1E330A271EE8C447_x0001_"</definedName>
    <definedName name="STWBD_StatToolsScatterplot_YVariableList" hidden="1">1</definedName>
    <definedName name="STWBD_StatToolsScatterplot_YVariableList_1" hidden="1">"U_x0001_VGFC9F36D570F001_x0001_"</definedName>
    <definedName name="TASKRSRC" localSheetId="2">#REF!</definedName>
    <definedName name="TASKRSRC">#REF!</definedName>
    <definedName name="USERDATA" localSheetId="2">#REF!</definedName>
    <definedName name="USERDATA">#REF!</definedName>
    <definedName name="xcdc" localSheetId="2" hidden="1">#REF!</definedName>
    <definedName name="xcdc" hidden="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91" i="7" l="1"/>
  <c r="Q91" i="7"/>
  <c r="P91" i="7"/>
  <c r="O91" i="7"/>
  <c r="N91" i="7"/>
  <c r="M91" i="7"/>
  <c r="L91" i="7"/>
  <c r="K91" i="7"/>
  <c r="J91" i="7"/>
  <c r="I91" i="7"/>
  <c r="H91" i="7"/>
  <c r="G91" i="7"/>
  <c r="F91" i="7"/>
  <c r="E91" i="7"/>
  <c r="D91" i="7"/>
  <c r="C91" i="7"/>
  <c r="D138" i="7"/>
  <c r="E138" i="7"/>
  <c r="F138" i="7"/>
  <c r="G138" i="7"/>
  <c r="H138" i="7"/>
  <c r="I138" i="7"/>
  <c r="J138" i="7"/>
  <c r="K138" i="7"/>
  <c r="L138" i="7"/>
  <c r="M138" i="7"/>
  <c r="N138" i="7"/>
  <c r="O138" i="7"/>
  <c r="P138" i="7"/>
  <c r="Q138" i="7"/>
  <c r="R138" i="7"/>
  <c r="C138" i="7"/>
  <c r="D133" i="7"/>
  <c r="E133" i="7"/>
  <c r="F133" i="7"/>
  <c r="G133" i="7"/>
  <c r="H133" i="7"/>
  <c r="I133" i="7"/>
  <c r="J133" i="7"/>
  <c r="K133" i="7"/>
  <c r="L133" i="7"/>
  <c r="M133" i="7"/>
  <c r="N133" i="7"/>
  <c r="O133" i="7"/>
  <c r="P133" i="7"/>
  <c r="Q133" i="7"/>
  <c r="R133" i="7"/>
  <c r="C133" i="7"/>
  <c r="D127" i="7"/>
  <c r="E127" i="7"/>
  <c r="F127" i="7"/>
  <c r="G127" i="7"/>
  <c r="H127" i="7"/>
  <c r="I127" i="7"/>
  <c r="J127" i="7"/>
  <c r="K127" i="7"/>
  <c r="L127" i="7"/>
  <c r="M127" i="7"/>
  <c r="N127" i="7"/>
  <c r="O127" i="7"/>
  <c r="P127" i="7"/>
  <c r="Q127" i="7"/>
  <c r="R127" i="7"/>
  <c r="C127" i="7"/>
  <c r="D124" i="7"/>
  <c r="E124" i="7"/>
  <c r="F124" i="7"/>
  <c r="G124" i="7"/>
  <c r="H124" i="7"/>
  <c r="I124" i="7"/>
  <c r="J124" i="7"/>
  <c r="K124" i="7"/>
  <c r="L124" i="7"/>
  <c r="M124" i="7"/>
  <c r="N124" i="7"/>
  <c r="O124" i="7"/>
  <c r="P124" i="7"/>
  <c r="Q124" i="7"/>
  <c r="R124" i="7"/>
  <c r="C124" i="7"/>
  <c r="D112" i="7"/>
  <c r="E112" i="7"/>
  <c r="F112" i="7"/>
  <c r="G112" i="7"/>
  <c r="H112" i="7"/>
  <c r="I112" i="7"/>
  <c r="J112" i="7"/>
  <c r="K112" i="7"/>
  <c r="L112" i="7"/>
  <c r="M112" i="7"/>
  <c r="N112" i="7"/>
  <c r="O112" i="7"/>
  <c r="P112" i="7"/>
  <c r="Q112" i="7"/>
  <c r="R112" i="7"/>
  <c r="C112" i="7"/>
  <c r="D99" i="7"/>
  <c r="E99" i="7"/>
  <c r="F99" i="7"/>
  <c r="G99" i="7"/>
  <c r="H99" i="7"/>
  <c r="I99" i="7"/>
  <c r="J99" i="7"/>
  <c r="K99" i="7"/>
  <c r="L99" i="7"/>
  <c r="M99" i="7"/>
  <c r="N99" i="7"/>
  <c r="O99" i="7"/>
  <c r="P99" i="7"/>
  <c r="Q99" i="7"/>
  <c r="R99" i="7"/>
  <c r="C99" i="7"/>
  <c r="D94" i="7"/>
  <c r="E94" i="7"/>
  <c r="F94" i="7"/>
  <c r="G94" i="7"/>
  <c r="H94" i="7"/>
  <c r="I94" i="7"/>
  <c r="C12" i="2" s="1"/>
  <c r="J94" i="7"/>
  <c r="K94" i="7"/>
  <c r="L94" i="7"/>
  <c r="M94" i="7"/>
  <c r="N94" i="7"/>
  <c r="O94" i="7"/>
  <c r="P94" i="7"/>
  <c r="Q94" i="7"/>
  <c r="R94" i="7"/>
  <c r="C94" i="7"/>
  <c r="D86" i="7"/>
  <c r="E86" i="7"/>
  <c r="F86" i="7"/>
  <c r="G86" i="7"/>
  <c r="H86" i="7"/>
  <c r="I86" i="7"/>
  <c r="J86" i="7"/>
  <c r="K86" i="7"/>
  <c r="L86" i="7"/>
  <c r="M86" i="7"/>
  <c r="N86" i="7"/>
  <c r="O86" i="7"/>
  <c r="P86" i="7"/>
  <c r="Q86" i="7"/>
  <c r="R86" i="7"/>
  <c r="C86" i="7"/>
  <c r="D78" i="7"/>
  <c r="E78" i="7"/>
  <c r="F78" i="7"/>
  <c r="G78" i="7"/>
  <c r="H78" i="7"/>
  <c r="I78" i="7"/>
  <c r="J78" i="7"/>
  <c r="K78" i="7"/>
  <c r="L78" i="7"/>
  <c r="M78" i="7"/>
  <c r="N78" i="7"/>
  <c r="O78" i="7"/>
  <c r="P78" i="7"/>
  <c r="Q78" i="7"/>
  <c r="R78" i="7"/>
  <c r="C78" i="7"/>
  <c r="D73" i="7"/>
  <c r="E73" i="7"/>
  <c r="F73" i="7"/>
  <c r="G73" i="7"/>
  <c r="H73" i="7"/>
  <c r="I73" i="7"/>
  <c r="J73" i="7"/>
  <c r="K73" i="7"/>
  <c r="L73" i="7"/>
  <c r="M73" i="7"/>
  <c r="N73" i="7"/>
  <c r="O73" i="7"/>
  <c r="P73" i="7"/>
  <c r="Q73" i="7"/>
  <c r="R73" i="7"/>
  <c r="C73" i="7"/>
  <c r="C14" i="2" l="1"/>
  <c r="C15" i="2"/>
  <c r="C13" i="2"/>
  <c r="C9" i="2"/>
  <c r="C11" i="2"/>
  <c r="C10" i="2"/>
  <c r="C18" i="2"/>
  <c r="C8" i="2"/>
  <c r="C16" i="2"/>
  <c r="C17" i="2"/>
  <c r="S86" i="7"/>
  <c r="S124" i="7"/>
  <c r="S127" i="7"/>
  <c r="S138" i="7"/>
  <c r="S133" i="7"/>
  <c r="S78" i="7"/>
  <c r="S94" i="7"/>
  <c r="S99" i="7"/>
  <c r="S112" i="7"/>
  <c r="S91" i="7"/>
  <c r="S73"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tc={DA7B027C-E91C-46E5-BFF7-EA86D3A5E3DF}</author>
  </authors>
  <commentList>
    <comment ref="B30" authorId="0" shapeId="0" xr:uid="{DA7B027C-E91C-46E5-BFF7-EA86D3A5E3DF}">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@Baboolal, Aleisha / @Alexander, Anthony - There are various “outputs” in table C2 and C3, however, all the values are hardcoded so it is challenging to trace the logic in the model. IS there a version with the formulas that can be reviewed
Reply:
    INTERNAL_RESOURCE MODEL AEAG_CONF.xlsx 
Reply:
    @Noyer, Nick, with the link supplied above does this resolve your comment?</t>
      </text>
    </comment>
  </commentList>
</comments>
</file>

<file path=xl/sharedStrings.xml><?xml version="1.0" encoding="utf-8"?>
<sst xmlns="http://schemas.openxmlformats.org/spreadsheetml/2006/main" count="113" uniqueCount="98">
  <si>
    <t>Pacific Gas and Electric Company</t>
  </si>
  <si>
    <t>Resourcing Teams</t>
  </si>
  <si>
    <t>Yearly Max Head Count (2028-2037)</t>
  </si>
  <si>
    <t xml:space="preserve">Project Management </t>
  </si>
  <si>
    <t>Scoping</t>
  </si>
  <si>
    <t>Estimating</t>
  </si>
  <si>
    <t>Customer Outreach</t>
  </si>
  <si>
    <t>Encroachment</t>
  </si>
  <si>
    <t>Land</t>
  </si>
  <si>
    <t>Environmental</t>
  </si>
  <si>
    <t xml:space="preserve">Construction Management </t>
  </si>
  <si>
    <t xml:space="preserve">Civil Construction </t>
  </si>
  <si>
    <t xml:space="preserve">Electric Construction </t>
  </si>
  <si>
    <t>Post-Construction</t>
  </si>
  <si>
    <t>Assumptions</t>
  </si>
  <si>
    <t>Key Assumptions Used to Build the Resource Model</t>
  </si>
  <si>
    <t>Project Size</t>
  </si>
  <si>
    <t>Annual Mileage Target</t>
  </si>
  <si>
    <t>Construction Seasonality</t>
  </si>
  <si>
    <t>Construction Seasonality was developed using the available construction schedule information and aggregates underground miles based on when  construction starts and finishes in terms of months, regardless of the year of construction.</t>
  </si>
  <si>
    <t>Schedule</t>
  </si>
  <si>
    <t>Dashboard</t>
  </si>
  <si>
    <t>Table C1: Mile Target - Input</t>
  </si>
  <si>
    <t>Total</t>
  </si>
  <si>
    <t>Construction - Target Miles</t>
  </si>
  <si>
    <t>Table C2: Dependencies Mile Target - Based on Workstream Progression</t>
  </si>
  <si>
    <t>Scoping - Target Miles</t>
  </si>
  <si>
    <t>Estimating - Target Miles</t>
  </si>
  <si>
    <t>Permitting - Target Miles</t>
  </si>
  <si>
    <t>Table C3: Resource Needs Based on Mile Targets</t>
  </si>
  <si>
    <t>Resourcing  (FTEs)</t>
  </si>
  <si>
    <t>MAX</t>
  </si>
  <si>
    <t>Cevelop moCel baseC on hours rather than per mile?</t>
  </si>
  <si>
    <t xml:space="preserve">prob not - neeC to figure out </t>
  </si>
  <si>
    <t>Project Management</t>
  </si>
  <si>
    <t xml:space="preserve">Internal vs external </t>
  </si>
  <si>
    <t>Associate Project Manager</t>
  </si>
  <si>
    <t xml:space="preserve">resource planning </t>
  </si>
  <si>
    <t>Journey Project Manager</t>
  </si>
  <si>
    <t>Cevelpo assumption list</t>
  </si>
  <si>
    <t>Project Controls Analyst</t>
  </si>
  <si>
    <t>Scoping Lead - Project Manager</t>
  </si>
  <si>
    <t>Grid Design Team</t>
  </si>
  <si>
    <t>Construction Manager</t>
  </si>
  <si>
    <t>ADE / Estimating Support</t>
  </si>
  <si>
    <t>SME Reviews</t>
  </si>
  <si>
    <t>Administrative</t>
  </si>
  <si>
    <t>Estimator</t>
  </si>
  <si>
    <t>ADE</t>
  </si>
  <si>
    <t>Civil Engineer</t>
  </si>
  <si>
    <t>Outreach Representative</t>
  </si>
  <si>
    <t>Encroachment (EPCW)</t>
  </si>
  <si>
    <t>Permit Facilitator</t>
  </si>
  <si>
    <t>Traffic Engineer</t>
  </si>
  <si>
    <t>Agency Liaison</t>
  </si>
  <si>
    <t>Land Surveyor</t>
  </si>
  <si>
    <t>Field Surveyor</t>
  </si>
  <si>
    <t>Utility Locator</t>
  </si>
  <si>
    <t>LiDAR Surveyor</t>
  </si>
  <si>
    <t>Boundary surveyor</t>
  </si>
  <si>
    <t>Caltrans Permit Specialist</t>
  </si>
  <si>
    <t>Caltrans Project Manager</t>
  </si>
  <si>
    <t>Land Agent</t>
  </si>
  <si>
    <t xml:space="preserve">ROW Agent </t>
  </si>
  <si>
    <t>Land Project Manager</t>
  </si>
  <si>
    <t>Land/Acquisition Project Coordinator</t>
  </si>
  <si>
    <t>Land Planning Analyst</t>
  </si>
  <si>
    <t>Land Planner</t>
  </si>
  <si>
    <t>Biologist</t>
  </si>
  <si>
    <t>Cultural Resource Specialist</t>
  </si>
  <si>
    <t>Environmental Field Specialist (EFS)</t>
  </si>
  <si>
    <t>Water Quality Specialist</t>
  </si>
  <si>
    <t>GIS Specialist</t>
  </si>
  <si>
    <t>Environmental Inspector (EI)</t>
  </si>
  <si>
    <t>Compliance Specialist</t>
  </si>
  <si>
    <t>Sample Coordinator</t>
  </si>
  <si>
    <t>Construction Management</t>
  </si>
  <si>
    <t>Civil Crew</t>
  </si>
  <si>
    <t>Civil - Foreman</t>
  </si>
  <si>
    <t>Civil - Backhoe Operator</t>
  </si>
  <si>
    <t>Civil - Construction Operator</t>
  </si>
  <si>
    <t>Civil - Utility Worker</t>
  </si>
  <si>
    <t>Electrical Crew</t>
  </si>
  <si>
    <t>Electrical - Foreman</t>
  </si>
  <si>
    <t>Electrical - Journeyman Lineman</t>
  </si>
  <si>
    <t>Electrical - Groundman/Apprentices</t>
  </si>
  <si>
    <t>Post Construction</t>
  </si>
  <si>
    <t>Clerical</t>
  </si>
  <si>
    <t>Mapping</t>
  </si>
  <si>
    <t>The resource model uses a miles-based approach to determine the required effort to deliver one mile of undergrounding (FTE/mile).  Project size and difficulty have been consolidated and incorporated into the outputs from the productivity analysis and inform productivity rates.</t>
  </si>
  <si>
    <t>The annual mileage targets are based on the overall program strategy as filed in the EUP. As planning scenarios are evaluated and implemented, the modeled mileage trajectory can be revised.</t>
  </si>
  <si>
    <t xml:space="preserve">The schedule assumptions are based on undergrounding project phase data (e.g. scoping, dependencies, construction etc., referred to as Workstream Progression data) developed by the Program to set non-construction target miles and is aligned with construction target miles. </t>
  </si>
  <si>
    <t>Workpaper 007</t>
  </si>
  <si>
    <t>Electrical Undergrounding Program</t>
  </si>
  <si>
    <t>Undergrounding Resource Model</t>
  </si>
  <si>
    <t>Program Wide View</t>
  </si>
  <si>
    <t>Programmmatic Forecast - Required Effort to Deliver Planned Miles
EUP Summary View: Chapter 5 Section 2 Summary of Resources</t>
  </si>
  <si>
    <t>EUP Programmmatic Forecast - Required Effort to Deliver Planned Miles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</si>
</sst>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0.0"/>
    <numFmt numFmtId="165" formatCode="_(&quot;$&quot;* #,##0_);_(&quot;$&quot;* \(#,##0\);_(&quot;$&quot;* &quot;-&quot;??_);_(@_)"/>
  </numFmts>
  <fonts count="15" x14ac:knownFonts="1">
    <font>
      <sz val="11"/>
      <color theme="1"/>
      <name val="Aptos Narrow"/>
      <family val="2"/>
      <scheme val="minor"/>
    </font>
    <font>
      <sz val="11"/>
      <color theme="1"/>
      <name val="Aptos Narrow"/>
      <family val="2"/>
      <scheme val="minor"/>
    </font>
    <font>
      <b/>
      <sz val="11"/>
      <color theme="1"/>
      <name val="Arial"/>
      <family val="2"/>
    </font>
    <font>
      <sz val="11"/>
      <color theme="1"/>
      <name val="Arial"/>
      <family val="2"/>
    </font>
    <font>
      <sz val="11"/>
      <color theme="0"/>
      <name val="Arial"/>
      <family val="2"/>
    </font>
    <font>
      <b/>
      <sz val="16"/>
      <color theme="0"/>
      <name val="Arial"/>
      <family val="2"/>
    </font>
    <font>
      <b/>
      <sz val="11"/>
      <color theme="0"/>
      <name val="Arial"/>
      <family val="2"/>
    </font>
    <font>
      <sz val="12"/>
      <color theme="1"/>
      <name val="Arial"/>
      <family val="2"/>
    </font>
    <font>
      <b/>
      <sz val="12"/>
      <name val="Arial"/>
      <family val="2"/>
    </font>
    <font>
      <b/>
      <sz val="11"/>
      <name val="Arial"/>
      <family val="2"/>
    </font>
    <font>
      <sz val="11"/>
      <name val="Arial"/>
      <family val="2"/>
    </font>
    <font>
      <b/>
      <sz val="14"/>
      <name val="Arial"/>
      <family val="2"/>
    </font>
    <font>
      <b/>
      <sz val="11"/>
      <color theme="5"/>
      <name val="Arial"/>
      <family val="2"/>
    </font>
    <font>
      <b/>
      <sz val="14"/>
      <color theme="0"/>
      <name val="Arial"/>
      <family val="2"/>
    </font>
    <font>
      <b/>
      <sz val="11"/>
      <color rgb="FF002060"/>
      <name val="Arial"/>
      <family val="2"/>
    </font>
  </fonts>
  <fills count="10">
    <fill>
      <patternFill patternType="none"/>
    </fill>
    <fill>
      <patternFill patternType="gray125"/>
    </fill>
    <fill>
      <patternFill patternType="solid">
        <fgColor theme="4" tint="-0.499984740745262"/>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0"/>
        <bgColor indexed="64"/>
      </patternFill>
    </fill>
    <fill>
      <patternFill patternType="solid">
        <fgColor theme="9" tint="0.39997558519241921"/>
        <bgColor indexed="64"/>
      </patternFill>
    </fill>
    <fill>
      <patternFill patternType="solid">
        <fgColor rgb="FFFFC000"/>
        <bgColor indexed="64"/>
      </patternFill>
    </fill>
    <fill>
      <patternFill patternType="solid">
        <fgColor rgb="FFFFFF00"/>
        <bgColor indexed="64"/>
      </patternFill>
    </fill>
    <fill>
      <patternFill patternType="solid">
        <fgColor rgb="FF002060"/>
        <bgColor indexed="64"/>
      </patternFill>
    </fill>
  </fills>
  <borders count="32">
    <border>
      <left/>
      <right/>
      <top/>
      <bottom/>
      <diagonal/>
    </border>
    <border>
      <left/>
      <right/>
      <top style="medium">
        <color indexed="64"/>
      </top>
      <bottom/>
      <diagonal/>
    </border>
    <border>
      <left/>
      <right/>
      <top style="medium">
        <color indexed="64"/>
      </top>
      <bottom style="thin">
        <color auto="1"/>
      </bottom>
      <diagonal/>
    </border>
    <border>
      <left style="medium">
        <color indexed="64"/>
      </left>
      <right/>
      <top style="medium">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medium">
        <color indexed="64"/>
      </top>
      <bottom style="thin">
        <color auto="1"/>
      </bottom>
      <diagonal/>
    </border>
    <border>
      <left style="thin">
        <color indexed="64"/>
      </left>
      <right style="medium">
        <color indexed="64"/>
      </right>
      <top style="medium">
        <color indexed="64"/>
      </top>
      <bottom/>
      <diagonal/>
    </border>
    <border>
      <left style="thin">
        <color auto="1"/>
      </left>
      <right style="thin">
        <color auto="1"/>
      </right>
      <top style="medium">
        <color indexed="64"/>
      </top>
      <bottom/>
      <diagonal/>
    </border>
    <border>
      <left style="medium">
        <color indexed="64"/>
      </left>
      <right style="thin">
        <color indexed="64"/>
      </right>
      <top style="medium">
        <color indexed="64"/>
      </top>
      <bottom/>
      <diagonal/>
    </border>
    <border>
      <left/>
      <right style="medium">
        <color indexed="64"/>
      </right>
      <top style="medium">
        <color indexed="64"/>
      </top>
      <bottom/>
      <diagonal/>
    </border>
    <border>
      <left style="thin">
        <color auto="1"/>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indexed="64"/>
      </right>
      <top/>
      <bottom/>
      <diagonal/>
    </border>
    <border>
      <left style="thin">
        <color auto="1"/>
      </left>
      <right style="medium">
        <color indexed="64"/>
      </right>
      <top style="medium">
        <color indexed="64"/>
      </top>
      <bottom style="medium">
        <color indexed="64"/>
      </bottom>
      <diagonal/>
    </border>
    <border>
      <left style="medium">
        <color indexed="64"/>
      </left>
      <right/>
      <top/>
      <bottom style="thin">
        <color indexed="64"/>
      </bottom>
      <diagonal/>
    </border>
    <border>
      <left/>
      <right style="medium">
        <color indexed="64"/>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style="medium">
        <color indexed="64"/>
      </left>
      <right/>
      <top style="thin">
        <color auto="1"/>
      </top>
      <bottom style="thin">
        <color auto="1"/>
      </bottom>
      <diagonal/>
    </border>
    <border>
      <left/>
      <right/>
      <top style="thin">
        <color auto="1"/>
      </top>
      <bottom style="thin">
        <color auto="1"/>
      </bottom>
      <diagonal/>
    </border>
    <border>
      <left/>
      <right style="medium">
        <color indexed="64"/>
      </right>
      <top style="thin">
        <color auto="1"/>
      </top>
      <bottom style="thin">
        <color auto="1"/>
      </bottom>
      <diagonal/>
    </border>
    <border>
      <left style="thin">
        <color theme="0" tint="-0.14999847407452621"/>
      </left>
      <right style="thin">
        <color theme="0" tint="-0.14999847407452621"/>
      </right>
      <top/>
      <bottom style="medium">
        <color theme="0" tint="-0.14999847407452621"/>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85">
    <xf numFmtId="0" fontId="0" fillId="0" borderId="0" xfId="0"/>
    <xf numFmtId="0" fontId="3" fillId="0" borderId="0" xfId="0" applyFont="1" applyAlignment="1">
      <alignment vertical="center"/>
    </xf>
    <xf numFmtId="0" fontId="7" fillId="0" borderId="0" xfId="0" applyFont="1" applyAlignment="1">
      <alignment vertical="center"/>
    </xf>
    <xf numFmtId="0" fontId="3" fillId="0" borderId="0" xfId="0" applyFont="1" applyAlignment="1">
      <alignment horizontal="justify" vertical="center"/>
    </xf>
    <xf numFmtId="0" fontId="9" fillId="0" borderId="26" xfId="0" applyFont="1" applyBorder="1" applyAlignment="1">
      <alignment horizontal="justify" vertical="center"/>
    </xf>
    <xf numFmtId="0" fontId="10" fillId="0" borderId="26" xfId="0" applyFont="1" applyBorder="1" applyAlignment="1">
      <alignment horizontal="justify" vertical="center"/>
    </xf>
    <xf numFmtId="0" fontId="4" fillId="2" borderId="0" xfId="0" applyFont="1" applyFill="1"/>
    <xf numFmtId="0" fontId="3" fillId="5" borderId="0" xfId="0" applyFont="1" applyFill="1"/>
    <xf numFmtId="0" fontId="3" fillId="5" borderId="0" xfId="0" applyFont="1" applyFill="1" applyAlignment="1">
      <alignment horizontal="center"/>
    </xf>
    <xf numFmtId="0" fontId="4" fillId="9" borderId="0" xfId="0" applyFont="1" applyFill="1"/>
    <xf numFmtId="0" fontId="5" fillId="2" borderId="0" xfId="0" applyFont="1" applyFill="1"/>
    <xf numFmtId="0" fontId="3" fillId="2" borderId="18" xfId="0" applyFont="1" applyFill="1" applyBorder="1"/>
    <xf numFmtId="0" fontId="3" fillId="2" borderId="18" xfId="0" applyFont="1" applyFill="1" applyBorder="1" applyAlignment="1">
      <alignment horizontal="center"/>
    </xf>
    <xf numFmtId="0" fontId="3" fillId="2" borderId="0" xfId="0" applyFont="1" applyFill="1"/>
    <xf numFmtId="0" fontId="3" fillId="9" borderId="0" xfId="0" applyFont="1" applyFill="1"/>
    <xf numFmtId="0" fontId="6" fillId="5" borderId="0" xfId="0" applyFont="1" applyFill="1"/>
    <xf numFmtId="0" fontId="11" fillId="0" borderId="0" xfId="0" applyFont="1" applyAlignment="1">
      <alignment horizontal="left"/>
    </xf>
    <xf numFmtId="0" fontId="4" fillId="5" borderId="0" xfId="0" applyFont="1" applyFill="1"/>
    <xf numFmtId="164" fontId="10" fillId="5" borderId="0" xfId="0" applyNumberFormat="1" applyFont="1" applyFill="1"/>
    <xf numFmtId="0" fontId="3" fillId="5" borderId="0" xfId="0" applyFont="1" applyFill="1" applyAlignment="1">
      <alignment vertical="center"/>
    </xf>
    <xf numFmtId="0" fontId="6" fillId="2" borderId="17" xfId="0" applyFont="1" applyFill="1" applyBorder="1" applyAlignment="1">
      <alignment vertical="center"/>
    </xf>
    <xf numFmtId="0" fontId="6" fillId="2" borderId="13"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9" xfId="0" applyFont="1" applyFill="1" applyBorder="1" applyAlignment="1">
      <alignment horizontal="center" vertical="center"/>
    </xf>
    <xf numFmtId="0" fontId="6" fillId="2" borderId="12"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6" fillId="2" borderId="11" xfId="0" applyFont="1" applyFill="1" applyBorder="1" applyAlignment="1">
      <alignment horizontal="center" vertical="center"/>
    </xf>
    <xf numFmtId="0" fontId="10" fillId="5" borderId="0" xfId="0" applyFont="1" applyFill="1"/>
    <xf numFmtId="0" fontId="6" fillId="2" borderId="16" xfId="0" applyFont="1" applyFill="1" applyBorder="1" applyAlignment="1">
      <alignment vertical="center"/>
    </xf>
    <xf numFmtId="0" fontId="7" fillId="8" borderId="15" xfId="0" applyFont="1" applyFill="1" applyBorder="1" applyAlignment="1">
      <alignment horizontal="center" vertical="center"/>
    </xf>
    <xf numFmtId="1" fontId="7" fillId="8" borderId="14" xfId="0" applyNumberFormat="1" applyFont="1" applyFill="1" applyBorder="1" applyAlignment="1">
      <alignment horizontal="center" vertical="center"/>
    </xf>
    <xf numFmtId="0" fontId="7" fillId="8" borderId="14" xfId="0" applyFont="1" applyFill="1" applyBorder="1" applyAlignment="1">
      <alignment horizontal="center" vertical="center"/>
    </xf>
    <xf numFmtId="0" fontId="7" fillId="8" borderId="23" xfId="0" applyFont="1" applyFill="1" applyBorder="1" applyAlignment="1">
      <alignment horizontal="center" vertical="center"/>
    </xf>
    <xf numFmtId="1" fontId="2" fillId="4" borderId="19" xfId="1" applyNumberFormat="1" applyFont="1" applyFill="1" applyBorder="1" applyAlignment="1">
      <alignment horizontal="center" vertical="center"/>
    </xf>
    <xf numFmtId="165" fontId="3" fillId="5" borderId="0" xfId="2" applyNumberFormat="1" applyFont="1" applyFill="1" applyBorder="1" applyAlignment="1">
      <alignment vertical="center"/>
    </xf>
    <xf numFmtId="165" fontId="3" fillId="5" borderId="0" xfId="2" applyNumberFormat="1" applyFont="1" applyFill="1" applyBorder="1" applyAlignment="1">
      <alignment horizontal="center" vertical="center"/>
    </xf>
    <xf numFmtId="0" fontId="13" fillId="2" borderId="10"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2" fillId="2" borderId="9" xfId="0" applyFont="1" applyFill="1" applyBorder="1" applyAlignment="1">
      <alignment horizontal="center" vertical="center"/>
    </xf>
    <xf numFmtId="0" fontId="14" fillId="7" borderId="8" xfId="0" applyFont="1" applyFill="1" applyBorder="1" applyAlignment="1">
      <alignment horizontal="center" vertical="center" wrapText="1"/>
    </xf>
    <xf numFmtId="0" fontId="13" fillId="2" borderId="7" xfId="0" applyFont="1" applyFill="1" applyBorder="1" applyAlignment="1">
      <alignment horizontal="center" vertical="center"/>
    </xf>
    <xf numFmtId="164" fontId="2" fillId="4" borderId="5" xfId="2" applyNumberFormat="1" applyFont="1" applyFill="1" applyBorder="1" applyAlignment="1">
      <alignment horizontal="center" vertical="center"/>
    </xf>
    <xf numFmtId="164" fontId="9" fillId="4" borderId="5" xfId="2" applyNumberFormat="1" applyFont="1" applyFill="1" applyBorder="1" applyAlignment="1">
      <alignment horizontal="center" vertical="center"/>
    </xf>
    <xf numFmtId="164" fontId="9" fillId="6" borderId="6" xfId="2" applyNumberFormat="1" applyFont="1" applyFill="1" applyBorder="1" applyAlignment="1">
      <alignment horizontal="center" vertical="center"/>
    </xf>
    <xf numFmtId="164" fontId="3" fillId="5" borderId="4" xfId="2" applyNumberFormat="1" applyFont="1" applyFill="1" applyBorder="1" applyAlignment="1">
      <alignment horizontal="center" vertical="center"/>
    </xf>
    <xf numFmtId="0" fontId="13" fillId="2" borderId="15" xfId="0" applyFont="1" applyFill="1" applyBorder="1" applyAlignment="1">
      <alignment horizontal="center" vertical="center"/>
    </xf>
    <xf numFmtId="164" fontId="2" fillId="4" borderId="14" xfId="2" applyNumberFormat="1" applyFont="1" applyFill="1" applyBorder="1" applyAlignment="1">
      <alignment horizontal="center" vertical="center"/>
    </xf>
    <xf numFmtId="164" fontId="9" fillId="6" borderId="23" xfId="2" applyNumberFormat="1" applyFont="1" applyFill="1" applyBorder="1" applyAlignment="1">
      <alignment horizontal="center" vertical="center"/>
    </xf>
    <xf numFmtId="0" fontId="6" fillId="0" borderId="0" xfId="0" applyFont="1" applyAlignment="1">
      <alignment vertical="center"/>
    </xf>
    <xf numFmtId="164" fontId="9" fillId="4" borderId="14" xfId="2" applyNumberFormat="1" applyFont="1" applyFill="1" applyBorder="1" applyAlignment="1">
      <alignment horizontal="center" vertical="center"/>
    </xf>
    <xf numFmtId="0" fontId="13" fillId="2" borderId="15" xfId="0" applyFont="1" applyFill="1" applyBorder="1" applyAlignment="1">
      <alignment horizontal="center"/>
    </xf>
    <xf numFmtId="1" fontId="3" fillId="5" borderId="0" xfId="0" applyNumberFormat="1" applyFont="1" applyFill="1"/>
    <xf numFmtId="0" fontId="6" fillId="5" borderId="26" xfId="0" applyFont="1" applyFill="1" applyBorder="1" applyAlignment="1">
      <alignment horizontal="center" vertical="center"/>
    </xf>
    <xf numFmtId="1" fontId="3" fillId="5" borderId="26" xfId="1" applyNumberFormat="1" applyFont="1" applyFill="1" applyBorder="1" applyAlignment="1">
      <alignment horizontal="center" vertical="center"/>
    </xf>
    <xf numFmtId="1" fontId="10" fillId="5" borderId="26" xfId="1" applyNumberFormat="1" applyFont="1" applyFill="1" applyBorder="1" applyAlignment="1">
      <alignment horizontal="center" vertical="center"/>
    </xf>
    <xf numFmtId="1" fontId="2" fillId="5" borderId="26" xfId="1" applyNumberFormat="1" applyFont="1" applyFill="1" applyBorder="1" applyAlignment="1">
      <alignment horizontal="center" vertical="center"/>
    </xf>
    <xf numFmtId="0" fontId="9" fillId="5" borderId="26" xfId="0" applyFont="1" applyFill="1" applyBorder="1" applyAlignment="1">
      <alignment horizontal="center" vertical="center" wrapText="1"/>
    </xf>
    <xf numFmtId="0" fontId="9" fillId="5" borderId="26" xfId="0" applyFont="1" applyFill="1" applyBorder="1" applyAlignment="1">
      <alignment horizontal="center" vertical="center"/>
    </xf>
    <xf numFmtId="0" fontId="9" fillId="5" borderId="26" xfId="0" applyFont="1" applyFill="1" applyBorder="1" applyAlignment="1">
      <alignment vertical="center"/>
    </xf>
    <xf numFmtId="0" fontId="9" fillId="3" borderId="26" xfId="0" applyFont="1" applyFill="1" applyBorder="1" applyAlignment="1">
      <alignment horizontal="center" vertical="center" wrapText="1"/>
    </xf>
    <xf numFmtId="0" fontId="10" fillId="5" borderId="26" xfId="0" applyFont="1" applyFill="1" applyBorder="1"/>
    <xf numFmtId="164" fontId="10" fillId="5" borderId="26" xfId="1" applyNumberFormat="1" applyFont="1" applyFill="1" applyBorder="1" applyAlignment="1">
      <alignment horizontal="center" vertical="center"/>
    </xf>
    <xf numFmtId="164" fontId="3" fillId="5" borderId="26" xfId="1" applyNumberFormat="1" applyFont="1" applyFill="1" applyBorder="1" applyAlignment="1">
      <alignment horizontal="center" vertical="center"/>
    </xf>
    <xf numFmtId="1" fontId="10" fillId="5" borderId="26" xfId="0" applyNumberFormat="1" applyFont="1" applyFill="1" applyBorder="1" applyAlignment="1">
      <alignment horizontal="center"/>
    </xf>
    <xf numFmtId="1" fontId="10" fillId="5" borderId="27" xfId="0" applyNumberFormat="1" applyFont="1" applyFill="1" applyBorder="1" applyAlignment="1">
      <alignment horizontal="center"/>
    </xf>
    <xf numFmtId="0" fontId="9" fillId="5" borderId="31" xfId="0" applyFont="1" applyFill="1" applyBorder="1" applyAlignment="1">
      <alignment horizontal="left" vertical="center" wrapText="1"/>
    </xf>
    <xf numFmtId="0" fontId="9" fillId="5" borderId="31" xfId="0" applyFont="1" applyFill="1" applyBorder="1" applyAlignment="1">
      <alignment horizontal="center" vertical="center" wrapText="1"/>
    </xf>
    <xf numFmtId="0" fontId="10" fillId="5" borderId="27" xfId="0" applyFont="1" applyFill="1" applyBorder="1"/>
    <xf numFmtId="0" fontId="2" fillId="0" borderId="0" xfId="0" applyFont="1" applyAlignment="1">
      <alignment horizontal="center"/>
    </xf>
    <xf numFmtId="0" fontId="6" fillId="2" borderId="20" xfId="0" applyFont="1" applyFill="1" applyBorder="1" applyAlignment="1">
      <alignment horizontal="center" vertical="center"/>
    </xf>
    <xf numFmtId="0" fontId="6" fillId="2" borderId="21" xfId="0" applyFont="1" applyFill="1" applyBorder="1" applyAlignment="1">
      <alignment horizontal="center" vertical="center"/>
    </xf>
    <xf numFmtId="0" fontId="6" fillId="2" borderId="22" xfId="0" applyFont="1" applyFill="1" applyBorder="1" applyAlignment="1">
      <alignment horizontal="center" vertical="center"/>
    </xf>
    <xf numFmtId="0" fontId="6" fillId="2" borderId="28" xfId="0" applyFont="1" applyFill="1" applyBorder="1" applyAlignment="1">
      <alignment horizontal="center" vertical="center"/>
    </xf>
    <xf numFmtId="0" fontId="6" fillId="2" borderId="29" xfId="0" applyFont="1" applyFill="1" applyBorder="1" applyAlignment="1">
      <alignment horizontal="center" vertical="center"/>
    </xf>
    <xf numFmtId="0" fontId="6" fillId="2" borderId="30"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24"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5" xfId="0" applyFont="1" applyFill="1" applyBorder="1" applyAlignment="1">
      <alignment horizontal="center" vertical="center"/>
    </xf>
    <xf numFmtId="0" fontId="2" fillId="5" borderId="0" xfId="0" applyFont="1" applyFill="1" applyAlignment="1">
      <alignment horizontal="center"/>
    </xf>
    <xf numFmtId="0" fontId="8" fillId="5" borderId="26" xfId="0" applyFont="1" applyFill="1" applyBorder="1" applyAlignment="1">
      <alignment horizontal="left" wrapText="1"/>
    </xf>
    <xf numFmtId="0" fontId="8" fillId="5" borderId="26" xfId="0" applyFont="1" applyFill="1" applyBorder="1" applyAlignment="1">
      <alignment horizontal="left"/>
    </xf>
    <xf numFmtId="0" fontId="8" fillId="0" borderId="26" xfId="0" applyFont="1" applyBorder="1" applyAlignment="1">
      <alignment horizontal="left" vertical="center"/>
    </xf>
  </cellXfs>
  <cellStyles count="3">
    <cellStyle name="Comma" xfId="1" builtinId="3"/>
    <cellStyle name="Currency"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externalLink" Target="externalLinks/externalLink1.xml"/><Relationship Id="rId9" Type="http://schemas.openxmlformats.org/officeDocument/2006/relationships/calcChain" Target="calcChain.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sz="1400">
                <a:solidFill>
                  <a:sysClr val="windowText" lastClr="000000"/>
                </a:solidFill>
              </a:defRPr>
            </a:pPr>
            <a:r>
              <a:rPr lang="en-US" sz="1400">
                <a:solidFill>
                  <a:sysClr val="windowText" lastClr="000000"/>
                </a:solidFill>
              </a:rPr>
              <a:t>Graph D1: Total Resourcing Needs Based on Yearly Mile Targets</a:t>
            </a:r>
          </a:p>
        </c:rich>
      </c:tx>
      <c:layout>
        <c:manualLayout>
          <c:xMode val="edge"/>
          <c:yMode val="edge"/>
          <c:x val="0.42567328436091117"/>
          <c:y val="2.599126620582775E-2"/>
        </c:manualLayout>
      </c:layout>
      <c:overlay val="0"/>
      <c:spPr>
        <a:noFill/>
        <a:ln>
          <a:noFill/>
        </a:ln>
        <a:effectLst/>
      </c:spPr>
    </c:title>
    <c:autoTitleDeleted val="0"/>
    <c:plotArea>
      <c:layout>
        <c:manualLayout>
          <c:layoutTarget val="inner"/>
          <c:xMode val="edge"/>
          <c:yMode val="edge"/>
          <c:x val="0.13149189184736396"/>
          <c:y val="2.1264584506419208E-2"/>
          <c:w val="0.80594451314418281"/>
          <c:h val="0.71229298951348341"/>
        </c:manualLayout>
      </c:layout>
      <c:barChart>
        <c:barDir val="col"/>
        <c:grouping val="stacked"/>
        <c:varyColors val="0"/>
        <c:ser>
          <c:idx val="0"/>
          <c:order val="0"/>
          <c:tx>
            <c:v>Management</c:v>
          </c:tx>
          <c:spPr>
            <a:solidFill>
              <a:schemeClr val="accent1"/>
            </a:solidFill>
            <a:ln>
              <a:noFill/>
            </a:ln>
            <a:effectLst/>
          </c:spPr>
          <c:invertIfNegative val="0"/>
          <c:dLbls>
            <c:dLbl>
              <c:idx val="9"/>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451-442D-A721-9A429A7625F2}"/>
                </c:ext>
              </c:extLst>
            </c:dLbl>
            <c:dLbl>
              <c:idx val="1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451-442D-A721-9A429A7625F2}"/>
                </c:ext>
              </c:extLst>
            </c:dLbl>
            <c:dLbl>
              <c:idx val="12"/>
              <c:delete val="1"/>
              <c:extLst>
                <c:ext xmlns:c15="http://schemas.microsoft.com/office/drawing/2012/chart" uri="{CE6537A1-D6FC-4f65-9D91-7224C49458BB}"/>
                <c:ext xmlns:c16="http://schemas.microsoft.com/office/drawing/2014/chart" uri="{C3380CC4-5D6E-409C-BE32-E72D297353CC}">
                  <c16:uniqueId val="{00000002-2451-442D-A721-9A429A7625F2}"/>
                </c:ext>
              </c:extLst>
            </c:dLbl>
            <c:spPr>
              <a:noFill/>
              <a:ln>
                <a:noFill/>
              </a:ln>
              <a:effectLst/>
            </c:spPr>
            <c:txPr>
              <a:bodyPr rot="0" vert="horz"/>
              <a:lstStyle/>
              <a:p>
                <a:pPr>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'Program Wide View'!$F$11:$R$11</c:f>
              <c:numCache>
                <c:formatCode>General</c:formatCode>
                <c:ptCount val="13"/>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numCache>
            </c:numRef>
          </c:cat>
          <c:val>
            <c:numRef>
              <c:f>'Program Wide View'!$F$73:$R$73</c:f>
              <c:numCache>
                <c:formatCode>0.0</c:formatCode>
                <c:ptCount val="13"/>
                <c:pt idx="0">
                  <c:v>126.74013229167058</c:v>
                </c:pt>
                <c:pt idx="1">
                  <c:v>140.44320184050497</c:v>
                </c:pt>
                <c:pt idx="2">
                  <c:v>79.165432335459442</c:v>
                </c:pt>
                <c:pt idx="3">
                  <c:v>105.02739757429177</c:v>
                </c:pt>
                <c:pt idx="4">
                  <c:v>109.43595500333615</c:v>
                </c:pt>
                <c:pt idx="5">
                  <c:v>146.99120625717379</c:v>
                </c:pt>
                <c:pt idx="6">
                  <c:v>154.71207555135572</c:v>
                </c:pt>
                <c:pt idx="7">
                  <c:v>161.9025034436473</c:v>
                </c:pt>
                <c:pt idx="8">
                  <c:v>161.2541861746702</c:v>
                </c:pt>
                <c:pt idx="9">
                  <c:v>155.61382593456932</c:v>
                </c:pt>
                <c:pt idx="10">
                  <c:v>151.62372783368292</c:v>
                </c:pt>
                <c:pt idx="11">
                  <c:v>143.92643371291834</c:v>
                </c:pt>
                <c:pt idx="12">
                  <c:v>132.6103504725906</c:v>
                </c:pt>
              </c:numCache>
            </c:numRef>
          </c:val>
          <c:extLst>
            <c:ext xmlns:c16="http://schemas.microsoft.com/office/drawing/2014/chart" uri="{C3380CC4-5D6E-409C-BE32-E72D297353CC}">
              <c16:uniqueId val="{00000003-2451-442D-A721-9A429A7625F2}"/>
            </c:ext>
          </c:extLst>
        </c:ser>
        <c:ser>
          <c:idx val="1"/>
          <c:order val="1"/>
          <c:tx>
            <c:v>Scoping</c:v>
          </c:tx>
          <c:spPr>
            <a:solidFill>
              <a:schemeClr val="accent2"/>
            </a:solidFill>
            <a:ln>
              <a:noFill/>
            </a:ln>
            <a:effectLst/>
          </c:spPr>
          <c:invertIfNegative val="0"/>
          <c:dLbls>
            <c:dLbl>
              <c:idx val="11"/>
              <c:delete val="1"/>
              <c:extLst>
                <c:ext xmlns:c15="http://schemas.microsoft.com/office/drawing/2012/chart" uri="{CE6537A1-D6FC-4f65-9D91-7224C49458BB}"/>
                <c:ext xmlns:c16="http://schemas.microsoft.com/office/drawing/2014/chart" uri="{C3380CC4-5D6E-409C-BE32-E72D297353CC}">
                  <c16:uniqueId val="{00000004-2451-442D-A721-9A429A7625F2}"/>
                </c:ext>
              </c:extLst>
            </c:dLbl>
            <c:dLbl>
              <c:idx val="12"/>
              <c:delete val="1"/>
              <c:extLst>
                <c:ext xmlns:c15="http://schemas.microsoft.com/office/drawing/2012/chart" uri="{CE6537A1-D6FC-4f65-9D91-7224C49458BB}"/>
                <c:ext xmlns:c16="http://schemas.microsoft.com/office/drawing/2014/chart" uri="{C3380CC4-5D6E-409C-BE32-E72D297353CC}">
                  <c16:uniqueId val="{00000005-2451-442D-A721-9A429A7625F2}"/>
                </c:ext>
              </c:extLst>
            </c:dLbl>
            <c:spPr>
              <a:noFill/>
              <a:ln>
                <a:noFill/>
              </a:ln>
              <a:effectLst/>
            </c:spPr>
            <c:txPr>
              <a:bodyPr rot="0" vert="horz"/>
              <a:lstStyle/>
              <a:p>
                <a:pPr>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numRef>
              <c:f>'Program Wide View'!$F$11:$R$11</c:f>
              <c:numCache>
                <c:formatCode>General</c:formatCode>
                <c:ptCount val="13"/>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numCache>
            </c:numRef>
          </c:cat>
          <c:val>
            <c:numRef>
              <c:f>'Program Wide View'!$F$78:$R$78</c:f>
              <c:numCache>
                <c:formatCode>0.0</c:formatCode>
                <c:ptCount val="13"/>
                <c:pt idx="0">
                  <c:v>18.886121739130431</c:v>
                </c:pt>
                <c:pt idx="1">
                  <c:v>20.928078260869565</c:v>
                </c:pt>
                <c:pt idx="2">
                  <c:v>11.796799999999999</c:v>
                </c:pt>
                <c:pt idx="3">
                  <c:v>15.650608695652172</c:v>
                </c:pt>
                <c:pt idx="4">
                  <c:v>16.307547826086957</c:v>
                </c:pt>
                <c:pt idx="5">
                  <c:v>21.903826086956514</c:v>
                </c:pt>
                <c:pt idx="6">
                  <c:v>23.054347826086953</c:v>
                </c:pt>
                <c:pt idx="7">
                  <c:v>24.125826086956515</c:v>
                </c:pt>
                <c:pt idx="8">
                  <c:v>24.029217391304346</c:v>
                </c:pt>
                <c:pt idx="9">
                  <c:v>19.866260869565213</c:v>
                </c:pt>
                <c:pt idx="10">
                  <c:v>19.356869565217384</c:v>
                </c:pt>
                <c:pt idx="11">
                  <c:v>0</c:v>
                </c:pt>
                <c:pt idx="12">
                  <c:v>0</c:v>
                </c:pt>
              </c:numCache>
            </c:numRef>
          </c:val>
          <c:extLst>
            <c:ext xmlns:c16="http://schemas.microsoft.com/office/drawing/2014/chart" uri="{C3380CC4-5D6E-409C-BE32-E72D297353CC}">
              <c16:uniqueId val="{00000006-2451-442D-A721-9A429A7625F2}"/>
            </c:ext>
          </c:extLst>
        </c:ser>
        <c:ser>
          <c:idx val="2"/>
          <c:order val="2"/>
          <c:tx>
            <c:v>Estimating</c:v>
          </c:tx>
          <c:spPr>
            <a:solidFill>
              <a:schemeClr val="accent3"/>
            </a:solidFill>
            <a:ln>
              <a:noFill/>
            </a:ln>
            <a:effectLst/>
          </c:spPr>
          <c:invertIfNegative val="0"/>
          <c:dLbls>
            <c:dLbl>
              <c:idx val="12"/>
              <c:delete val="1"/>
              <c:extLst>
                <c:ext xmlns:c15="http://schemas.microsoft.com/office/drawing/2012/chart" uri="{CE6537A1-D6FC-4f65-9D91-7224C49458BB}"/>
                <c:ext xmlns:c16="http://schemas.microsoft.com/office/drawing/2014/chart" uri="{C3380CC4-5D6E-409C-BE32-E72D297353CC}">
                  <c16:uniqueId val="{00000007-2451-442D-A721-9A429A7625F2}"/>
                </c:ext>
              </c:extLst>
            </c:dLbl>
            <c:spPr>
              <a:noFill/>
              <a:ln>
                <a:noFill/>
              </a:ln>
              <a:effectLst/>
            </c:spPr>
            <c:txPr>
              <a:bodyPr rot="0" vert="horz"/>
              <a:lstStyle/>
              <a:p>
                <a:pPr>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'Program Wide View'!$F$11:$R$11</c:f>
              <c:numCache>
                <c:formatCode>General</c:formatCode>
                <c:ptCount val="13"/>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numCache>
            </c:numRef>
          </c:cat>
          <c:val>
            <c:numRef>
              <c:f>'Program Wide View'!$F$86:$R$86</c:f>
              <c:numCache>
                <c:formatCode>0.0</c:formatCode>
                <c:ptCount val="13"/>
                <c:pt idx="0">
                  <c:v>35.580330882153589</c:v>
                </c:pt>
                <c:pt idx="1">
                  <c:v>26.759188998859898</c:v>
                </c:pt>
                <c:pt idx="2">
                  <c:v>24.744301183941591</c:v>
                </c:pt>
                <c:pt idx="3">
                  <c:v>29.862855642206526</c:v>
                </c:pt>
                <c:pt idx="4">
                  <c:v>32.940642992517496</c:v>
                </c:pt>
                <c:pt idx="5">
                  <c:v>44.114952021124019</c:v>
                </c:pt>
                <c:pt idx="6">
                  <c:v>48.523674441839745</c:v>
                </c:pt>
                <c:pt idx="7">
                  <c:v>49.869397679693442</c:v>
                </c:pt>
                <c:pt idx="8">
                  <c:v>49.910065140178027</c:v>
                </c:pt>
                <c:pt idx="9">
                  <c:v>42.894928206586329</c:v>
                </c:pt>
                <c:pt idx="10">
                  <c:v>41.795058252571287</c:v>
                </c:pt>
                <c:pt idx="11">
                  <c:v>34.471218323482951</c:v>
                </c:pt>
                <c:pt idx="12">
                  <c:v>0</c:v>
                </c:pt>
              </c:numCache>
            </c:numRef>
          </c:val>
          <c:extLst>
            <c:ext xmlns:c16="http://schemas.microsoft.com/office/drawing/2014/chart" uri="{C3380CC4-5D6E-409C-BE32-E72D297353CC}">
              <c16:uniqueId val="{00000008-2451-442D-A721-9A429A7625F2}"/>
            </c:ext>
          </c:extLst>
        </c:ser>
        <c:ser>
          <c:idx val="4"/>
          <c:order val="3"/>
          <c:tx>
            <c:v>Customer Outreach</c:v>
          </c:tx>
          <c:spPr>
            <a:solidFill>
              <a:schemeClr val="accent5"/>
            </a:solidFill>
            <a:ln>
              <a:noFill/>
            </a:ln>
            <a:effectLst/>
          </c:spPr>
          <c:invertIfNegative val="0"/>
          <c:dLbls>
            <c:dLbl>
              <c:idx val="10"/>
              <c:delete val="1"/>
              <c:extLst>
                <c:ext xmlns:c15="http://schemas.microsoft.com/office/drawing/2012/chart" uri="{CE6537A1-D6FC-4f65-9D91-7224C49458BB}"/>
                <c:ext xmlns:c16="http://schemas.microsoft.com/office/drawing/2014/chart" uri="{C3380CC4-5D6E-409C-BE32-E72D297353CC}">
                  <c16:uniqueId val="{00000009-2451-442D-A721-9A429A7625F2}"/>
                </c:ext>
              </c:extLst>
            </c:dLbl>
            <c:dLbl>
              <c:idx val="11"/>
              <c:delete val="1"/>
              <c:extLst>
                <c:ext xmlns:c15="http://schemas.microsoft.com/office/drawing/2012/chart" uri="{CE6537A1-D6FC-4f65-9D91-7224C49458BB}"/>
                <c:ext xmlns:c16="http://schemas.microsoft.com/office/drawing/2014/chart" uri="{C3380CC4-5D6E-409C-BE32-E72D297353CC}">
                  <c16:uniqueId val="{0000000A-2451-442D-A721-9A429A7625F2}"/>
                </c:ext>
              </c:extLst>
            </c:dLbl>
            <c:dLbl>
              <c:idx val="12"/>
              <c:delete val="1"/>
              <c:extLst>
                <c:ext xmlns:c15="http://schemas.microsoft.com/office/drawing/2012/chart" uri="{CE6537A1-D6FC-4f65-9D91-7224C49458BB}"/>
                <c:ext xmlns:c16="http://schemas.microsoft.com/office/drawing/2014/chart" uri="{C3380CC4-5D6E-409C-BE32-E72D297353CC}">
                  <c16:uniqueId val="{0000000B-2451-442D-A721-9A429A7625F2}"/>
                </c:ext>
              </c:extLst>
            </c:dLbl>
            <c:spPr>
              <a:noFill/>
              <a:ln>
                <a:noFill/>
              </a:ln>
              <a:effectLst/>
            </c:spPr>
            <c:txPr>
              <a:bodyPr rot="0" vert="horz"/>
              <a:lstStyle/>
              <a:p>
                <a:pPr>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numRef>
              <c:f>'Program Wide View'!$F$11:$R$11</c:f>
              <c:numCache>
                <c:formatCode>General</c:formatCode>
                <c:ptCount val="13"/>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numCache>
            </c:numRef>
          </c:cat>
          <c:val>
            <c:numRef>
              <c:f>'Program Wide View'!$F$91:$R$91</c:f>
              <c:numCache>
                <c:formatCode>0.0</c:formatCode>
                <c:ptCount val="13"/>
                <c:pt idx="0">
                  <c:v>29.3568</c:v>
                </c:pt>
                <c:pt idx="1">
                  <c:v>21.162533333333332</c:v>
                </c:pt>
                <c:pt idx="2">
                  <c:v>16.866666666666664</c:v>
                </c:pt>
                <c:pt idx="3">
                  <c:v>19.799999999999997</c:v>
                </c:pt>
                <c:pt idx="4">
                  <c:v>22.586666666666666</c:v>
                </c:pt>
                <c:pt idx="5">
                  <c:v>28.379999999999995</c:v>
                </c:pt>
                <c:pt idx="6">
                  <c:v>33.879999999999995</c:v>
                </c:pt>
                <c:pt idx="7">
                  <c:v>36.079999999999991</c:v>
                </c:pt>
                <c:pt idx="8">
                  <c:v>36.666666666666657</c:v>
                </c:pt>
                <c:pt idx="9">
                  <c:v>35.749999999999993</c:v>
                </c:pt>
                <c:pt idx="10">
                  <c:v>34.833333333333329</c:v>
                </c:pt>
                <c:pt idx="11">
                  <c:v>33.916666666666657</c:v>
                </c:pt>
                <c:pt idx="12">
                  <c:v>32.999999999999993</c:v>
                </c:pt>
              </c:numCache>
            </c:numRef>
          </c:val>
          <c:extLst>
            <c:ext xmlns:c16="http://schemas.microsoft.com/office/drawing/2014/chart" uri="{C3380CC4-5D6E-409C-BE32-E72D297353CC}">
              <c16:uniqueId val="{0000000C-2451-442D-A721-9A429A7625F2}"/>
            </c:ext>
          </c:extLst>
        </c:ser>
        <c:ser>
          <c:idx val="5"/>
          <c:order val="4"/>
          <c:tx>
            <c:v>Permitting and Environmental</c:v>
          </c:tx>
          <c:spPr>
            <a:solidFill>
              <a:schemeClr val="accent6"/>
            </a:solidFill>
            <a:ln>
              <a:noFill/>
            </a:ln>
            <a:effectLst/>
          </c:spPr>
          <c:invertIfNegative val="0"/>
          <c:dLbls>
            <c:dLbl>
              <c:idx val="12"/>
              <c:delete val="1"/>
              <c:extLst>
                <c:ext xmlns:c15="http://schemas.microsoft.com/office/drawing/2012/chart" uri="{CE6537A1-D6FC-4f65-9D91-7224C49458BB}"/>
                <c:ext xmlns:c16="http://schemas.microsoft.com/office/drawing/2014/chart" uri="{C3380CC4-5D6E-409C-BE32-E72D297353CC}">
                  <c16:uniqueId val="{0000000F-2451-442D-A721-9A429A7625F2}"/>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'Program Wide View'!$F$11:$R$11</c:f>
              <c:numCache>
                <c:formatCode>General</c:formatCode>
                <c:ptCount val="13"/>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numCache>
            </c:numRef>
          </c:cat>
          <c:val>
            <c:numRef>
              <c:f>'Program Wide View'!$F$94:$R$94</c:f>
              <c:numCache>
                <c:formatCode>0.0</c:formatCode>
                <c:ptCount val="13"/>
                <c:pt idx="0">
                  <c:v>78.669718388747313</c:v>
                </c:pt>
                <c:pt idx="1">
                  <c:v>47.181344127417994</c:v>
                </c:pt>
                <c:pt idx="2">
                  <c:v>54.847544289154769</c:v>
                </c:pt>
                <c:pt idx="3">
                  <c:v>61.952403231138526</c:v>
                </c:pt>
                <c:pt idx="4">
                  <c:v>67.606789240329732</c:v>
                </c:pt>
                <c:pt idx="5">
                  <c:v>84.21757248762043</c:v>
                </c:pt>
                <c:pt idx="6">
                  <c:v>102.22146533137857</c:v>
                </c:pt>
                <c:pt idx="7">
                  <c:v>108.6912301926198</c:v>
                </c:pt>
                <c:pt idx="8">
                  <c:v>110.62929148417592</c:v>
                </c:pt>
                <c:pt idx="9">
                  <c:v>108.18315492802581</c:v>
                </c:pt>
                <c:pt idx="10">
                  <c:v>105.40922787858926</c:v>
                </c:pt>
                <c:pt idx="11">
                  <c:v>100.05804807568799</c:v>
                </c:pt>
                <c:pt idx="12">
                  <c:v>0</c:v>
                </c:pt>
              </c:numCache>
            </c:numRef>
          </c:val>
          <c:extLst>
            <c:ext xmlns:c16="http://schemas.microsoft.com/office/drawing/2014/chart" uri="{C3380CC4-5D6E-409C-BE32-E72D297353CC}">
              <c16:uniqueId val="{0000000D-2451-442D-A721-9A429A7625F2}"/>
            </c:ext>
          </c:extLst>
        </c:ser>
        <c:ser>
          <c:idx val="6"/>
          <c:order val="5"/>
          <c:tx>
            <c:v>Construction Mgmt</c:v>
          </c:tx>
          <c:spPr>
            <a:solidFill>
              <a:schemeClr val="accent1">
                <a:lumMod val="60000"/>
              </a:schemeClr>
            </a:solidFill>
            <a:ln>
              <a:noFill/>
            </a:ln>
            <a:effectLst/>
          </c:spPr>
          <c:invertIfNegative val="0"/>
          <c:dLbls>
            <c:spPr>
              <a:noFill/>
              <a:ln>
                <a:noFill/>
              </a:ln>
              <a:effectLst/>
            </c:spPr>
            <c:txPr>
              <a:bodyPr rot="0" vert="horz"/>
              <a:lstStyle/>
              <a:p>
                <a:pPr>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'Program Wide View'!$F$11:$R$11</c:f>
              <c:numCache>
                <c:formatCode>General</c:formatCode>
                <c:ptCount val="13"/>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numCache>
            </c:numRef>
          </c:cat>
          <c:val>
            <c:numRef>
              <c:f>'Program Wide View'!$F$124:$R$124</c:f>
              <c:numCache>
                <c:formatCode>0.0</c:formatCode>
                <c:ptCount val="13"/>
                <c:pt idx="0">
                  <c:v>34.245349765221079</c:v>
                </c:pt>
                <c:pt idx="1">
                  <c:v>43.217337710301905</c:v>
                </c:pt>
                <c:pt idx="2">
                  <c:v>31.009491081298751</c:v>
                </c:pt>
                <c:pt idx="3">
                  <c:v>24.623457139261429</c:v>
                </c:pt>
                <c:pt idx="4">
                  <c:v>28.793862852827999</c:v>
                </c:pt>
                <c:pt idx="5">
                  <c:v>32.712839994965996</c:v>
                </c:pt>
                <c:pt idx="6">
                  <c:v>40.927937136384855</c:v>
                </c:pt>
                <c:pt idx="7">
                  <c:v>48.640177134946569</c:v>
                </c:pt>
                <c:pt idx="8">
                  <c:v>51.553439991370283</c:v>
                </c:pt>
                <c:pt idx="9">
                  <c:v>52.13007141958213</c:v>
                </c:pt>
                <c:pt idx="10">
                  <c:v>50.558642848153561</c:v>
                </c:pt>
                <c:pt idx="11">
                  <c:v>48.987214276724991</c:v>
                </c:pt>
                <c:pt idx="12">
                  <c:v>47.415785705296415</c:v>
                </c:pt>
              </c:numCache>
            </c:numRef>
          </c:val>
          <c:extLst>
            <c:ext xmlns:c16="http://schemas.microsoft.com/office/drawing/2014/chart" uri="{C3380CC4-5D6E-409C-BE32-E72D297353CC}">
              <c16:uniqueId val="{0000000E-2451-442D-A721-9A429A7625F2}"/>
            </c:ext>
          </c:extLst>
        </c:ser>
        <c:dLbls>
          <c:showLegendKey val="0"/>
          <c:showVal val="0"/>
          <c:showCatName val="0"/>
          <c:showSerName val="0"/>
          <c:showPercent val="0"/>
          <c:showBubbleSize val="0"/>
        </c:dLbls>
        <c:gapWidth val="150"/>
        <c:overlap val="100"/>
        <c:axId val="841221912"/>
        <c:axId val="841217976"/>
      </c:barChart>
      <c:catAx>
        <c:axId val="8412219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en-US"/>
          </a:p>
        </c:txPr>
        <c:crossAx val="841217976"/>
        <c:crosses val="autoZero"/>
        <c:auto val="1"/>
        <c:lblAlgn val="ctr"/>
        <c:lblOffset val="100"/>
        <c:noMultiLvlLbl val="0"/>
      </c:catAx>
      <c:valAx>
        <c:axId val="84121797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vert="horz"/>
          <a:lstStyle/>
          <a:p>
            <a:pPr>
              <a:defRPr/>
            </a:pPr>
            <a:endParaRPr lang="en-US"/>
          </a:p>
        </c:txPr>
        <c:crossAx val="841221912"/>
        <c:crosses val="autoZero"/>
        <c:crossBetween val="between"/>
      </c:valAx>
      <c:dTable>
        <c:showHorzBorder val="1"/>
        <c:showVertBorder val="1"/>
        <c:showOutline val="1"/>
        <c:showKeys val="1"/>
        <c:spPr>
          <a:noFill/>
          <a:ln w="25400">
            <a:noFill/>
          </a:ln>
          <a:effectLst/>
        </c:spPr>
        <c:txPr>
          <a:bodyPr rot="0" vert="horz"/>
          <a:lstStyle/>
          <a:p>
            <a:pPr rtl="0">
              <a:defRPr>
                <a:solidFill>
                  <a:sysClr val="windowText" lastClr="000000"/>
                </a:solidFill>
              </a:defRPr>
            </a:pPr>
            <a:endParaRPr lang="en-US"/>
          </a:p>
        </c:txPr>
      </c:dTable>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050">
          <a:solidFill>
            <a:schemeClr val="bg1"/>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sz="1400" b="1"/>
              <a:t>Graph D3: Construction Resourcing Needs Based on Yearly Mile Targets</a:t>
            </a:r>
          </a:p>
        </c:rich>
      </c:tx>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458022777378048"/>
          <c:y val="9.4757015704088982E-2"/>
          <c:w val="0.82166245183898046"/>
          <c:h val="0.71036048232751869"/>
        </c:manualLayout>
      </c:layout>
      <c:barChart>
        <c:barDir val="col"/>
        <c:grouping val="stacked"/>
        <c:varyColors val="0"/>
        <c:ser>
          <c:idx val="1"/>
          <c:order val="0"/>
          <c:tx>
            <c:v>Civil Crew</c:v>
          </c:tx>
          <c:spPr>
            <a:solidFill>
              <a:srgbClr val="FFC000"/>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'Program Wide View'!$F$11:$R$11</c:f>
              <c:numCache>
                <c:formatCode>General</c:formatCode>
                <c:ptCount val="13"/>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numCache>
            </c:numRef>
          </c:cat>
          <c:val>
            <c:numRef>
              <c:f>'Program Wide View'!$F$127:$R$127</c:f>
              <c:numCache>
                <c:formatCode>0.0</c:formatCode>
                <c:ptCount val="13"/>
                <c:pt idx="0">
                  <c:v>465.73675680700671</c:v>
                </c:pt>
                <c:pt idx="1">
                  <c:v>587.755792860106</c:v>
                </c:pt>
                <c:pt idx="2">
                  <c:v>421.72907870566303</c:v>
                </c:pt>
                <c:pt idx="3">
                  <c:v>334.87901709395544</c:v>
                </c:pt>
                <c:pt idx="4">
                  <c:v>391.59653479846088</c:v>
                </c:pt>
                <c:pt idx="5">
                  <c:v>444.89462393153764</c:v>
                </c:pt>
                <c:pt idx="6">
                  <c:v>556.61994505483403</c:v>
                </c:pt>
                <c:pt idx="7">
                  <c:v>661.50640903527335</c:v>
                </c:pt>
                <c:pt idx="8">
                  <c:v>701.12678388263589</c:v>
                </c:pt>
                <c:pt idx="9">
                  <c:v>708.96897130631703</c:v>
                </c:pt>
                <c:pt idx="10">
                  <c:v>687.59754273488852</c:v>
                </c:pt>
                <c:pt idx="11">
                  <c:v>666.2261141634599</c:v>
                </c:pt>
                <c:pt idx="12">
                  <c:v>644.85468559203127</c:v>
                </c:pt>
              </c:numCache>
            </c:numRef>
          </c:val>
          <c:extLst>
            <c:ext xmlns:c16="http://schemas.microsoft.com/office/drawing/2014/chart" uri="{C3380CC4-5D6E-409C-BE32-E72D297353CC}">
              <c16:uniqueId val="{00000000-6328-4368-9F0A-7DB277934916}"/>
            </c:ext>
          </c:extLst>
        </c:ser>
        <c:ser>
          <c:idx val="0"/>
          <c:order val="1"/>
          <c:tx>
            <c:v>Electrical Crew</c:v>
          </c:tx>
          <c:spPr>
            <a:solidFill>
              <a:schemeClr val="accent6"/>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'Program Wide View'!$F$11:$R$11</c:f>
              <c:numCache>
                <c:formatCode>General</c:formatCode>
                <c:ptCount val="13"/>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numCache>
            </c:numRef>
          </c:cat>
          <c:val>
            <c:numRef>
              <c:f>'Program Wide View'!$F$133:$R$133</c:f>
              <c:numCache>
                <c:formatCode>0.0</c:formatCode>
                <c:ptCount val="13"/>
                <c:pt idx="0">
                  <c:v>54.792559624353743</c:v>
                </c:pt>
                <c:pt idx="1">
                  <c:v>69.147740336483054</c:v>
                </c:pt>
                <c:pt idx="2">
                  <c:v>49.615185730078004</c:v>
                </c:pt>
                <c:pt idx="3">
                  <c:v>39.39753142281829</c:v>
                </c:pt>
                <c:pt idx="4">
                  <c:v>46.070180564524811</c:v>
                </c:pt>
                <c:pt idx="5">
                  <c:v>52.340543991945609</c:v>
                </c:pt>
                <c:pt idx="6">
                  <c:v>65.484699418215783</c:v>
                </c:pt>
                <c:pt idx="7">
                  <c:v>77.824283415914522</c:v>
                </c:pt>
                <c:pt idx="8">
                  <c:v>82.485503986192469</c:v>
                </c:pt>
                <c:pt idx="9">
                  <c:v>83.408114271331442</c:v>
                </c:pt>
                <c:pt idx="10">
                  <c:v>80.893828557045723</c:v>
                </c:pt>
                <c:pt idx="11">
                  <c:v>78.379542842760003</c:v>
                </c:pt>
                <c:pt idx="12">
                  <c:v>75.865257128474283</c:v>
                </c:pt>
              </c:numCache>
            </c:numRef>
          </c:val>
          <c:extLst>
            <c:ext xmlns:c16="http://schemas.microsoft.com/office/drawing/2014/chart" uri="{C3380CC4-5D6E-409C-BE32-E72D297353CC}">
              <c16:uniqueId val="{00000001-6328-4368-9F0A-7DB277934916}"/>
            </c:ext>
          </c:extLst>
        </c:ser>
        <c:dLbls>
          <c:showLegendKey val="0"/>
          <c:showVal val="0"/>
          <c:showCatName val="0"/>
          <c:showSerName val="0"/>
          <c:showPercent val="0"/>
          <c:showBubbleSize val="0"/>
        </c:dLbls>
        <c:gapWidth val="150"/>
        <c:overlap val="100"/>
        <c:axId val="1312318367"/>
        <c:axId val="1312313447"/>
      </c:barChart>
      <c:catAx>
        <c:axId val="131231836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312313447"/>
        <c:crosses val="autoZero"/>
        <c:auto val="1"/>
        <c:lblAlgn val="ctr"/>
        <c:lblOffset val="100"/>
        <c:noMultiLvlLbl val="0"/>
      </c:catAx>
      <c:valAx>
        <c:axId val="1312313447"/>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312318367"/>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Table>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sz="1400"/>
            </a:pPr>
            <a:r>
              <a:rPr lang="en-US" sz="1400"/>
              <a:t>Graph D2: Non-construction Resourcing Needs Based on Yearly Mile Targets</a:t>
            </a:r>
          </a:p>
        </c:rich>
      </c:tx>
      <c:layout>
        <c:manualLayout>
          <c:xMode val="edge"/>
          <c:yMode val="edge"/>
          <c:x val="0.38545926338401559"/>
          <c:y val="9.2647812472073428E-3"/>
        </c:manualLayout>
      </c:layout>
      <c:overlay val="0"/>
      <c:spPr>
        <a:noFill/>
        <a:ln>
          <a:noFill/>
        </a:ln>
        <a:effectLst/>
      </c:spPr>
    </c:title>
    <c:autoTitleDeleted val="0"/>
    <c:plotArea>
      <c:layout>
        <c:manualLayout>
          <c:layoutTarget val="inner"/>
          <c:xMode val="edge"/>
          <c:yMode val="edge"/>
          <c:x val="0.12282815450004678"/>
          <c:y val="8.9589371980676333E-2"/>
          <c:w val="0.81600064276452833"/>
          <c:h val="0.73632032408992354"/>
        </c:manualLayout>
      </c:layout>
      <c:barChart>
        <c:barDir val="col"/>
        <c:grouping val="stacked"/>
        <c:varyColors val="0"/>
        <c:ser>
          <c:idx val="0"/>
          <c:order val="0"/>
          <c:tx>
            <c:v>Management</c:v>
          </c:tx>
          <c:spPr>
            <a:solidFill>
              <a:schemeClr val="accent1"/>
            </a:solidFill>
            <a:ln>
              <a:noFill/>
            </a:ln>
            <a:effectLst/>
          </c:spPr>
          <c:invertIfNegative val="0"/>
          <c:dLbls>
            <c:spPr>
              <a:noFill/>
              <a:ln>
                <a:noFill/>
              </a:ln>
              <a:effectLst/>
            </c:spPr>
            <c:txPr>
              <a:bodyPr rot="0" vert="horz"/>
              <a:lstStyle/>
              <a:p>
                <a:pPr>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'Program Wide View'!$F$72:$R$72</c:f>
              <c:numCache>
                <c:formatCode>General</c:formatCode>
                <c:ptCount val="13"/>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numCache>
            </c:numRef>
          </c:cat>
          <c:val>
            <c:numRef>
              <c:f>'Program Wide View'!$F$73:$R$73</c:f>
              <c:numCache>
                <c:formatCode>0.0</c:formatCode>
                <c:ptCount val="13"/>
                <c:pt idx="0">
                  <c:v>126.74013229167058</c:v>
                </c:pt>
                <c:pt idx="1">
                  <c:v>140.44320184050497</c:v>
                </c:pt>
                <c:pt idx="2">
                  <c:v>79.165432335459442</c:v>
                </c:pt>
                <c:pt idx="3">
                  <c:v>105.02739757429177</c:v>
                </c:pt>
                <c:pt idx="4">
                  <c:v>109.43595500333615</c:v>
                </c:pt>
                <c:pt idx="5">
                  <c:v>146.99120625717379</c:v>
                </c:pt>
                <c:pt idx="6">
                  <c:v>154.71207555135572</c:v>
                </c:pt>
                <c:pt idx="7">
                  <c:v>161.9025034436473</c:v>
                </c:pt>
                <c:pt idx="8">
                  <c:v>161.2541861746702</c:v>
                </c:pt>
                <c:pt idx="9">
                  <c:v>155.61382593456932</c:v>
                </c:pt>
                <c:pt idx="10">
                  <c:v>151.62372783368292</c:v>
                </c:pt>
                <c:pt idx="11">
                  <c:v>143.92643371291834</c:v>
                </c:pt>
                <c:pt idx="12">
                  <c:v>132.6103504725906</c:v>
                </c:pt>
              </c:numCache>
            </c:numRef>
          </c:val>
          <c:extLst>
            <c:ext xmlns:c16="http://schemas.microsoft.com/office/drawing/2014/chart" uri="{C3380CC4-5D6E-409C-BE32-E72D297353CC}">
              <c16:uniqueId val="{00000000-B457-4210-807F-5CE6E947B208}"/>
            </c:ext>
          </c:extLst>
        </c:ser>
        <c:ser>
          <c:idx val="1"/>
          <c:order val="1"/>
          <c:tx>
            <c:v>Scoping</c:v>
          </c:tx>
          <c:spPr>
            <a:solidFill>
              <a:schemeClr val="accent2"/>
            </a:solidFill>
            <a:ln>
              <a:noFill/>
            </a:ln>
            <a:effectLst/>
          </c:spPr>
          <c:invertIfNegative val="0"/>
          <c:dLbls>
            <c:spPr>
              <a:noFill/>
              <a:ln>
                <a:noFill/>
              </a:ln>
              <a:effectLst/>
            </c:spPr>
            <c:txPr>
              <a:bodyPr rot="0" vert="horz"/>
              <a:lstStyle/>
              <a:p>
                <a:pPr>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numRef>
              <c:f>'Program Wide View'!$F$72:$R$72</c:f>
              <c:numCache>
                <c:formatCode>General</c:formatCode>
                <c:ptCount val="13"/>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numCache>
            </c:numRef>
          </c:cat>
          <c:val>
            <c:numRef>
              <c:f>'Program Wide View'!$F$78:$R$78</c:f>
              <c:numCache>
                <c:formatCode>0.0</c:formatCode>
                <c:ptCount val="13"/>
                <c:pt idx="0">
                  <c:v>18.886121739130431</c:v>
                </c:pt>
                <c:pt idx="1">
                  <c:v>20.928078260869565</c:v>
                </c:pt>
                <c:pt idx="2">
                  <c:v>11.796799999999999</c:v>
                </c:pt>
                <c:pt idx="3">
                  <c:v>15.650608695652172</c:v>
                </c:pt>
                <c:pt idx="4">
                  <c:v>16.307547826086957</c:v>
                </c:pt>
                <c:pt idx="5">
                  <c:v>21.903826086956514</c:v>
                </c:pt>
                <c:pt idx="6">
                  <c:v>23.054347826086953</c:v>
                </c:pt>
                <c:pt idx="7">
                  <c:v>24.125826086956515</c:v>
                </c:pt>
                <c:pt idx="8">
                  <c:v>24.029217391304346</c:v>
                </c:pt>
                <c:pt idx="9">
                  <c:v>19.866260869565213</c:v>
                </c:pt>
                <c:pt idx="10">
                  <c:v>19.356869565217384</c:v>
                </c:pt>
                <c:pt idx="11">
                  <c:v>0</c:v>
                </c:pt>
                <c:pt idx="12">
                  <c:v>0</c:v>
                </c:pt>
              </c:numCache>
            </c:numRef>
          </c:val>
          <c:extLst>
            <c:ext xmlns:c16="http://schemas.microsoft.com/office/drawing/2014/chart" uri="{C3380CC4-5D6E-409C-BE32-E72D297353CC}">
              <c16:uniqueId val="{00000001-B457-4210-807F-5CE6E947B208}"/>
            </c:ext>
          </c:extLst>
        </c:ser>
        <c:ser>
          <c:idx val="2"/>
          <c:order val="2"/>
          <c:tx>
            <c:v>Estimating</c:v>
          </c:tx>
          <c:spPr>
            <a:solidFill>
              <a:schemeClr val="accent3"/>
            </a:solidFill>
            <a:ln>
              <a:noFill/>
            </a:ln>
            <a:effectLst/>
          </c:spPr>
          <c:invertIfNegative val="0"/>
          <c:dLbls>
            <c:spPr>
              <a:noFill/>
              <a:ln>
                <a:noFill/>
              </a:ln>
              <a:effectLst/>
            </c:spPr>
            <c:txPr>
              <a:bodyPr rot="0" vert="horz"/>
              <a:lstStyle/>
              <a:p>
                <a:pPr>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'Program Wide View'!$F$72:$R$72</c:f>
              <c:numCache>
                <c:formatCode>General</c:formatCode>
                <c:ptCount val="13"/>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numCache>
            </c:numRef>
          </c:cat>
          <c:val>
            <c:numRef>
              <c:f>'Program Wide View'!$F$86:$R$86</c:f>
              <c:numCache>
                <c:formatCode>0.0</c:formatCode>
                <c:ptCount val="13"/>
                <c:pt idx="0">
                  <c:v>35.580330882153589</c:v>
                </c:pt>
                <c:pt idx="1">
                  <c:v>26.759188998859898</c:v>
                </c:pt>
                <c:pt idx="2">
                  <c:v>24.744301183941591</c:v>
                </c:pt>
                <c:pt idx="3">
                  <c:v>29.862855642206526</c:v>
                </c:pt>
                <c:pt idx="4">
                  <c:v>32.940642992517496</c:v>
                </c:pt>
                <c:pt idx="5">
                  <c:v>44.114952021124019</c:v>
                </c:pt>
                <c:pt idx="6">
                  <c:v>48.523674441839745</c:v>
                </c:pt>
                <c:pt idx="7">
                  <c:v>49.869397679693442</c:v>
                </c:pt>
                <c:pt idx="8">
                  <c:v>49.910065140178027</c:v>
                </c:pt>
                <c:pt idx="9">
                  <c:v>42.894928206586329</c:v>
                </c:pt>
                <c:pt idx="10">
                  <c:v>41.795058252571287</c:v>
                </c:pt>
                <c:pt idx="11">
                  <c:v>34.471218323482951</c:v>
                </c:pt>
                <c:pt idx="12">
                  <c:v>0</c:v>
                </c:pt>
              </c:numCache>
            </c:numRef>
          </c:val>
          <c:extLst>
            <c:ext xmlns:c16="http://schemas.microsoft.com/office/drawing/2014/chart" uri="{C3380CC4-5D6E-409C-BE32-E72D297353CC}">
              <c16:uniqueId val="{00000002-B457-4210-807F-5CE6E947B208}"/>
            </c:ext>
          </c:extLst>
        </c:ser>
        <c:ser>
          <c:idx val="3"/>
          <c:order val="3"/>
          <c:tx>
            <c:v>Customer Outreach</c:v>
          </c:tx>
          <c:spPr>
            <a:solidFill>
              <a:schemeClr val="accent4"/>
            </a:solidFill>
            <a:ln>
              <a:noFill/>
            </a:ln>
            <a:effectLst/>
          </c:spPr>
          <c:invertIfNegative val="0"/>
          <c:dLbls>
            <c:spPr>
              <a:noFill/>
              <a:ln>
                <a:noFill/>
              </a:ln>
              <a:effectLst/>
            </c:spPr>
            <c:txPr>
              <a:bodyPr rot="0" vert="horz"/>
              <a:lstStyle/>
              <a:p>
                <a:pPr>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numRef>
              <c:f>'Program Wide View'!$F$72:$R$72</c:f>
              <c:numCache>
                <c:formatCode>General</c:formatCode>
                <c:ptCount val="13"/>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numCache>
            </c:numRef>
          </c:cat>
          <c:val>
            <c:numRef>
              <c:f>'Program Wide View'!$F$91:$R$91</c:f>
              <c:numCache>
                <c:formatCode>0.0</c:formatCode>
                <c:ptCount val="13"/>
                <c:pt idx="0">
                  <c:v>29.3568</c:v>
                </c:pt>
                <c:pt idx="1">
                  <c:v>21.162533333333332</c:v>
                </c:pt>
                <c:pt idx="2">
                  <c:v>16.866666666666664</c:v>
                </c:pt>
                <c:pt idx="3">
                  <c:v>19.799999999999997</c:v>
                </c:pt>
                <c:pt idx="4">
                  <c:v>22.586666666666666</c:v>
                </c:pt>
                <c:pt idx="5">
                  <c:v>28.379999999999995</c:v>
                </c:pt>
                <c:pt idx="6">
                  <c:v>33.879999999999995</c:v>
                </c:pt>
                <c:pt idx="7">
                  <c:v>36.079999999999991</c:v>
                </c:pt>
                <c:pt idx="8">
                  <c:v>36.666666666666657</c:v>
                </c:pt>
                <c:pt idx="9">
                  <c:v>35.749999999999993</c:v>
                </c:pt>
                <c:pt idx="10">
                  <c:v>34.833333333333329</c:v>
                </c:pt>
                <c:pt idx="11">
                  <c:v>33.916666666666657</c:v>
                </c:pt>
                <c:pt idx="12">
                  <c:v>32.999999999999993</c:v>
                </c:pt>
              </c:numCache>
            </c:numRef>
          </c:val>
          <c:extLst>
            <c:ext xmlns:c16="http://schemas.microsoft.com/office/drawing/2014/chart" uri="{C3380CC4-5D6E-409C-BE32-E72D297353CC}">
              <c16:uniqueId val="{00000003-B457-4210-807F-5CE6E947B208}"/>
            </c:ext>
          </c:extLst>
        </c:ser>
        <c:ser>
          <c:idx val="4"/>
          <c:order val="4"/>
          <c:tx>
            <c:v>Permitting and Environmental</c:v>
          </c:tx>
          <c:spPr>
            <a:solidFill>
              <a:schemeClr val="accent5"/>
            </a:solidFill>
            <a:ln>
              <a:noFill/>
            </a:ln>
            <a:effectLst/>
          </c:spPr>
          <c:invertIfNegative val="0"/>
          <c:dLbls>
            <c:spPr>
              <a:noFill/>
              <a:ln>
                <a:noFill/>
              </a:ln>
              <a:effectLst/>
            </c:spPr>
            <c:txPr>
              <a:bodyPr rot="0" vert="horz"/>
              <a:lstStyle/>
              <a:p>
                <a:pPr>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'Program Wide View'!$F$72:$R$72</c:f>
              <c:numCache>
                <c:formatCode>General</c:formatCode>
                <c:ptCount val="13"/>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numCache>
            </c:numRef>
          </c:cat>
          <c:val>
            <c:numRef>
              <c:f>'Program Wide View'!$F$94:$R$94</c:f>
              <c:numCache>
                <c:formatCode>0.0</c:formatCode>
                <c:ptCount val="13"/>
                <c:pt idx="0">
                  <c:v>78.669718388747313</c:v>
                </c:pt>
                <c:pt idx="1">
                  <c:v>47.181344127417994</c:v>
                </c:pt>
                <c:pt idx="2">
                  <c:v>54.847544289154769</c:v>
                </c:pt>
                <c:pt idx="3">
                  <c:v>61.952403231138526</c:v>
                </c:pt>
                <c:pt idx="4">
                  <c:v>67.606789240329732</c:v>
                </c:pt>
                <c:pt idx="5">
                  <c:v>84.21757248762043</c:v>
                </c:pt>
                <c:pt idx="6">
                  <c:v>102.22146533137857</c:v>
                </c:pt>
                <c:pt idx="7">
                  <c:v>108.6912301926198</c:v>
                </c:pt>
                <c:pt idx="8">
                  <c:v>110.62929148417592</c:v>
                </c:pt>
                <c:pt idx="9">
                  <c:v>108.18315492802581</c:v>
                </c:pt>
                <c:pt idx="10">
                  <c:v>105.40922787858926</c:v>
                </c:pt>
                <c:pt idx="11">
                  <c:v>100.05804807568799</c:v>
                </c:pt>
                <c:pt idx="12">
                  <c:v>0</c:v>
                </c:pt>
              </c:numCache>
            </c:numRef>
          </c:val>
          <c:extLst>
            <c:ext xmlns:c16="http://schemas.microsoft.com/office/drawing/2014/chart" uri="{C3380CC4-5D6E-409C-BE32-E72D297353CC}">
              <c16:uniqueId val="{00000004-B457-4210-807F-5CE6E947B208}"/>
            </c:ext>
          </c:extLst>
        </c:ser>
        <c:dLbls>
          <c:dLblPos val="inEnd"/>
          <c:showLegendKey val="0"/>
          <c:showVal val="1"/>
          <c:showCatName val="0"/>
          <c:showSerName val="0"/>
          <c:showPercent val="0"/>
          <c:showBubbleSize val="0"/>
        </c:dLbls>
        <c:gapWidth val="150"/>
        <c:overlap val="100"/>
        <c:axId val="841221912"/>
        <c:axId val="841217976"/>
      </c:barChart>
      <c:catAx>
        <c:axId val="8412219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en-US"/>
          </a:p>
        </c:txPr>
        <c:crossAx val="841217976"/>
        <c:crosses val="autoZero"/>
        <c:auto val="1"/>
        <c:lblAlgn val="ctr"/>
        <c:lblOffset val="100"/>
        <c:noMultiLvlLbl val="0"/>
      </c:catAx>
      <c:valAx>
        <c:axId val="84121797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vert="horz"/>
          <a:lstStyle/>
          <a:p>
            <a:pPr>
              <a:defRPr/>
            </a:pPr>
            <a:endParaRPr lang="en-US"/>
          </a:p>
        </c:txPr>
        <c:crossAx val="841221912"/>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dTable>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1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ocumenttasks/documenttask1.xml><?xml version="1.0" encoding="utf-8"?>
<Tasks xmlns="http://schemas.microsoft.com/office/tasks/2019/documenttasks">
  <Task id="{C99DFFD3-8124-45E6-9F2E-F90FD7AA033F}">
    <Anchor>
      <Comment id="{DA7B027C-E91C-46E5-BFF7-EA86D3A5E3DF}"/>
    </Anchor>
    <History>
      <Event time="2026-06-10T16:37:19.71" id="{DECAB9D7-F7C4-4A97-A649-D4082D135DE3}">
        <Attribution userId="S::azpd@pge.com::88e2774a-222f-432a-9950-00bf57aaad48" userName="Popplewell, Alexa" userProvider="AD"/>
        <Anchor>
          <Comment id="{0EA45FF5-6CBE-4478-B053-12FF4CA83033}"/>
        </Anchor>
        <Create/>
      </Event>
      <Event time="2026-06-10T16:37:19.71" id="{9D908201-3712-43B3-9DD6-11CEB19C02D6}">
        <Attribution userId="S::azpd@pge.com::88e2774a-222f-432a-9950-00bf57aaad48" userName="Popplewell, Alexa" userProvider="AD"/>
        <Anchor>
          <Comment id="{0EA45FF5-6CBE-4478-B053-12FF4CA83033}"/>
        </Anchor>
        <Assign userId="S::NxNl@pge.com::9b912973-d034-4e5e-a61c-0cea1c424ffe" userName="Noyer, Nick" userProvider="AD"/>
      </Event>
      <Event time="2026-06-10T16:37:19.71" id="{13B1D3C4-0313-4EC0-8C3B-51298E5E2AE9}">
        <Attribution userId="S::azpd@pge.com::88e2774a-222f-432a-9950-00bf57aaad48" userName="Popplewell, Alexa" userProvider="AD"/>
        <Anchor>
          <Comment id="{0EA45FF5-6CBE-4478-B053-12FF4CA83033}"/>
        </Anchor>
        <SetTitle title="@Noyer, Nick, with the link supplied above does this resolve your comment?"/>
      </Event>
      <Event time="2026-06-15T18:36:46.25" id="{515D39B2-FB40-4525-99C5-F6C7D32C5D22}">
        <Attribution userId="S::NxNl@pge.com::9b912973-d034-4e5e-a61c-0cea1c424ffe" userName="Noyer, Nick" userProvider="AD"/>
        <Progress percentComplete="100"/>
      </Event>
    </History>
  </Task>
</Tasks>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7257</xdr:colOff>
      <xdr:row>12</xdr:row>
      <xdr:rowOff>124937</xdr:rowOff>
    </xdr:from>
    <xdr:to>
      <xdr:col>18</xdr:col>
      <xdr:colOff>1283979</xdr:colOff>
      <xdr:row>29</xdr:row>
      <xdr:rowOff>67235</xdr:rowOff>
    </xdr:to>
    <xdr:graphicFrame macro="">
      <xdr:nvGraphicFramePr>
        <xdr:cNvPr id="2" name="Chart 3">
          <a:extLst>
            <a:ext uri="{FF2B5EF4-FFF2-40B4-BE49-F238E27FC236}">
              <a16:creationId xmlns:a16="http://schemas.microsoft.com/office/drawing/2014/main" id="{55EC4167-28F9-453A-A0F3-048C6EA962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63522</xdr:colOff>
      <xdr:row>54</xdr:row>
      <xdr:rowOff>245147</xdr:rowOff>
    </xdr:from>
    <xdr:to>
      <xdr:col>18</xdr:col>
      <xdr:colOff>1369519</xdr:colOff>
      <xdr:row>69</xdr:row>
      <xdr:rowOff>201706</xdr:rowOff>
    </xdr:to>
    <xdr:graphicFrame macro="">
      <xdr:nvGraphicFramePr>
        <xdr:cNvPr id="3" name="Chart 2">
          <a:extLst>
            <a:ext uri="{FF2B5EF4-FFF2-40B4-BE49-F238E27FC236}">
              <a16:creationId xmlns:a16="http://schemas.microsoft.com/office/drawing/2014/main" id="{4EF251D4-99C6-41A1-A740-D226C0A40508}"/>
            </a:ext>
            <a:ext uri="{147F2762-F138-4A5C-976F-8EAC2B608ADB}">
              <a16:predDERef xmlns:a16="http://schemas.microsoft.com/office/drawing/2014/main" pred="{04C7FCAC-23BC-4072-9058-824E0E348E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28944</xdr:colOff>
      <xdr:row>34</xdr:row>
      <xdr:rowOff>176400</xdr:rowOff>
    </xdr:from>
    <xdr:to>
      <xdr:col>20</xdr:col>
      <xdr:colOff>0</xdr:colOff>
      <xdr:row>54</xdr:row>
      <xdr:rowOff>59764</xdr:rowOff>
    </xdr:to>
    <xdr:graphicFrame macro="">
      <xdr:nvGraphicFramePr>
        <xdr:cNvPr id="4" name="Chart 3">
          <a:extLst>
            <a:ext uri="{FF2B5EF4-FFF2-40B4-BE49-F238E27FC236}">
              <a16:creationId xmlns:a16="http://schemas.microsoft.com/office/drawing/2014/main" id="{44970B16-0BA3-4961-B0E7-E636BA498F30}"/>
            </a:ext>
            <a:ext uri="{147F2762-F138-4A5C-976F-8EAC2B608ADB}">
              <a16:predDERef xmlns:a16="http://schemas.microsoft.com/office/drawing/2014/main" pred="{1FD7D9C6-A389-4E99-9B65-24DCFA3357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ts.accenture.com/Users/richard.h.kucera/Desktop/Wichita/Copy%20of%20Issue%20Log%204_8_1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ork Book Overview"/>
      <sheetName val="Scorecard_Change"/>
      <sheetName val="Scorecard_MIC"/>
      <sheetName val="GoLives"/>
      <sheetName val="Exec Summary"/>
      <sheetName val="Readiness WorkPlan Instructions"/>
      <sheetName val="Milestones_SCM"/>
      <sheetName val="SCM Deliverable Tracker"/>
      <sheetName val="SCM Work Plan"/>
      <sheetName val="Milestones_FIN"/>
      <sheetName val="FIN Work Plan"/>
      <sheetName val="Milestones_HR"/>
      <sheetName val="HR Work Plan"/>
      <sheetName val="Milestones_IT"/>
      <sheetName val="IT Work Plan"/>
      <sheetName val="Milestones_MDM"/>
      <sheetName val="Milestones_Change"/>
      <sheetName val="Milestones_MIC"/>
      <sheetName val="Site Visit Checklist (On-site)"/>
      <sheetName val="MDM Work Plan"/>
      <sheetName val="Milestones_Conversion"/>
      <sheetName val="Conversion Work Plan"/>
      <sheetName val="Milestones_Interface"/>
      <sheetName val="Drop Down"/>
      <sheetName val="Change Work Plan"/>
      <sheetName val="MIC Work Plan"/>
      <sheetName val="Interface Work Plan"/>
      <sheetName val="Resource Estimate"/>
      <sheetName val="Issue Log"/>
      <sheetName val="Revised Tracker"/>
      <sheetName val="WIP - Sheet2"/>
      <sheetName val="WIP - Sheet3"/>
      <sheetName val="WIP - BR Docs"/>
      <sheetName val="Extern &amp; Inter Drop Down"/>
    </sheetNames>
    <sheetDataSet>
      <sheetData sheetId="0"/>
      <sheetData sheetId="1"/>
      <sheetData sheetId="2"/>
      <sheetData sheetId="3">
        <row r="2">
          <cell r="A2" t="str">
            <v xml:space="preserve">Ascension Health System Office (MOSTL)                     </v>
          </cell>
        </row>
        <row r="3">
          <cell r="A3" t="str">
            <v>Borgess Health Alliance (MIKAL)</v>
          </cell>
        </row>
        <row r="4">
          <cell r="A4" t="str">
            <v xml:space="preserve">Carondelet Health Network (AZTUC)                          </v>
          </cell>
        </row>
        <row r="5">
          <cell r="A5" t="str">
            <v xml:space="preserve">Genesys Health System (MIGRA)                 </v>
          </cell>
        </row>
        <row r="6">
          <cell r="A6" t="str">
            <v>Lourdes Health Network (WAPAS)</v>
          </cell>
        </row>
        <row r="7">
          <cell r="A7" t="str">
            <v>Mount St. Mary's Hosp and Health Ctr (NYNIA)</v>
          </cell>
        </row>
        <row r="8">
          <cell r="A8" t="str">
            <v>Seton Family of Hosps (TXAUS)</v>
          </cell>
        </row>
        <row r="9">
          <cell r="A9" t="str">
            <v>St. Agnes HealthCare (MDBAL)</v>
          </cell>
        </row>
        <row r="10">
          <cell r="A10" t="str">
            <v>St. John Health (MIDET)</v>
          </cell>
        </row>
        <row r="11">
          <cell r="A11" t="str">
            <v>St. Joseph Health System (MITAW)</v>
          </cell>
        </row>
        <row r="12">
          <cell r="A12" t="str">
            <v xml:space="preserve">St. Joseph Medical Center (KANJOS)                          </v>
          </cell>
        </row>
        <row r="13">
          <cell r="A13" t="str">
            <v>St. Joseph Regional Medical Ctr (IDLEW)</v>
          </cell>
        </row>
        <row r="14">
          <cell r="A14" t="str">
            <v>St. Mary's Hospital at Amsterdam (NYAMS)</v>
          </cell>
        </row>
        <row r="15">
          <cell r="A15" t="str">
            <v>St. Mary's Health System (INEVA)</v>
          </cell>
        </row>
        <row r="16">
          <cell r="A16" t="str">
            <v>St. Mary's of Michigan (MISAG)</v>
          </cell>
        </row>
        <row r="17">
          <cell r="A17" t="str">
            <v>St. Vincent's Health Services (CTBRI)</v>
          </cell>
        </row>
        <row r="18">
          <cell r="A18" t="str">
            <v xml:space="preserve">Providence Hospital   (DCWAS)    </v>
          </cell>
        </row>
        <row r="19">
          <cell r="A19" t="str">
            <v>Via Christi Health (KSWIC)</v>
          </cell>
        </row>
        <row r="20">
          <cell r="A20" t="str">
            <v>St. John Health System (OKTUL)</v>
          </cell>
        </row>
        <row r="21">
          <cell r="A21" t="str">
            <v>Ministry Health Care (WIAPP)</v>
          </cell>
        </row>
        <row r="22">
          <cell r="A22" t="str">
            <v>Alexian Brothers Health System (ILARL)</v>
          </cell>
        </row>
      </sheetData>
      <sheetData sheetId="4"/>
      <sheetData sheetId="5">
        <row r="11">
          <cell r="F11">
            <v>42216</v>
          </cell>
        </row>
      </sheetData>
      <sheetData sheetId="6"/>
      <sheetData sheetId="7"/>
      <sheetData sheetId="8"/>
      <sheetData sheetId="9">
        <row r="4">
          <cell r="C4" t="str">
            <v>Review Current State Organization/Process/Technology</v>
          </cell>
        </row>
      </sheetData>
      <sheetData sheetId="10"/>
      <sheetData sheetId="11"/>
      <sheetData sheetId="12"/>
      <sheetData sheetId="13"/>
      <sheetData sheetId="14"/>
      <sheetData sheetId="15">
        <row r="4">
          <cell r="C4" t="str">
            <v>Confirm/Establish HM dual maintenance</v>
          </cell>
        </row>
      </sheetData>
      <sheetData sheetId="16"/>
      <sheetData sheetId="17"/>
      <sheetData sheetId="18"/>
      <sheetData sheetId="19"/>
      <sheetData sheetId="20"/>
      <sheetData sheetId="21"/>
      <sheetData sheetId="22"/>
      <sheetData sheetId="23">
        <row r="1">
          <cell r="A1" t="str">
            <v>Complete</v>
          </cell>
        </row>
      </sheetData>
      <sheetData sheetId="24"/>
      <sheetData sheetId="25"/>
      <sheetData sheetId="26"/>
      <sheetData sheetId="27"/>
      <sheetData sheetId="28"/>
      <sheetData sheetId="29"/>
      <sheetData sheetId="30"/>
      <sheetData sheetId="31"/>
      <sheetData sheetId="32"/>
      <sheetData sheetId="33" refreshError="1"/>
    </sheetDataSet>
  </externalBook>
</externalLink>
</file>

<file path=xl/persons/person.xml><?xml version="1.0" encoding="utf-8"?>
<personList xmlns="http://schemas.microsoft.com/office/spreadsheetml/2018/threadedcomments" xmlns:x="http://schemas.openxmlformats.org/spreadsheetml/2006/main">
  <person displayName="Alexander, Anthony" id="{0971C14D-00F0-44C7-9B8E-A5461906D195}" userId="AEAg@pge.com" providerId="PeoplePicker"/>
  <person displayName="Baboolal, Aleisha" id="{3AE9D504-F133-4554-AB8B-9D1F49BC118E}" userId="AOBP@pge.com" providerId="PeoplePicker"/>
  <person displayName="Noyer, Nick" id="{5E8876A9-DC1A-4EBF-AFD4-4A3F27850291}" userId="NxNl@pge.com" providerId="PeoplePicker"/>
  <person displayName="Alexander, Anthony" id="{A00A7897-DBF1-4261-A1E8-A026EE7CDEDB}" userId="S::AEAg@pge.com::581af219-90a6-4757-8372-e87bb99c4499" providerId="AD"/>
  <person displayName="Noyer, Nick" id="{99C0F489-F32B-480E-98EA-1D32853EA1BA}" userId="S::NxNl@pge.com::9b912973-d034-4e5e-a61c-0cea1c424ffe" providerId="AD"/>
  <person displayName="Popplewell, Alexa" id="{E6D41853-3AAE-4735-83EF-08D2F258C987}" userId="S::azpd@pge.com::88e2774a-222f-432a-9950-00bf57aaad48"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B30" dT="2026-06-02T18:43:35.43" personId="{99C0F489-F32B-480E-98EA-1D32853EA1BA}" id="{DA7B027C-E91C-46E5-BFF7-EA86D3A5E3DF}" done="1">
    <text>@Baboolal, Aleisha / @Alexander, Anthony - There are various “outputs” in table C2 and C3, however, all the values are hardcoded so it is challenging to trace the logic in the model. IS there a version with the formulas that can be reviewed</text>
    <mentions>
      <mention mentionpersonId="{3AE9D504-F133-4554-AB8B-9D1F49BC118E}" mentionId="{5BA6AACC-4697-4CE0-819B-07D543196111}" startIndex="0" length="18"/>
      <mention mentionpersonId="{0971C14D-00F0-44C7-9B8E-A5461906D195}" mentionId="{4C925642-8382-4C82-8FE7-722A4BCF1F8C}" startIndex="21" length="19"/>
    </mentions>
  </threadedComment>
  <threadedComment ref="B30" dT="2026-06-02T18:57:38.62" personId="{A00A7897-DBF1-4261-A1E8-A026EE7CDEDB}" id="{AFCE9752-E2F2-4967-95A1-EFAC1232D765}" parentId="{DA7B027C-E91C-46E5-BFF7-EA86D3A5E3DF}">
    <text xml:space="preserve">INTERNAL_RESOURCE MODEL AEAG_CONF.xlsx </text>
    <extLst>
      <x:ext xmlns:xltc2="http://schemas.microsoft.com/office/spreadsheetml/2020/threadedcomments2" uri="{F7C98A9C-CBB3-438F-8F68-D28B6AF4A901}">
        <xltc2:checksum>301960609</xltc2:checksum>
        <xltc2:hyperlink startIndex="0" length="38" url="https://pge.sharepoint.com/:x:/r/sites/UG-10KPMO/Shared%20Documents/General/4.%20Strategy%20%26%20Program/3.%20Contracting%20%26%20Commercial%20Strategy/5.%20Workforce%20Development/Resource%20Model/INTERNAL_RESOURCE%20MODEL%20AEAG_CONF.xlsx?d=w1c16fc098a3f448d9da21e0742e69350&amp;csf=1&amp;web=1&amp;e=rVvwz7"/>
      </x:ext>
    </extLst>
  </threadedComment>
  <threadedComment ref="B30" dT="2026-06-10T16:37:19.74" personId="{E6D41853-3AAE-4735-83EF-08D2F258C987}" id="{0EA45FF5-6CBE-4478-B053-12FF4CA83033}" parentId="{DA7B027C-E91C-46E5-BFF7-EA86D3A5E3DF}">
    <text>@Noyer, Nick, with the link supplied above does this resolve your comment?</text>
    <mentions>
      <mention mentionpersonId="{5E8876A9-DC1A-4EBF-AFD4-4A3F27850291}" mentionId="{33DC9364-6250-4233-AE0F-BC80CD3BE892}" startIndex="0" length="12"/>
    </mentions>
  </threadedComment>
</ThreadedComments>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CD7F55F6-C88F-4459-8F1F-FFE7A534EEE3}">
  <we:reference id="f9d83b14-4e6f-42a7-9129-3d6070647a4c" version="2.1.4.7" store="EXCatalog" storeType="EXCatalog"/>
  <we:alternateReferences>
    <we:reference id="WA200000421" version="2.1.4.7" store="en-US" storeType="OMEX"/>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6" Type="http://schemas.microsoft.com/office/2019/04/relationships/documenttask" Target="../documenttasks/documenttask1.xm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522F8-10DB-4232-A99F-77BD2037BE79}">
  <dimension ref="B1:C18"/>
  <sheetViews>
    <sheetView view="pageBreakPreview" zoomScale="115" zoomScaleNormal="100" zoomScaleSheetLayoutView="115" workbookViewId="0">
      <selection activeCell="C15" sqref="C15"/>
    </sheetView>
  </sheetViews>
  <sheetFormatPr defaultColWidth="8.7265625" defaultRowHeight="14" x14ac:dyDescent="0.3"/>
  <cols>
    <col min="1" max="1" width="3.54296875" style="7" customWidth="1"/>
    <col min="2" max="2" width="28.1796875" style="7" customWidth="1"/>
    <col min="3" max="3" width="47.54296875" style="7" customWidth="1"/>
    <col min="4" max="16384" width="8.7265625" style="7"/>
  </cols>
  <sheetData>
    <row r="1" spans="2:3" x14ac:dyDescent="0.3">
      <c r="B1" s="81" t="s">
        <v>92</v>
      </c>
      <c r="C1" s="81"/>
    </row>
    <row r="2" spans="2:3" x14ac:dyDescent="0.3">
      <c r="B2" s="81" t="s">
        <v>0</v>
      </c>
      <c r="C2" s="81"/>
    </row>
    <row r="3" spans="2:3" x14ac:dyDescent="0.3">
      <c r="B3" s="81" t="s">
        <v>93</v>
      </c>
      <c r="C3" s="81"/>
    </row>
    <row r="4" spans="2:3" x14ac:dyDescent="0.3">
      <c r="B4" s="81" t="s">
        <v>94</v>
      </c>
      <c r="C4" s="81"/>
    </row>
    <row r="6" spans="2:3" ht="35.25" customHeight="1" x14ac:dyDescent="0.35">
      <c r="B6" s="82" t="s">
        <v>96</v>
      </c>
      <c r="C6" s="83"/>
    </row>
    <row r="7" spans="2:3" ht="14.5" thickBot="1" x14ac:dyDescent="0.35">
      <c r="B7" s="65" t="s">
        <v>1</v>
      </c>
      <c r="C7" s="66" t="s">
        <v>2</v>
      </c>
    </row>
    <row r="8" spans="2:3" x14ac:dyDescent="0.3">
      <c r="B8" s="67" t="s">
        <v>3</v>
      </c>
      <c r="C8" s="64">
        <f>CEILING(MAX('Program Wide View'!I73:R73),1)</f>
        <v>162</v>
      </c>
    </row>
    <row r="9" spans="2:3" x14ac:dyDescent="0.3">
      <c r="B9" s="60" t="s">
        <v>4</v>
      </c>
      <c r="C9" s="63">
        <f>CEILING(MAX('Program Wide View'!I78:R78),1)</f>
        <v>25</v>
      </c>
    </row>
    <row r="10" spans="2:3" x14ac:dyDescent="0.3">
      <c r="B10" s="60" t="s">
        <v>5</v>
      </c>
      <c r="C10" s="63">
        <f>CEILING(MAX('Program Wide View'!I86:R86),1)</f>
        <v>50</v>
      </c>
    </row>
    <row r="11" spans="2:3" x14ac:dyDescent="0.3">
      <c r="B11" s="60" t="s">
        <v>6</v>
      </c>
      <c r="C11" s="63">
        <f>CEILING(MAX('Program Wide View'!I91:R91),1)</f>
        <v>37</v>
      </c>
    </row>
    <row r="12" spans="2:3" x14ac:dyDescent="0.3">
      <c r="B12" s="60" t="s">
        <v>7</v>
      </c>
      <c r="C12" s="63">
        <f>CEILING(MAX('Program Wide View'!I94:R94),1)</f>
        <v>111</v>
      </c>
    </row>
    <row r="13" spans="2:3" x14ac:dyDescent="0.3">
      <c r="B13" s="60" t="s">
        <v>8</v>
      </c>
      <c r="C13" s="63">
        <f>CEILING(MAX('Program Wide View'!I99:R99),1)</f>
        <v>477</v>
      </c>
    </row>
    <row r="14" spans="2:3" x14ac:dyDescent="0.3">
      <c r="B14" s="60" t="s">
        <v>9</v>
      </c>
      <c r="C14" s="63">
        <f>CEILING(MAX('Program Wide View'!I112:R112),1)</f>
        <v>319</v>
      </c>
    </row>
    <row r="15" spans="2:3" x14ac:dyDescent="0.3">
      <c r="B15" s="60" t="s">
        <v>10</v>
      </c>
      <c r="C15" s="63">
        <f>CEILING(MAX('Program Wide View'!I124:R124),1)</f>
        <v>53</v>
      </c>
    </row>
    <row r="16" spans="2:3" x14ac:dyDescent="0.3">
      <c r="B16" s="60" t="s">
        <v>11</v>
      </c>
      <c r="C16" s="63">
        <f>CEILING(MAX('Program Wide View'!I127:R127),1)</f>
        <v>709</v>
      </c>
    </row>
    <row r="17" spans="2:3" x14ac:dyDescent="0.3">
      <c r="B17" s="60" t="s">
        <v>12</v>
      </c>
      <c r="C17" s="63">
        <f>CEILING(MAX('Program Wide View'!I133:R133),1)</f>
        <v>84</v>
      </c>
    </row>
    <row r="18" spans="2:3" x14ac:dyDescent="0.3">
      <c r="B18" s="60" t="s">
        <v>13</v>
      </c>
      <c r="C18" s="63">
        <f>CEILING(MAX('Program Wide View'!I138:R138),1)</f>
        <v>11</v>
      </c>
    </row>
  </sheetData>
  <mergeCells count="5">
    <mergeCell ref="B1:C1"/>
    <mergeCell ref="B2:C2"/>
    <mergeCell ref="B3:C3"/>
    <mergeCell ref="B4:C4"/>
    <mergeCell ref="B6:C6"/>
  </mergeCells>
  <printOptions horizontalCentered="1"/>
  <pageMargins left="0.5" right="0.5" top="0.5" bottom="0.5" header="0.3" footer="0.3"/>
  <pageSetup orientation="portrait" r:id="rId1"/>
  <headerFooter>
    <oddFooter xml:space="preserve">&amp;C_x000D_&amp;1#&amp;"Aptos"&amp;12&amp;K000000 Confidential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121F7-0018-4BBD-AC4C-601335E2C00F}">
  <sheetPr>
    <pageSetUpPr autoPageBreaks="0"/>
  </sheetPr>
  <dimension ref="A1:T42"/>
  <sheetViews>
    <sheetView showGridLines="0" tabSelected="1" view="pageBreakPreview" zoomScale="85" zoomScaleNormal="100" zoomScaleSheetLayoutView="85" workbookViewId="0">
      <selection activeCell="C9" sqref="C9"/>
    </sheetView>
  </sheetViews>
  <sheetFormatPr defaultColWidth="0" defaultRowHeight="14.5" customHeight="1" zeroHeight="1" x14ac:dyDescent="0.35"/>
  <cols>
    <col min="1" max="1" width="3.1796875" style="1" customWidth="1"/>
    <col min="2" max="2" width="26.453125" style="1" customWidth="1"/>
    <col min="3" max="3" width="104.26953125" style="1" customWidth="1"/>
    <col min="4" max="4" width="8.81640625" style="1" customWidth="1"/>
    <col min="5" max="20" width="0" style="1" hidden="1" customWidth="1"/>
    <col min="21" max="16384" width="9.1796875" style="1" hidden="1"/>
  </cols>
  <sheetData>
    <row r="1" spans="1:4" ht="14.5" customHeight="1" x14ac:dyDescent="0.3">
      <c r="A1" s="68" t="s">
        <v>92</v>
      </c>
      <c r="B1" s="68"/>
      <c r="C1" s="68"/>
      <c r="D1" s="68"/>
    </row>
    <row r="2" spans="1:4" ht="14.5" customHeight="1" x14ac:dyDescent="0.3">
      <c r="A2" s="68" t="s">
        <v>0</v>
      </c>
      <c r="B2" s="68"/>
      <c r="C2" s="68"/>
      <c r="D2" s="68"/>
    </row>
    <row r="3" spans="1:4" ht="14.5" customHeight="1" x14ac:dyDescent="0.3">
      <c r="A3" s="68" t="s">
        <v>93</v>
      </c>
      <c r="B3" s="68"/>
      <c r="C3" s="68"/>
      <c r="D3" s="68"/>
    </row>
    <row r="4" spans="1:4" ht="14.5" customHeight="1" x14ac:dyDescent="0.3">
      <c r="A4" s="68" t="s">
        <v>94</v>
      </c>
      <c r="B4" s="68"/>
      <c r="C4" s="68"/>
      <c r="D4" s="68"/>
    </row>
    <row r="5" spans="1:4" ht="14.5" customHeight="1" x14ac:dyDescent="0.3">
      <c r="A5" s="68" t="s">
        <v>14</v>
      </c>
      <c r="B5" s="68"/>
      <c r="C5" s="68"/>
      <c r="D5" s="68"/>
    </row>
    <row r="6" spans="1:4" ht="14.5" customHeight="1" x14ac:dyDescent="0.35"/>
    <row r="7" spans="1:4" ht="14" x14ac:dyDescent="0.35"/>
    <row r="8" spans="1:4" s="2" customFormat="1" ht="20.5" customHeight="1" x14ac:dyDescent="0.35">
      <c r="B8" s="84" t="s">
        <v>15</v>
      </c>
      <c r="C8" s="84"/>
    </row>
    <row r="9" spans="1:4" ht="42" x14ac:dyDescent="0.35">
      <c r="A9" s="3"/>
      <c r="B9" s="4" t="s">
        <v>16</v>
      </c>
      <c r="C9" s="5" t="s">
        <v>89</v>
      </c>
    </row>
    <row r="10" spans="1:4" ht="28" x14ac:dyDescent="0.35">
      <c r="A10" s="3"/>
      <c r="B10" s="4" t="s">
        <v>17</v>
      </c>
      <c r="C10" s="5" t="s">
        <v>90</v>
      </c>
    </row>
    <row r="11" spans="1:4" ht="58.5" customHeight="1" x14ac:dyDescent="0.35">
      <c r="A11" s="3"/>
      <c r="B11" s="4" t="s">
        <v>18</v>
      </c>
      <c r="C11" s="5" t="s">
        <v>19</v>
      </c>
    </row>
    <row r="12" spans="1:4" ht="48" customHeight="1" x14ac:dyDescent="0.35">
      <c r="A12" s="3"/>
      <c r="B12" s="4" t="s">
        <v>20</v>
      </c>
      <c r="C12" s="5" t="s">
        <v>91</v>
      </c>
    </row>
    <row r="13" spans="1:4" ht="14" x14ac:dyDescent="0.35"/>
    <row r="14" spans="1:4" ht="14.5" customHeight="1" x14ac:dyDescent="0.35"/>
    <row r="15" spans="1:4" ht="14" x14ac:dyDescent="0.35"/>
    <row r="16" spans="1:4" ht="14.5" customHeight="1" x14ac:dyDescent="0.35"/>
    <row r="17" ht="14.5" customHeight="1" x14ac:dyDescent="0.35"/>
    <row r="18" ht="14.5" customHeight="1" x14ac:dyDescent="0.35"/>
    <row r="19" ht="14.5" customHeight="1" x14ac:dyDescent="0.35"/>
    <row r="20" ht="14.5" customHeight="1" x14ac:dyDescent="0.35"/>
    <row r="21" ht="14.5" customHeight="1" x14ac:dyDescent="0.35"/>
    <row r="22" ht="14.5" customHeight="1" x14ac:dyDescent="0.35"/>
    <row r="23" ht="14.5" customHeight="1" x14ac:dyDescent="0.35"/>
    <row r="24" ht="14.5" customHeight="1" x14ac:dyDescent="0.35"/>
    <row r="25" ht="14.5" customHeight="1" x14ac:dyDescent="0.35"/>
    <row r="26" ht="14.5" customHeight="1" x14ac:dyDescent="0.35"/>
    <row r="27" ht="14.5" customHeight="1" x14ac:dyDescent="0.35"/>
    <row r="28" ht="14.5" customHeight="1" x14ac:dyDescent="0.35"/>
    <row r="29" ht="14.5" customHeight="1" x14ac:dyDescent="0.35"/>
    <row r="30" ht="14.5" customHeight="1" x14ac:dyDescent="0.35"/>
    <row r="31" ht="14.5" customHeight="1" x14ac:dyDescent="0.35"/>
    <row r="32" ht="14.5" customHeight="1" x14ac:dyDescent="0.35"/>
    <row r="33" ht="14.5" customHeight="1" x14ac:dyDescent="0.35"/>
    <row r="34" ht="14.5" customHeight="1" x14ac:dyDescent="0.35"/>
    <row r="35" ht="14.5" customHeight="1" x14ac:dyDescent="0.35"/>
    <row r="36" ht="14.5" customHeight="1" x14ac:dyDescent="0.35"/>
    <row r="37" ht="14.5" customHeight="1" x14ac:dyDescent="0.35"/>
    <row r="38" ht="14.5" customHeight="1" x14ac:dyDescent="0.35"/>
    <row r="39" ht="14.5" customHeight="1" x14ac:dyDescent="0.35"/>
    <row r="40" ht="14.5" customHeight="1" x14ac:dyDescent="0.35"/>
    <row r="41" ht="14.5" customHeight="1" x14ac:dyDescent="0.35"/>
    <row r="42" ht="14.5" customHeight="1" x14ac:dyDescent="0.35"/>
  </sheetData>
  <mergeCells count="6">
    <mergeCell ref="B8:C8"/>
    <mergeCell ref="A1:D1"/>
    <mergeCell ref="A2:D2"/>
    <mergeCell ref="A3:D3"/>
    <mergeCell ref="A4:D4"/>
    <mergeCell ref="A5:D5"/>
  </mergeCells>
  <printOptions horizontalCentered="1"/>
  <pageMargins left="0.7" right="0.7" top="0.75" bottom="0.75" header="0.3" footer="0.3"/>
  <pageSetup scale="90" orientation="landscape" horizontalDpi="4294967293" verticalDpi="1200" r:id="rId1"/>
  <headerFooter>
    <oddFooter xml:space="preserve">&amp;C_x000D_&amp;1#&amp;"Aptos"&amp;12&amp;K000000 Confidential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A62C7D-6DA1-4DE1-A834-1CFEA1861233}">
  <dimension ref="A1:CKJ149"/>
  <sheetViews>
    <sheetView showGridLines="0" showWhiteSpace="0" view="pageBreakPreview" topLeftCell="H23" zoomScale="57" zoomScaleNormal="100" zoomScaleSheetLayoutView="55" zoomScalePageLayoutView="40" workbookViewId="0">
      <selection sqref="A1:XFD1"/>
    </sheetView>
  </sheetViews>
  <sheetFormatPr defaultColWidth="0" defaultRowHeight="0" customHeight="1" zeroHeight="1" x14ac:dyDescent="0.3"/>
  <cols>
    <col min="1" max="1" width="4.26953125" style="7" customWidth="1"/>
    <col min="2" max="2" width="45.81640625" style="7" customWidth="1"/>
    <col min="3" max="4" width="19.7265625" style="7" customWidth="1"/>
    <col min="5" max="19" width="19.7265625" style="8" customWidth="1"/>
    <col min="20" max="20" width="9" style="8" customWidth="1"/>
    <col min="21" max="29" width="17.26953125" style="7" hidden="1" customWidth="1"/>
    <col min="30" max="2324" width="0" style="7" hidden="1" customWidth="1"/>
    <col min="2325" max="16384" width="9.1796875" style="7" hidden="1"/>
  </cols>
  <sheetData>
    <row r="1" spans="1:310" ht="15" customHeight="1" x14ac:dyDescent="0.3">
      <c r="A1" s="68" t="s">
        <v>92</v>
      </c>
      <c r="B1" s="68"/>
      <c r="C1" s="68"/>
      <c r="D1" s="68"/>
      <c r="E1" s="68"/>
      <c r="F1" s="68"/>
      <c r="G1" s="68"/>
      <c r="H1" s="68"/>
      <c r="I1" s="68"/>
      <c r="J1" s="68"/>
      <c r="K1" s="68"/>
      <c r="L1" s="68"/>
      <c r="M1" s="68"/>
      <c r="N1" s="68"/>
      <c r="O1" s="68"/>
      <c r="P1" s="68"/>
      <c r="Q1" s="68"/>
      <c r="R1" s="68"/>
      <c r="S1" s="68"/>
      <c r="T1" s="68"/>
    </row>
    <row r="2" spans="1:310" ht="15" customHeight="1" x14ac:dyDescent="0.3">
      <c r="A2" s="68" t="s">
        <v>0</v>
      </c>
      <c r="B2" s="68"/>
      <c r="C2" s="68"/>
      <c r="D2" s="68"/>
      <c r="E2" s="68"/>
      <c r="F2" s="68"/>
      <c r="G2" s="68"/>
      <c r="H2" s="68"/>
      <c r="I2" s="68"/>
      <c r="J2" s="68"/>
      <c r="K2" s="68"/>
      <c r="L2" s="68"/>
      <c r="M2" s="68"/>
      <c r="N2" s="68"/>
      <c r="O2" s="68"/>
      <c r="P2" s="68"/>
      <c r="Q2" s="68"/>
      <c r="R2" s="68"/>
      <c r="S2" s="68"/>
      <c r="T2" s="68"/>
    </row>
    <row r="3" spans="1:310" ht="15" customHeight="1" x14ac:dyDescent="0.3">
      <c r="A3" s="68" t="s">
        <v>93</v>
      </c>
      <c r="B3" s="68"/>
      <c r="C3" s="68"/>
      <c r="D3" s="68"/>
      <c r="E3" s="68"/>
      <c r="F3" s="68"/>
      <c r="G3" s="68"/>
      <c r="H3" s="68"/>
      <c r="I3" s="68"/>
      <c r="J3" s="68"/>
      <c r="K3" s="68"/>
      <c r="L3" s="68"/>
      <c r="M3" s="68"/>
      <c r="N3" s="68"/>
      <c r="O3" s="68"/>
      <c r="P3" s="68"/>
      <c r="Q3" s="68"/>
      <c r="R3" s="68"/>
      <c r="S3" s="68"/>
      <c r="T3" s="68"/>
    </row>
    <row r="4" spans="1:310" ht="15" customHeight="1" x14ac:dyDescent="0.3">
      <c r="A4" s="68" t="s">
        <v>94</v>
      </c>
      <c r="B4" s="68"/>
      <c r="C4" s="68"/>
      <c r="D4" s="68"/>
      <c r="E4" s="68"/>
      <c r="F4" s="68"/>
      <c r="G4" s="68"/>
      <c r="H4" s="68"/>
      <c r="I4" s="68"/>
      <c r="J4" s="68"/>
      <c r="K4" s="68"/>
      <c r="L4" s="68"/>
      <c r="M4" s="68"/>
      <c r="N4" s="68"/>
      <c r="O4" s="68"/>
      <c r="P4" s="68"/>
      <c r="Q4" s="68"/>
      <c r="R4" s="68"/>
      <c r="S4" s="68"/>
      <c r="T4" s="68"/>
    </row>
    <row r="5" spans="1:310" ht="15" customHeight="1" x14ac:dyDescent="0.3">
      <c r="A5" s="68" t="s">
        <v>95</v>
      </c>
      <c r="B5" s="68"/>
      <c r="C5" s="68"/>
      <c r="D5" s="68"/>
      <c r="E5" s="68"/>
      <c r="F5" s="68"/>
      <c r="G5" s="68"/>
      <c r="H5" s="68"/>
      <c r="I5" s="68"/>
      <c r="J5" s="68"/>
      <c r="K5" s="68"/>
      <c r="L5" s="68"/>
      <c r="M5" s="68"/>
      <c r="N5" s="68"/>
      <c r="O5" s="68"/>
      <c r="P5" s="68"/>
      <c r="Q5" s="68"/>
      <c r="R5" s="68"/>
      <c r="S5" s="68"/>
      <c r="T5" s="68"/>
    </row>
    <row r="6" spans="1:310" ht="15" customHeight="1" x14ac:dyDescent="0.3"/>
    <row r="7" spans="1:310" ht="15" customHeight="1" x14ac:dyDescent="0.3"/>
    <row r="8" spans="1:310" s="9" customFormat="1" ht="20" hidden="1" x14ac:dyDescent="0.4">
      <c r="A8" s="10" t="s">
        <v>97</v>
      </c>
      <c r="B8" s="6"/>
      <c r="C8" s="6"/>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6"/>
      <c r="ET8" s="6"/>
      <c r="EU8" s="6"/>
      <c r="EV8" s="6"/>
      <c r="EW8" s="6"/>
      <c r="EX8" s="6"/>
      <c r="EY8" s="6"/>
      <c r="EZ8" s="6"/>
      <c r="FA8" s="6"/>
      <c r="FB8" s="6"/>
      <c r="FC8" s="6"/>
      <c r="FD8" s="6"/>
      <c r="FE8" s="6"/>
      <c r="FF8" s="6"/>
      <c r="FG8" s="6"/>
      <c r="FH8" s="6"/>
      <c r="FI8" s="6"/>
      <c r="FJ8" s="6"/>
      <c r="FK8" s="6"/>
      <c r="FL8" s="6"/>
      <c r="FM8" s="6"/>
      <c r="FN8" s="6"/>
      <c r="FO8" s="6"/>
      <c r="FP8" s="6"/>
      <c r="FQ8" s="6"/>
      <c r="FR8" s="6"/>
      <c r="FS8" s="6"/>
      <c r="FT8" s="6"/>
      <c r="FU8" s="6"/>
      <c r="FV8" s="6"/>
      <c r="FW8" s="6"/>
      <c r="FX8" s="6"/>
      <c r="FY8" s="6"/>
      <c r="FZ8" s="6"/>
      <c r="GA8" s="6"/>
      <c r="GB8" s="6"/>
      <c r="GC8" s="6"/>
      <c r="GD8" s="6"/>
      <c r="GE8" s="6"/>
      <c r="GF8" s="6"/>
      <c r="GG8" s="6"/>
      <c r="GH8" s="6"/>
      <c r="GI8" s="6"/>
      <c r="GJ8" s="6"/>
      <c r="GK8" s="6"/>
      <c r="GL8" s="6"/>
      <c r="GM8" s="6"/>
      <c r="GN8" s="6"/>
      <c r="GO8" s="6"/>
      <c r="GP8" s="6"/>
      <c r="GQ8" s="6"/>
      <c r="GR8" s="6"/>
      <c r="GS8" s="6"/>
      <c r="GT8" s="6"/>
      <c r="GU8" s="6"/>
      <c r="GV8" s="6"/>
      <c r="GW8" s="6"/>
      <c r="GX8" s="6"/>
      <c r="GY8" s="6"/>
      <c r="GZ8" s="6"/>
      <c r="HA8" s="6"/>
      <c r="HB8" s="6"/>
      <c r="HC8" s="6"/>
      <c r="HD8" s="6"/>
      <c r="HE8" s="6"/>
      <c r="HF8" s="6"/>
      <c r="HG8" s="6"/>
      <c r="HH8" s="6"/>
      <c r="HI8" s="6"/>
      <c r="HJ8" s="6"/>
      <c r="HK8" s="6"/>
      <c r="HL8" s="6"/>
      <c r="HM8" s="6"/>
      <c r="HN8" s="6"/>
      <c r="HO8" s="6"/>
      <c r="HP8" s="6"/>
      <c r="HQ8" s="6"/>
      <c r="HR8" s="6"/>
      <c r="HS8" s="6"/>
      <c r="HT8" s="6"/>
      <c r="HU8" s="6"/>
      <c r="HV8" s="6"/>
      <c r="HW8" s="6"/>
      <c r="HX8" s="6"/>
      <c r="HY8" s="6"/>
      <c r="HZ8" s="6"/>
      <c r="IA8" s="6"/>
      <c r="IB8" s="6"/>
      <c r="IC8" s="6"/>
      <c r="ID8" s="6"/>
      <c r="IE8" s="6"/>
      <c r="IF8" s="6"/>
      <c r="IG8" s="6"/>
      <c r="IH8" s="6"/>
      <c r="II8" s="6"/>
      <c r="IJ8" s="6"/>
      <c r="IK8" s="6"/>
      <c r="IL8" s="6"/>
      <c r="IM8" s="6"/>
      <c r="IN8" s="6"/>
      <c r="IO8" s="6"/>
      <c r="IP8" s="6"/>
      <c r="IQ8" s="6"/>
      <c r="IR8" s="6"/>
      <c r="IS8" s="6"/>
      <c r="IT8" s="6"/>
      <c r="IU8" s="6"/>
      <c r="IV8" s="6"/>
      <c r="IW8" s="6"/>
      <c r="IX8" s="6"/>
      <c r="IY8" s="6"/>
      <c r="IZ8" s="6"/>
      <c r="JA8" s="6"/>
      <c r="JB8" s="6"/>
      <c r="JC8" s="6"/>
      <c r="JD8" s="6"/>
      <c r="JE8" s="6"/>
      <c r="JF8" s="6"/>
      <c r="JG8" s="6"/>
      <c r="JH8" s="6"/>
      <c r="JI8" s="6"/>
      <c r="JJ8" s="6"/>
      <c r="JK8" s="6"/>
      <c r="JL8" s="6"/>
      <c r="JM8" s="6"/>
      <c r="JN8" s="6"/>
      <c r="JO8" s="6"/>
      <c r="JP8" s="6"/>
      <c r="JQ8" s="6"/>
      <c r="JR8" s="6"/>
      <c r="JS8" s="6"/>
      <c r="JT8" s="6"/>
      <c r="JU8" s="6"/>
      <c r="JV8" s="6"/>
      <c r="JW8" s="6"/>
      <c r="JX8" s="6"/>
      <c r="JY8" s="6"/>
      <c r="JZ8" s="6"/>
      <c r="KA8" s="6"/>
      <c r="KB8" s="6"/>
      <c r="KC8" s="6"/>
      <c r="KD8" s="6"/>
      <c r="KE8" s="6"/>
      <c r="KF8" s="6"/>
      <c r="KG8" s="6"/>
      <c r="KH8" s="6"/>
      <c r="KI8" s="6"/>
      <c r="KJ8" s="6"/>
      <c r="KK8" s="6"/>
      <c r="KL8" s="6"/>
      <c r="KM8" s="6"/>
      <c r="KN8" s="6"/>
      <c r="KO8" s="6"/>
      <c r="KP8" s="6"/>
      <c r="KQ8" s="6"/>
      <c r="KR8" s="6"/>
      <c r="KS8" s="6"/>
      <c r="KT8" s="6"/>
      <c r="KU8" s="6"/>
      <c r="KV8" s="6"/>
      <c r="KW8" s="6"/>
      <c r="KX8" s="6"/>
    </row>
    <row r="9" spans="1:310" s="14" customFormat="1" ht="25.5" customHeight="1" x14ac:dyDescent="0.4">
      <c r="A9" s="10" t="s">
        <v>21</v>
      </c>
      <c r="B9" s="10"/>
      <c r="C9" s="11"/>
      <c r="D9" s="11"/>
      <c r="E9" s="12"/>
      <c r="F9" s="12"/>
      <c r="G9" s="12"/>
      <c r="H9" s="12"/>
      <c r="I9" s="12"/>
      <c r="J9" s="12"/>
      <c r="K9" s="12"/>
      <c r="L9" s="12"/>
      <c r="M9" s="12"/>
      <c r="N9" s="12"/>
      <c r="O9" s="12"/>
      <c r="P9" s="12"/>
      <c r="Q9" s="12"/>
      <c r="R9" s="12"/>
      <c r="S9" s="12"/>
      <c r="T9" s="12"/>
      <c r="U9" s="11"/>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c r="GW9" s="13"/>
      <c r="GX9" s="13"/>
      <c r="GY9" s="13"/>
      <c r="GZ9" s="13"/>
      <c r="HA9" s="13"/>
      <c r="HB9" s="13"/>
      <c r="HC9" s="13"/>
      <c r="HD9" s="13"/>
      <c r="HE9" s="13"/>
      <c r="HF9" s="13"/>
      <c r="HG9" s="13"/>
      <c r="HH9" s="13"/>
      <c r="HI9" s="13"/>
      <c r="HJ9" s="13"/>
      <c r="HK9" s="13"/>
      <c r="HL9" s="13"/>
      <c r="HM9" s="13"/>
      <c r="HN9" s="13"/>
      <c r="HO9" s="13"/>
      <c r="HP9" s="13"/>
      <c r="HQ9" s="13"/>
      <c r="HR9" s="13"/>
      <c r="HS9" s="13"/>
      <c r="HT9" s="13"/>
      <c r="HU9" s="13"/>
      <c r="HV9" s="13"/>
      <c r="HW9" s="13"/>
      <c r="HX9" s="13"/>
      <c r="HY9" s="13"/>
      <c r="HZ9" s="13"/>
      <c r="IA9" s="13"/>
      <c r="IB9" s="13"/>
      <c r="IC9" s="13"/>
      <c r="ID9" s="13"/>
      <c r="IE9" s="13"/>
      <c r="IF9" s="13"/>
      <c r="IG9" s="13"/>
      <c r="IH9" s="13"/>
      <c r="II9" s="13"/>
      <c r="IJ9" s="13"/>
      <c r="IK9" s="13"/>
      <c r="IL9" s="13"/>
      <c r="IM9" s="13"/>
      <c r="IN9" s="13"/>
      <c r="IO9" s="13"/>
      <c r="IP9" s="13"/>
      <c r="IQ9" s="13"/>
      <c r="IR9" s="13"/>
      <c r="IS9" s="13"/>
      <c r="IT9" s="13"/>
      <c r="IU9" s="13"/>
      <c r="IV9" s="13"/>
      <c r="IW9" s="13"/>
      <c r="IX9" s="13"/>
      <c r="IY9" s="13"/>
      <c r="IZ9" s="13"/>
      <c r="JA9" s="13"/>
      <c r="JB9" s="13"/>
      <c r="JC9" s="13"/>
      <c r="JD9" s="13"/>
      <c r="JE9" s="13"/>
      <c r="JF9" s="13"/>
      <c r="JG9" s="13"/>
      <c r="JH9" s="13"/>
      <c r="JI9" s="13"/>
      <c r="JJ9" s="13"/>
      <c r="JK9" s="13"/>
      <c r="JL9" s="13"/>
      <c r="JM9" s="13"/>
      <c r="JN9" s="13"/>
      <c r="JO9" s="13"/>
      <c r="JP9" s="13"/>
      <c r="JQ9" s="13"/>
      <c r="JR9" s="13"/>
      <c r="JS9" s="13"/>
      <c r="JT9" s="13"/>
      <c r="JU9" s="13"/>
      <c r="JV9" s="13"/>
      <c r="JW9" s="13"/>
      <c r="JX9" s="13"/>
      <c r="JY9" s="13"/>
      <c r="JZ9" s="13"/>
      <c r="KA9" s="13"/>
      <c r="KB9" s="13"/>
      <c r="KC9" s="13"/>
      <c r="KD9" s="13"/>
      <c r="KE9" s="13"/>
      <c r="KF9" s="13"/>
      <c r="KG9" s="13"/>
      <c r="KH9" s="13"/>
      <c r="KI9" s="13"/>
      <c r="KJ9" s="13"/>
      <c r="KK9" s="13"/>
      <c r="KL9" s="13"/>
      <c r="KM9" s="13"/>
      <c r="KN9" s="13"/>
      <c r="KO9" s="13"/>
      <c r="KP9" s="13"/>
      <c r="KQ9" s="13"/>
      <c r="KR9" s="13"/>
      <c r="KS9" s="13"/>
      <c r="KT9" s="13"/>
      <c r="KU9" s="13"/>
      <c r="KV9" s="13"/>
      <c r="KW9" s="13"/>
      <c r="KX9" s="13"/>
    </row>
    <row r="10" spans="1:310" s="17" customFormat="1" ht="33.75" customHeight="1" thickBot="1" x14ac:dyDescent="0.45">
      <c r="A10" s="15"/>
      <c r="B10" s="16" t="s">
        <v>22</v>
      </c>
      <c r="E10" s="18"/>
    </row>
    <row r="11" spans="1:310" s="19" customFormat="1" ht="28.5" customHeight="1" thickBot="1" x14ac:dyDescent="0.35">
      <c r="B11" s="20"/>
      <c r="C11" s="21">
        <v>2022</v>
      </c>
      <c r="D11" s="22">
        <v>2023</v>
      </c>
      <c r="E11" s="23">
        <v>2024</v>
      </c>
      <c r="F11" s="23">
        <v>2025</v>
      </c>
      <c r="G11" s="23">
        <v>2026</v>
      </c>
      <c r="H11" s="24">
        <v>2027</v>
      </c>
      <c r="I11" s="25">
        <v>2028</v>
      </c>
      <c r="J11" s="25">
        <v>2029</v>
      </c>
      <c r="K11" s="25">
        <v>2030</v>
      </c>
      <c r="L11" s="25">
        <v>2031</v>
      </c>
      <c r="M11" s="25">
        <v>2032</v>
      </c>
      <c r="N11" s="25">
        <v>2033</v>
      </c>
      <c r="O11" s="25">
        <v>2034</v>
      </c>
      <c r="P11" s="25">
        <v>2035</v>
      </c>
      <c r="Q11" s="25">
        <v>2036</v>
      </c>
      <c r="R11" s="25">
        <v>2037</v>
      </c>
      <c r="S11" s="26" t="s">
        <v>23</v>
      </c>
      <c r="U11" s="17">
        <v>2024</v>
      </c>
      <c r="V11" s="17">
        <v>2025</v>
      </c>
      <c r="W11" s="17">
        <v>2026</v>
      </c>
      <c r="X11" s="17">
        <v>2027</v>
      </c>
      <c r="Y11" s="17">
        <v>2028</v>
      </c>
      <c r="Z11" s="17">
        <v>2029</v>
      </c>
      <c r="AA11" s="17">
        <v>2030</v>
      </c>
      <c r="AB11" s="17">
        <v>2031</v>
      </c>
      <c r="AC11" s="27"/>
    </row>
    <row r="12" spans="1:310" s="19" customFormat="1" ht="28.5" customHeight="1" thickBot="1" x14ac:dyDescent="0.35">
      <c r="B12" s="28" t="s">
        <v>24</v>
      </c>
      <c r="C12" s="29">
        <v>247</v>
      </c>
      <c r="D12" s="30">
        <v>285.10000000000002</v>
      </c>
      <c r="E12" s="30">
        <v>213.9</v>
      </c>
      <c r="F12" s="30">
        <v>306.5</v>
      </c>
      <c r="G12" s="31">
        <v>417</v>
      </c>
      <c r="H12" s="31">
        <v>307</v>
      </c>
      <c r="I12" s="31">
        <v>250</v>
      </c>
      <c r="J12" s="31">
        <v>300</v>
      </c>
      <c r="K12" s="31">
        <v>350</v>
      </c>
      <c r="L12" s="31">
        <v>450</v>
      </c>
      <c r="M12" s="31">
        <v>550</v>
      </c>
      <c r="N12" s="31">
        <v>600</v>
      </c>
      <c r="O12" s="31">
        <v>625</v>
      </c>
      <c r="P12" s="31">
        <v>625</v>
      </c>
      <c r="Q12" s="31">
        <v>625</v>
      </c>
      <c r="R12" s="32">
        <v>625</v>
      </c>
      <c r="S12" s="33">
        <v>6776.5</v>
      </c>
      <c r="U12" s="17"/>
      <c r="V12" s="17"/>
      <c r="W12" s="17"/>
      <c r="X12" s="17"/>
      <c r="Y12" s="17"/>
      <c r="Z12" s="17"/>
      <c r="AA12" s="17"/>
      <c r="AB12" s="17"/>
      <c r="AC12" s="27"/>
    </row>
    <row r="13" spans="1:310" s="19" customFormat="1" ht="28.5" customHeight="1" x14ac:dyDescent="0.3">
      <c r="U13" s="17"/>
      <c r="V13" s="17"/>
      <c r="W13" s="17"/>
      <c r="X13" s="17"/>
      <c r="Y13" s="17"/>
      <c r="Z13" s="17"/>
      <c r="AA13" s="17"/>
      <c r="AB13" s="17"/>
      <c r="AC13" s="27"/>
    </row>
    <row r="14" spans="1:310" s="19" customFormat="1" ht="28.5" customHeight="1" x14ac:dyDescent="0.3">
      <c r="U14" s="17"/>
      <c r="V14" s="17"/>
      <c r="W14" s="17"/>
      <c r="X14" s="17"/>
      <c r="Y14" s="17"/>
      <c r="Z14" s="17"/>
      <c r="AA14" s="17"/>
      <c r="AB14" s="17"/>
      <c r="AC14" s="27"/>
    </row>
    <row r="15" spans="1:310" s="19" customFormat="1" ht="28.5" customHeight="1" x14ac:dyDescent="0.3">
      <c r="U15" s="17"/>
      <c r="V15" s="17"/>
      <c r="W15" s="17"/>
      <c r="X15" s="17"/>
      <c r="Y15" s="17"/>
      <c r="Z15" s="17"/>
      <c r="AA15" s="17"/>
      <c r="AB15" s="17"/>
      <c r="AC15" s="27"/>
    </row>
    <row r="16" spans="1:310" ht="22" customHeight="1" x14ac:dyDescent="0.3">
      <c r="C16" s="34"/>
      <c r="D16" s="34"/>
      <c r="E16" s="35"/>
      <c r="F16" s="35"/>
      <c r="G16" s="35"/>
      <c r="H16" s="35"/>
      <c r="I16" s="35"/>
      <c r="J16" s="35"/>
      <c r="K16" s="35"/>
      <c r="L16" s="35"/>
      <c r="M16" s="35"/>
      <c r="N16" s="35"/>
      <c r="O16" s="35"/>
      <c r="P16" s="35"/>
      <c r="Q16" s="35"/>
      <c r="R16" s="35"/>
      <c r="S16" s="35"/>
      <c r="T16" s="7"/>
      <c r="U16" s="27"/>
      <c r="V16" s="27"/>
      <c r="W16" s="27"/>
      <c r="X16" s="27"/>
      <c r="Y16" s="27"/>
      <c r="Z16" s="27"/>
      <c r="AA16" s="27"/>
      <c r="AB16" s="27"/>
      <c r="AC16" s="27"/>
    </row>
    <row r="17" spans="2:29" ht="22" customHeight="1" x14ac:dyDescent="0.3">
      <c r="C17" s="34"/>
      <c r="D17" s="34"/>
      <c r="E17" s="35"/>
      <c r="F17" s="35"/>
      <c r="G17" s="35"/>
      <c r="H17" s="35"/>
      <c r="I17" s="35"/>
      <c r="J17" s="35"/>
      <c r="K17" s="35"/>
      <c r="L17" s="35"/>
      <c r="M17" s="35"/>
      <c r="N17" s="35"/>
      <c r="O17" s="35"/>
      <c r="P17" s="35"/>
      <c r="Q17" s="35"/>
      <c r="R17" s="35"/>
      <c r="S17" s="35"/>
      <c r="T17" s="7"/>
      <c r="U17" s="27"/>
      <c r="V17" s="27"/>
      <c r="W17" s="27"/>
      <c r="X17" s="27"/>
      <c r="Y17" s="27"/>
      <c r="Z17" s="27"/>
      <c r="AA17" s="27"/>
      <c r="AB17" s="27"/>
      <c r="AC17" s="27"/>
    </row>
    <row r="18" spans="2:29" ht="22" customHeight="1" x14ac:dyDescent="0.3">
      <c r="C18" s="34"/>
      <c r="D18" s="34"/>
      <c r="E18" s="35"/>
      <c r="F18" s="35"/>
      <c r="G18" s="35"/>
      <c r="H18" s="35"/>
      <c r="I18" s="35"/>
      <c r="J18" s="35"/>
      <c r="K18" s="35"/>
      <c r="L18" s="35"/>
      <c r="M18" s="35"/>
      <c r="N18" s="35"/>
      <c r="O18" s="35"/>
      <c r="P18" s="35"/>
      <c r="Q18" s="35"/>
      <c r="R18" s="35"/>
      <c r="S18" s="35"/>
      <c r="T18" s="7"/>
      <c r="U18" s="27"/>
      <c r="V18" s="27"/>
      <c r="W18" s="27"/>
      <c r="X18" s="27"/>
      <c r="Y18" s="27"/>
      <c r="Z18" s="27"/>
      <c r="AA18" s="27"/>
      <c r="AB18" s="27"/>
      <c r="AC18" s="27"/>
    </row>
    <row r="19" spans="2:29" ht="22" customHeight="1" x14ac:dyDescent="0.3">
      <c r="C19" s="34"/>
      <c r="D19" s="34"/>
      <c r="E19" s="35"/>
      <c r="F19" s="35"/>
      <c r="G19" s="35"/>
      <c r="H19" s="35"/>
      <c r="I19" s="35"/>
      <c r="J19" s="35"/>
      <c r="K19" s="35"/>
      <c r="L19" s="35"/>
      <c r="M19" s="35"/>
      <c r="N19" s="35"/>
      <c r="O19" s="35"/>
      <c r="P19" s="35"/>
      <c r="Q19" s="35"/>
      <c r="R19" s="35"/>
      <c r="S19" s="35"/>
      <c r="T19" s="7"/>
      <c r="U19" s="27"/>
      <c r="V19" s="27"/>
      <c r="W19" s="27"/>
      <c r="X19" s="27"/>
      <c r="Y19" s="27"/>
      <c r="Z19" s="27"/>
      <c r="AA19" s="27"/>
      <c r="AB19" s="27"/>
      <c r="AC19" s="27"/>
    </row>
    <row r="20" spans="2:29" ht="22" customHeight="1" x14ac:dyDescent="0.3">
      <c r="C20" s="34"/>
      <c r="D20" s="34"/>
      <c r="E20" s="35"/>
      <c r="F20" s="35"/>
      <c r="G20" s="35"/>
      <c r="H20" s="35"/>
      <c r="I20" s="35"/>
      <c r="J20" s="35"/>
      <c r="K20" s="35"/>
      <c r="L20" s="35"/>
      <c r="M20" s="35"/>
      <c r="N20" s="35"/>
      <c r="O20" s="35"/>
      <c r="P20" s="35"/>
      <c r="Q20" s="35"/>
      <c r="R20" s="35"/>
      <c r="S20" s="35"/>
      <c r="T20" s="7"/>
      <c r="U20" s="27"/>
      <c r="V20" s="27"/>
      <c r="W20" s="27"/>
      <c r="X20" s="27"/>
      <c r="Y20" s="27"/>
      <c r="Z20" s="27"/>
      <c r="AA20" s="27"/>
      <c r="AB20" s="27"/>
      <c r="AC20" s="27"/>
    </row>
    <row r="21" spans="2:29" ht="22" customHeight="1" x14ac:dyDescent="0.3">
      <c r="C21" s="34"/>
      <c r="D21" s="34"/>
      <c r="E21" s="35"/>
      <c r="F21" s="35"/>
      <c r="G21" s="35"/>
      <c r="H21" s="35"/>
      <c r="I21" s="35"/>
      <c r="J21" s="35"/>
      <c r="K21" s="35"/>
      <c r="L21" s="35"/>
      <c r="M21" s="35"/>
      <c r="N21" s="35"/>
      <c r="O21" s="35"/>
      <c r="P21" s="35"/>
      <c r="Q21" s="35"/>
      <c r="R21" s="35"/>
      <c r="S21" s="35"/>
      <c r="T21" s="7"/>
      <c r="U21" s="27"/>
      <c r="V21" s="27"/>
      <c r="W21" s="27"/>
      <c r="X21" s="27"/>
      <c r="Y21" s="27"/>
      <c r="Z21" s="27"/>
      <c r="AA21" s="27"/>
      <c r="AB21" s="27"/>
      <c r="AC21" s="27"/>
    </row>
    <row r="22" spans="2:29" ht="22" customHeight="1" x14ac:dyDescent="0.3">
      <c r="C22" s="34"/>
      <c r="D22" s="34"/>
      <c r="E22" s="35"/>
      <c r="F22" s="35"/>
      <c r="G22" s="35"/>
      <c r="H22" s="35"/>
      <c r="I22" s="35"/>
      <c r="J22" s="35"/>
      <c r="K22" s="35"/>
      <c r="L22" s="35"/>
      <c r="M22" s="35"/>
      <c r="N22" s="35"/>
      <c r="O22" s="35"/>
      <c r="P22" s="35"/>
      <c r="Q22" s="35"/>
      <c r="R22" s="35"/>
      <c r="S22" s="35"/>
      <c r="T22" s="7"/>
      <c r="U22" s="27"/>
      <c r="V22" s="27"/>
      <c r="W22" s="27"/>
      <c r="X22" s="27"/>
      <c r="Y22" s="27"/>
      <c r="Z22" s="27"/>
      <c r="AA22" s="27"/>
      <c r="AB22" s="27"/>
      <c r="AC22" s="27"/>
    </row>
    <row r="23" spans="2:29" ht="22" customHeight="1" x14ac:dyDescent="0.3">
      <c r="C23" s="34"/>
      <c r="D23" s="34"/>
      <c r="E23" s="35"/>
      <c r="F23" s="35"/>
      <c r="G23" s="35"/>
      <c r="H23" s="35"/>
      <c r="I23" s="35"/>
      <c r="J23" s="35"/>
      <c r="K23" s="35"/>
      <c r="L23" s="35"/>
      <c r="M23" s="35"/>
      <c r="N23" s="35"/>
      <c r="O23" s="35"/>
      <c r="P23" s="35"/>
      <c r="Q23" s="35"/>
      <c r="R23" s="35"/>
      <c r="S23" s="35"/>
      <c r="T23" s="7"/>
      <c r="U23" s="27"/>
      <c r="V23" s="27"/>
      <c r="W23" s="27"/>
      <c r="X23" s="27"/>
      <c r="Y23" s="27"/>
      <c r="Z23" s="27"/>
      <c r="AA23" s="27"/>
      <c r="AB23" s="27"/>
      <c r="AC23" s="27"/>
    </row>
    <row r="24" spans="2:29" ht="22" customHeight="1" x14ac:dyDescent="0.3">
      <c r="C24" s="34"/>
      <c r="D24" s="34"/>
      <c r="E24" s="35"/>
      <c r="F24" s="35"/>
      <c r="G24" s="35"/>
      <c r="H24" s="35"/>
      <c r="I24" s="35"/>
      <c r="J24" s="35"/>
      <c r="K24" s="35"/>
      <c r="L24" s="35"/>
      <c r="M24" s="35"/>
      <c r="N24" s="35"/>
      <c r="O24" s="35"/>
      <c r="P24" s="35"/>
      <c r="Q24" s="35"/>
      <c r="R24" s="35"/>
      <c r="S24" s="35"/>
      <c r="T24" s="7"/>
      <c r="U24" s="27"/>
      <c r="V24" s="27"/>
      <c r="W24" s="27"/>
      <c r="X24" s="27"/>
      <c r="Y24" s="27"/>
      <c r="Z24" s="27"/>
      <c r="AA24" s="27"/>
      <c r="AB24" s="27"/>
      <c r="AC24" s="27"/>
    </row>
    <row r="25" spans="2:29" ht="22" customHeight="1" x14ac:dyDescent="0.3">
      <c r="C25" s="34"/>
      <c r="D25" s="34"/>
      <c r="E25" s="35"/>
      <c r="F25" s="35"/>
      <c r="G25" s="35"/>
      <c r="H25" s="35"/>
      <c r="I25" s="35"/>
      <c r="J25" s="35"/>
      <c r="K25" s="35"/>
      <c r="L25" s="35"/>
      <c r="M25" s="35"/>
      <c r="N25" s="35"/>
      <c r="O25" s="35"/>
      <c r="P25" s="35"/>
      <c r="Q25" s="35"/>
      <c r="R25" s="35"/>
      <c r="S25" s="35"/>
      <c r="T25" s="7"/>
      <c r="U25" s="27"/>
      <c r="V25" s="27"/>
      <c r="W25" s="27"/>
      <c r="X25" s="27"/>
      <c r="Y25" s="27"/>
      <c r="Z25" s="27"/>
      <c r="AA25" s="27"/>
      <c r="AB25" s="27"/>
      <c r="AC25" s="27"/>
    </row>
    <row r="26" spans="2:29" ht="22" customHeight="1" x14ac:dyDescent="0.3">
      <c r="C26" s="34"/>
      <c r="D26" s="34"/>
      <c r="E26" s="35"/>
      <c r="F26" s="35"/>
      <c r="G26" s="35"/>
      <c r="H26" s="35"/>
      <c r="I26" s="35"/>
      <c r="J26" s="35"/>
      <c r="K26" s="35"/>
      <c r="L26" s="35"/>
      <c r="M26" s="35"/>
      <c r="N26" s="35"/>
      <c r="O26" s="35"/>
      <c r="P26" s="35"/>
      <c r="Q26" s="35"/>
      <c r="R26" s="35"/>
      <c r="S26" s="35"/>
      <c r="T26" s="7"/>
      <c r="U26" s="27"/>
      <c r="V26" s="27"/>
      <c r="W26" s="27"/>
      <c r="X26" s="27"/>
      <c r="Y26" s="27"/>
      <c r="Z26" s="27"/>
      <c r="AA26" s="27"/>
      <c r="AB26" s="27"/>
      <c r="AC26" s="27"/>
    </row>
    <row r="27" spans="2:29" ht="22" customHeight="1" x14ac:dyDescent="0.3">
      <c r="C27" s="34"/>
      <c r="D27" s="34"/>
      <c r="E27" s="35"/>
      <c r="F27" s="35"/>
      <c r="G27" s="35"/>
      <c r="H27" s="35"/>
      <c r="I27" s="35"/>
      <c r="J27" s="35"/>
      <c r="K27" s="35"/>
      <c r="L27" s="35"/>
      <c r="M27" s="35"/>
      <c r="N27" s="35"/>
      <c r="O27" s="35"/>
      <c r="P27" s="35"/>
      <c r="Q27" s="35"/>
      <c r="R27" s="35"/>
      <c r="S27" s="35"/>
      <c r="T27" s="7"/>
      <c r="U27" s="27"/>
      <c r="V27" s="27"/>
      <c r="W27" s="27"/>
      <c r="X27" s="27"/>
      <c r="Y27" s="27"/>
      <c r="Z27" s="27"/>
      <c r="AA27" s="27"/>
      <c r="AB27" s="27"/>
      <c r="AC27" s="27"/>
    </row>
    <row r="28" spans="2:29" ht="22" customHeight="1" x14ac:dyDescent="0.3">
      <c r="C28" s="34"/>
      <c r="D28" s="34"/>
      <c r="E28" s="35"/>
      <c r="F28" s="35"/>
      <c r="G28" s="35"/>
      <c r="H28" s="35"/>
      <c r="I28" s="35"/>
      <c r="J28" s="35"/>
      <c r="K28" s="35"/>
      <c r="L28" s="35"/>
      <c r="M28" s="35"/>
      <c r="N28" s="35"/>
      <c r="O28" s="35"/>
      <c r="P28" s="35"/>
      <c r="Q28" s="35"/>
      <c r="R28" s="35"/>
      <c r="S28" s="35"/>
      <c r="T28" s="7"/>
      <c r="U28" s="27"/>
      <c r="V28" s="27"/>
      <c r="W28" s="27"/>
      <c r="X28" s="27"/>
      <c r="Y28" s="27"/>
      <c r="Z28" s="27"/>
      <c r="AA28" s="27"/>
      <c r="AB28" s="27"/>
      <c r="AC28" s="27"/>
    </row>
    <row r="29" spans="2:29" ht="22" customHeight="1" x14ac:dyDescent="0.3">
      <c r="C29" s="34"/>
      <c r="D29" s="34"/>
      <c r="E29" s="35"/>
      <c r="F29" s="35"/>
      <c r="G29" s="35"/>
      <c r="H29" s="35"/>
      <c r="I29" s="35"/>
      <c r="J29" s="35"/>
      <c r="K29" s="35"/>
      <c r="L29" s="35"/>
      <c r="M29" s="35"/>
      <c r="N29" s="35"/>
      <c r="O29" s="35"/>
      <c r="P29" s="35"/>
      <c r="Q29" s="35"/>
      <c r="R29" s="35"/>
      <c r="S29" s="35"/>
      <c r="T29" s="7"/>
      <c r="U29" s="27"/>
      <c r="V29" s="27"/>
      <c r="W29" s="27"/>
      <c r="X29" s="27"/>
      <c r="Y29" s="27"/>
      <c r="Z29" s="27"/>
      <c r="AA29" s="27"/>
      <c r="AB29" s="27"/>
      <c r="AC29" s="27"/>
    </row>
    <row r="30" spans="2:29" ht="22" customHeight="1" x14ac:dyDescent="0.4">
      <c r="B30" s="16" t="s">
        <v>25</v>
      </c>
      <c r="C30" s="34"/>
      <c r="D30" s="34"/>
      <c r="E30" s="35"/>
      <c r="F30" s="35"/>
      <c r="G30" s="35"/>
      <c r="H30" s="35"/>
      <c r="I30" s="35"/>
      <c r="J30" s="35"/>
      <c r="K30" s="35"/>
      <c r="L30" s="35"/>
      <c r="M30" s="35"/>
      <c r="N30" s="35"/>
      <c r="O30" s="35"/>
      <c r="P30" s="35"/>
      <c r="Q30" s="35"/>
      <c r="R30" s="35"/>
      <c r="S30" s="35"/>
      <c r="T30" s="7"/>
      <c r="U30" s="27"/>
      <c r="V30" s="27"/>
      <c r="W30" s="27"/>
      <c r="X30" s="27"/>
      <c r="Y30" s="27"/>
      <c r="Z30" s="27"/>
      <c r="AA30" s="27"/>
      <c r="AB30" s="27"/>
      <c r="AC30" s="27"/>
    </row>
    <row r="31" spans="2:29" ht="22" customHeight="1" x14ac:dyDescent="0.3">
      <c r="B31" s="56"/>
      <c r="C31" s="56">
        <v>2022</v>
      </c>
      <c r="D31" s="56">
        <v>2023</v>
      </c>
      <c r="E31" s="57">
        <v>2024</v>
      </c>
      <c r="F31" s="57">
        <v>2025</v>
      </c>
      <c r="G31" s="57">
        <v>2026</v>
      </c>
      <c r="H31" s="56">
        <v>2027</v>
      </c>
      <c r="I31" s="59">
        <v>2028</v>
      </c>
      <c r="J31" s="59">
        <v>2029</v>
      </c>
      <c r="K31" s="59">
        <v>2030</v>
      </c>
      <c r="L31" s="59">
        <v>2031</v>
      </c>
      <c r="M31" s="59">
        <v>2032</v>
      </c>
      <c r="N31" s="59">
        <v>2033</v>
      </c>
      <c r="O31" s="59">
        <v>2034</v>
      </c>
      <c r="P31" s="59">
        <v>2035</v>
      </c>
      <c r="Q31" s="59">
        <v>2036</v>
      </c>
      <c r="R31" s="59">
        <v>2037</v>
      </c>
      <c r="S31" s="52" t="s">
        <v>23</v>
      </c>
      <c r="T31" s="7"/>
      <c r="U31" s="27"/>
      <c r="V31" s="27"/>
      <c r="W31" s="27"/>
      <c r="X31" s="27"/>
      <c r="Y31" s="27"/>
      <c r="Z31" s="27"/>
      <c r="AA31" s="27"/>
      <c r="AB31" s="27"/>
      <c r="AC31" s="27"/>
    </row>
    <row r="32" spans="2:29" ht="22" customHeight="1" x14ac:dyDescent="0.3">
      <c r="B32" s="58" t="s">
        <v>26</v>
      </c>
      <c r="C32" s="54">
        <v>247</v>
      </c>
      <c r="D32" s="54">
        <v>366.66666666666657</v>
      </c>
      <c r="E32" s="54">
        <v>463.90909090909076</v>
      </c>
      <c r="F32" s="54">
        <v>447.99999999999983</v>
      </c>
      <c r="G32" s="54">
        <v>507</v>
      </c>
      <c r="H32" s="54">
        <v>292</v>
      </c>
      <c r="I32" s="53">
        <v>396</v>
      </c>
      <c r="J32" s="53">
        <v>422.00000000000006</v>
      </c>
      <c r="K32" s="53">
        <v>580</v>
      </c>
      <c r="L32" s="53">
        <v>625</v>
      </c>
      <c r="M32" s="53">
        <v>670</v>
      </c>
      <c r="N32" s="53">
        <v>684</v>
      </c>
      <c r="O32" s="53">
        <v>580</v>
      </c>
      <c r="P32" s="53">
        <v>580</v>
      </c>
      <c r="Q32" s="54">
        <v>0</v>
      </c>
      <c r="R32" s="54">
        <v>0</v>
      </c>
      <c r="S32" s="55">
        <v>6861.5757575757571</v>
      </c>
      <c r="T32" s="7"/>
      <c r="U32" s="27"/>
      <c r="V32" s="27"/>
      <c r="W32" s="27"/>
      <c r="X32" s="27"/>
      <c r="Y32" s="27"/>
      <c r="Z32" s="27"/>
      <c r="AA32" s="27"/>
      <c r="AB32" s="27"/>
      <c r="AC32" s="27"/>
    </row>
    <row r="33" spans="2:29" ht="22" customHeight="1" x14ac:dyDescent="0.3">
      <c r="B33" s="58" t="s">
        <v>27</v>
      </c>
      <c r="C33" s="54">
        <v>247</v>
      </c>
      <c r="D33" s="54">
        <v>322.22222222222211</v>
      </c>
      <c r="E33" s="54">
        <v>320</v>
      </c>
      <c r="F33" s="54">
        <v>401.00000000000006</v>
      </c>
      <c r="G33" s="54">
        <v>308</v>
      </c>
      <c r="H33" s="54">
        <v>290.99999999999994</v>
      </c>
      <c r="I33" s="53">
        <v>359.00000000000006</v>
      </c>
      <c r="J33" s="53">
        <v>405</v>
      </c>
      <c r="K33" s="53">
        <v>555</v>
      </c>
      <c r="L33" s="53">
        <v>625</v>
      </c>
      <c r="M33" s="53">
        <v>658</v>
      </c>
      <c r="N33" s="53">
        <v>675</v>
      </c>
      <c r="O33" s="53">
        <v>594.99999999999989</v>
      </c>
      <c r="P33" s="53">
        <v>594.99999999999989</v>
      </c>
      <c r="Q33" s="54">
        <v>504</v>
      </c>
      <c r="R33" s="54">
        <v>0</v>
      </c>
      <c r="S33" s="55">
        <v>6860.2222222222226</v>
      </c>
      <c r="T33" s="7"/>
      <c r="U33" s="27"/>
      <c r="V33" s="27"/>
      <c r="W33" s="27"/>
      <c r="X33" s="27"/>
      <c r="Y33" s="27"/>
      <c r="Z33" s="27"/>
      <c r="AA33" s="27"/>
      <c r="AB33" s="27"/>
      <c r="AC33" s="27"/>
    </row>
    <row r="34" spans="2:29" ht="22" customHeight="1" x14ac:dyDescent="0.3">
      <c r="B34" s="58" t="s">
        <v>28</v>
      </c>
      <c r="C34" s="54">
        <v>247</v>
      </c>
      <c r="D34" s="54">
        <v>305.55555555555549</v>
      </c>
      <c r="E34" s="54">
        <v>319</v>
      </c>
      <c r="F34" s="54">
        <v>399.99999999999983</v>
      </c>
      <c r="G34" s="54">
        <v>244.99999999999997</v>
      </c>
      <c r="H34" s="54">
        <v>290.99999999999994</v>
      </c>
      <c r="I34" s="53">
        <v>336</v>
      </c>
      <c r="J34" s="53">
        <v>374.99999999999994</v>
      </c>
      <c r="K34" s="53">
        <v>477.99999999999983</v>
      </c>
      <c r="L34" s="53">
        <v>594</v>
      </c>
      <c r="M34" s="53">
        <v>647</v>
      </c>
      <c r="N34" s="53">
        <v>675</v>
      </c>
      <c r="O34" s="53">
        <v>677</v>
      </c>
      <c r="P34" s="53">
        <v>677</v>
      </c>
      <c r="Q34" s="54">
        <v>660</v>
      </c>
      <c r="R34" s="54">
        <v>0</v>
      </c>
      <c r="S34" s="55">
        <v>6926.5555555555547</v>
      </c>
      <c r="T34" s="7"/>
      <c r="U34" s="27"/>
      <c r="V34" s="27"/>
      <c r="W34" s="27"/>
      <c r="X34" s="27"/>
      <c r="Y34" s="27"/>
      <c r="Z34" s="27"/>
      <c r="AA34" s="27"/>
      <c r="AB34" s="27"/>
      <c r="AC34" s="27"/>
    </row>
    <row r="35" spans="2:29" ht="22" customHeight="1" x14ac:dyDescent="0.3">
      <c r="C35" s="34"/>
      <c r="D35" s="34"/>
      <c r="E35" s="35"/>
      <c r="F35" s="35"/>
      <c r="G35" s="35"/>
      <c r="H35" s="35"/>
      <c r="I35" s="35"/>
      <c r="J35" s="35"/>
      <c r="K35" s="35"/>
      <c r="L35" s="35"/>
      <c r="M35" s="35"/>
      <c r="N35" s="35"/>
      <c r="O35" s="35"/>
      <c r="P35" s="35"/>
      <c r="Q35" s="35"/>
      <c r="R35" s="35"/>
      <c r="S35" s="35"/>
      <c r="T35" s="7"/>
      <c r="U35" s="27"/>
      <c r="V35" s="27"/>
      <c r="W35" s="27"/>
      <c r="X35" s="27"/>
      <c r="Y35" s="27"/>
      <c r="Z35" s="27"/>
      <c r="AA35" s="27"/>
      <c r="AB35" s="27"/>
      <c r="AC35" s="27"/>
    </row>
    <row r="36" spans="2:29" ht="22" customHeight="1" x14ac:dyDescent="0.3">
      <c r="C36" s="34"/>
      <c r="D36" s="34"/>
      <c r="E36" s="35"/>
      <c r="F36" s="35"/>
      <c r="G36" s="35"/>
      <c r="H36" s="35"/>
      <c r="I36" s="35"/>
      <c r="J36" s="35"/>
      <c r="K36" s="35"/>
      <c r="L36" s="35"/>
      <c r="M36" s="35"/>
      <c r="N36" s="35"/>
      <c r="O36" s="35"/>
      <c r="P36" s="35"/>
      <c r="Q36" s="35"/>
      <c r="R36" s="35"/>
      <c r="S36" s="35"/>
      <c r="T36" s="7"/>
      <c r="U36" s="27"/>
      <c r="V36" s="27"/>
      <c r="W36" s="27"/>
      <c r="X36" s="27"/>
      <c r="Y36" s="27"/>
      <c r="Z36" s="27"/>
      <c r="AA36" s="27"/>
      <c r="AB36" s="27"/>
      <c r="AC36" s="27"/>
    </row>
    <row r="37" spans="2:29" ht="22" customHeight="1" x14ac:dyDescent="0.3">
      <c r="C37" s="34"/>
      <c r="D37" s="34"/>
      <c r="E37" s="35"/>
      <c r="F37" s="35"/>
      <c r="G37" s="35"/>
      <c r="H37" s="35"/>
      <c r="I37" s="35"/>
      <c r="J37" s="35"/>
      <c r="K37" s="35"/>
      <c r="L37" s="35"/>
      <c r="M37" s="35"/>
      <c r="N37" s="35"/>
      <c r="O37" s="35"/>
      <c r="P37" s="35"/>
      <c r="Q37" s="35"/>
      <c r="R37" s="35"/>
      <c r="S37" s="35"/>
      <c r="T37" s="7"/>
      <c r="U37" s="27"/>
      <c r="V37" s="27"/>
      <c r="W37" s="27"/>
      <c r="X37" s="27"/>
      <c r="Y37" s="27"/>
      <c r="Z37" s="27"/>
      <c r="AA37" s="27"/>
      <c r="AB37" s="27"/>
      <c r="AC37" s="27"/>
    </row>
    <row r="38" spans="2:29" ht="22" customHeight="1" x14ac:dyDescent="0.3">
      <c r="C38" s="34"/>
      <c r="D38" s="34"/>
      <c r="E38" s="35"/>
      <c r="F38" s="35"/>
      <c r="G38" s="35"/>
      <c r="H38" s="35"/>
      <c r="I38" s="35"/>
      <c r="J38" s="35"/>
      <c r="K38" s="35"/>
      <c r="L38" s="35"/>
      <c r="M38" s="35"/>
      <c r="N38" s="35"/>
      <c r="O38" s="35"/>
      <c r="P38" s="35"/>
      <c r="Q38" s="35"/>
      <c r="R38" s="35"/>
      <c r="S38" s="35"/>
      <c r="T38" s="7"/>
      <c r="U38" s="27"/>
      <c r="V38" s="27"/>
      <c r="W38" s="27"/>
      <c r="X38" s="27"/>
      <c r="Y38" s="27"/>
      <c r="Z38" s="27"/>
      <c r="AA38" s="27"/>
      <c r="AB38" s="27"/>
      <c r="AC38" s="27"/>
    </row>
    <row r="39" spans="2:29" ht="22" customHeight="1" x14ac:dyDescent="0.3">
      <c r="C39" s="34"/>
      <c r="D39" s="34"/>
      <c r="E39" s="35"/>
      <c r="F39" s="35"/>
      <c r="G39" s="35"/>
      <c r="H39" s="35"/>
      <c r="I39" s="35"/>
      <c r="J39" s="35"/>
      <c r="K39" s="35"/>
      <c r="L39" s="35"/>
      <c r="M39" s="35"/>
      <c r="N39" s="35"/>
      <c r="O39" s="35"/>
      <c r="P39" s="35"/>
      <c r="Q39" s="35"/>
      <c r="R39" s="35"/>
      <c r="S39" s="35"/>
      <c r="T39" s="7"/>
      <c r="U39" s="27"/>
      <c r="V39" s="27"/>
      <c r="W39" s="27"/>
      <c r="X39" s="27"/>
      <c r="Y39" s="27"/>
      <c r="Z39" s="27"/>
      <c r="AA39" s="27"/>
      <c r="AB39" s="27"/>
      <c r="AC39" s="27"/>
    </row>
    <row r="40" spans="2:29" ht="22" customHeight="1" x14ac:dyDescent="0.3">
      <c r="C40" s="34"/>
      <c r="D40" s="34"/>
      <c r="E40" s="35"/>
      <c r="F40" s="35"/>
      <c r="G40" s="35"/>
      <c r="H40" s="35"/>
      <c r="I40" s="35"/>
      <c r="J40" s="35"/>
      <c r="K40" s="35"/>
      <c r="L40" s="35"/>
      <c r="M40" s="35"/>
      <c r="N40" s="35"/>
      <c r="O40" s="35"/>
      <c r="P40" s="35"/>
      <c r="Q40" s="35"/>
      <c r="R40" s="35"/>
      <c r="S40" s="35"/>
      <c r="T40" s="7"/>
      <c r="U40" s="27"/>
      <c r="V40" s="27"/>
      <c r="W40" s="27"/>
      <c r="X40" s="27"/>
      <c r="Y40" s="27"/>
      <c r="Z40" s="27"/>
      <c r="AA40" s="27"/>
      <c r="AB40" s="27"/>
      <c r="AC40" s="27"/>
    </row>
    <row r="41" spans="2:29" ht="22" customHeight="1" x14ac:dyDescent="0.3">
      <c r="C41" s="34"/>
      <c r="D41" s="34"/>
      <c r="E41" s="35"/>
      <c r="F41" s="35"/>
      <c r="G41" s="35"/>
      <c r="H41" s="35"/>
      <c r="I41" s="35"/>
      <c r="J41" s="35"/>
      <c r="K41" s="35"/>
      <c r="L41" s="35"/>
      <c r="M41" s="35"/>
      <c r="N41" s="35"/>
      <c r="O41" s="35"/>
      <c r="P41" s="35"/>
      <c r="Q41" s="35"/>
      <c r="R41" s="35"/>
      <c r="S41" s="35"/>
      <c r="T41" s="7"/>
      <c r="U41" s="27"/>
      <c r="V41" s="27"/>
      <c r="W41" s="27"/>
      <c r="X41" s="27"/>
      <c r="Y41" s="27"/>
      <c r="Z41" s="27"/>
      <c r="AA41" s="27"/>
      <c r="AB41" s="27"/>
      <c r="AC41" s="27"/>
    </row>
    <row r="42" spans="2:29" ht="22" customHeight="1" x14ac:dyDescent="0.3">
      <c r="C42" s="34"/>
      <c r="D42" s="34"/>
      <c r="E42" s="35"/>
      <c r="F42" s="35"/>
      <c r="G42" s="35"/>
      <c r="H42" s="35"/>
      <c r="I42" s="35"/>
      <c r="J42" s="35"/>
      <c r="K42" s="35"/>
      <c r="L42" s="35"/>
      <c r="M42" s="35"/>
      <c r="N42" s="35"/>
      <c r="O42" s="35"/>
      <c r="P42" s="35"/>
      <c r="Q42" s="35"/>
      <c r="R42" s="35"/>
      <c r="S42" s="35"/>
      <c r="T42" s="7"/>
      <c r="U42" s="27"/>
      <c r="V42" s="27"/>
      <c r="W42" s="27"/>
      <c r="X42" s="27"/>
      <c r="Y42" s="27"/>
      <c r="Z42" s="27"/>
      <c r="AA42" s="27"/>
      <c r="AB42" s="27"/>
      <c r="AC42" s="27"/>
    </row>
    <row r="43" spans="2:29" ht="22" customHeight="1" x14ac:dyDescent="0.3">
      <c r="C43" s="34"/>
      <c r="D43" s="34"/>
      <c r="E43" s="35"/>
      <c r="F43" s="35"/>
      <c r="G43" s="35"/>
      <c r="H43" s="35"/>
      <c r="I43" s="35"/>
      <c r="J43" s="35"/>
      <c r="K43" s="35"/>
      <c r="L43" s="35"/>
      <c r="M43" s="35"/>
      <c r="N43" s="35"/>
      <c r="O43" s="35"/>
      <c r="P43" s="35"/>
      <c r="Q43" s="35"/>
      <c r="R43" s="35"/>
      <c r="S43" s="35"/>
      <c r="T43" s="7"/>
      <c r="U43" s="27"/>
      <c r="V43" s="27"/>
      <c r="W43" s="27"/>
      <c r="X43" s="27"/>
      <c r="Y43" s="27"/>
      <c r="Z43" s="27"/>
      <c r="AA43" s="27"/>
      <c r="AB43" s="27"/>
      <c r="AC43" s="27"/>
    </row>
    <row r="44" spans="2:29" ht="22" customHeight="1" x14ac:dyDescent="0.3">
      <c r="C44" s="34"/>
      <c r="D44" s="34"/>
      <c r="E44" s="35"/>
      <c r="F44" s="35"/>
      <c r="G44" s="35"/>
      <c r="H44" s="35"/>
      <c r="I44" s="35"/>
      <c r="J44" s="35"/>
      <c r="K44" s="35"/>
      <c r="L44" s="35"/>
      <c r="M44" s="35"/>
      <c r="N44" s="35"/>
      <c r="O44" s="35"/>
      <c r="P44" s="35"/>
      <c r="Q44" s="35"/>
      <c r="R44" s="35"/>
      <c r="S44" s="35"/>
      <c r="T44" s="7"/>
      <c r="U44" s="27"/>
      <c r="V44" s="27"/>
      <c r="W44" s="27"/>
      <c r="X44" s="27"/>
      <c r="Y44" s="27"/>
      <c r="Z44" s="27"/>
      <c r="AA44" s="27"/>
      <c r="AB44" s="27"/>
      <c r="AC44" s="27"/>
    </row>
    <row r="45" spans="2:29" ht="22" customHeight="1" x14ac:dyDescent="0.3">
      <c r="C45" s="34"/>
      <c r="D45" s="34"/>
      <c r="E45" s="35"/>
      <c r="F45" s="35"/>
      <c r="G45" s="35"/>
      <c r="H45" s="35"/>
      <c r="I45" s="35"/>
      <c r="J45" s="35"/>
      <c r="K45" s="35"/>
      <c r="L45" s="35"/>
      <c r="M45" s="35"/>
      <c r="N45" s="35"/>
      <c r="O45" s="35"/>
      <c r="P45" s="35"/>
      <c r="Q45" s="35"/>
      <c r="R45" s="35"/>
      <c r="S45" s="35"/>
      <c r="T45" s="7"/>
      <c r="U45" s="27"/>
      <c r="V45" s="27"/>
      <c r="W45" s="27"/>
      <c r="X45" s="27"/>
      <c r="Y45" s="27"/>
      <c r="Z45" s="27"/>
      <c r="AA45" s="27"/>
      <c r="AB45" s="27"/>
      <c r="AC45" s="27"/>
    </row>
    <row r="46" spans="2:29" ht="22" customHeight="1" x14ac:dyDescent="0.3">
      <c r="C46" s="34"/>
      <c r="D46" s="34"/>
      <c r="E46" s="35"/>
      <c r="F46" s="35"/>
      <c r="G46" s="35"/>
      <c r="H46" s="35"/>
      <c r="I46" s="35"/>
      <c r="J46" s="35"/>
      <c r="K46" s="35"/>
      <c r="L46" s="35"/>
      <c r="M46" s="35"/>
      <c r="N46" s="35"/>
      <c r="O46" s="35"/>
      <c r="P46" s="35"/>
      <c r="Q46" s="35"/>
      <c r="R46" s="35"/>
      <c r="S46" s="35"/>
      <c r="T46" s="7"/>
      <c r="U46" s="27"/>
      <c r="V46" s="27"/>
      <c r="W46" s="27"/>
      <c r="X46" s="27"/>
      <c r="Y46" s="27"/>
      <c r="Z46" s="27"/>
      <c r="AA46" s="27"/>
      <c r="AB46" s="27"/>
      <c r="AC46" s="27"/>
    </row>
    <row r="47" spans="2:29" ht="22" customHeight="1" x14ac:dyDescent="0.3">
      <c r="C47" s="34"/>
      <c r="D47" s="34"/>
      <c r="E47" s="35"/>
      <c r="F47" s="35"/>
      <c r="G47" s="35"/>
      <c r="H47" s="35"/>
      <c r="I47" s="35"/>
      <c r="J47" s="35"/>
      <c r="K47" s="35"/>
      <c r="L47" s="35"/>
      <c r="M47" s="35"/>
      <c r="N47" s="35"/>
      <c r="O47" s="35"/>
      <c r="P47" s="35"/>
      <c r="Q47" s="35"/>
      <c r="R47" s="35"/>
      <c r="S47" s="35"/>
      <c r="T47" s="7"/>
      <c r="U47" s="27"/>
      <c r="V47" s="27"/>
      <c r="W47" s="27"/>
      <c r="X47" s="27"/>
      <c r="Y47" s="27"/>
      <c r="Z47" s="27"/>
      <c r="AA47" s="27"/>
      <c r="AB47" s="27"/>
      <c r="AC47" s="27"/>
    </row>
    <row r="48" spans="2:29" ht="22" customHeight="1" x14ac:dyDescent="0.3">
      <c r="C48" s="34"/>
      <c r="D48" s="34"/>
      <c r="E48" s="35"/>
      <c r="F48" s="35"/>
      <c r="G48" s="35"/>
      <c r="H48" s="35"/>
      <c r="I48" s="35"/>
      <c r="J48" s="35"/>
      <c r="K48" s="35"/>
      <c r="L48" s="35"/>
      <c r="M48" s="35"/>
      <c r="N48" s="35"/>
      <c r="O48" s="35"/>
      <c r="P48" s="35"/>
      <c r="Q48" s="35"/>
      <c r="R48" s="35"/>
      <c r="S48" s="35"/>
      <c r="T48" s="7"/>
      <c r="U48" s="27"/>
      <c r="V48" s="27"/>
      <c r="W48" s="27"/>
      <c r="X48" s="27"/>
      <c r="Y48" s="27"/>
      <c r="Z48" s="27"/>
      <c r="AA48" s="27"/>
      <c r="AB48" s="27"/>
      <c r="AC48" s="27"/>
    </row>
    <row r="49" spans="3:29" ht="22" customHeight="1" x14ac:dyDescent="0.3">
      <c r="C49" s="34"/>
      <c r="D49" s="34"/>
      <c r="E49" s="35"/>
      <c r="F49" s="35"/>
      <c r="G49" s="35"/>
      <c r="H49" s="35"/>
      <c r="I49" s="35"/>
      <c r="J49" s="35"/>
      <c r="K49" s="35"/>
      <c r="L49" s="35"/>
      <c r="M49" s="35"/>
      <c r="N49" s="35"/>
      <c r="O49" s="35"/>
      <c r="P49" s="35"/>
      <c r="Q49" s="35"/>
      <c r="R49" s="35"/>
      <c r="S49" s="35"/>
      <c r="T49" s="7"/>
      <c r="U49" s="27"/>
      <c r="V49" s="27"/>
      <c r="W49" s="27"/>
      <c r="X49" s="27"/>
      <c r="Y49" s="27"/>
      <c r="Z49" s="27"/>
      <c r="AA49" s="27"/>
      <c r="AB49" s="27"/>
      <c r="AC49" s="27"/>
    </row>
    <row r="50" spans="3:29" ht="22" customHeight="1" x14ac:dyDescent="0.3">
      <c r="C50" s="34"/>
      <c r="D50" s="34"/>
      <c r="E50" s="35"/>
      <c r="F50" s="35"/>
      <c r="G50" s="35"/>
      <c r="H50" s="35"/>
      <c r="I50" s="35"/>
      <c r="J50" s="35"/>
      <c r="K50" s="35"/>
      <c r="L50" s="35"/>
      <c r="M50" s="35"/>
      <c r="N50" s="35"/>
      <c r="O50" s="35"/>
      <c r="P50" s="35"/>
      <c r="Q50" s="35"/>
      <c r="R50" s="35"/>
      <c r="S50" s="35"/>
      <c r="T50" s="7"/>
      <c r="U50" s="27"/>
      <c r="V50" s="27"/>
      <c r="W50" s="27"/>
      <c r="X50" s="27"/>
      <c r="Y50" s="27"/>
      <c r="Z50" s="27"/>
      <c r="AA50" s="27"/>
      <c r="AB50" s="27"/>
      <c r="AC50" s="27"/>
    </row>
    <row r="51" spans="3:29" ht="22" customHeight="1" x14ac:dyDescent="0.3">
      <c r="C51" s="34"/>
      <c r="D51" s="34"/>
      <c r="E51" s="35"/>
      <c r="F51" s="35"/>
      <c r="G51" s="35"/>
      <c r="H51" s="35"/>
      <c r="I51" s="35"/>
      <c r="J51" s="35"/>
      <c r="K51" s="35"/>
      <c r="L51" s="35"/>
      <c r="M51" s="35"/>
      <c r="N51" s="35"/>
      <c r="O51" s="35"/>
      <c r="P51" s="35"/>
      <c r="Q51" s="35"/>
      <c r="R51" s="35"/>
      <c r="S51" s="35"/>
      <c r="T51" s="7"/>
      <c r="U51" s="27"/>
      <c r="V51" s="27"/>
      <c r="W51" s="27"/>
      <c r="X51" s="27"/>
      <c r="Y51" s="27"/>
      <c r="Z51" s="27"/>
      <c r="AA51" s="27"/>
      <c r="AB51" s="27"/>
      <c r="AC51" s="27"/>
    </row>
    <row r="52" spans="3:29" ht="22" customHeight="1" x14ac:dyDescent="0.3">
      <c r="C52" s="34"/>
      <c r="D52" s="34"/>
      <c r="E52" s="35"/>
      <c r="F52" s="35"/>
      <c r="G52" s="35"/>
      <c r="H52" s="35"/>
      <c r="I52" s="35"/>
      <c r="J52" s="35"/>
      <c r="K52" s="35"/>
      <c r="L52" s="35"/>
      <c r="M52" s="35"/>
      <c r="N52" s="35"/>
      <c r="O52" s="35"/>
      <c r="P52" s="35"/>
      <c r="Q52" s="35"/>
      <c r="R52" s="35"/>
      <c r="S52" s="35"/>
      <c r="T52" s="7"/>
      <c r="U52" s="27"/>
      <c r="V52" s="27"/>
      <c r="W52" s="27"/>
      <c r="X52" s="27"/>
      <c r="Y52" s="27"/>
      <c r="Z52" s="27"/>
      <c r="AA52" s="27"/>
      <c r="AB52" s="27"/>
      <c r="AC52" s="27"/>
    </row>
    <row r="53" spans="3:29" ht="22" customHeight="1" x14ac:dyDescent="0.3">
      <c r="C53" s="34"/>
      <c r="D53" s="34"/>
      <c r="E53" s="35"/>
      <c r="F53" s="35"/>
      <c r="G53" s="35"/>
      <c r="H53" s="35"/>
      <c r="I53" s="35"/>
      <c r="J53" s="35"/>
      <c r="K53" s="35"/>
      <c r="L53" s="35"/>
      <c r="M53" s="35"/>
      <c r="N53" s="35"/>
      <c r="O53" s="35"/>
      <c r="P53" s="35"/>
      <c r="Q53" s="35"/>
      <c r="R53" s="35"/>
      <c r="S53" s="35"/>
      <c r="T53" s="7"/>
      <c r="U53" s="27"/>
      <c r="V53" s="27"/>
      <c r="W53" s="27"/>
      <c r="X53" s="27"/>
      <c r="Y53" s="27"/>
      <c r="Z53" s="27"/>
      <c r="AA53" s="27"/>
      <c r="AB53" s="27"/>
      <c r="AC53" s="27"/>
    </row>
    <row r="54" spans="3:29" ht="22" customHeight="1" x14ac:dyDescent="0.3">
      <c r="C54" s="34"/>
      <c r="D54" s="34"/>
      <c r="E54" s="35"/>
      <c r="F54" s="35"/>
      <c r="G54" s="35"/>
      <c r="H54" s="35"/>
      <c r="I54" s="35"/>
      <c r="J54" s="35"/>
      <c r="K54" s="35"/>
      <c r="L54" s="35"/>
      <c r="M54" s="35"/>
      <c r="N54" s="35"/>
      <c r="O54" s="35"/>
      <c r="P54" s="35"/>
      <c r="Q54" s="35"/>
      <c r="R54" s="35"/>
      <c r="S54" s="35"/>
      <c r="T54" s="7"/>
      <c r="U54" s="27"/>
      <c r="V54" s="27"/>
      <c r="W54" s="27"/>
      <c r="X54" s="27"/>
      <c r="Y54" s="27"/>
      <c r="Z54" s="27"/>
      <c r="AA54" s="27"/>
      <c r="AB54" s="27"/>
      <c r="AC54" s="27"/>
    </row>
    <row r="55" spans="3:29" ht="22" customHeight="1" x14ac:dyDescent="0.3">
      <c r="C55" s="34"/>
      <c r="D55" s="34"/>
      <c r="E55" s="35"/>
      <c r="F55" s="35"/>
      <c r="G55" s="35"/>
      <c r="H55" s="35"/>
      <c r="I55" s="35"/>
      <c r="J55" s="35"/>
      <c r="K55" s="35"/>
      <c r="L55" s="35"/>
      <c r="M55" s="35"/>
      <c r="N55" s="35"/>
      <c r="O55" s="35"/>
      <c r="P55" s="35"/>
      <c r="Q55" s="35"/>
      <c r="R55" s="35"/>
      <c r="S55" s="35"/>
      <c r="T55" s="7"/>
      <c r="U55" s="27"/>
      <c r="V55" s="27"/>
      <c r="W55" s="27"/>
      <c r="X55" s="27"/>
      <c r="Y55" s="27"/>
      <c r="Z55" s="27"/>
      <c r="AA55" s="27"/>
      <c r="AB55" s="27"/>
      <c r="AC55" s="27"/>
    </row>
    <row r="56" spans="3:29" ht="22" customHeight="1" x14ac:dyDescent="0.3">
      <c r="C56" s="34"/>
      <c r="D56" s="34"/>
      <c r="E56" s="35"/>
      <c r="F56" s="35"/>
      <c r="G56" s="35"/>
      <c r="H56" s="35"/>
      <c r="I56" s="35"/>
      <c r="J56" s="35"/>
      <c r="K56" s="35"/>
      <c r="L56" s="35"/>
      <c r="M56" s="35"/>
      <c r="N56" s="35"/>
      <c r="O56" s="35"/>
      <c r="P56" s="35"/>
      <c r="Q56" s="35"/>
      <c r="R56" s="35"/>
      <c r="S56" s="35"/>
      <c r="T56" s="7"/>
      <c r="U56" s="27"/>
      <c r="V56" s="27"/>
      <c r="W56" s="27"/>
      <c r="X56" s="27"/>
      <c r="Y56" s="27"/>
      <c r="Z56" s="27"/>
      <c r="AA56" s="27"/>
      <c r="AB56" s="27"/>
      <c r="AC56" s="27"/>
    </row>
    <row r="57" spans="3:29" ht="22" customHeight="1" x14ac:dyDescent="0.3">
      <c r="C57" s="34"/>
      <c r="D57" s="34"/>
      <c r="E57" s="35"/>
      <c r="F57" s="35"/>
      <c r="G57" s="35"/>
      <c r="H57" s="35"/>
      <c r="I57" s="35"/>
      <c r="J57" s="35"/>
      <c r="K57" s="35"/>
      <c r="L57" s="35"/>
      <c r="M57" s="35"/>
      <c r="N57" s="35"/>
      <c r="O57" s="35"/>
      <c r="P57" s="35"/>
      <c r="Q57" s="35"/>
      <c r="R57" s="35"/>
      <c r="S57" s="35"/>
      <c r="T57" s="7"/>
      <c r="U57" s="27"/>
      <c r="V57" s="27"/>
      <c r="W57" s="27"/>
      <c r="X57" s="27"/>
      <c r="Y57" s="27"/>
      <c r="Z57" s="27"/>
      <c r="AA57" s="27"/>
      <c r="AB57" s="27"/>
      <c r="AC57" s="27"/>
    </row>
    <row r="58" spans="3:29" ht="22" customHeight="1" x14ac:dyDescent="0.3">
      <c r="C58" s="34"/>
      <c r="D58" s="34"/>
      <c r="E58" s="35"/>
      <c r="F58" s="35"/>
      <c r="G58" s="35"/>
      <c r="H58" s="35"/>
      <c r="I58" s="35"/>
      <c r="J58" s="35"/>
      <c r="K58" s="35"/>
      <c r="L58" s="35"/>
      <c r="M58" s="35"/>
      <c r="N58" s="35"/>
      <c r="O58" s="35"/>
      <c r="P58" s="35"/>
      <c r="Q58" s="35"/>
      <c r="R58" s="35"/>
      <c r="S58" s="35"/>
      <c r="T58" s="7"/>
      <c r="U58" s="27"/>
      <c r="V58" s="27"/>
      <c r="W58" s="27"/>
      <c r="X58" s="27"/>
      <c r="Y58" s="27"/>
      <c r="Z58" s="27"/>
      <c r="AA58" s="27"/>
      <c r="AB58" s="27"/>
      <c r="AC58" s="27"/>
    </row>
    <row r="59" spans="3:29" ht="22" customHeight="1" x14ac:dyDescent="0.3">
      <c r="C59" s="34"/>
      <c r="D59" s="34"/>
      <c r="E59" s="35"/>
      <c r="F59" s="35"/>
      <c r="G59" s="35"/>
      <c r="H59" s="35"/>
      <c r="I59" s="35"/>
      <c r="J59" s="35"/>
      <c r="K59" s="35"/>
      <c r="L59" s="35"/>
      <c r="M59" s="35"/>
      <c r="N59" s="35"/>
      <c r="O59" s="35"/>
      <c r="P59" s="35"/>
      <c r="Q59" s="35"/>
      <c r="R59" s="35"/>
      <c r="S59" s="35"/>
      <c r="T59" s="7"/>
      <c r="U59" s="27"/>
      <c r="V59" s="27"/>
      <c r="W59" s="27"/>
      <c r="X59" s="27"/>
      <c r="Y59" s="27"/>
      <c r="Z59" s="27"/>
      <c r="AA59" s="27"/>
      <c r="AB59" s="27"/>
      <c r="AC59" s="27"/>
    </row>
    <row r="60" spans="3:29" ht="22" customHeight="1" x14ac:dyDescent="0.3">
      <c r="C60" s="34"/>
      <c r="D60" s="34"/>
      <c r="E60" s="35"/>
      <c r="F60" s="35"/>
      <c r="G60" s="35"/>
      <c r="H60" s="35"/>
      <c r="I60" s="35"/>
      <c r="J60" s="35"/>
      <c r="K60" s="35"/>
      <c r="L60" s="35"/>
      <c r="M60" s="35"/>
      <c r="N60" s="35"/>
      <c r="O60" s="35"/>
      <c r="P60" s="35"/>
      <c r="Q60" s="35"/>
      <c r="R60" s="35"/>
      <c r="S60" s="35"/>
      <c r="T60" s="7"/>
      <c r="U60" s="27"/>
      <c r="V60" s="27"/>
      <c r="W60" s="27"/>
      <c r="X60" s="27"/>
      <c r="Y60" s="27"/>
      <c r="Z60" s="27"/>
      <c r="AA60" s="27"/>
      <c r="AB60" s="27"/>
      <c r="AC60" s="27"/>
    </row>
    <row r="61" spans="3:29" ht="22" customHeight="1" x14ac:dyDescent="0.3">
      <c r="C61" s="34"/>
      <c r="D61" s="34"/>
      <c r="E61" s="35"/>
      <c r="F61" s="35"/>
      <c r="G61" s="35"/>
      <c r="H61" s="35"/>
      <c r="I61" s="35"/>
      <c r="J61" s="35"/>
      <c r="K61" s="35"/>
      <c r="L61" s="35"/>
      <c r="M61" s="35"/>
      <c r="N61" s="35"/>
      <c r="O61" s="35"/>
      <c r="P61" s="35"/>
      <c r="Q61" s="35"/>
      <c r="R61" s="35"/>
      <c r="S61" s="35"/>
      <c r="T61" s="7"/>
      <c r="U61" s="27"/>
      <c r="V61" s="27"/>
      <c r="W61" s="27"/>
      <c r="X61" s="27"/>
      <c r="Y61" s="27"/>
      <c r="Z61" s="27"/>
      <c r="AA61" s="27"/>
      <c r="AB61" s="27"/>
      <c r="AC61" s="27"/>
    </row>
    <row r="62" spans="3:29" ht="22" customHeight="1" x14ac:dyDescent="0.3">
      <c r="C62" s="34"/>
      <c r="D62" s="34"/>
      <c r="E62" s="35"/>
      <c r="F62" s="35"/>
      <c r="G62" s="35"/>
      <c r="H62" s="35"/>
      <c r="I62" s="35"/>
      <c r="J62" s="35"/>
      <c r="K62" s="35"/>
      <c r="L62" s="35"/>
      <c r="M62" s="35"/>
      <c r="N62" s="35"/>
      <c r="O62" s="35"/>
      <c r="P62" s="35"/>
      <c r="Q62" s="35"/>
      <c r="R62" s="35"/>
      <c r="S62" s="35"/>
      <c r="T62" s="7"/>
      <c r="U62" s="27"/>
      <c r="V62" s="27"/>
      <c r="W62" s="27"/>
      <c r="X62" s="27"/>
      <c r="Y62" s="27"/>
      <c r="Z62" s="27"/>
      <c r="AA62" s="27"/>
      <c r="AB62" s="27"/>
      <c r="AC62" s="27"/>
    </row>
    <row r="63" spans="3:29" ht="22" customHeight="1" x14ac:dyDescent="0.3">
      <c r="C63" s="34"/>
      <c r="D63" s="34"/>
      <c r="E63" s="35"/>
      <c r="F63" s="35"/>
      <c r="G63" s="35"/>
      <c r="H63" s="35"/>
      <c r="I63" s="35"/>
      <c r="J63" s="35"/>
      <c r="K63" s="35"/>
      <c r="L63" s="35"/>
      <c r="M63" s="35"/>
      <c r="N63" s="35"/>
      <c r="O63" s="35"/>
      <c r="P63" s="35"/>
      <c r="Q63" s="35"/>
      <c r="R63" s="35"/>
      <c r="S63" s="35"/>
      <c r="T63" s="7"/>
      <c r="U63" s="27"/>
      <c r="V63" s="27"/>
      <c r="W63" s="27"/>
      <c r="X63" s="27"/>
      <c r="Y63" s="27"/>
      <c r="Z63" s="27"/>
      <c r="AA63" s="27"/>
      <c r="AB63" s="27"/>
      <c r="AC63" s="27"/>
    </row>
    <row r="64" spans="3:29" ht="22" customHeight="1" x14ac:dyDescent="0.3">
      <c r="C64" s="34"/>
      <c r="D64" s="34"/>
      <c r="E64" s="35"/>
      <c r="F64" s="35"/>
      <c r="G64" s="35"/>
      <c r="H64" s="35"/>
      <c r="I64" s="35"/>
      <c r="J64" s="35"/>
      <c r="K64" s="35"/>
      <c r="L64" s="35"/>
      <c r="M64" s="35"/>
      <c r="N64" s="35"/>
      <c r="O64" s="35"/>
      <c r="P64" s="35"/>
      <c r="Q64" s="35"/>
      <c r="R64" s="35"/>
      <c r="S64" s="35"/>
      <c r="T64" s="7"/>
      <c r="U64" s="27"/>
      <c r="V64" s="27"/>
      <c r="W64" s="27"/>
      <c r="X64" s="27"/>
      <c r="Y64" s="27"/>
      <c r="Z64" s="27"/>
      <c r="AA64" s="27"/>
      <c r="AB64" s="27"/>
      <c r="AC64" s="27"/>
    </row>
    <row r="65" spans="2:29" ht="22" customHeight="1" x14ac:dyDescent="0.3">
      <c r="C65" s="34"/>
      <c r="D65" s="34"/>
      <c r="E65" s="35"/>
      <c r="F65" s="35"/>
      <c r="G65" s="35"/>
      <c r="H65" s="35"/>
      <c r="I65" s="35"/>
      <c r="J65" s="35"/>
      <c r="K65" s="35"/>
      <c r="L65" s="35"/>
      <c r="M65" s="35"/>
      <c r="N65" s="35"/>
      <c r="O65" s="35"/>
      <c r="P65" s="35"/>
      <c r="Q65" s="35"/>
      <c r="R65" s="35"/>
      <c r="S65" s="35"/>
      <c r="T65" s="7"/>
      <c r="U65" s="27"/>
      <c r="V65" s="27"/>
      <c r="W65" s="27"/>
      <c r="X65" s="27"/>
      <c r="Y65" s="27"/>
      <c r="Z65" s="27"/>
      <c r="AA65" s="27"/>
      <c r="AB65" s="27"/>
      <c r="AC65" s="27"/>
    </row>
    <row r="66" spans="2:29" ht="22" customHeight="1" x14ac:dyDescent="0.3">
      <c r="C66" s="34"/>
      <c r="D66" s="34"/>
      <c r="E66" s="35"/>
      <c r="F66" s="35"/>
      <c r="G66" s="35"/>
      <c r="H66" s="35"/>
      <c r="I66" s="35"/>
      <c r="J66" s="35"/>
      <c r="K66" s="35"/>
      <c r="L66" s="35"/>
      <c r="M66" s="35"/>
      <c r="N66" s="35"/>
      <c r="O66" s="35"/>
      <c r="P66" s="35"/>
      <c r="Q66" s="35"/>
      <c r="R66" s="35"/>
      <c r="S66" s="35"/>
      <c r="T66" s="7"/>
      <c r="U66" s="27"/>
      <c r="V66" s="27"/>
      <c r="W66" s="27"/>
      <c r="X66" s="27"/>
      <c r="Y66" s="27"/>
      <c r="Z66" s="27"/>
      <c r="AA66" s="27"/>
      <c r="AB66" s="27"/>
      <c r="AC66" s="27"/>
    </row>
    <row r="67" spans="2:29" ht="22" customHeight="1" x14ac:dyDescent="0.3">
      <c r="C67" s="34"/>
      <c r="D67" s="34"/>
      <c r="E67" s="35"/>
      <c r="F67" s="35"/>
      <c r="G67" s="35"/>
      <c r="H67" s="35"/>
      <c r="I67" s="35"/>
      <c r="J67" s="35"/>
      <c r="K67" s="35"/>
      <c r="L67" s="35"/>
      <c r="M67" s="35"/>
      <c r="N67" s="35"/>
      <c r="O67" s="35"/>
      <c r="P67" s="35"/>
      <c r="Q67" s="35"/>
      <c r="R67" s="35"/>
      <c r="S67" s="35"/>
      <c r="T67" s="7"/>
      <c r="U67" s="27"/>
      <c r="V67" s="27"/>
      <c r="W67" s="27"/>
      <c r="X67" s="27"/>
      <c r="Y67" s="27"/>
      <c r="Z67" s="27"/>
      <c r="AA67" s="27"/>
      <c r="AB67" s="27"/>
      <c r="AC67" s="27"/>
    </row>
    <row r="68" spans="2:29" ht="22" customHeight="1" x14ac:dyDescent="0.3">
      <c r="C68" s="34"/>
      <c r="D68" s="34"/>
      <c r="E68" s="35"/>
      <c r="F68" s="35"/>
      <c r="G68" s="35"/>
      <c r="H68" s="35"/>
      <c r="I68" s="35"/>
      <c r="J68" s="35"/>
      <c r="K68" s="35"/>
      <c r="L68" s="35"/>
      <c r="M68" s="35"/>
      <c r="N68" s="35"/>
      <c r="O68" s="35"/>
      <c r="P68" s="35"/>
      <c r="Q68" s="35"/>
      <c r="R68" s="35"/>
      <c r="S68" s="35"/>
      <c r="T68" s="7"/>
      <c r="U68" s="27"/>
      <c r="V68" s="27"/>
      <c r="W68" s="27"/>
      <c r="X68" s="27"/>
      <c r="Y68" s="27"/>
      <c r="Z68" s="27"/>
      <c r="AA68" s="27"/>
      <c r="AB68" s="27"/>
      <c r="AC68" s="27"/>
    </row>
    <row r="69" spans="2:29" ht="22" customHeight="1" x14ac:dyDescent="0.3">
      <c r="C69" s="34"/>
      <c r="D69" s="34"/>
      <c r="E69" s="35"/>
      <c r="F69" s="35"/>
      <c r="G69" s="35"/>
      <c r="H69" s="35"/>
      <c r="I69" s="35"/>
      <c r="J69" s="35"/>
      <c r="K69" s="35"/>
      <c r="L69" s="35"/>
      <c r="M69" s="35"/>
      <c r="N69" s="35"/>
      <c r="O69" s="35"/>
      <c r="P69" s="35"/>
      <c r="Q69" s="35"/>
      <c r="R69" s="35"/>
      <c r="S69" s="35"/>
      <c r="T69" s="7"/>
      <c r="U69" s="27"/>
      <c r="V69" s="27"/>
      <c r="W69" s="27"/>
      <c r="X69" s="27"/>
      <c r="Y69" s="27"/>
      <c r="Z69" s="27"/>
      <c r="AA69" s="27"/>
      <c r="AB69" s="27"/>
      <c r="AC69" s="27"/>
    </row>
    <row r="70" spans="2:29" ht="22" customHeight="1" x14ac:dyDescent="0.3">
      <c r="C70" s="34"/>
      <c r="D70" s="34"/>
      <c r="E70" s="35"/>
      <c r="F70" s="35"/>
      <c r="G70" s="35"/>
      <c r="H70" s="35"/>
      <c r="I70" s="35"/>
      <c r="J70" s="35"/>
      <c r="K70" s="35"/>
      <c r="L70" s="35"/>
      <c r="M70" s="35"/>
      <c r="N70" s="35"/>
      <c r="O70" s="35"/>
      <c r="P70" s="35"/>
      <c r="Q70" s="35"/>
      <c r="R70" s="35"/>
      <c r="S70" s="35"/>
      <c r="T70" s="7"/>
      <c r="U70" s="27"/>
      <c r="V70" s="27"/>
      <c r="W70" s="27"/>
      <c r="X70" s="27"/>
      <c r="Y70" s="27"/>
      <c r="Z70" s="27"/>
      <c r="AA70" s="27"/>
      <c r="AB70" s="27"/>
      <c r="AC70" s="27"/>
    </row>
    <row r="71" spans="2:29" ht="22" customHeight="1" thickBot="1" x14ac:dyDescent="0.45">
      <c r="B71" s="16" t="s">
        <v>29</v>
      </c>
      <c r="C71" s="34"/>
      <c r="D71" s="34"/>
      <c r="E71" s="35"/>
      <c r="F71" s="35"/>
      <c r="G71" s="35"/>
      <c r="H71" s="35"/>
      <c r="J71" s="35"/>
      <c r="K71" s="35"/>
      <c r="L71" s="35"/>
      <c r="M71" s="35"/>
      <c r="N71" s="35"/>
      <c r="O71" s="35"/>
      <c r="P71" s="35"/>
      <c r="Q71" s="35"/>
      <c r="R71" s="35"/>
      <c r="S71" s="35"/>
      <c r="T71" s="7"/>
      <c r="U71" s="27"/>
      <c r="V71" s="27"/>
      <c r="W71" s="27"/>
      <c r="X71" s="27"/>
      <c r="Y71" s="27"/>
      <c r="Z71" s="27"/>
      <c r="AA71" s="27"/>
      <c r="AB71" s="27"/>
      <c r="AC71" s="27"/>
    </row>
    <row r="72" spans="2:29" ht="22" customHeight="1" thickBot="1" x14ac:dyDescent="0.35">
      <c r="B72" s="36" t="s">
        <v>30</v>
      </c>
      <c r="C72" s="22">
        <v>2022</v>
      </c>
      <c r="D72" s="23">
        <v>2023</v>
      </c>
      <c r="E72" s="23">
        <v>2024</v>
      </c>
      <c r="F72" s="23">
        <v>2025</v>
      </c>
      <c r="G72" s="22">
        <v>2026</v>
      </c>
      <c r="H72" s="22">
        <v>2027</v>
      </c>
      <c r="I72" s="37">
        <v>2028</v>
      </c>
      <c r="J72" s="37">
        <v>2029</v>
      </c>
      <c r="K72" s="37">
        <v>2030</v>
      </c>
      <c r="L72" s="37">
        <v>2031</v>
      </c>
      <c r="M72" s="37">
        <v>2032</v>
      </c>
      <c r="N72" s="37">
        <v>2033</v>
      </c>
      <c r="O72" s="37">
        <v>2034</v>
      </c>
      <c r="P72" s="38">
        <v>2035</v>
      </c>
      <c r="Q72" s="38">
        <v>2036</v>
      </c>
      <c r="R72" s="38">
        <v>2037</v>
      </c>
      <c r="S72" s="39" t="s">
        <v>31</v>
      </c>
      <c r="T72" s="7"/>
      <c r="U72" s="27"/>
      <c r="V72" s="27"/>
      <c r="W72" s="27" t="s">
        <v>32</v>
      </c>
      <c r="X72" s="27"/>
      <c r="Y72" s="27"/>
      <c r="Z72" s="27" t="s">
        <v>33</v>
      </c>
      <c r="AA72" s="27"/>
      <c r="AB72" s="27"/>
      <c r="AC72" s="27"/>
    </row>
    <row r="73" spans="2:29" ht="22" customHeight="1" x14ac:dyDescent="0.3">
      <c r="B73" s="40" t="s">
        <v>34</v>
      </c>
      <c r="C73" s="41">
        <f>SUM(C75:C77)</f>
        <v>117.87586708674722</v>
      </c>
      <c r="D73" s="41">
        <f t="shared" ref="D73:R73" si="0">SUM(D75:D77)</f>
        <v>108.05287816285161</v>
      </c>
      <c r="E73" s="41">
        <f t="shared" si="0"/>
        <v>133.97503153381763</v>
      </c>
      <c r="F73" s="41">
        <f t="shared" si="0"/>
        <v>126.74013229167058</v>
      </c>
      <c r="G73" s="41">
        <f t="shared" si="0"/>
        <v>140.44320184050497</v>
      </c>
      <c r="H73" s="41">
        <f t="shared" si="0"/>
        <v>79.165432335459442</v>
      </c>
      <c r="I73" s="41">
        <f t="shared" si="0"/>
        <v>105.02739757429177</v>
      </c>
      <c r="J73" s="41">
        <f t="shared" si="0"/>
        <v>109.43595500333615</v>
      </c>
      <c r="K73" s="41">
        <f t="shared" si="0"/>
        <v>146.99120625717379</v>
      </c>
      <c r="L73" s="41">
        <f t="shared" si="0"/>
        <v>154.71207555135572</v>
      </c>
      <c r="M73" s="41">
        <f t="shared" si="0"/>
        <v>161.9025034436473</v>
      </c>
      <c r="N73" s="41">
        <f t="shared" si="0"/>
        <v>161.2541861746702</v>
      </c>
      <c r="O73" s="41">
        <f t="shared" si="0"/>
        <v>155.61382593456932</v>
      </c>
      <c r="P73" s="41">
        <f t="shared" si="0"/>
        <v>151.62372783368292</v>
      </c>
      <c r="Q73" s="41">
        <f t="shared" si="0"/>
        <v>143.92643371291834</v>
      </c>
      <c r="R73" s="42">
        <f t="shared" si="0"/>
        <v>132.6103504725906</v>
      </c>
      <c r="S73" s="43">
        <f>MAX(C73:R73)</f>
        <v>161.9025034436473</v>
      </c>
      <c r="T73" s="7"/>
      <c r="U73" s="27"/>
      <c r="V73" s="27"/>
      <c r="W73" s="27" t="s">
        <v>35</v>
      </c>
      <c r="X73" s="27"/>
      <c r="Y73" s="27"/>
      <c r="Z73" s="27"/>
      <c r="AA73" s="27"/>
      <c r="AB73" s="27"/>
      <c r="AC73" s="27"/>
    </row>
    <row r="74" spans="2:29" ht="6" customHeight="1" x14ac:dyDescent="0.3">
      <c r="B74" s="72"/>
      <c r="C74" s="73"/>
      <c r="D74" s="73"/>
      <c r="E74" s="73"/>
      <c r="F74" s="73"/>
      <c r="G74" s="73"/>
      <c r="H74" s="73"/>
      <c r="I74" s="73"/>
      <c r="J74" s="73"/>
      <c r="K74" s="73"/>
      <c r="L74" s="73"/>
      <c r="M74" s="73"/>
      <c r="N74" s="73"/>
      <c r="O74" s="73"/>
      <c r="P74" s="73"/>
      <c r="Q74" s="73"/>
      <c r="R74" s="73"/>
      <c r="S74" s="74"/>
      <c r="T74" s="7"/>
      <c r="U74" s="27"/>
      <c r="V74" s="27"/>
      <c r="W74" s="27"/>
      <c r="X74" s="27"/>
      <c r="Y74" s="27"/>
      <c r="Z74" s="27"/>
      <c r="AA74" s="27"/>
      <c r="AB74" s="27"/>
      <c r="AC74" s="27"/>
    </row>
    <row r="75" spans="2:29" ht="22" customHeight="1" x14ac:dyDescent="0.3">
      <c r="B75" s="58" t="s">
        <v>36</v>
      </c>
      <c r="C75" s="61">
        <v>49.999999999999993</v>
      </c>
      <c r="D75" s="61">
        <v>45.833333333333321</v>
      </c>
      <c r="E75" s="61">
        <v>56.828863636363614</v>
      </c>
      <c r="F75" s="61">
        <v>53.759999999999977</v>
      </c>
      <c r="G75" s="61">
        <v>59.572499999999998</v>
      </c>
      <c r="H75" s="61">
        <v>33.58</v>
      </c>
      <c r="I75" s="61">
        <v>44.55</v>
      </c>
      <c r="J75" s="61">
        <v>46.42</v>
      </c>
      <c r="K75" s="62">
        <v>62.349999999999994</v>
      </c>
      <c r="L75" s="62">
        <v>65.624999999999986</v>
      </c>
      <c r="M75" s="62">
        <v>68.674999999999983</v>
      </c>
      <c r="N75" s="62">
        <v>68.399999999999991</v>
      </c>
      <c r="O75" s="62">
        <v>66.007499999999979</v>
      </c>
      <c r="P75" s="62">
        <v>64.314999999999984</v>
      </c>
      <c r="Q75" s="62">
        <v>61.049999999999983</v>
      </c>
      <c r="R75" s="62">
        <v>56.249999999999979</v>
      </c>
      <c r="S75" s="61">
        <v>68.674999999999983</v>
      </c>
      <c r="T75" s="7"/>
      <c r="U75" s="27"/>
      <c r="V75" s="27"/>
      <c r="W75" s="27" t="s">
        <v>37</v>
      </c>
      <c r="X75" s="27"/>
      <c r="Y75" s="27"/>
      <c r="Z75" s="27"/>
      <c r="AA75" s="27"/>
      <c r="AB75" s="27"/>
      <c r="AC75" s="27"/>
    </row>
    <row r="76" spans="2:29" ht="22" customHeight="1" x14ac:dyDescent="0.3">
      <c r="B76" s="58" t="s">
        <v>38</v>
      </c>
      <c r="C76" s="61">
        <v>30.769230769230766</v>
      </c>
      <c r="D76" s="61">
        <v>28.205128205128201</v>
      </c>
      <c r="E76" s="61">
        <v>34.971608391608385</v>
      </c>
      <c r="F76" s="61">
        <v>33.083076923076916</v>
      </c>
      <c r="G76" s="61">
        <v>36.659999999999997</v>
      </c>
      <c r="H76" s="61">
        <v>20.664615384615384</v>
      </c>
      <c r="I76" s="61">
        <v>27.415384615384614</v>
      </c>
      <c r="J76" s="61">
        <v>28.566153846153849</v>
      </c>
      <c r="K76" s="62">
        <v>38.369230769230768</v>
      </c>
      <c r="L76" s="62">
        <v>40.38461538461538</v>
      </c>
      <c r="M76" s="62">
        <v>42.261538461538457</v>
      </c>
      <c r="N76" s="62">
        <v>42.092307692307685</v>
      </c>
      <c r="O76" s="62">
        <v>40.61999999999999</v>
      </c>
      <c r="P76" s="62">
        <v>39.578461538461532</v>
      </c>
      <c r="Q76" s="62">
        <v>37.569230769230764</v>
      </c>
      <c r="R76" s="62">
        <v>34.615384615384606</v>
      </c>
      <c r="S76" s="61">
        <v>42.261538461538457</v>
      </c>
      <c r="T76" s="7"/>
      <c r="U76" s="27"/>
      <c r="V76" s="27"/>
      <c r="W76" s="27" t="s">
        <v>39</v>
      </c>
      <c r="X76" s="27"/>
      <c r="Y76" s="27"/>
      <c r="Z76" s="27"/>
      <c r="AA76" s="27"/>
      <c r="AB76" s="27"/>
      <c r="AC76" s="27"/>
    </row>
    <row r="77" spans="2:29" ht="22" customHeight="1" thickBot="1" x14ac:dyDescent="0.35">
      <c r="B77" s="58" t="s">
        <v>40</v>
      </c>
      <c r="C77" s="61">
        <v>37.106636317516461</v>
      </c>
      <c r="D77" s="61">
        <v>34.014416624390087</v>
      </c>
      <c r="E77" s="61">
        <v>42.174559505845622</v>
      </c>
      <c r="F77" s="61">
        <v>39.897055368593684</v>
      </c>
      <c r="G77" s="61">
        <v>44.210701840504996</v>
      </c>
      <c r="H77" s="61">
        <v>24.92081695084406</v>
      </c>
      <c r="I77" s="61">
        <v>33.062012958907168</v>
      </c>
      <c r="J77" s="61">
        <v>34.449801157182286</v>
      </c>
      <c r="K77" s="62">
        <v>46.271975487943024</v>
      </c>
      <c r="L77" s="62">
        <v>48.702460166740359</v>
      </c>
      <c r="M77" s="62">
        <v>50.965964982108858</v>
      </c>
      <c r="N77" s="62">
        <v>50.761878482362519</v>
      </c>
      <c r="O77" s="62">
        <v>48.986325934569351</v>
      </c>
      <c r="P77" s="62">
        <v>47.730266295221419</v>
      </c>
      <c r="Q77" s="62">
        <v>45.307202943687592</v>
      </c>
      <c r="R77" s="62">
        <v>41.744965857206012</v>
      </c>
      <c r="S77" s="61">
        <v>50.965964982108858</v>
      </c>
      <c r="T77" s="7"/>
      <c r="U77" s="27"/>
      <c r="V77" s="27"/>
      <c r="W77" s="27"/>
      <c r="X77" s="27"/>
      <c r="Y77" s="27"/>
      <c r="Z77" s="27"/>
      <c r="AA77" s="27"/>
      <c r="AB77" s="27"/>
      <c r="AC77" s="27"/>
    </row>
    <row r="78" spans="2:29" ht="21.75" customHeight="1" thickBot="1" x14ac:dyDescent="0.35">
      <c r="B78" s="45" t="s">
        <v>4</v>
      </c>
      <c r="C78" s="46">
        <f>SUM(C80:C85)</f>
        <v>17.565217391304344</v>
      </c>
      <c r="D78" s="46">
        <f t="shared" ref="D78:R78" si="1">SUM(D80:D85)</f>
        <v>16.101449275362313</v>
      </c>
      <c r="E78" s="46">
        <f t="shared" si="1"/>
        <v>19.964226877470352</v>
      </c>
      <c r="F78" s="46">
        <f t="shared" si="1"/>
        <v>18.886121739130431</v>
      </c>
      <c r="G78" s="46">
        <f t="shared" si="1"/>
        <v>20.928078260869565</v>
      </c>
      <c r="H78" s="46">
        <f t="shared" si="1"/>
        <v>11.796799999999999</v>
      </c>
      <c r="I78" s="46">
        <f t="shared" si="1"/>
        <v>15.650608695652172</v>
      </c>
      <c r="J78" s="46">
        <f t="shared" si="1"/>
        <v>16.307547826086957</v>
      </c>
      <c r="K78" s="46">
        <f t="shared" si="1"/>
        <v>21.903826086956514</v>
      </c>
      <c r="L78" s="46">
        <f t="shared" si="1"/>
        <v>23.054347826086953</v>
      </c>
      <c r="M78" s="46">
        <f t="shared" si="1"/>
        <v>24.125826086956515</v>
      </c>
      <c r="N78" s="46">
        <f t="shared" si="1"/>
        <v>24.029217391304346</v>
      </c>
      <c r="O78" s="46">
        <f t="shared" si="1"/>
        <v>19.866260869565213</v>
      </c>
      <c r="P78" s="46">
        <f t="shared" si="1"/>
        <v>19.356869565217384</v>
      </c>
      <c r="Q78" s="46">
        <f t="shared" si="1"/>
        <v>0</v>
      </c>
      <c r="R78" s="46">
        <f t="shared" si="1"/>
        <v>0</v>
      </c>
      <c r="S78" s="47">
        <f>MAX(C78:R78)</f>
        <v>24.125826086956515</v>
      </c>
      <c r="T78" s="7"/>
      <c r="U78" s="27"/>
      <c r="V78" s="27"/>
      <c r="W78" s="27"/>
      <c r="X78" s="27"/>
      <c r="Y78" s="27"/>
      <c r="Z78" s="27"/>
      <c r="AA78" s="27"/>
      <c r="AB78" s="27"/>
      <c r="AC78" s="27"/>
    </row>
    <row r="79" spans="2:29" ht="6.75" customHeight="1" x14ac:dyDescent="0.3">
      <c r="B79" s="69"/>
      <c r="C79" s="70"/>
      <c r="D79" s="70"/>
      <c r="E79" s="70"/>
      <c r="F79" s="70"/>
      <c r="G79" s="70"/>
      <c r="H79" s="70"/>
      <c r="I79" s="70"/>
      <c r="J79" s="70"/>
      <c r="K79" s="70"/>
      <c r="L79" s="70"/>
      <c r="M79" s="70"/>
      <c r="N79" s="70"/>
      <c r="O79" s="70"/>
      <c r="P79" s="70"/>
      <c r="Q79" s="70"/>
      <c r="R79" s="70"/>
      <c r="S79" s="71"/>
      <c r="T79" s="48"/>
      <c r="U79" s="27"/>
      <c r="V79" s="27"/>
      <c r="W79" s="27"/>
      <c r="X79" s="27"/>
      <c r="Y79" s="27"/>
      <c r="Z79" s="27"/>
      <c r="AA79" s="27"/>
      <c r="AB79" s="27"/>
      <c r="AC79" s="27"/>
    </row>
    <row r="80" spans="2:29" ht="22" customHeight="1" x14ac:dyDescent="0.3">
      <c r="B80" s="58" t="s">
        <v>41</v>
      </c>
      <c r="C80" s="61">
        <v>0.43478260869565211</v>
      </c>
      <c r="D80" s="61">
        <v>0.39855072463768104</v>
      </c>
      <c r="E80" s="61">
        <v>0.49416403162055317</v>
      </c>
      <c r="F80" s="61">
        <v>0.46747826086956501</v>
      </c>
      <c r="G80" s="61">
        <v>0.5180217391304347</v>
      </c>
      <c r="H80" s="61">
        <v>0.29199999999999998</v>
      </c>
      <c r="I80" s="61">
        <v>0.38739130434782604</v>
      </c>
      <c r="J80" s="61">
        <v>0.40365217391304348</v>
      </c>
      <c r="K80" s="62">
        <v>0.54217391304347817</v>
      </c>
      <c r="L80" s="62">
        <v>0.57065217391304335</v>
      </c>
      <c r="M80" s="62">
        <v>0.59717391304347811</v>
      </c>
      <c r="N80" s="62">
        <v>0.59478260869565203</v>
      </c>
      <c r="O80" s="62">
        <v>0.49173913043478251</v>
      </c>
      <c r="P80" s="62">
        <v>0.47913043478260858</v>
      </c>
      <c r="Q80" s="62">
        <v>0</v>
      </c>
      <c r="R80" s="62">
        <v>0</v>
      </c>
      <c r="S80" s="61">
        <v>0.59717391304347811</v>
      </c>
      <c r="T80" s="7"/>
      <c r="U80" s="27"/>
      <c r="V80" s="27"/>
      <c r="W80" s="27"/>
      <c r="X80" s="27"/>
      <c r="Y80" s="27"/>
      <c r="Z80" s="27"/>
      <c r="AA80" s="27"/>
      <c r="AB80" s="27"/>
      <c r="AC80" s="27"/>
    </row>
    <row r="81" spans="2:29" ht="22" customHeight="1" x14ac:dyDescent="0.3">
      <c r="B81" s="58" t="s">
        <v>42</v>
      </c>
      <c r="C81" s="61">
        <v>13.913043478260867</v>
      </c>
      <c r="D81" s="61">
        <v>12.753623188405793</v>
      </c>
      <c r="E81" s="61">
        <v>15.813249011857701</v>
      </c>
      <c r="F81" s="61">
        <v>14.95930434782608</v>
      </c>
      <c r="G81" s="61">
        <v>16.57669565217391</v>
      </c>
      <c r="H81" s="61">
        <v>9.3439999999999994</v>
      </c>
      <c r="I81" s="61">
        <v>12.396521739130433</v>
      </c>
      <c r="J81" s="61">
        <v>12.916869565217391</v>
      </c>
      <c r="K81" s="62">
        <v>17.349565217391302</v>
      </c>
      <c r="L81" s="62">
        <v>18.260869565217387</v>
      </c>
      <c r="M81" s="62">
        <v>19.1095652173913</v>
      </c>
      <c r="N81" s="62">
        <v>19.033043478260865</v>
      </c>
      <c r="O81" s="62">
        <v>15.73565217391304</v>
      </c>
      <c r="P81" s="62">
        <v>15.332173913043475</v>
      </c>
      <c r="Q81" s="62">
        <v>0</v>
      </c>
      <c r="R81" s="62">
        <v>0</v>
      </c>
      <c r="S81" s="61">
        <v>19.1095652173913</v>
      </c>
      <c r="T81" s="7"/>
      <c r="U81" s="27"/>
      <c r="V81" s="27"/>
      <c r="W81" s="27"/>
      <c r="X81" s="27"/>
      <c r="Y81" s="27"/>
      <c r="Z81" s="27"/>
      <c r="AA81" s="27"/>
      <c r="AB81" s="27"/>
      <c r="AC81" s="27"/>
    </row>
    <row r="82" spans="2:29" ht="22" customHeight="1" x14ac:dyDescent="0.3">
      <c r="B82" s="58" t="s">
        <v>43</v>
      </c>
      <c r="C82" s="61">
        <v>1.9565217391304346</v>
      </c>
      <c r="D82" s="61">
        <v>1.793478260869565</v>
      </c>
      <c r="E82" s="61">
        <v>2.2237381422924898</v>
      </c>
      <c r="F82" s="61">
        <v>2.1036521739130429</v>
      </c>
      <c r="G82" s="61">
        <v>2.3310978260869568</v>
      </c>
      <c r="H82" s="61">
        <v>1.3140000000000001</v>
      </c>
      <c r="I82" s="61">
        <v>1.7432608695652174</v>
      </c>
      <c r="J82" s="61">
        <v>1.8164347826086957</v>
      </c>
      <c r="K82" s="62">
        <v>2.4397826086956522</v>
      </c>
      <c r="L82" s="62">
        <v>2.5679347826086953</v>
      </c>
      <c r="M82" s="62">
        <v>2.6872826086956518</v>
      </c>
      <c r="N82" s="62">
        <v>2.6765217391304343</v>
      </c>
      <c r="O82" s="62">
        <v>2.2128260869565213</v>
      </c>
      <c r="P82" s="62">
        <v>2.1560869565217389</v>
      </c>
      <c r="Q82" s="62">
        <v>0</v>
      </c>
      <c r="R82" s="62">
        <v>0</v>
      </c>
      <c r="S82" s="61">
        <v>2.6872826086956518</v>
      </c>
      <c r="T82" s="7"/>
      <c r="U82" s="27"/>
      <c r="V82" s="27"/>
      <c r="W82" s="27"/>
      <c r="X82" s="27"/>
      <c r="Y82" s="27"/>
      <c r="Z82" s="27"/>
      <c r="AA82" s="27"/>
      <c r="AB82" s="27"/>
      <c r="AC82" s="27"/>
    </row>
    <row r="83" spans="2:29" ht="22" customHeight="1" x14ac:dyDescent="0.3">
      <c r="B83" s="58" t="s">
        <v>44</v>
      </c>
      <c r="C83" s="61">
        <v>0.17391304347826086</v>
      </c>
      <c r="D83" s="61">
        <v>0.15942028985507242</v>
      </c>
      <c r="E83" s="61">
        <v>0.1976656126482213</v>
      </c>
      <c r="F83" s="61">
        <v>0.18699130434782602</v>
      </c>
      <c r="G83" s="61">
        <v>0.20720869565217392</v>
      </c>
      <c r="H83" s="61">
        <v>0.1168</v>
      </c>
      <c r="I83" s="61">
        <v>0.15495652173913041</v>
      </c>
      <c r="J83" s="61">
        <v>0.16146086956521741</v>
      </c>
      <c r="K83" s="62">
        <v>0.21686956521739126</v>
      </c>
      <c r="L83" s="62">
        <v>0.22826086956521735</v>
      </c>
      <c r="M83" s="62">
        <v>0.23886956521739125</v>
      </c>
      <c r="N83" s="62">
        <v>0.23791304347826084</v>
      </c>
      <c r="O83" s="62">
        <v>0.19669565217391299</v>
      </c>
      <c r="P83" s="62">
        <v>0.19165217391304343</v>
      </c>
      <c r="Q83" s="62">
        <v>0</v>
      </c>
      <c r="R83" s="62">
        <v>0</v>
      </c>
      <c r="S83" s="61">
        <v>0.23886956521739125</v>
      </c>
      <c r="T83" s="7"/>
      <c r="U83" s="27"/>
      <c r="V83" s="27"/>
      <c r="W83" s="27"/>
      <c r="X83" s="27"/>
      <c r="Y83" s="27"/>
      <c r="Z83" s="27"/>
      <c r="AA83" s="27"/>
      <c r="AB83" s="27"/>
      <c r="AC83" s="27"/>
    </row>
    <row r="84" spans="2:29" ht="22" customHeight="1" x14ac:dyDescent="0.3">
      <c r="B84" s="58" t="s">
        <v>45</v>
      </c>
      <c r="C84" s="61">
        <v>0.43478260869565211</v>
      </c>
      <c r="D84" s="61">
        <v>0.39855072463768104</v>
      </c>
      <c r="E84" s="61">
        <v>0.49416403162055317</v>
      </c>
      <c r="F84" s="61">
        <v>0.46747826086956501</v>
      </c>
      <c r="G84" s="61">
        <v>0.5180217391304347</v>
      </c>
      <c r="H84" s="61">
        <v>0.29199999999999998</v>
      </c>
      <c r="I84" s="61">
        <v>0.38739130434782604</v>
      </c>
      <c r="J84" s="61">
        <v>0.40365217391304348</v>
      </c>
      <c r="K84" s="62">
        <v>0.54217391304347817</v>
      </c>
      <c r="L84" s="62">
        <v>0.57065217391304335</v>
      </c>
      <c r="M84" s="62">
        <v>0.59717391304347811</v>
      </c>
      <c r="N84" s="62">
        <v>0.59478260869565203</v>
      </c>
      <c r="O84" s="62">
        <v>0.49173913043478251</v>
      </c>
      <c r="P84" s="62">
        <v>0.47913043478260858</v>
      </c>
      <c r="Q84" s="62">
        <v>0</v>
      </c>
      <c r="R84" s="62">
        <v>0</v>
      </c>
      <c r="S84" s="61">
        <v>0.59717391304347811</v>
      </c>
      <c r="T84" s="7"/>
      <c r="U84" s="27"/>
      <c r="V84" s="27"/>
      <c r="W84" s="27"/>
      <c r="X84" s="27"/>
      <c r="Y84" s="27"/>
      <c r="Z84" s="27"/>
      <c r="AA84" s="27"/>
      <c r="AB84" s="27"/>
      <c r="AC84" s="27"/>
    </row>
    <row r="85" spans="2:29" ht="22" customHeight="1" thickBot="1" x14ac:dyDescent="0.35">
      <c r="B85" s="58" t="s">
        <v>46</v>
      </c>
      <c r="C85" s="61">
        <v>0.65217391304347816</v>
      </c>
      <c r="D85" s="61">
        <v>0.59782608695652151</v>
      </c>
      <c r="E85" s="61">
        <v>0.74124604743082978</v>
      </c>
      <c r="F85" s="61">
        <v>0.70121739130434746</v>
      </c>
      <c r="G85" s="61">
        <v>0.77703260869565216</v>
      </c>
      <c r="H85" s="61">
        <v>0.43799999999999994</v>
      </c>
      <c r="I85" s="61">
        <v>0.58108695652173903</v>
      </c>
      <c r="J85" s="61">
        <v>0.60547826086956524</v>
      </c>
      <c r="K85" s="62">
        <v>0.81326086956521726</v>
      </c>
      <c r="L85" s="62">
        <v>0.85597826086956508</v>
      </c>
      <c r="M85" s="62">
        <v>0.89576086956521705</v>
      </c>
      <c r="N85" s="62">
        <v>0.89217391304347793</v>
      </c>
      <c r="O85" s="62">
        <v>0.73760869565217368</v>
      </c>
      <c r="P85" s="62">
        <v>0.71869565217391285</v>
      </c>
      <c r="Q85" s="62">
        <v>0</v>
      </c>
      <c r="R85" s="62">
        <v>0</v>
      </c>
      <c r="S85" s="61">
        <v>0.89576086956521705</v>
      </c>
      <c r="T85" s="7"/>
      <c r="U85" s="27"/>
      <c r="V85" s="27"/>
      <c r="W85" s="27"/>
      <c r="X85" s="27"/>
      <c r="Y85" s="27"/>
      <c r="Z85" s="27"/>
      <c r="AA85" s="27"/>
      <c r="AB85" s="27"/>
      <c r="AC85" s="27"/>
    </row>
    <row r="86" spans="2:29" ht="22" customHeight="1" thickBot="1" x14ac:dyDescent="0.35">
      <c r="B86" s="45" t="s">
        <v>5</v>
      </c>
      <c r="C86" s="46">
        <f>SUM(C88:C90)</f>
        <v>36.970418622354082</v>
      </c>
      <c r="D86" s="46">
        <f t="shared" ref="D86:R86" si="2">SUM(D88:D90)</f>
        <v>29.781726112451906</v>
      </c>
      <c r="E86" s="46">
        <f t="shared" si="2"/>
        <v>28.98480819992561</v>
      </c>
      <c r="F86" s="46">
        <f t="shared" si="2"/>
        <v>35.580330882153589</v>
      </c>
      <c r="G86" s="46">
        <f t="shared" si="2"/>
        <v>26.759188998859898</v>
      </c>
      <c r="H86" s="46">
        <f t="shared" si="2"/>
        <v>24.744301183941591</v>
      </c>
      <c r="I86" s="46">
        <f t="shared" si="2"/>
        <v>29.862855642206526</v>
      </c>
      <c r="J86" s="46">
        <f t="shared" si="2"/>
        <v>32.940642992517496</v>
      </c>
      <c r="K86" s="46">
        <f t="shared" si="2"/>
        <v>44.114952021124019</v>
      </c>
      <c r="L86" s="46">
        <f t="shared" si="2"/>
        <v>48.523674441839745</v>
      </c>
      <c r="M86" s="46">
        <f t="shared" si="2"/>
        <v>49.869397679693442</v>
      </c>
      <c r="N86" s="46">
        <f t="shared" si="2"/>
        <v>49.910065140178027</v>
      </c>
      <c r="O86" s="46">
        <f t="shared" si="2"/>
        <v>42.894928206586329</v>
      </c>
      <c r="P86" s="46">
        <f t="shared" si="2"/>
        <v>41.795058252571287</v>
      </c>
      <c r="Q86" s="46">
        <f t="shared" si="2"/>
        <v>34.471218323482951</v>
      </c>
      <c r="R86" s="46">
        <f t="shared" si="2"/>
        <v>0</v>
      </c>
      <c r="S86" s="47">
        <f>MAX(C86:R86)</f>
        <v>49.910065140178027</v>
      </c>
      <c r="T86" s="7"/>
      <c r="U86" s="27"/>
      <c r="V86" s="27"/>
      <c r="W86" s="27"/>
      <c r="X86" s="27"/>
      <c r="Y86" s="27"/>
      <c r="Z86" s="27"/>
      <c r="AA86" s="27"/>
      <c r="AB86" s="27"/>
      <c r="AC86" s="27"/>
    </row>
    <row r="87" spans="2:29" ht="6.75" customHeight="1" x14ac:dyDescent="0.3">
      <c r="B87" s="69"/>
      <c r="C87" s="70"/>
      <c r="D87" s="70"/>
      <c r="E87" s="70"/>
      <c r="F87" s="70"/>
      <c r="G87" s="70"/>
      <c r="H87" s="70"/>
      <c r="I87" s="70"/>
      <c r="J87" s="70"/>
      <c r="K87" s="70"/>
      <c r="L87" s="70"/>
      <c r="M87" s="70"/>
      <c r="N87" s="70"/>
      <c r="O87" s="70"/>
      <c r="P87" s="70"/>
      <c r="Q87" s="70"/>
      <c r="R87" s="70"/>
      <c r="S87" s="71"/>
      <c r="T87" s="48"/>
      <c r="U87" s="27"/>
      <c r="V87" s="27"/>
      <c r="W87" s="27"/>
      <c r="X87" s="27"/>
      <c r="Y87" s="27"/>
      <c r="Z87" s="27"/>
      <c r="AA87" s="27"/>
      <c r="AB87" s="27"/>
      <c r="AC87" s="27"/>
    </row>
    <row r="88" spans="2:29" ht="22" customHeight="1" x14ac:dyDescent="0.3">
      <c r="B88" s="58" t="s">
        <v>47</v>
      </c>
      <c r="C88" s="61">
        <v>23.52093503905423</v>
      </c>
      <c r="D88" s="61">
        <v>18.947419892571467</v>
      </c>
      <c r="E88" s="61">
        <v>18.440413070618526</v>
      </c>
      <c r="F88" s="61">
        <v>22.636547881585805</v>
      </c>
      <c r="G88" s="61">
        <v>17.02445278126746</v>
      </c>
      <c r="H88" s="61">
        <v>15.742561821639001</v>
      </c>
      <c r="I88" s="61">
        <v>18.999035277796064</v>
      </c>
      <c r="J88" s="61">
        <v>20.957153119797326</v>
      </c>
      <c r="K88" s="61">
        <v>28.066355735351468</v>
      </c>
      <c r="L88" s="61">
        <v>30.871227238758689</v>
      </c>
      <c r="M88" s="61">
        <v>31.727389274180261</v>
      </c>
      <c r="N88" s="61">
        <v>31.753262302723218</v>
      </c>
      <c r="O88" s="61">
        <v>27.290164879062676</v>
      </c>
      <c r="P88" s="61">
        <v>26.590417061650811</v>
      </c>
      <c r="Q88" s="61">
        <v>21.930919830414169</v>
      </c>
      <c r="R88" s="61">
        <v>0</v>
      </c>
      <c r="S88" s="61">
        <v>31.753262302723218</v>
      </c>
      <c r="T88" s="7"/>
      <c r="U88" s="27"/>
      <c r="V88" s="27"/>
      <c r="W88" s="27"/>
      <c r="X88" s="27"/>
      <c r="Y88" s="27"/>
      <c r="Z88" s="27"/>
      <c r="AA88" s="27"/>
      <c r="AB88" s="27"/>
      <c r="AC88" s="27"/>
    </row>
    <row r="89" spans="2:29" ht="22" customHeight="1" x14ac:dyDescent="0.3">
      <c r="B89" s="58" t="s">
        <v>48</v>
      </c>
      <c r="C89" s="61">
        <v>12.811891680122063</v>
      </c>
      <c r="D89" s="61">
        <v>10.320690520098331</v>
      </c>
      <c r="E89" s="61">
        <v>10.044523077215702</v>
      </c>
      <c r="F89" s="61">
        <v>12.330164552949482</v>
      </c>
      <c r="G89" s="61">
        <v>9.2732471980723545</v>
      </c>
      <c r="H89" s="61">
        <v>8.5749991015056981</v>
      </c>
      <c r="I89" s="61">
        <v>10.348805504618603</v>
      </c>
      <c r="J89" s="61">
        <v>11.415395486988762</v>
      </c>
      <c r="K89" s="61">
        <v>15.287789747305657</v>
      </c>
      <c r="L89" s="61">
        <v>16.815607830160214</v>
      </c>
      <c r="M89" s="61">
        <v>17.281960687316658</v>
      </c>
      <c r="N89" s="61">
        <v>17.296053768164789</v>
      </c>
      <c r="O89" s="61">
        <v>14.864997321861626</v>
      </c>
      <c r="P89" s="61">
        <v>14.483843544377994</v>
      </c>
      <c r="Q89" s="61">
        <v>11.945807802545815</v>
      </c>
      <c r="R89" s="61">
        <v>0</v>
      </c>
      <c r="S89" s="61">
        <v>17.296053768164789</v>
      </c>
      <c r="T89" s="7"/>
      <c r="U89" s="27"/>
      <c r="V89" s="27"/>
      <c r="W89" s="27"/>
      <c r="X89" s="27"/>
      <c r="Y89" s="27"/>
      <c r="Z89" s="27"/>
      <c r="AA89" s="27"/>
      <c r="AB89" s="27"/>
      <c r="AC89" s="27"/>
    </row>
    <row r="90" spans="2:29" ht="22" customHeight="1" thickBot="1" x14ac:dyDescent="0.35">
      <c r="B90" s="58" t="s">
        <v>49</v>
      </c>
      <c r="C90" s="61">
        <v>0.63759190317778669</v>
      </c>
      <c r="D90" s="61">
        <v>0.51361569978210608</v>
      </c>
      <c r="E90" s="61">
        <v>0.49987205209138502</v>
      </c>
      <c r="F90" s="61">
        <v>0.6136184476183022</v>
      </c>
      <c r="G90" s="61">
        <v>0.4614890195200822</v>
      </c>
      <c r="H90" s="61">
        <v>0.42674026079689276</v>
      </c>
      <c r="I90" s="61">
        <v>0.51501485979185757</v>
      </c>
      <c r="J90" s="61">
        <v>0.56809438573140814</v>
      </c>
      <c r="K90" s="61">
        <v>0.76080653846689417</v>
      </c>
      <c r="L90" s="61">
        <v>0.83683937292084531</v>
      </c>
      <c r="M90" s="61">
        <v>0.86004771819651671</v>
      </c>
      <c r="N90" s="61">
        <v>0.86074906929001227</v>
      </c>
      <c r="O90" s="61">
        <v>0.7397660056620271</v>
      </c>
      <c r="P90" s="61">
        <v>0.7207976465424879</v>
      </c>
      <c r="Q90" s="61">
        <v>0.59449069052296843</v>
      </c>
      <c r="R90" s="61">
        <v>0</v>
      </c>
      <c r="S90" s="61">
        <v>0.86074906929001227</v>
      </c>
      <c r="T90" s="7"/>
      <c r="U90" s="27"/>
      <c r="V90" s="27"/>
      <c r="W90" s="27"/>
      <c r="X90" s="27"/>
      <c r="Y90" s="27"/>
      <c r="Z90" s="27"/>
      <c r="AA90" s="27"/>
      <c r="AB90" s="27"/>
      <c r="AC90" s="27"/>
    </row>
    <row r="91" spans="2:29" ht="22" customHeight="1" thickBot="1" x14ac:dyDescent="0.35">
      <c r="B91" s="45" t="s">
        <v>6</v>
      </c>
      <c r="C91" s="46">
        <f>SUM(C93)</f>
        <v>20.90733333333333</v>
      </c>
      <c r="D91" s="46">
        <f t="shared" ref="D91:R91" si="3">SUM(D93)</f>
        <v>15.686</v>
      </c>
      <c r="E91" s="46">
        <f t="shared" si="3"/>
        <v>22.027133333333328</v>
      </c>
      <c r="F91" s="46">
        <f t="shared" si="3"/>
        <v>29.3568</v>
      </c>
      <c r="G91" s="46">
        <f t="shared" si="3"/>
        <v>21.162533333333332</v>
      </c>
      <c r="H91" s="46">
        <f t="shared" si="3"/>
        <v>16.866666666666664</v>
      </c>
      <c r="I91" s="46">
        <f t="shared" si="3"/>
        <v>19.799999999999997</v>
      </c>
      <c r="J91" s="46">
        <f t="shared" si="3"/>
        <v>22.586666666666666</v>
      </c>
      <c r="K91" s="46">
        <f t="shared" si="3"/>
        <v>28.379999999999995</v>
      </c>
      <c r="L91" s="46">
        <f t="shared" si="3"/>
        <v>33.879999999999995</v>
      </c>
      <c r="M91" s="46">
        <f t="shared" si="3"/>
        <v>36.079999999999991</v>
      </c>
      <c r="N91" s="46">
        <f t="shared" si="3"/>
        <v>36.666666666666657</v>
      </c>
      <c r="O91" s="46">
        <f t="shared" si="3"/>
        <v>35.749999999999993</v>
      </c>
      <c r="P91" s="49">
        <f t="shared" si="3"/>
        <v>34.833333333333329</v>
      </c>
      <c r="Q91" s="49">
        <f t="shared" si="3"/>
        <v>33.916666666666657</v>
      </c>
      <c r="R91" s="49">
        <f t="shared" si="3"/>
        <v>32.999999999999993</v>
      </c>
      <c r="S91" s="47">
        <f>MAX(C91:R91)</f>
        <v>36.666666666666657</v>
      </c>
      <c r="T91" s="7"/>
      <c r="U91" s="27"/>
      <c r="V91" s="27"/>
      <c r="W91" s="27"/>
      <c r="X91" s="27"/>
      <c r="Y91" s="27"/>
      <c r="Z91" s="27"/>
      <c r="AA91" s="27"/>
      <c r="AB91" s="27"/>
      <c r="AC91" s="27"/>
    </row>
    <row r="92" spans="2:29" ht="6" customHeight="1" x14ac:dyDescent="0.3">
      <c r="B92" s="69"/>
      <c r="C92" s="70"/>
      <c r="D92" s="70"/>
      <c r="E92" s="70"/>
      <c r="F92" s="70"/>
      <c r="G92" s="70"/>
      <c r="H92" s="70"/>
      <c r="I92" s="70"/>
      <c r="J92" s="70"/>
      <c r="K92" s="70"/>
      <c r="L92" s="70"/>
      <c r="M92" s="70"/>
      <c r="N92" s="70"/>
      <c r="O92" s="70"/>
      <c r="P92" s="70"/>
      <c r="Q92" s="70"/>
      <c r="R92" s="70"/>
      <c r="S92" s="71"/>
      <c r="T92" s="48"/>
      <c r="U92" s="27"/>
      <c r="V92" s="27"/>
      <c r="W92" s="27"/>
      <c r="X92" s="27"/>
      <c r="Y92" s="27"/>
      <c r="Z92" s="27"/>
      <c r="AA92" s="27"/>
      <c r="AB92" s="27"/>
      <c r="AC92" s="27"/>
    </row>
    <row r="93" spans="2:29" ht="22" customHeight="1" thickBot="1" x14ac:dyDescent="0.35">
      <c r="B93" s="58" t="s">
        <v>50</v>
      </c>
      <c r="C93" s="61">
        <v>20.90733333333333</v>
      </c>
      <c r="D93" s="61">
        <v>15.686</v>
      </c>
      <c r="E93" s="61">
        <v>22.027133333333328</v>
      </c>
      <c r="F93" s="61">
        <v>29.3568</v>
      </c>
      <c r="G93" s="61">
        <v>21.162533333333332</v>
      </c>
      <c r="H93" s="61">
        <v>16.866666666666664</v>
      </c>
      <c r="I93" s="61">
        <v>19.799999999999997</v>
      </c>
      <c r="J93" s="61">
        <v>22.586666666666666</v>
      </c>
      <c r="K93" s="61">
        <v>28.379999999999995</v>
      </c>
      <c r="L93" s="61">
        <v>33.879999999999995</v>
      </c>
      <c r="M93" s="61">
        <v>36.079999999999991</v>
      </c>
      <c r="N93" s="61">
        <v>36.666666666666657</v>
      </c>
      <c r="O93" s="61">
        <v>35.749999999999993</v>
      </c>
      <c r="P93" s="61">
        <v>34.833333333333329</v>
      </c>
      <c r="Q93" s="61">
        <v>33.916666666666657</v>
      </c>
      <c r="R93" s="61">
        <v>32.999999999999993</v>
      </c>
      <c r="S93" s="61">
        <v>36.666666666666657</v>
      </c>
      <c r="T93" s="7"/>
      <c r="U93" s="27"/>
      <c r="V93" s="27"/>
      <c r="W93" s="27"/>
      <c r="X93" s="27"/>
      <c r="Y93" s="27"/>
      <c r="Z93" s="27"/>
      <c r="AA93" s="27"/>
      <c r="AB93" s="27"/>
      <c r="AC93" s="27"/>
    </row>
    <row r="94" spans="2:29" ht="22" customHeight="1" thickBot="1" x14ac:dyDescent="0.35">
      <c r="B94" s="45" t="s">
        <v>51</v>
      </c>
      <c r="C94" s="46">
        <f>SUM(C96:C98)</f>
        <v>81.947623321611772</v>
      </c>
      <c r="D94" s="46">
        <f t="shared" ref="D94:R94" si="4">SUM(D96:D98)</f>
        <v>62.59887892623123</v>
      </c>
      <c r="E94" s="46">
        <f t="shared" si="4"/>
        <v>64.046165007005712</v>
      </c>
      <c r="F94" s="46">
        <f t="shared" si="4"/>
        <v>78.669718388747313</v>
      </c>
      <c r="G94" s="46">
        <f t="shared" si="4"/>
        <v>47.181344127417994</v>
      </c>
      <c r="H94" s="46">
        <f t="shared" si="4"/>
        <v>54.847544289154769</v>
      </c>
      <c r="I94" s="46">
        <f t="shared" si="4"/>
        <v>61.952403231138526</v>
      </c>
      <c r="J94" s="46">
        <f t="shared" si="4"/>
        <v>67.606789240329732</v>
      </c>
      <c r="K94" s="46">
        <f t="shared" si="4"/>
        <v>84.21757248762043</v>
      </c>
      <c r="L94" s="46">
        <f t="shared" si="4"/>
        <v>102.22146533137857</v>
      </c>
      <c r="M94" s="46">
        <f t="shared" si="4"/>
        <v>108.6912301926198</v>
      </c>
      <c r="N94" s="46">
        <f t="shared" si="4"/>
        <v>110.62929148417592</v>
      </c>
      <c r="O94" s="46">
        <f t="shared" si="4"/>
        <v>108.18315492802581</v>
      </c>
      <c r="P94" s="46">
        <f t="shared" si="4"/>
        <v>105.40922787858926</v>
      </c>
      <c r="Q94" s="46">
        <f t="shared" si="4"/>
        <v>100.05804807568799</v>
      </c>
      <c r="R94" s="46">
        <f t="shared" si="4"/>
        <v>0</v>
      </c>
      <c r="S94" s="47">
        <f>MAX(C94:R94)</f>
        <v>110.62929148417592</v>
      </c>
      <c r="T94" s="7"/>
      <c r="U94" s="27"/>
      <c r="V94" s="27"/>
      <c r="W94" s="27"/>
      <c r="X94" s="27"/>
      <c r="Y94" s="27"/>
      <c r="Z94" s="27"/>
      <c r="AA94" s="27"/>
      <c r="AB94" s="27"/>
      <c r="AC94" s="27"/>
    </row>
    <row r="95" spans="2:29" ht="7.5" customHeight="1" x14ac:dyDescent="0.3">
      <c r="B95" s="69"/>
      <c r="C95" s="70"/>
      <c r="D95" s="70"/>
      <c r="E95" s="70"/>
      <c r="F95" s="70"/>
      <c r="G95" s="70"/>
      <c r="H95" s="70"/>
      <c r="I95" s="70"/>
      <c r="J95" s="70"/>
      <c r="K95" s="70"/>
      <c r="L95" s="70"/>
      <c r="M95" s="70"/>
      <c r="N95" s="70"/>
      <c r="O95" s="70"/>
      <c r="P95" s="70"/>
      <c r="Q95" s="70"/>
      <c r="R95" s="70"/>
      <c r="S95" s="71"/>
      <c r="T95" s="7"/>
      <c r="U95" s="27"/>
      <c r="V95" s="27"/>
      <c r="W95" s="27"/>
      <c r="X95" s="27"/>
      <c r="Y95" s="27"/>
      <c r="Z95" s="27"/>
      <c r="AA95" s="27"/>
      <c r="AB95" s="27"/>
      <c r="AC95" s="27"/>
    </row>
    <row r="96" spans="2:29" ht="22" customHeight="1" x14ac:dyDescent="0.3">
      <c r="B96" s="58" t="s">
        <v>52</v>
      </c>
      <c r="C96" s="61">
        <v>25.157041571197595</v>
      </c>
      <c r="D96" s="61">
        <v>19.217184533553723</v>
      </c>
      <c r="E96" s="61">
        <v>19.66148583996949</v>
      </c>
      <c r="F96" s="61">
        <v>24.150759908349695</v>
      </c>
      <c r="G96" s="61">
        <v>14.484166684617021</v>
      </c>
      <c r="H96" s="61">
        <v>16.837607923602555</v>
      </c>
      <c r="I96" s="61">
        <v>19.018723427825389</v>
      </c>
      <c r="J96" s="61">
        <v>20.754559296238021</v>
      </c>
      <c r="K96" s="61">
        <v>25.853891622719772</v>
      </c>
      <c r="L96" s="61">
        <v>31.380893655911894</v>
      </c>
      <c r="M96" s="61">
        <v>33.367042087957941</v>
      </c>
      <c r="N96" s="61">
        <v>33.962006121116765</v>
      </c>
      <c r="O96" s="61">
        <v>33.211068430216514</v>
      </c>
      <c r="P96" s="61">
        <v>32.359502573031477</v>
      </c>
      <c r="Q96" s="61">
        <v>30.716747758432273</v>
      </c>
      <c r="R96" s="61">
        <v>0</v>
      </c>
      <c r="S96" s="61">
        <v>33.962006121116765</v>
      </c>
      <c r="T96" s="7"/>
      <c r="U96" s="27"/>
      <c r="V96" s="27"/>
      <c r="W96" s="27"/>
      <c r="X96" s="27"/>
      <c r="Y96" s="27"/>
      <c r="Z96" s="27"/>
      <c r="AA96" s="27"/>
      <c r="AB96" s="27"/>
      <c r="AC96" s="27"/>
    </row>
    <row r="97" spans="2:29" ht="22" customHeight="1" x14ac:dyDescent="0.3">
      <c r="B97" s="58" t="s">
        <v>53</v>
      </c>
      <c r="C97" s="61">
        <v>38.452472867892695</v>
      </c>
      <c r="D97" s="61">
        <v>29.373416774084706</v>
      </c>
      <c r="E97" s="61">
        <v>30.052530169901551</v>
      </c>
      <c r="F97" s="61">
        <v>36.914373953176991</v>
      </c>
      <c r="G97" s="61">
        <v>22.139011253689226</v>
      </c>
      <c r="H97" s="61">
        <v>25.736240090480589</v>
      </c>
      <c r="I97" s="61">
        <v>29.07006948812689</v>
      </c>
      <c r="J97" s="61">
        <v>31.723290116011484</v>
      </c>
      <c r="K97" s="61">
        <v>39.517606366333325</v>
      </c>
      <c r="L97" s="61">
        <v>47.965614655409368</v>
      </c>
      <c r="M97" s="61">
        <v>51.001437388329492</v>
      </c>
      <c r="N97" s="61">
        <v>51.910838371655153</v>
      </c>
      <c r="O97" s="61">
        <v>50.76303205654856</v>
      </c>
      <c r="P97" s="61">
        <v>49.461415849970393</v>
      </c>
      <c r="Q97" s="61">
        <v>46.95046937169699</v>
      </c>
      <c r="R97" s="61">
        <v>0</v>
      </c>
      <c r="S97" s="61">
        <v>51.910838371655153</v>
      </c>
      <c r="T97" s="7"/>
      <c r="U97" s="27"/>
      <c r="V97" s="27"/>
      <c r="W97" s="27"/>
      <c r="X97" s="27"/>
      <c r="Y97" s="27"/>
      <c r="Z97" s="27"/>
      <c r="AA97" s="27"/>
      <c r="AB97" s="27"/>
      <c r="AC97" s="27"/>
    </row>
    <row r="98" spans="2:29" ht="21.75" customHeight="1" thickBot="1" x14ac:dyDescent="0.35">
      <c r="B98" s="58" t="s">
        <v>54</v>
      </c>
      <c r="C98" s="61">
        <v>18.338108882521478</v>
      </c>
      <c r="D98" s="61">
        <v>14.008277618592802</v>
      </c>
      <c r="E98" s="61">
        <v>14.33214899713467</v>
      </c>
      <c r="F98" s="61">
        <v>17.60458452722062</v>
      </c>
      <c r="G98" s="61">
        <v>10.558166189111747</v>
      </c>
      <c r="H98" s="61">
        <v>12.273696275071629</v>
      </c>
      <c r="I98" s="61">
        <v>13.863610315186245</v>
      </c>
      <c r="J98" s="61">
        <v>15.128939828080226</v>
      </c>
      <c r="K98" s="61">
        <v>18.846074498567326</v>
      </c>
      <c r="L98" s="61">
        <v>22.874957020057302</v>
      </c>
      <c r="M98" s="61">
        <v>24.322750716332372</v>
      </c>
      <c r="N98" s="61">
        <v>24.756446991404005</v>
      </c>
      <c r="O98" s="61">
        <v>24.209054441260736</v>
      </c>
      <c r="P98" s="61">
        <v>23.588309455587385</v>
      </c>
      <c r="Q98" s="61">
        <v>22.390830945558733</v>
      </c>
      <c r="R98" s="61">
        <v>0</v>
      </c>
      <c r="S98" s="61">
        <v>24.756446991404005</v>
      </c>
      <c r="T98" s="7"/>
      <c r="U98" s="27"/>
      <c r="V98" s="27"/>
      <c r="W98" s="27"/>
      <c r="X98" s="27"/>
      <c r="Y98" s="27"/>
      <c r="Z98" s="27"/>
      <c r="AA98" s="27"/>
      <c r="AB98" s="27"/>
      <c r="AC98" s="27"/>
    </row>
    <row r="99" spans="2:29" ht="21.75" customHeight="1" thickBot="1" x14ac:dyDescent="0.35">
      <c r="B99" s="45" t="s">
        <v>8</v>
      </c>
      <c r="C99" s="46">
        <f>SUM(C101:C111)</f>
        <v>352.89626525955191</v>
      </c>
      <c r="D99" s="46">
        <f t="shared" ref="D99:R99" si="5">SUM(D101:D111)</f>
        <v>269.57353596215785</v>
      </c>
      <c r="E99" s="46">
        <f t="shared" si="5"/>
        <v>275.80607611360296</v>
      </c>
      <c r="F99" s="46">
        <f t="shared" si="5"/>
        <v>338.78041464916993</v>
      </c>
      <c r="G99" s="46">
        <f t="shared" si="5"/>
        <v>203.18002472318716</v>
      </c>
      <c r="H99" s="46">
        <f t="shared" si="5"/>
        <v>236.19347033821819</v>
      </c>
      <c r="I99" s="46">
        <f t="shared" si="5"/>
        <v>266.78957653622138</v>
      </c>
      <c r="J99" s="46">
        <f t="shared" si="5"/>
        <v>291.13941883913049</v>
      </c>
      <c r="K99" s="46">
        <f t="shared" si="5"/>
        <v>362.67149180724152</v>
      </c>
      <c r="L99" s="46">
        <f t="shared" si="5"/>
        <v>440.20280128476531</v>
      </c>
      <c r="M99" s="46">
        <f t="shared" si="5"/>
        <v>468.06396142700686</v>
      </c>
      <c r="N99" s="46">
        <f t="shared" si="5"/>
        <v>476.40995810039533</v>
      </c>
      <c r="O99" s="46">
        <f t="shared" si="5"/>
        <v>465.87600458239768</v>
      </c>
      <c r="P99" s="46">
        <f t="shared" si="5"/>
        <v>453.93046600336186</v>
      </c>
      <c r="Q99" s="46">
        <f t="shared" si="5"/>
        <v>430.8863398819131</v>
      </c>
      <c r="R99" s="46">
        <f t="shared" si="5"/>
        <v>0</v>
      </c>
      <c r="S99" s="47">
        <f>MAX(C99:R99)</f>
        <v>476.40995810039533</v>
      </c>
      <c r="T99" s="7"/>
      <c r="U99" s="27"/>
      <c r="V99" s="27"/>
      <c r="W99" s="27"/>
      <c r="X99" s="27"/>
      <c r="Y99" s="27"/>
      <c r="Z99" s="27"/>
      <c r="AA99" s="27"/>
      <c r="AB99" s="27"/>
      <c r="AC99" s="27"/>
    </row>
    <row r="100" spans="2:29" ht="8.25" customHeight="1" x14ac:dyDescent="0.3">
      <c r="B100" s="69"/>
      <c r="C100" s="70"/>
      <c r="D100" s="70"/>
      <c r="E100" s="70"/>
      <c r="F100" s="70"/>
      <c r="G100" s="70"/>
      <c r="H100" s="70"/>
      <c r="I100" s="70"/>
      <c r="J100" s="70"/>
      <c r="K100" s="70"/>
      <c r="L100" s="70"/>
      <c r="M100" s="70"/>
      <c r="N100" s="70"/>
      <c r="O100" s="70"/>
      <c r="P100" s="70"/>
      <c r="Q100" s="70"/>
      <c r="R100" s="70"/>
      <c r="S100" s="71"/>
      <c r="T100" s="7"/>
      <c r="U100" s="27"/>
      <c r="V100" s="27"/>
      <c r="W100" s="27"/>
      <c r="X100" s="27"/>
      <c r="Y100" s="27"/>
      <c r="Z100" s="27"/>
      <c r="AA100" s="27"/>
      <c r="AB100" s="27"/>
      <c r="AC100" s="27"/>
    </row>
    <row r="101" spans="2:29" ht="22" customHeight="1" x14ac:dyDescent="0.3">
      <c r="B101" s="58" t="s">
        <v>55</v>
      </c>
      <c r="C101" s="61">
        <v>31.885401776598453</v>
      </c>
      <c r="D101" s="61">
        <v>24.356904134901605</v>
      </c>
      <c r="E101" s="61">
        <v>24.920035758500532</v>
      </c>
      <c r="F101" s="61">
        <v>30.609985705534516</v>
      </c>
      <c r="G101" s="61">
        <v>18.358020072876567</v>
      </c>
      <c r="H101" s="61">
        <v>21.340899409077352</v>
      </c>
      <c r="I101" s="61">
        <v>24.105363743108441</v>
      </c>
      <c r="J101" s="61">
        <v>26.30545646569373</v>
      </c>
      <c r="K101" s="61">
        <v>32.768627405810236</v>
      </c>
      <c r="L101" s="61">
        <v>39.773850176128924</v>
      </c>
      <c r="M101" s="61">
        <v>42.291202646391369</v>
      </c>
      <c r="N101" s="61">
        <v>43.045292398407923</v>
      </c>
      <c r="O101" s="61">
        <v>42.093513155376463</v>
      </c>
      <c r="P101" s="61">
        <v>41.014192305238602</v>
      </c>
      <c r="Q101" s="61">
        <v>38.932075569226718</v>
      </c>
      <c r="R101" s="61">
        <v>0</v>
      </c>
      <c r="S101" s="61">
        <v>43.045292398407923</v>
      </c>
      <c r="T101" s="7"/>
      <c r="U101" s="27"/>
      <c r="V101" s="27"/>
      <c r="W101" s="27"/>
      <c r="X101" s="27"/>
      <c r="Y101" s="27"/>
      <c r="Z101" s="27"/>
      <c r="AA101" s="27"/>
      <c r="AB101" s="27"/>
      <c r="AC101" s="27"/>
    </row>
    <row r="102" spans="2:29" ht="22" customHeight="1" x14ac:dyDescent="0.3">
      <c r="B102" s="58" t="s">
        <v>56</v>
      </c>
      <c r="C102" s="61">
        <v>31.885401776598453</v>
      </c>
      <c r="D102" s="61">
        <v>24.356904134901605</v>
      </c>
      <c r="E102" s="61">
        <v>24.920035758500532</v>
      </c>
      <c r="F102" s="61">
        <v>30.609985705534516</v>
      </c>
      <c r="G102" s="61">
        <v>18.358020072876567</v>
      </c>
      <c r="H102" s="61">
        <v>21.340899409077352</v>
      </c>
      <c r="I102" s="61">
        <v>24.105363743108441</v>
      </c>
      <c r="J102" s="61">
        <v>26.30545646569373</v>
      </c>
      <c r="K102" s="61">
        <v>32.768627405810236</v>
      </c>
      <c r="L102" s="61">
        <v>39.773850176128924</v>
      </c>
      <c r="M102" s="61">
        <v>42.291202646391369</v>
      </c>
      <c r="N102" s="61">
        <v>43.045292398407923</v>
      </c>
      <c r="O102" s="61">
        <v>42.093513155376463</v>
      </c>
      <c r="P102" s="61">
        <v>41.014192305238602</v>
      </c>
      <c r="Q102" s="61">
        <v>38.932075569226718</v>
      </c>
      <c r="R102" s="61">
        <v>0</v>
      </c>
      <c r="S102" s="61">
        <v>43.045292398407923</v>
      </c>
      <c r="T102" s="7"/>
      <c r="U102" s="27"/>
      <c r="V102" s="27"/>
      <c r="W102" s="27"/>
      <c r="X102" s="27"/>
      <c r="Y102" s="27"/>
      <c r="Z102" s="27"/>
      <c r="AA102" s="27"/>
      <c r="AB102" s="27"/>
      <c r="AC102" s="27"/>
    </row>
    <row r="103" spans="2:29" ht="22" customHeight="1" x14ac:dyDescent="0.3">
      <c r="B103" s="58" t="s">
        <v>57</v>
      </c>
      <c r="C103" s="61">
        <v>31.885401776598453</v>
      </c>
      <c r="D103" s="61">
        <v>24.356904134901605</v>
      </c>
      <c r="E103" s="61">
        <v>24.920035758500532</v>
      </c>
      <c r="F103" s="61">
        <v>30.609985705534516</v>
      </c>
      <c r="G103" s="61">
        <v>18.358020072876567</v>
      </c>
      <c r="H103" s="61">
        <v>21.340899409077352</v>
      </c>
      <c r="I103" s="61">
        <v>24.105363743108441</v>
      </c>
      <c r="J103" s="61">
        <v>26.30545646569373</v>
      </c>
      <c r="K103" s="61">
        <v>32.768627405810236</v>
      </c>
      <c r="L103" s="61">
        <v>39.773850176128924</v>
      </c>
      <c r="M103" s="61">
        <v>42.291202646391369</v>
      </c>
      <c r="N103" s="61">
        <v>43.045292398407923</v>
      </c>
      <c r="O103" s="61">
        <v>42.093513155376463</v>
      </c>
      <c r="P103" s="61">
        <v>41.014192305238602</v>
      </c>
      <c r="Q103" s="61">
        <v>38.932075569226718</v>
      </c>
      <c r="R103" s="61">
        <v>0</v>
      </c>
      <c r="S103" s="61">
        <v>43.045292398407923</v>
      </c>
      <c r="T103" s="7"/>
      <c r="U103" s="27"/>
      <c r="V103" s="27"/>
      <c r="W103" s="27"/>
      <c r="X103" s="27"/>
      <c r="Y103" s="27"/>
      <c r="Z103" s="27"/>
      <c r="AA103" s="27"/>
      <c r="AB103" s="27"/>
      <c r="AC103" s="27"/>
    </row>
    <row r="104" spans="2:29" ht="22" customHeight="1" x14ac:dyDescent="0.3">
      <c r="B104" s="58" t="s">
        <v>58</v>
      </c>
      <c r="C104" s="61">
        <v>31.885401776598453</v>
      </c>
      <c r="D104" s="61">
        <v>24.356904134901605</v>
      </c>
      <c r="E104" s="61">
        <v>24.920035758500532</v>
      </c>
      <c r="F104" s="61">
        <v>30.609985705534516</v>
      </c>
      <c r="G104" s="61">
        <v>18.358020072876567</v>
      </c>
      <c r="H104" s="61">
        <v>21.340899409077352</v>
      </c>
      <c r="I104" s="61">
        <v>24.105363743108441</v>
      </c>
      <c r="J104" s="61">
        <v>26.30545646569373</v>
      </c>
      <c r="K104" s="61">
        <v>32.768627405810236</v>
      </c>
      <c r="L104" s="61">
        <v>39.773850176128924</v>
      </c>
      <c r="M104" s="61">
        <v>42.291202646391369</v>
      </c>
      <c r="N104" s="61">
        <v>43.045292398407923</v>
      </c>
      <c r="O104" s="61">
        <v>42.093513155376463</v>
      </c>
      <c r="P104" s="61">
        <v>41.014192305238602</v>
      </c>
      <c r="Q104" s="61">
        <v>38.932075569226718</v>
      </c>
      <c r="R104" s="61">
        <v>0</v>
      </c>
      <c r="S104" s="61">
        <v>43.045292398407923</v>
      </c>
      <c r="T104" s="7"/>
      <c r="U104" s="27"/>
      <c r="V104" s="27"/>
      <c r="W104" s="27"/>
      <c r="X104" s="27"/>
      <c r="Y104" s="27"/>
      <c r="Z104" s="27"/>
      <c r="AA104" s="27"/>
      <c r="AB104" s="27"/>
      <c r="AC104" s="27"/>
    </row>
    <row r="105" spans="2:29" ht="22" customHeight="1" x14ac:dyDescent="0.3">
      <c r="B105" s="58" t="s">
        <v>59</v>
      </c>
      <c r="C105" s="61">
        <v>31.885401776598453</v>
      </c>
      <c r="D105" s="61">
        <v>24.356904134901605</v>
      </c>
      <c r="E105" s="61">
        <v>24.920035758500532</v>
      </c>
      <c r="F105" s="61">
        <v>30.609985705534516</v>
      </c>
      <c r="G105" s="61">
        <v>18.358020072876567</v>
      </c>
      <c r="H105" s="61">
        <v>21.340899409077352</v>
      </c>
      <c r="I105" s="61">
        <v>24.105363743108441</v>
      </c>
      <c r="J105" s="61">
        <v>26.30545646569373</v>
      </c>
      <c r="K105" s="61">
        <v>32.768627405810236</v>
      </c>
      <c r="L105" s="61">
        <v>39.773850176128924</v>
      </c>
      <c r="M105" s="61">
        <v>42.291202646391369</v>
      </c>
      <c r="N105" s="61">
        <v>43.045292398407923</v>
      </c>
      <c r="O105" s="61">
        <v>42.093513155376463</v>
      </c>
      <c r="P105" s="61">
        <v>41.014192305238602</v>
      </c>
      <c r="Q105" s="61">
        <v>38.932075569226718</v>
      </c>
      <c r="R105" s="61">
        <v>0</v>
      </c>
      <c r="S105" s="61">
        <v>43.045292398407923</v>
      </c>
      <c r="T105" s="7"/>
      <c r="U105" s="27"/>
      <c r="V105" s="27"/>
      <c r="W105" s="27"/>
      <c r="X105" s="27"/>
      <c r="Y105" s="27"/>
      <c r="Z105" s="27"/>
      <c r="AA105" s="27"/>
      <c r="AB105" s="27"/>
      <c r="AC105" s="27"/>
    </row>
    <row r="106" spans="2:29" ht="22" customHeight="1" x14ac:dyDescent="0.3">
      <c r="B106" s="58" t="s">
        <v>60</v>
      </c>
      <c r="C106" s="61">
        <v>31.885401776598453</v>
      </c>
      <c r="D106" s="61">
        <v>24.356904134901605</v>
      </c>
      <c r="E106" s="61">
        <v>24.920035758500532</v>
      </c>
      <c r="F106" s="61">
        <v>30.609985705534516</v>
      </c>
      <c r="G106" s="61">
        <v>18.358020072876567</v>
      </c>
      <c r="H106" s="61">
        <v>21.340899409077352</v>
      </c>
      <c r="I106" s="61">
        <v>24.105363743108441</v>
      </c>
      <c r="J106" s="61">
        <v>26.30545646569373</v>
      </c>
      <c r="K106" s="61">
        <v>32.768627405810236</v>
      </c>
      <c r="L106" s="61">
        <v>39.773850176128924</v>
      </c>
      <c r="M106" s="61">
        <v>42.291202646391369</v>
      </c>
      <c r="N106" s="61">
        <v>43.045292398407923</v>
      </c>
      <c r="O106" s="61">
        <v>42.093513155376463</v>
      </c>
      <c r="P106" s="61">
        <v>41.014192305238602</v>
      </c>
      <c r="Q106" s="61">
        <v>38.932075569226718</v>
      </c>
      <c r="R106" s="61">
        <v>0</v>
      </c>
      <c r="S106" s="61">
        <v>43.045292398407923</v>
      </c>
      <c r="T106" s="7"/>
      <c r="U106" s="27"/>
      <c r="V106" s="27"/>
      <c r="W106" s="27"/>
      <c r="X106" s="27"/>
      <c r="Y106" s="27"/>
      <c r="Z106" s="27"/>
      <c r="AA106" s="27"/>
      <c r="AB106" s="27"/>
      <c r="AC106" s="27"/>
    </row>
    <row r="107" spans="2:29" ht="22" customHeight="1" x14ac:dyDescent="0.3">
      <c r="B107" s="58" t="s">
        <v>61</v>
      </c>
      <c r="C107" s="61">
        <v>16.011493556641405</v>
      </c>
      <c r="D107" s="61">
        <v>12.23100202243441</v>
      </c>
      <c r="E107" s="61">
        <v>12.513782789193096</v>
      </c>
      <c r="F107" s="61">
        <v>15.371033814375748</v>
      </c>
      <c r="G107" s="61">
        <v>9.2186174152362916</v>
      </c>
      <c r="H107" s="61">
        <v>10.716492637460094</v>
      </c>
      <c r="I107" s="61">
        <v>12.104689128820906</v>
      </c>
      <c r="J107" s="61">
        <v>13.209482184229163</v>
      </c>
      <c r="K107" s="61">
        <v>16.455011928160371</v>
      </c>
      <c r="L107" s="61">
        <v>19.972737062554494</v>
      </c>
      <c r="M107" s="61">
        <v>21.236844478851332</v>
      </c>
      <c r="N107" s="61">
        <v>21.615516301465902</v>
      </c>
      <c r="O107" s="61">
        <v>21.137573218800156</v>
      </c>
      <c r="P107" s="61">
        <v>20.595584161907844</v>
      </c>
      <c r="Q107" s="61">
        <v>19.550033632659158</v>
      </c>
      <c r="R107" s="61">
        <v>0</v>
      </c>
      <c r="S107" s="61">
        <v>21.615516301465902</v>
      </c>
      <c r="T107" s="7"/>
      <c r="U107" s="27"/>
      <c r="V107" s="27"/>
      <c r="W107" s="27"/>
      <c r="X107" s="27"/>
      <c r="Y107" s="27"/>
      <c r="Z107" s="27"/>
      <c r="AA107" s="27"/>
      <c r="AB107" s="27"/>
      <c r="AC107" s="27"/>
    </row>
    <row r="108" spans="2:29" ht="22" customHeight="1" x14ac:dyDescent="0.3">
      <c r="B108" s="58" t="s">
        <v>62</v>
      </c>
      <c r="C108" s="61">
        <v>31.885401776598453</v>
      </c>
      <c r="D108" s="61">
        <v>24.356904134901605</v>
      </c>
      <c r="E108" s="61">
        <v>24.920035758500532</v>
      </c>
      <c r="F108" s="61">
        <v>30.609985705534516</v>
      </c>
      <c r="G108" s="61">
        <v>18.358020072876567</v>
      </c>
      <c r="H108" s="61">
        <v>21.340899409077352</v>
      </c>
      <c r="I108" s="61">
        <v>24.105363743108441</v>
      </c>
      <c r="J108" s="61">
        <v>26.30545646569373</v>
      </c>
      <c r="K108" s="61">
        <v>32.768627405810236</v>
      </c>
      <c r="L108" s="61">
        <v>39.773850176128924</v>
      </c>
      <c r="M108" s="61">
        <v>42.291202646391369</v>
      </c>
      <c r="N108" s="61">
        <v>43.045292398407923</v>
      </c>
      <c r="O108" s="61">
        <v>42.093513155376463</v>
      </c>
      <c r="P108" s="61">
        <v>41.014192305238602</v>
      </c>
      <c r="Q108" s="61">
        <v>38.932075569226718</v>
      </c>
      <c r="R108" s="61">
        <v>0</v>
      </c>
      <c r="S108" s="61">
        <v>43.045292398407923</v>
      </c>
      <c r="T108" s="7"/>
      <c r="U108" s="27"/>
      <c r="V108" s="27"/>
      <c r="W108" s="27"/>
      <c r="X108" s="27"/>
      <c r="Y108" s="27"/>
      <c r="Z108" s="27"/>
      <c r="AA108" s="27"/>
      <c r="AB108" s="27"/>
      <c r="AC108" s="27"/>
    </row>
    <row r="109" spans="2:29" ht="22" customHeight="1" x14ac:dyDescent="0.3">
      <c r="B109" s="58" t="s">
        <v>63</v>
      </c>
      <c r="C109" s="61">
        <v>49.640985040155783</v>
      </c>
      <c r="D109" s="61">
        <v>37.920196905674572</v>
      </c>
      <c r="E109" s="61">
        <v>38.796911858133775</v>
      </c>
      <c r="F109" s="61">
        <v>47.655345638549555</v>
      </c>
      <c r="G109" s="61">
        <v>28.580797136869702</v>
      </c>
      <c r="H109" s="61">
        <v>33.224711287376273</v>
      </c>
      <c r="I109" s="61">
        <v>37.528584690357789</v>
      </c>
      <c r="J109" s="61">
        <v>40.953812658128534</v>
      </c>
      <c r="K109" s="61">
        <v>51.016040325768103</v>
      </c>
      <c r="L109" s="61">
        <v>61.922164739090341</v>
      </c>
      <c r="M109" s="61">
        <v>65.841320508010639</v>
      </c>
      <c r="N109" s="61">
        <v>67.015329804210324</v>
      </c>
      <c r="O109" s="61">
        <v>65.533546400761679</v>
      </c>
      <c r="P109" s="61">
        <v>63.853199057152402</v>
      </c>
      <c r="Q109" s="61">
        <v>60.61164273403022</v>
      </c>
      <c r="R109" s="61">
        <v>0</v>
      </c>
      <c r="S109" s="61">
        <v>67.015329804210324</v>
      </c>
      <c r="T109" s="7"/>
      <c r="U109" s="27"/>
      <c r="V109" s="27"/>
      <c r="W109" s="27"/>
      <c r="X109" s="27"/>
      <c r="Y109" s="27"/>
      <c r="Z109" s="27"/>
      <c r="AA109" s="27"/>
      <c r="AB109" s="27"/>
      <c r="AC109" s="27"/>
    </row>
    <row r="110" spans="2:29" ht="22" customHeight="1" x14ac:dyDescent="0.3">
      <c r="B110" s="58" t="s">
        <v>64</v>
      </c>
      <c r="C110" s="61">
        <v>32.022987113282809</v>
      </c>
      <c r="D110" s="61">
        <v>24.46200404486882</v>
      </c>
      <c r="E110" s="61">
        <v>25.027565578386191</v>
      </c>
      <c r="F110" s="61">
        <v>30.742067628751496</v>
      </c>
      <c r="G110" s="61">
        <v>18.437234830472583</v>
      </c>
      <c r="H110" s="61">
        <v>21.432985274920188</v>
      </c>
      <c r="I110" s="61">
        <v>24.209378257641813</v>
      </c>
      <c r="J110" s="61">
        <v>26.418964368458326</v>
      </c>
      <c r="K110" s="61">
        <v>32.910023856320741</v>
      </c>
      <c r="L110" s="61">
        <v>39.945474125108987</v>
      </c>
      <c r="M110" s="61">
        <v>42.473688957702663</v>
      </c>
      <c r="N110" s="61">
        <v>43.231032602931805</v>
      </c>
      <c r="O110" s="61">
        <v>42.275146437600313</v>
      </c>
      <c r="P110" s="61">
        <v>41.191168323815688</v>
      </c>
      <c r="Q110" s="61">
        <v>39.100067265318316</v>
      </c>
      <c r="R110" s="61">
        <v>0</v>
      </c>
      <c r="S110" s="61">
        <v>43.231032602931805</v>
      </c>
      <c r="T110" s="7"/>
      <c r="U110" s="27"/>
      <c r="V110" s="27"/>
      <c r="W110" s="27"/>
      <c r="X110" s="27"/>
      <c r="Y110" s="27"/>
      <c r="Z110" s="27"/>
      <c r="AA110" s="27"/>
      <c r="AB110" s="27"/>
      <c r="AC110" s="27"/>
    </row>
    <row r="111" spans="2:29" ht="22" customHeight="1" thickBot="1" x14ac:dyDescent="0.35">
      <c r="B111" s="58" t="s">
        <v>65</v>
      </c>
      <c r="C111" s="61">
        <v>32.022987113282809</v>
      </c>
      <c r="D111" s="61">
        <v>24.46200404486882</v>
      </c>
      <c r="E111" s="61">
        <v>25.027565578386191</v>
      </c>
      <c r="F111" s="61">
        <v>30.742067628751496</v>
      </c>
      <c r="G111" s="61">
        <v>18.437234830472583</v>
      </c>
      <c r="H111" s="61">
        <v>21.432985274920188</v>
      </c>
      <c r="I111" s="61">
        <v>24.209378257641813</v>
      </c>
      <c r="J111" s="61">
        <v>26.418964368458326</v>
      </c>
      <c r="K111" s="61">
        <v>32.910023856320741</v>
      </c>
      <c r="L111" s="61">
        <v>39.945474125108987</v>
      </c>
      <c r="M111" s="61">
        <v>42.473688957702663</v>
      </c>
      <c r="N111" s="61">
        <v>43.231032602931805</v>
      </c>
      <c r="O111" s="61">
        <v>42.275146437600313</v>
      </c>
      <c r="P111" s="61">
        <v>41.191168323815688</v>
      </c>
      <c r="Q111" s="61">
        <v>39.100067265318316</v>
      </c>
      <c r="R111" s="61">
        <v>0</v>
      </c>
      <c r="S111" s="61">
        <v>43.231032602931805</v>
      </c>
      <c r="T111" s="7"/>
      <c r="U111" s="27"/>
      <c r="V111" s="27"/>
      <c r="W111" s="27"/>
      <c r="X111" s="27"/>
      <c r="Y111" s="27"/>
      <c r="Z111" s="27"/>
      <c r="AA111" s="27"/>
      <c r="AB111" s="27"/>
      <c r="AC111" s="27"/>
    </row>
    <row r="112" spans="2:29" ht="22" customHeight="1" thickBot="1" x14ac:dyDescent="0.35">
      <c r="B112" s="45" t="s">
        <v>9</v>
      </c>
      <c r="C112" s="46">
        <f>SUM(C114:C123)</f>
        <v>236.23341162472335</v>
      </c>
      <c r="D112" s="46">
        <f t="shared" ref="D112:R112" si="6">SUM(D114:D123)</f>
        <v>180.45607832444153</v>
      </c>
      <c r="E112" s="46">
        <f t="shared" si="6"/>
        <v>184.62822285530265</v>
      </c>
      <c r="F112" s="46">
        <f t="shared" si="6"/>
        <v>226.78407515973447</v>
      </c>
      <c r="G112" s="46">
        <f t="shared" si="6"/>
        <v>136.01138674293452</v>
      </c>
      <c r="H112" s="46">
        <f t="shared" si="6"/>
        <v>158.1110224004274</v>
      </c>
      <c r="I112" s="46">
        <f t="shared" si="6"/>
        <v>178.59245918829095</v>
      </c>
      <c r="J112" s="46">
        <f t="shared" si="6"/>
        <v>194.89256459039683</v>
      </c>
      <c r="K112" s="46">
        <f t="shared" si="6"/>
        <v>242.77707712672819</v>
      </c>
      <c r="L112" s="46">
        <f t="shared" si="6"/>
        <v>294.67755766068001</v>
      </c>
      <c r="M112" s="46">
        <f t="shared" si="6"/>
        <v>313.32818550845195</v>
      </c>
      <c r="N112" s="46">
        <f t="shared" si="6"/>
        <v>318.91510569337663</v>
      </c>
      <c r="O112" s="46">
        <f t="shared" si="6"/>
        <v>311.86353835637863</v>
      </c>
      <c r="P112" s="46">
        <f t="shared" si="6"/>
        <v>303.86703737288173</v>
      </c>
      <c r="Q112" s="46">
        <f t="shared" si="6"/>
        <v>288.44099559378731</v>
      </c>
      <c r="R112" s="46">
        <f t="shared" si="6"/>
        <v>0</v>
      </c>
      <c r="S112" s="47">
        <f t="shared" ref="S112" si="7">MAX(C112:R112)</f>
        <v>318.91510569337663</v>
      </c>
      <c r="T112" s="7"/>
      <c r="U112" s="27"/>
      <c r="V112" s="27"/>
      <c r="W112" s="27"/>
      <c r="X112" s="27"/>
      <c r="Y112" s="27"/>
      <c r="Z112" s="27"/>
      <c r="AA112" s="27"/>
      <c r="AB112" s="27"/>
      <c r="AC112" s="27"/>
    </row>
    <row r="113" spans="2:29" ht="5.25" customHeight="1" x14ac:dyDescent="0.3">
      <c r="B113" s="69"/>
      <c r="C113" s="70"/>
      <c r="D113" s="70"/>
      <c r="E113" s="70"/>
      <c r="F113" s="70"/>
      <c r="G113" s="70"/>
      <c r="H113" s="70"/>
      <c r="I113" s="70"/>
      <c r="J113" s="70"/>
      <c r="K113" s="70"/>
      <c r="L113" s="70"/>
      <c r="M113" s="70"/>
      <c r="N113" s="70"/>
      <c r="O113" s="70"/>
      <c r="P113" s="70"/>
      <c r="Q113" s="70"/>
      <c r="R113" s="70"/>
      <c r="S113" s="71"/>
      <c r="T113" s="7"/>
      <c r="U113" s="27"/>
      <c r="V113" s="27"/>
      <c r="W113" s="27"/>
      <c r="X113" s="27"/>
      <c r="Y113" s="27"/>
      <c r="Z113" s="27"/>
      <c r="AA113" s="27"/>
      <c r="AB113" s="27"/>
      <c r="AC113" s="27"/>
    </row>
    <row r="114" spans="2:29" ht="22" customHeight="1" x14ac:dyDescent="0.3">
      <c r="B114" s="58" t="s">
        <v>66</v>
      </c>
      <c r="C114" s="61">
        <v>7.8574137252549381</v>
      </c>
      <c r="D114" s="61">
        <v>6.002191040125302</v>
      </c>
      <c r="E114" s="61">
        <v>6.1409616969730001</v>
      </c>
      <c r="F114" s="61">
        <v>7.543117176244742</v>
      </c>
      <c r="G114" s="61">
        <v>4.5239059523155332</v>
      </c>
      <c r="H114" s="61">
        <v>5.2589670063131315</v>
      </c>
      <c r="I114" s="61">
        <v>5.9402047762927364</v>
      </c>
      <c r="J114" s="61">
        <v>6.4823663233353264</v>
      </c>
      <c r="K114" s="61">
        <v>8.0750640854445006</v>
      </c>
      <c r="L114" s="61">
        <v>9.8013378808830147</v>
      </c>
      <c r="M114" s="61">
        <v>10.421680694491892</v>
      </c>
      <c r="N114" s="61">
        <v>10.60750852909417</v>
      </c>
      <c r="O114" s="61">
        <v>10.37296472939531</v>
      </c>
      <c r="P114" s="61">
        <v>10.10699127479543</v>
      </c>
      <c r="Q114" s="61">
        <v>9.5939021585362827</v>
      </c>
      <c r="R114" s="61">
        <v>0</v>
      </c>
      <c r="S114" s="61">
        <v>10.60750852909417</v>
      </c>
      <c r="T114" s="7"/>
      <c r="U114" s="27"/>
      <c r="V114" s="27"/>
      <c r="W114" s="27"/>
      <c r="X114" s="27"/>
      <c r="Y114" s="27"/>
      <c r="Z114" s="27"/>
      <c r="AA114" s="27"/>
      <c r="AB114" s="27"/>
      <c r="AC114" s="27"/>
    </row>
    <row r="115" spans="2:29" ht="22" customHeight="1" x14ac:dyDescent="0.3">
      <c r="B115" s="58" t="s">
        <v>67</v>
      </c>
      <c r="C115" s="61">
        <v>19.85639401606231</v>
      </c>
      <c r="D115" s="61">
        <v>15.168078762269827</v>
      </c>
      <c r="E115" s="61">
        <v>15.518764743253509</v>
      </c>
      <c r="F115" s="61">
        <v>19.062138255419821</v>
      </c>
      <c r="G115" s="61">
        <v>11.43231885474788</v>
      </c>
      <c r="H115" s="61">
        <v>13.28988451495051</v>
      </c>
      <c r="I115" s="61">
        <v>15.011433876143114</v>
      </c>
      <c r="J115" s="61">
        <v>16.381525063251413</v>
      </c>
      <c r="K115" s="61">
        <v>20.406416130307239</v>
      </c>
      <c r="L115" s="61">
        <v>24.768865895636136</v>
      </c>
      <c r="M115" s="61">
        <v>26.336528203204256</v>
      </c>
      <c r="N115" s="61">
        <v>26.806131921684131</v>
      </c>
      <c r="O115" s="61">
        <v>26.213418560304671</v>
      </c>
      <c r="P115" s="61">
        <v>25.541279622860959</v>
      </c>
      <c r="Q115" s="61">
        <v>24.244657093612087</v>
      </c>
      <c r="R115" s="61">
        <v>0</v>
      </c>
      <c r="S115" s="61">
        <v>26.806131921684131</v>
      </c>
      <c r="T115" s="7"/>
      <c r="U115" s="27"/>
      <c r="V115" s="27"/>
      <c r="W115" s="27"/>
      <c r="X115" s="27"/>
      <c r="Y115" s="27"/>
      <c r="Z115" s="27"/>
      <c r="AA115" s="27"/>
      <c r="AB115" s="27"/>
      <c r="AC115" s="27"/>
    </row>
    <row r="116" spans="2:29" ht="22" customHeight="1" x14ac:dyDescent="0.3">
      <c r="B116" s="58" t="s">
        <v>68</v>
      </c>
      <c r="C116" s="61">
        <v>19.711360593634232</v>
      </c>
      <c r="D116" s="61">
        <v>15.057289342359489</v>
      </c>
      <c r="E116" s="61">
        <v>15.405413871954844</v>
      </c>
      <c r="F116" s="61">
        <v>18.922906169888865</v>
      </c>
      <c r="G116" s="61">
        <v>11.348815861784914</v>
      </c>
      <c r="H116" s="61">
        <v>13.192813645319395</v>
      </c>
      <c r="I116" s="61">
        <v>14.901788608787488</v>
      </c>
      <c r="J116" s="61">
        <v>16.261872489748249</v>
      </c>
      <c r="K116" s="61">
        <v>20.257365282077902</v>
      </c>
      <c r="L116" s="61">
        <v>24.587951204499351</v>
      </c>
      <c r="M116" s="61">
        <v>26.144163123366777</v>
      </c>
      <c r="N116" s="61">
        <v>26.610336801406227</v>
      </c>
      <c r="O116" s="61">
        <v>26.021952687686241</v>
      </c>
      <c r="P116" s="61">
        <v>25.354723131591722</v>
      </c>
      <c r="Q116" s="61">
        <v>24.067571284827405</v>
      </c>
      <c r="R116" s="61">
        <v>0</v>
      </c>
      <c r="S116" s="61">
        <v>26.610336801406227</v>
      </c>
      <c r="T116" s="7"/>
      <c r="U116" s="27"/>
      <c r="V116" s="27"/>
      <c r="W116" s="27"/>
      <c r="X116" s="27"/>
      <c r="Y116" s="27"/>
      <c r="Z116" s="27"/>
      <c r="AA116" s="27"/>
      <c r="AB116" s="27"/>
      <c r="AC116" s="27"/>
    </row>
    <row r="117" spans="2:29" ht="22" customHeight="1" x14ac:dyDescent="0.3">
      <c r="B117" s="58" t="s">
        <v>69</v>
      </c>
      <c r="C117" s="61">
        <v>19.414852226300301</v>
      </c>
      <c r="D117" s="61">
        <v>14.830789895090511</v>
      </c>
      <c r="E117" s="61">
        <v>15.173677757465008</v>
      </c>
      <c r="F117" s="61">
        <v>18.63825813724829</v>
      </c>
      <c r="G117" s="61">
        <v>11.178101169292402</v>
      </c>
      <c r="H117" s="61">
        <v>12.994360595062794</v>
      </c>
      <c r="I117" s="61">
        <v>14.677628283083035</v>
      </c>
      <c r="J117" s="61">
        <v>16.017253086697753</v>
      </c>
      <c r="K117" s="61">
        <v>19.952643632968822</v>
      </c>
      <c r="L117" s="61">
        <v>24.218086667087004</v>
      </c>
      <c r="M117" s="61">
        <v>25.750889250353413</v>
      </c>
      <c r="N117" s="61">
        <v>26.210050505505414</v>
      </c>
      <c r="O117" s="61">
        <v>25.630517166550348</v>
      </c>
      <c r="P117" s="61">
        <v>24.97332441869008</v>
      </c>
      <c r="Q117" s="61">
        <v>23.705534568312672</v>
      </c>
      <c r="R117" s="61">
        <v>0</v>
      </c>
      <c r="S117" s="61">
        <v>26.210050505505414</v>
      </c>
      <c r="T117" s="7"/>
      <c r="U117" s="27"/>
      <c r="V117" s="27"/>
      <c r="W117" s="27"/>
      <c r="X117" s="27"/>
      <c r="Y117" s="27"/>
      <c r="Z117" s="27"/>
      <c r="AA117" s="27"/>
      <c r="AB117" s="27"/>
      <c r="AC117" s="27"/>
    </row>
    <row r="118" spans="2:29" ht="22" customHeight="1" x14ac:dyDescent="0.3">
      <c r="B118" s="58" t="s">
        <v>70</v>
      </c>
      <c r="C118" s="61">
        <v>27.159477634046805</v>
      </c>
      <c r="D118" s="61">
        <v>20.74682319267465</v>
      </c>
      <c r="E118" s="61">
        <v>21.226489744889289</v>
      </c>
      <c r="F118" s="61">
        <v>26.073098528684934</v>
      </c>
      <c r="G118" s="61">
        <v>15.637069247802453</v>
      </c>
      <c r="H118" s="61">
        <v>18.177838380467531</v>
      </c>
      <c r="I118" s="61">
        <v>20.532565091339393</v>
      </c>
      <c r="J118" s="61">
        <v>22.40656904808862</v>
      </c>
      <c r="K118" s="61">
        <v>27.911795164509904</v>
      </c>
      <c r="L118" s="61">
        <v>33.878732400709993</v>
      </c>
      <c r="M118" s="61">
        <v>36.022973159917996</v>
      </c>
      <c r="N118" s="61">
        <v>36.6652948059632</v>
      </c>
      <c r="O118" s="61">
        <v>35.854584398586901</v>
      </c>
      <c r="P118" s="61">
        <v>34.935236080674414</v>
      </c>
      <c r="Q118" s="61">
        <v>33.161722191171158</v>
      </c>
      <c r="R118" s="61">
        <v>0</v>
      </c>
      <c r="S118" s="61">
        <v>36.6652948059632</v>
      </c>
      <c r="T118" s="7"/>
      <c r="U118" s="27"/>
      <c r="V118" s="27"/>
      <c r="W118" s="27"/>
      <c r="X118" s="27"/>
      <c r="Y118" s="27"/>
      <c r="Z118" s="27"/>
      <c r="AA118" s="27"/>
      <c r="AB118" s="27"/>
      <c r="AC118" s="27"/>
    </row>
    <row r="119" spans="2:29" ht="22" customHeight="1" x14ac:dyDescent="0.3">
      <c r="B119" s="58" t="s">
        <v>71</v>
      </c>
      <c r="C119" s="61">
        <v>10.534176385384372</v>
      </c>
      <c r="D119" s="61">
        <v>8.0469402943908417</v>
      </c>
      <c r="E119" s="61">
        <v>8.2329855539971604</v>
      </c>
      <c r="F119" s="61">
        <v>10.112809329968998</v>
      </c>
      <c r="G119" s="61">
        <v>6.0650520538850543</v>
      </c>
      <c r="H119" s="61">
        <v>7.0505242547377627</v>
      </c>
      <c r="I119" s="61">
        <v>7.963837347350589</v>
      </c>
      <c r="J119" s="61">
        <v>8.6906955179421086</v>
      </c>
      <c r="K119" s="61">
        <v>10.82597307125952</v>
      </c>
      <c r="L119" s="61">
        <v>13.140331623128471</v>
      </c>
      <c r="M119" s="61">
        <v>13.972004848754565</v>
      </c>
      <c r="N119" s="61">
        <v>14.221138120268906</v>
      </c>
      <c r="O119" s="61">
        <v>13.906692955165182</v>
      </c>
      <c r="P119" s="61">
        <v>13.550111084519921</v>
      </c>
      <c r="Q119" s="61">
        <v>12.862229366554322</v>
      </c>
      <c r="R119" s="61">
        <v>0</v>
      </c>
      <c r="S119" s="61">
        <v>14.221138120268906</v>
      </c>
      <c r="T119" s="7"/>
      <c r="U119" s="27"/>
      <c r="V119" s="27"/>
      <c r="W119" s="27"/>
      <c r="X119" s="27"/>
      <c r="Y119" s="27"/>
      <c r="Z119" s="27"/>
      <c r="AA119" s="27"/>
      <c r="AB119" s="27"/>
      <c r="AC119" s="27"/>
    </row>
    <row r="120" spans="2:29" ht="22" customHeight="1" x14ac:dyDescent="0.3">
      <c r="B120" s="58" t="s">
        <v>72</v>
      </c>
      <c r="C120" s="61">
        <v>46.748518195296313</v>
      </c>
      <c r="D120" s="61">
        <v>35.710673621406919</v>
      </c>
      <c r="E120" s="61">
        <v>36.536304395533854</v>
      </c>
      <c r="F120" s="61">
        <v>44.878577467484469</v>
      </c>
      <c r="G120" s="61">
        <v>26.915459350941862</v>
      </c>
      <c r="H120" s="61">
        <v>31.288783228111832</v>
      </c>
      <c r="I120" s="61">
        <v>35.34187975564403</v>
      </c>
      <c r="J120" s="61">
        <v>38.567527511119472</v>
      </c>
      <c r="K120" s="61">
        <v>48.043452149306027</v>
      </c>
      <c r="L120" s="61">
        <v>58.314101596812641</v>
      </c>
      <c r="M120" s="61">
        <v>62.004897108331292</v>
      </c>
      <c r="N120" s="61">
        <v>63.110499563650045</v>
      </c>
      <c r="O120" s="61">
        <v>61.715056295520455</v>
      </c>
      <c r="P120" s="61">
        <v>60.132618954609669</v>
      </c>
      <c r="Q120" s="61">
        <v>57.079940716456811</v>
      </c>
      <c r="R120" s="61">
        <v>0</v>
      </c>
      <c r="S120" s="61">
        <v>63.110499563650045</v>
      </c>
      <c r="T120" s="7"/>
      <c r="U120" s="27"/>
      <c r="V120" s="27"/>
      <c r="W120" s="27"/>
      <c r="X120" s="27"/>
      <c r="Y120" s="27"/>
      <c r="Z120" s="27"/>
      <c r="AA120" s="27"/>
      <c r="AB120" s="27"/>
      <c r="AC120" s="27"/>
    </row>
    <row r="121" spans="2:29" ht="22" customHeight="1" x14ac:dyDescent="0.3">
      <c r="B121" s="58" t="s">
        <v>73</v>
      </c>
      <c r="C121" s="61">
        <v>36.379055213251419</v>
      </c>
      <c r="D121" s="61">
        <v>27.789556065678177</v>
      </c>
      <c r="E121" s="61">
        <v>28.432050601916661</v>
      </c>
      <c r="F121" s="61">
        <v>34.923893004721364</v>
      </c>
      <c r="G121" s="61">
        <v>20.945241039029511</v>
      </c>
      <c r="H121" s="61">
        <v>24.348501654229182</v>
      </c>
      <c r="I121" s="61">
        <v>27.502565741218081</v>
      </c>
      <c r="J121" s="61">
        <v>30.012720550932425</v>
      </c>
      <c r="K121" s="61">
        <v>37.386755042658486</v>
      </c>
      <c r="L121" s="61">
        <v>45.37923347300984</v>
      </c>
      <c r="M121" s="61">
        <v>48.251359882096033</v>
      </c>
      <c r="N121" s="61">
        <v>49.11172453788943</v>
      </c>
      <c r="O121" s="61">
        <v>48.025809739773877</v>
      </c>
      <c r="P121" s="61">
        <v>46.794378720805312</v>
      </c>
      <c r="Q121" s="61">
        <v>44.418826415379989</v>
      </c>
      <c r="R121" s="61">
        <v>0</v>
      </c>
      <c r="S121" s="61">
        <v>49.11172453788943</v>
      </c>
      <c r="T121" s="7"/>
      <c r="U121" s="27"/>
      <c r="V121" s="27"/>
      <c r="W121" s="27"/>
      <c r="X121" s="27"/>
      <c r="Y121" s="27"/>
      <c r="Z121" s="27"/>
      <c r="AA121" s="27"/>
      <c r="AB121" s="27"/>
      <c r="AC121" s="27"/>
    </row>
    <row r="122" spans="2:29" ht="21" customHeight="1" x14ac:dyDescent="0.3">
      <c r="B122" s="58" t="s">
        <v>74</v>
      </c>
      <c r="C122" s="61">
        <v>31.413025453982179</v>
      </c>
      <c r="D122" s="61">
        <v>23.996061110680838</v>
      </c>
      <c r="E122" s="61">
        <v>24.550850043559784</v>
      </c>
      <c r="F122" s="61">
        <v>30.156504435822896</v>
      </c>
      <c r="G122" s="61">
        <v>18.086049405130247</v>
      </c>
      <c r="H122" s="61">
        <v>21.024737936350277</v>
      </c>
      <c r="I122" s="61">
        <v>23.748247243210539</v>
      </c>
      <c r="J122" s="61">
        <v>25.915745999535304</v>
      </c>
      <c r="K122" s="61">
        <v>32.283166259057488</v>
      </c>
      <c r="L122" s="61">
        <v>39.18460795129738</v>
      </c>
      <c r="M122" s="61">
        <v>41.664666310889274</v>
      </c>
      <c r="N122" s="61">
        <v>42.407584362875951</v>
      </c>
      <c r="O122" s="61">
        <v>41.469905553074589</v>
      </c>
      <c r="P122" s="61">
        <v>40.40657464145729</v>
      </c>
      <c r="Q122" s="61">
        <v>38.355304079312248</v>
      </c>
      <c r="R122" s="61">
        <v>0</v>
      </c>
      <c r="S122" s="61">
        <v>42.407584362875951</v>
      </c>
      <c r="T122" s="7"/>
      <c r="U122" s="27"/>
      <c r="V122" s="27"/>
      <c r="W122" s="27"/>
      <c r="X122" s="27"/>
      <c r="Y122" s="27"/>
      <c r="Z122" s="27"/>
      <c r="AA122" s="27"/>
      <c r="AB122" s="27"/>
      <c r="AC122" s="27"/>
    </row>
    <row r="123" spans="2:29" ht="21.75" customHeight="1" thickBot="1" x14ac:dyDescent="0.35">
      <c r="B123" s="58" t="s">
        <v>75</v>
      </c>
      <c r="C123" s="61">
        <v>17.159138181510496</v>
      </c>
      <c r="D123" s="61">
        <v>13.107674999764967</v>
      </c>
      <c r="E123" s="61">
        <v>13.410724445759534</v>
      </c>
      <c r="F123" s="61">
        <v>16.472772654250079</v>
      </c>
      <c r="G123" s="61">
        <v>9.8793738080046705</v>
      </c>
      <c r="H123" s="61">
        <v>11.484611184884978</v>
      </c>
      <c r="I123" s="61">
        <v>12.972308465221941</v>
      </c>
      <c r="J123" s="61">
        <v>14.156288999746163</v>
      </c>
      <c r="K123" s="61">
        <v>17.634446309138337</v>
      </c>
      <c r="L123" s="61">
        <v>21.404308967616203</v>
      </c>
      <c r="M123" s="61">
        <v>22.759022927046455</v>
      </c>
      <c r="N123" s="61">
        <v>23.164836545039176</v>
      </c>
      <c r="O123" s="61">
        <v>22.652636270321089</v>
      </c>
      <c r="P123" s="61">
        <v>22.071799442876955</v>
      </c>
      <c r="Q123" s="61">
        <v>20.951307719624321</v>
      </c>
      <c r="R123" s="61">
        <v>0</v>
      </c>
      <c r="S123" s="61">
        <v>23.164836545039176</v>
      </c>
      <c r="T123" s="7"/>
      <c r="U123" s="27"/>
      <c r="V123" s="27"/>
      <c r="W123" s="27"/>
      <c r="X123" s="27"/>
      <c r="Y123" s="27"/>
      <c r="Z123" s="27"/>
      <c r="AA123" s="27"/>
      <c r="AB123" s="27"/>
      <c r="AC123" s="27"/>
    </row>
    <row r="124" spans="2:29" ht="21.75" customHeight="1" thickBot="1" x14ac:dyDescent="0.35">
      <c r="B124" s="45" t="s">
        <v>76</v>
      </c>
      <c r="C124" s="46">
        <f>SUM(C126)</f>
        <v>31.051428571428563</v>
      </c>
      <c r="D124" s="46">
        <f t="shared" ref="D124:R124" si="8">SUM(D126)</f>
        <v>35.401374233128827</v>
      </c>
      <c r="E124" s="46">
        <f t="shared" si="8"/>
        <v>25.443494630851809</v>
      </c>
      <c r="F124" s="46">
        <f t="shared" si="8"/>
        <v>34.245349765221079</v>
      </c>
      <c r="G124" s="46">
        <f t="shared" si="8"/>
        <v>43.217337710301905</v>
      </c>
      <c r="H124" s="46">
        <f t="shared" si="8"/>
        <v>31.009491081298751</v>
      </c>
      <c r="I124" s="46">
        <f t="shared" si="8"/>
        <v>24.623457139261429</v>
      </c>
      <c r="J124" s="46">
        <f t="shared" si="8"/>
        <v>28.793862852827999</v>
      </c>
      <c r="K124" s="46">
        <f t="shared" si="8"/>
        <v>32.712839994965996</v>
      </c>
      <c r="L124" s="46">
        <f t="shared" si="8"/>
        <v>40.927937136384855</v>
      </c>
      <c r="M124" s="46">
        <f t="shared" si="8"/>
        <v>48.640177134946569</v>
      </c>
      <c r="N124" s="46">
        <f t="shared" si="8"/>
        <v>51.553439991370283</v>
      </c>
      <c r="O124" s="46">
        <f t="shared" si="8"/>
        <v>52.13007141958213</v>
      </c>
      <c r="P124" s="46">
        <f t="shared" si="8"/>
        <v>50.558642848153561</v>
      </c>
      <c r="Q124" s="46">
        <f t="shared" si="8"/>
        <v>48.987214276724991</v>
      </c>
      <c r="R124" s="46">
        <f t="shared" si="8"/>
        <v>47.415785705296415</v>
      </c>
      <c r="S124" s="47">
        <f>MAX(C124:R124)</f>
        <v>52.13007141958213</v>
      </c>
      <c r="T124" s="7"/>
      <c r="U124" s="27"/>
      <c r="V124" s="27"/>
      <c r="W124" s="27"/>
      <c r="X124" s="27"/>
      <c r="Y124" s="27"/>
      <c r="Z124" s="27"/>
      <c r="AA124" s="27"/>
      <c r="AB124" s="27"/>
      <c r="AC124" s="27"/>
    </row>
    <row r="125" spans="2:29" ht="6" customHeight="1" x14ac:dyDescent="0.3">
      <c r="B125" s="69"/>
      <c r="C125" s="70"/>
      <c r="D125" s="70"/>
      <c r="E125" s="70"/>
      <c r="F125" s="70"/>
      <c r="G125" s="70"/>
      <c r="H125" s="70"/>
      <c r="I125" s="70"/>
      <c r="J125" s="70"/>
      <c r="K125" s="70"/>
      <c r="L125" s="70"/>
      <c r="M125" s="70"/>
      <c r="N125" s="70"/>
      <c r="O125" s="70"/>
      <c r="P125" s="70"/>
      <c r="Q125" s="70"/>
      <c r="R125" s="70"/>
      <c r="S125" s="71"/>
      <c r="T125" s="7"/>
      <c r="U125" s="27"/>
      <c r="V125" s="27"/>
      <c r="W125" s="27"/>
      <c r="X125" s="27"/>
      <c r="Y125" s="27"/>
      <c r="Z125" s="27"/>
      <c r="AA125" s="27"/>
      <c r="AB125" s="27"/>
      <c r="AC125" s="27"/>
    </row>
    <row r="126" spans="2:29" ht="22" customHeight="1" thickBot="1" x14ac:dyDescent="0.35">
      <c r="B126" s="58" t="s">
        <v>43</v>
      </c>
      <c r="C126" s="61">
        <v>31.051428571428563</v>
      </c>
      <c r="D126" s="61">
        <v>35.401374233128827</v>
      </c>
      <c r="E126" s="61">
        <v>25.443494630851809</v>
      </c>
      <c r="F126" s="61">
        <v>34.245349765221079</v>
      </c>
      <c r="G126" s="61">
        <v>43.217337710301905</v>
      </c>
      <c r="H126" s="61">
        <v>31.009491081298751</v>
      </c>
      <c r="I126" s="61">
        <v>24.623457139261429</v>
      </c>
      <c r="J126" s="61">
        <v>28.793862852827999</v>
      </c>
      <c r="K126" s="61">
        <v>32.712839994965996</v>
      </c>
      <c r="L126" s="61">
        <v>40.927937136384855</v>
      </c>
      <c r="M126" s="61">
        <v>48.640177134946569</v>
      </c>
      <c r="N126" s="61">
        <v>51.553439991370283</v>
      </c>
      <c r="O126" s="61">
        <v>52.13007141958213</v>
      </c>
      <c r="P126" s="44">
        <v>50.558642848153561</v>
      </c>
      <c r="Q126" s="44">
        <v>48.987214276724991</v>
      </c>
      <c r="R126" s="44">
        <v>47.415785705296415</v>
      </c>
      <c r="S126" s="61">
        <v>52.13007141958213</v>
      </c>
      <c r="T126" s="7"/>
      <c r="U126" s="27"/>
      <c r="V126" s="27"/>
      <c r="W126" s="27"/>
      <c r="X126" s="27"/>
      <c r="Y126" s="27"/>
      <c r="Z126" s="27"/>
      <c r="AA126" s="27"/>
      <c r="AB126" s="27"/>
      <c r="AC126" s="27"/>
    </row>
    <row r="127" spans="2:29" ht="22" customHeight="1" thickBot="1" x14ac:dyDescent="0.45">
      <c r="B127" s="50" t="s">
        <v>77</v>
      </c>
      <c r="C127" s="46">
        <f>SUM(C129:C132)</f>
        <v>422.29942857142851</v>
      </c>
      <c r="D127" s="46">
        <f t="shared" ref="D127:R127" si="9">SUM(D129:D132)</f>
        <v>481.45868957055211</v>
      </c>
      <c r="E127" s="46">
        <f t="shared" si="9"/>
        <v>346.03152697958467</v>
      </c>
      <c r="F127" s="46">
        <f t="shared" si="9"/>
        <v>465.73675680700671</v>
      </c>
      <c r="G127" s="46">
        <f t="shared" si="9"/>
        <v>587.755792860106</v>
      </c>
      <c r="H127" s="46">
        <f t="shared" si="9"/>
        <v>421.72907870566303</v>
      </c>
      <c r="I127" s="46">
        <f t="shared" si="9"/>
        <v>334.87901709395544</v>
      </c>
      <c r="J127" s="46">
        <f t="shared" si="9"/>
        <v>391.59653479846088</v>
      </c>
      <c r="K127" s="46">
        <f t="shared" si="9"/>
        <v>444.89462393153764</v>
      </c>
      <c r="L127" s="46">
        <f t="shared" si="9"/>
        <v>556.61994505483403</v>
      </c>
      <c r="M127" s="46">
        <f t="shared" si="9"/>
        <v>661.50640903527335</v>
      </c>
      <c r="N127" s="46">
        <f t="shared" si="9"/>
        <v>701.12678388263589</v>
      </c>
      <c r="O127" s="46">
        <f t="shared" si="9"/>
        <v>708.96897130631703</v>
      </c>
      <c r="P127" s="46">
        <f t="shared" si="9"/>
        <v>687.59754273488852</v>
      </c>
      <c r="Q127" s="46">
        <f t="shared" si="9"/>
        <v>666.2261141634599</v>
      </c>
      <c r="R127" s="46">
        <f t="shared" si="9"/>
        <v>644.85468559203127</v>
      </c>
      <c r="S127" s="47">
        <f>MAX(C127:R127)</f>
        <v>708.96897130631703</v>
      </c>
      <c r="T127" s="7"/>
      <c r="U127" s="27"/>
      <c r="V127" s="27"/>
      <c r="W127" s="27"/>
      <c r="X127" s="27"/>
      <c r="Y127" s="27"/>
      <c r="Z127" s="27"/>
      <c r="AA127" s="27"/>
      <c r="AB127" s="27"/>
      <c r="AC127" s="27"/>
    </row>
    <row r="128" spans="2:29" ht="7.5" customHeight="1" x14ac:dyDescent="0.3">
      <c r="B128" s="75"/>
      <c r="C128" s="76"/>
      <c r="D128" s="76"/>
      <c r="E128" s="76"/>
      <c r="F128" s="76"/>
      <c r="G128" s="76"/>
      <c r="H128" s="76"/>
      <c r="I128" s="76"/>
      <c r="J128" s="76"/>
      <c r="K128" s="76"/>
      <c r="L128" s="76"/>
      <c r="M128" s="76"/>
      <c r="N128" s="76"/>
      <c r="O128" s="76"/>
      <c r="P128" s="76"/>
      <c r="Q128" s="76"/>
      <c r="R128" s="76"/>
      <c r="S128" s="77"/>
      <c r="T128" s="7"/>
      <c r="U128" s="27"/>
      <c r="V128" s="27"/>
      <c r="W128" s="27"/>
      <c r="X128" s="27"/>
      <c r="Y128" s="27"/>
      <c r="Z128" s="27"/>
      <c r="AA128" s="27"/>
      <c r="AB128" s="27"/>
      <c r="AC128" s="27"/>
    </row>
    <row r="129" spans="2:29" ht="22" customHeight="1" x14ac:dyDescent="0.3">
      <c r="B129" s="58" t="s">
        <v>78</v>
      </c>
      <c r="C129" s="61">
        <v>62.102857142857125</v>
      </c>
      <c r="D129" s="61">
        <v>70.802748466257654</v>
      </c>
      <c r="E129" s="61">
        <v>50.886989261703619</v>
      </c>
      <c r="F129" s="61">
        <v>68.490699530442157</v>
      </c>
      <c r="G129" s="61">
        <v>86.43467542060381</v>
      </c>
      <c r="H129" s="61">
        <v>62.018982162597503</v>
      </c>
      <c r="I129" s="61">
        <v>49.246914278522858</v>
      </c>
      <c r="J129" s="61">
        <v>57.587725705655998</v>
      </c>
      <c r="K129" s="61">
        <v>65.425679989931993</v>
      </c>
      <c r="L129" s="61">
        <v>81.855874272769711</v>
      </c>
      <c r="M129" s="61">
        <v>97.280354269893138</v>
      </c>
      <c r="N129" s="61">
        <v>103.10687998274057</v>
      </c>
      <c r="O129" s="61">
        <v>104.26014283916426</v>
      </c>
      <c r="P129" s="61">
        <v>101.11728569630712</v>
      </c>
      <c r="Q129" s="61">
        <v>97.974428553449982</v>
      </c>
      <c r="R129" s="61">
        <v>94.831571410592829</v>
      </c>
      <c r="S129" s="61">
        <v>104.26014283916426</v>
      </c>
      <c r="T129" s="7"/>
      <c r="U129" s="27"/>
      <c r="V129" s="27"/>
      <c r="W129" s="27"/>
      <c r="X129" s="27"/>
      <c r="Y129" s="27"/>
      <c r="Z129" s="27"/>
      <c r="AA129" s="27"/>
      <c r="AB129" s="27"/>
      <c r="AC129" s="27"/>
    </row>
    <row r="130" spans="2:29" ht="22" customHeight="1" x14ac:dyDescent="0.3">
      <c r="B130" s="58" t="s">
        <v>79</v>
      </c>
      <c r="C130" s="61">
        <v>62.102857142857125</v>
      </c>
      <c r="D130" s="61">
        <v>70.802748466257654</v>
      </c>
      <c r="E130" s="61">
        <v>50.886989261703619</v>
      </c>
      <c r="F130" s="61">
        <v>68.490699530442157</v>
      </c>
      <c r="G130" s="61">
        <v>86.43467542060381</v>
      </c>
      <c r="H130" s="61">
        <v>62.018982162597503</v>
      </c>
      <c r="I130" s="61">
        <v>49.246914278522858</v>
      </c>
      <c r="J130" s="61">
        <v>57.587725705655998</v>
      </c>
      <c r="K130" s="61">
        <v>65.425679989931993</v>
      </c>
      <c r="L130" s="61">
        <v>81.855874272769711</v>
      </c>
      <c r="M130" s="61">
        <v>97.280354269893138</v>
      </c>
      <c r="N130" s="61">
        <v>103.10687998274057</v>
      </c>
      <c r="O130" s="61">
        <v>104.26014283916426</v>
      </c>
      <c r="P130" s="61">
        <v>101.11728569630712</v>
      </c>
      <c r="Q130" s="61">
        <v>97.974428553449982</v>
      </c>
      <c r="R130" s="61">
        <v>94.831571410592829</v>
      </c>
      <c r="S130" s="61">
        <v>104.26014283916426</v>
      </c>
      <c r="T130" s="7"/>
      <c r="U130" s="27"/>
      <c r="V130" s="27"/>
      <c r="W130" s="27"/>
      <c r="X130" s="27"/>
      <c r="Y130" s="27"/>
      <c r="Z130" s="27"/>
      <c r="AA130" s="27"/>
      <c r="AB130" s="27"/>
      <c r="AC130" s="27"/>
    </row>
    <row r="131" spans="2:29" ht="22" customHeight="1" x14ac:dyDescent="0.3">
      <c r="B131" s="58" t="s">
        <v>80</v>
      </c>
      <c r="C131" s="61">
        <v>111.78514285714284</v>
      </c>
      <c r="D131" s="61">
        <v>127.44494723926381</v>
      </c>
      <c r="E131" s="61">
        <v>91.596580671066533</v>
      </c>
      <c r="F131" s="61">
        <v>123.2832591547959</v>
      </c>
      <c r="G131" s="61">
        <v>155.58241575708689</v>
      </c>
      <c r="H131" s="61">
        <v>111.63416789267552</v>
      </c>
      <c r="I131" s="61">
        <v>88.644445701341155</v>
      </c>
      <c r="J131" s="61">
        <v>103.65790627018082</v>
      </c>
      <c r="K131" s="61">
        <v>117.76622398187762</v>
      </c>
      <c r="L131" s="61">
        <v>147.34057369098548</v>
      </c>
      <c r="M131" s="61">
        <v>175.10463768580766</v>
      </c>
      <c r="N131" s="61">
        <v>185.59238396893304</v>
      </c>
      <c r="O131" s="61">
        <v>187.66825711049569</v>
      </c>
      <c r="P131" s="61">
        <v>182.01111425335284</v>
      </c>
      <c r="Q131" s="61">
        <v>176.35397139620997</v>
      </c>
      <c r="R131" s="61">
        <v>170.69682853906713</v>
      </c>
      <c r="S131" s="61">
        <v>187.66825711049569</v>
      </c>
      <c r="T131" s="7"/>
      <c r="U131" s="27"/>
      <c r="V131" s="27"/>
      <c r="W131" s="27"/>
      <c r="X131" s="27"/>
      <c r="Y131" s="27"/>
      <c r="Z131" s="27"/>
      <c r="AA131" s="27"/>
      <c r="AB131" s="27"/>
      <c r="AC131" s="27"/>
    </row>
    <row r="132" spans="2:29" ht="22" customHeight="1" thickBot="1" x14ac:dyDescent="0.35">
      <c r="B132" s="58" t="s">
        <v>81</v>
      </c>
      <c r="C132" s="61">
        <v>186.30857142857138</v>
      </c>
      <c r="D132" s="61">
        <v>212.40824539877298</v>
      </c>
      <c r="E132" s="61">
        <v>152.6609677851109</v>
      </c>
      <c r="F132" s="61">
        <v>205.4720985913265</v>
      </c>
      <c r="G132" s="61">
        <v>259.30402626181149</v>
      </c>
      <c r="H132" s="61">
        <v>186.05694648779252</v>
      </c>
      <c r="I132" s="61">
        <v>147.74074283556857</v>
      </c>
      <c r="J132" s="61">
        <v>172.76317711696802</v>
      </c>
      <c r="K132" s="61">
        <v>196.27703996979602</v>
      </c>
      <c r="L132" s="61">
        <v>245.56762281830913</v>
      </c>
      <c r="M132" s="61">
        <v>291.84106280967944</v>
      </c>
      <c r="N132" s="61">
        <v>309.3206399482217</v>
      </c>
      <c r="O132" s="61">
        <v>312.78042851749285</v>
      </c>
      <c r="P132" s="61">
        <v>303.35185708892141</v>
      </c>
      <c r="Q132" s="61">
        <v>293.92328566034996</v>
      </c>
      <c r="R132" s="61">
        <v>284.49471423177852</v>
      </c>
      <c r="S132" s="61">
        <v>312.78042851749285</v>
      </c>
      <c r="T132" s="7"/>
      <c r="U132" s="27"/>
      <c r="V132" s="27"/>
      <c r="W132" s="27"/>
      <c r="X132" s="27"/>
      <c r="Y132" s="27"/>
      <c r="Z132" s="27"/>
      <c r="AA132" s="27"/>
      <c r="AB132" s="27"/>
      <c r="AC132" s="27"/>
    </row>
    <row r="133" spans="2:29" ht="22" customHeight="1" thickBot="1" x14ac:dyDescent="0.45">
      <c r="B133" s="50" t="s">
        <v>82</v>
      </c>
      <c r="C133" s="46">
        <f>SUM(C135:C137)</f>
        <v>49.682285714285719</v>
      </c>
      <c r="D133" s="46">
        <f t="shared" ref="D133:R133" si="10">SUM(D135:D137)</f>
        <v>56.642198773006136</v>
      </c>
      <c r="E133" s="46">
        <f t="shared" si="10"/>
        <v>40.709591409362901</v>
      </c>
      <c r="F133" s="46">
        <f t="shared" si="10"/>
        <v>54.792559624353743</v>
      </c>
      <c r="G133" s="46">
        <f t="shared" si="10"/>
        <v>69.147740336483054</v>
      </c>
      <c r="H133" s="46">
        <f t="shared" si="10"/>
        <v>49.615185730078004</v>
      </c>
      <c r="I133" s="46">
        <f t="shared" si="10"/>
        <v>39.39753142281829</v>
      </c>
      <c r="J133" s="46">
        <f t="shared" si="10"/>
        <v>46.070180564524811</v>
      </c>
      <c r="K133" s="46">
        <f t="shared" si="10"/>
        <v>52.340543991945609</v>
      </c>
      <c r="L133" s="46">
        <f t="shared" si="10"/>
        <v>65.484699418215783</v>
      </c>
      <c r="M133" s="46">
        <f t="shared" si="10"/>
        <v>77.824283415914522</v>
      </c>
      <c r="N133" s="46">
        <f t="shared" si="10"/>
        <v>82.485503986192469</v>
      </c>
      <c r="O133" s="46">
        <f t="shared" si="10"/>
        <v>83.408114271331442</v>
      </c>
      <c r="P133" s="46">
        <f t="shared" si="10"/>
        <v>80.893828557045723</v>
      </c>
      <c r="Q133" s="46">
        <f t="shared" si="10"/>
        <v>78.379542842760003</v>
      </c>
      <c r="R133" s="46">
        <f t="shared" si="10"/>
        <v>75.865257128474283</v>
      </c>
      <c r="S133" s="47">
        <f>MAX(C133:R133)</f>
        <v>83.408114271331442</v>
      </c>
      <c r="T133" s="7"/>
      <c r="U133" s="27"/>
      <c r="V133" s="27"/>
      <c r="W133" s="27"/>
      <c r="X133" s="27"/>
      <c r="Y133" s="27"/>
      <c r="Z133" s="27"/>
      <c r="AA133" s="27"/>
      <c r="AB133" s="27"/>
      <c r="AC133" s="27"/>
    </row>
    <row r="134" spans="2:29" ht="7.5" customHeight="1" x14ac:dyDescent="0.3">
      <c r="B134" s="78"/>
      <c r="C134" s="79"/>
      <c r="D134" s="79"/>
      <c r="E134" s="79"/>
      <c r="F134" s="79"/>
      <c r="G134" s="79"/>
      <c r="H134" s="79"/>
      <c r="I134" s="79"/>
      <c r="J134" s="79"/>
      <c r="K134" s="79"/>
      <c r="L134" s="79"/>
      <c r="M134" s="79"/>
      <c r="N134" s="79"/>
      <c r="O134" s="79"/>
      <c r="P134" s="79"/>
      <c r="Q134" s="79"/>
      <c r="R134" s="79"/>
      <c r="S134" s="80"/>
      <c r="T134" s="7"/>
      <c r="U134" s="27"/>
      <c r="V134" s="27"/>
      <c r="W134" s="27"/>
      <c r="X134" s="27"/>
      <c r="Y134" s="27"/>
      <c r="Z134" s="27"/>
      <c r="AA134" s="27"/>
      <c r="AB134" s="27"/>
      <c r="AC134" s="27"/>
    </row>
    <row r="135" spans="2:29" ht="22" customHeight="1" x14ac:dyDescent="0.3">
      <c r="B135" s="58" t="s">
        <v>83</v>
      </c>
      <c r="C135" s="61">
        <v>12.42057142857143</v>
      </c>
      <c r="D135" s="61">
        <v>14.160549693251534</v>
      </c>
      <c r="E135" s="61">
        <v>10.177397852340725</v>
      </c>
      <c r="F135" s="61">
        <v>13.698139906088436</v>
      </c>
      <c r="G135" s="61">
        <v>17.286935084120763</v>
      </c>
      <c r="H135" s="61">
        <v>12.403796432519501</v>
      </c>
      <c r="I135" s="61">
        <v>9.8493828557045724</v>
      </c>
      <c r="J135" s="61">
        <v>11.517545141131203</v>
      </c>
      <c r="K135" s="61">
        <v>13.085135997986402</v>
      </c>
      <c r="L135" s="61">
        <v>16.371174854553946</v>
      </c>
      <c r="M135" s="61">
        <v>19.45607085397863</v>
      </c>
      <c r="N135" s="61">
        <v>20.621375996548117</v>
      </c>
      <c r="O135" s="61">
        <v>20.852028567832861</v>
      </c>
      <c r="P135" s="61">
        <v>20.223457139261431</v>
      </c>
      <c r="Q135" s="61">
        <v>19.594885710690001</v>
      </c>
      <c r="R135" s="61">
        <v>18.966314282118571</v>
      </c>
      <c r="S135" s="61">
        <v>20.852028567832861</v>
      </c>
      <c r="T135" s="7"/>
      <c r="U135" s="27"/>
      <c r="V135" s="27"/>
      <c r="W135" s="27"/>
      <c r="X135" s="27"/>
      <c r="Y135" s="27"/>
      <c r="Z135" s="27"/>
      <c r="AA135" s="27"/>
      <c r="AB135" s="27"/>
      <c r="AC135" s="27"/>
    </row>
    <row r="136" spans="2:29" ht="22" customHeight="1" x14ac:dyDescent="0.3">
      <c r="B136" s="58" t="s">
        <v>84</v>
      </c>
      <c r="C136" s="61">
        <v>24.841142857142859</v>
      </c>
      <c r="D136" s="61">
        <v>28.321099386503068</v>
      </c>
      <c r="E136" s="61">
        <v>20.35479570468145</v>
      </c>
      <c r="F136" s="61">
        <v>27.396279812176871</v>
      </c>
      <c r="G136" s="61">
        <v>34.573870168241527</v>
      </c>
      <c r="H136" s="61">
        <v>24.807592865039002</v>
      </c>
      <c r="I136" s="61">
        <v>19.698765711409145</v>
      </c>
      <c r="J136" s="61">
        <v>23.035090282262406</v>
      </c>
      <c r="K136" s="61">
        <v>26.170271995972804</v>
      </c>
      <c r="L136" s="61">
        <v>32.742349709107891</v>
      </c>
      <c r="M136" s="61">
        <v>38.912141707957261</v>
      </c>
      <c r="N136" s="61">
        <v>41.242751993096235</v>
      </c>
      <c r="O136" s="61">
        <v>41.704057135665721</v>
      </c>
      <c r="P136" s="61">
        <v>40.446914278522861</v>
      </c>
      <c r="Q136" s="61">
        <v>39.189771421380001</v>
      </c>
      <c r="R136" s="61">
        <v>37.932628564237142</v>
      </c>
      <c r="S136" s="61">
        <v>41.704057135665721</v>
      </c>
      <c r="T136" s="7"/>
      <c r="U136" s="27"/>
      <c r="V136" s="27"/>
      <c r="W136" s="27"/>
      <c r="X136" s="27"/>
      <c r="Y136" s="27"/>
      <c r="Z136" s="27"/>
      <c r="AA136" s="27"/>
      <c r="AB136" s="27"/>
      <c r="AC136" s="27"/>
    </row>
    <row r="137" spans="2:29" ht="22" customHeight="1" thickBot="1" x14ac:dyDescent="0.35">
      <c r="B137" s="58" t="s">
        <v>85</v>
      </c>
      <c r="C137" s="61">
        <v>12.42057142857143</v>
      </c>
      <c r="D137" s="61">
        <v>14.160549693251534</v>
      </c>
      <c r="E137" s="61">
        <v>10.177397852340725</v>
      </c>
      <c r="F137" s="61">
        <v>13.698139906088436</v>
      </c>
      <c r="G137" s="61">
        <v>17.286935084120763</v>
      </c>
      <c r="H137" s="61">
        <v>12.403796432519501</v>
      </c>
      <c r="I137" s="61">
        <v>9.8493828557045724</v>
      </c>
      <c r="J137" s="61">
        <v>11.517545141131203</v>
      </c>
      <c r="K137" s="61">
        <v>13.085135997986402</v>
      </c>
      <c r="L137" s="61">
        <v>16.371174854553946</v>
      </c>
      <c r="M137" s="61">
        <v>19.45607085397863</v>
      </c>
      <c r="N137" s="61">
        <v>20.621375996548117</v>
      </c>
      <c r="O137" s="61">
        <v>20.852028567832861</v>
      </c>
      <c r="P137" s="61">
        <v>20.223457139261431</v>
      </c>
      <c r="Q137" s="61">
        <v>19.594885710690001</v>
      </c>
      <c r="R137" s="61">
        <v>18.966314282118571</v>
      </c>
      <c r="S137" s="61">
        <v>20.852028567832861</v>
      </c>
      <c r="T137" s="7"/>
      <c r="U137" s="27"/>
      <c r="V137" s="27"/>
      <c r="W137" s="27"/>
      <c r="X137" s="27"/>
      <c r="Y137" s="27"/>
      <c r="Z137" s="27"/>
      <c r="AA137" s="27"/>
      <c r="AB137" s="27"/>
      <c r="AC137" s="27"/>
    </row>
    <row r="138" spans="2:29" ht="22" customHeight="1" thickBot="1" x14ac:dyDescent="0.45">
      <c r="B138" s="50" t="s">
        <v>86</v>
      </c>
      <c r="C138" s="46">
        <f>SUM(C140:C141)</f>
        <v>6.0037413029315951</v>
      </c>
      <c r="D138" s="46">
        <f t="shared" ref="D138:R138" si="11">SUM(D140:D141)</f>
        <v>6.8447959543973935</v>
      </c>
      <c r="E138" s="46">
        <f t="shared" si="11"/>
        <v>4.9194567410891761</v>
      </c>
      <c r="F138" s="46">
        <f t="shared" si="11"/>
        <v>7.4499866775244286</v>
      </c>
      <c r="G138" s="46">
        <f t="shared" si="11"/>
        <v>8.3559993002326998</v>
      </c>
      <c r="H138" s="46">
        <f t="shared" si="11"/>
        <v>5.9956327600008104</v>
      </c>
      <c r="I138" s="46">
        <f t="shared" si="11"/>
        <v>4.7609038762221578</v>
      </c>
      <c r="J138" s="46">
        <f t="shared" si="11"/>
        <v>5.567244781759749</v>
      </c>
      <c r="K138" s="46">
        <f t="shared" si="11"/>
        <v>6.3249723973950589</v>
      </c>
      <c r="L138" s="46">
        <f t="shared" si="11"/>
        <v>7.9133475635191015</v>
      </c>
      <c r="M138" s="46">
        <f t="shared" si="11"/>
        <v>9.4044961498385824</v>
      </c>
      <c r="N138" s="46">
        <f t="shared" si="11"/>
        <v>9.9677706058647733</v>
      </c>
      <c r="O138" s="46">
        <f t="shared" si="11"/>
        <v>10.079261319219887</v>
      </c>
      <c r="P138" s="46">
        <f t="shared" si="11"/>
        <v>9.7754282573306366</v>
      </c>
      <c r="Q138" s="46">
        <f t="shared" si="11"/>
        <v>9.4715951954413846</v>
      </c>
      <c r="R138" s="46">
        <f t="shared" si="11"/>
        <v>9.1677621335521344</v>
      </c>
      <c r="S138" s="47">
        <f>MAX(C138:R138)</f>
        <v>10.079261319219887</v>
      </c>
      <c r="T138" s="7"/>
      <c r="U138" s="27"/>
      <c r="V138" s="27"/>
      <c r="W138" s="27"/>
      <c r="X138" s="27"/>
      <c r="Y138" s="27"/>
      <c r="Z138" s="27"/>
      <c r="AA138" s="27"/>
      <c r="AB138" s="27"/>
      <c r="AC138" s="27"/>
    </row>
    <row r="139" spans="2:29" ht="6.75" customHeight="1" x14ac:dyDescent="0.3">
      <c r="B139" s="69"/>
      <c r="C139" s="70"/>
      <c r="D139" s="70"/>
      <c r="E139" s="70"/>
      <c r="F139" s="70"/>
      <c r="G139" s="70"/>
      <c r="H139" s="70"/>
      <c r="I139" s="70"/>
      <c r="J139" s="70"/>
      <c r="K139" s="70"/>
      <c r="L139" s="70"/>
      <c r="M139" s="70"/>
      <c r="N139" s="70"/>
      <c r="O139" s="70"/>
      <c r="P139" s="70"/>
      <c r="Q139" s="70"/>
      <c r="R139" s="70"/>
      <c r="S139" s="71"/>
      <c r="T139" s="7"/>
      <c r="U139" s="27"/>
      <c r="V139" s="27"/>
      <c r="W139" s="27"/>
      <c r="X139" s="27"/>
      <c r="Y139" s="27"/>
      <c r="Z139" s="27"/>
      <c r="AA139" s="27"/>
      <c r="AB139" s="27"/>
      <c r="AC139" s="27"/>
    </row>
    <row r="140" spans="2:29" ht="22" customHeight="1" x14ac:dyDescent="0.3">
      <c r="B140" s="58" t="s">
        <v>87</v>
      </c>
      <c r="C140" s="61">
        <v>4.0228013029315957</v>
      </c>
      <c r="D140" s="61">
        <v>4.5863491936611975</v>
      </c>
      <c r="E140" s="61">
        <v>3.2962774358891527</v>
      </c>
      <c r="F140" s="61">
        <v>4.9918566775244289</v>
      </c>
      <c r="G140" s="61">
        <v>5.598929596759576</v>
      </c>
      <c r="H140" s="61">
        <v>4.0173681812461375</v>
      </c>
      <c r="I140" s="61">
        <v>3.1900392355424567</v>
      </c>
      <c r="J140" s="61">
        <v>3.7303272129441081</v>
      </c>
      <c r="K140" s="61">
        <v>4.2380419004434779</v>
      </c>
      <c r="L140" s="61">
        <v>5.3023312102956401</v>
      </c>
      <c r="M140" s="61">
        <v>6.3014739403432412</v>
      </c>
      <c r="N140" s="61">
        <v>6.6788954682334918</v>
      </c>
      <c r="O140" s="61">
        <v>6.7535997175206361</v>
      </c>
      <c r="P140" s="61">
        <v>6.550016655631385</v>
      </c>
      <c r="Q140" s="61">
        <v>6.3464335937421339</v>
      </c>
      <c r="R140" s="61">
        <v>6.1428505318528828</v>
      </c>
      <c r="S140" s="61">
        <v>6.7535997175206361</v>
      </c>
      <c r="T140" s="7"/>
      <c r="U140" s="27"/>
      <c r="V140" s="27"/>
      <c r="W140" s="27"/>
      <c r="X140" s="27"/>
      <c r="Y140" s="27"/>
      <c r="Z140" s="27"/>
      <c r="AA140" s="27"/>
      <c r="AB140" s="27"/>
      <c r="AC140" s="27"/>
    </row>
    <row r="141" spans="2:29" ht="14" hidden="1" x14ac:dyDescent="0.3">
      <c r="B141" s="58" t="s">
        <v>88</v>
      </c>
      <c r="C141" s="61">
        <v>1.9809399999999997</v>
      </c>
      <c r="D141" s="61">
        <v>2.258446760736196</v>
      </c>
      <c r="E141" s="61">
        <v>1.6231793052000234</v>
      </c>
      <c r="F141" s="61">
        <v>2.4581299999999993</v>
      </c>
      <c r="G141" s="61">
        <v>2.7570697034731242</v>
      </c>
      <c r="H141" s="61">
        <v>1.9782645787546727</v>
      </c>
      <c r="I141" s="61">
        <v>1.5708646406797009</v>
      </c>
      <c r="J141" s="61">
        <v>1.8369175688156407</v>
      </c>
      <c r="K141" s="61">
        <v>2.0869304969515809</v>
      </c>
      <c r="L141" s="61">
        <v>2.6110163532234609</v>
      </c>
      <c r="M141" s="61">
        <v>3.1030222094953412</v>
      </c>
      <c r="N141" s="61">
        <v>3.2888751376312815</v>
      </c>
      <c r="O141" s="61">
        <v>3.3256616016992511</v>
      </c>
      <c r="P141" s="61">
        <v>3.2254116016992511</v>
      </c>
      <c r="Q141" s="61">
        <v>3.1251616016992512</v>
      </c>
      <c r="R141" s="61">
        <v>3.0249116016992512</v>
      </c>
      <c r="S141" s="61">
        <v>3.3256616016992511</v>
      </c>
      <c r="T141" s="7"/>
      <c r="U141" s="27"/>
      <c r="V141" s="27"/>
      <c r="W141" s="27"/>
      <c r="X141" s="27"/>
      <c r="Y141" s="27"/>
      <c r="Z141" s="27"/>
      <c r="AA141" s="27"/>
      <c r="AB141" s="27"/>
      <c r="AC141" s="27"/>
    </row>
    <row r="142" spans="2:29" ht="14" hidden="1" x14ac:dyDescent="0.3">
      <c r="B142" s="17"/>
      <c r="C142" s="17"/>
      <c r="D142" s="17"/>
      <c r="E142" s="17"/>
      <c r="F142" s="17"/>
      <c r="G142" s="17"/>
      <c r="H142" s="17"/>
      <c r="I142" s="17"/>
      <c r="J142" s="17"/>
      <c r="K142" s="17"/>
      <c r="L142" s="17"/>
      <c r="M142" s="17"/>
      <c r="N142" s="17"/>
      <c r="O142" s="17"/>
      <c r="P142" s="17"/>
      <c r="Q142" s="17"/>
      <c r="R142" s="17"/>
      <c r="S142" s="17"/>
      <c r="T142" s="7"/>
      <c r="U142" s="27"/>
      <c r="V142" s="27"/>
      <c r="W142" s="27"/>
      <c r="X142" s="27"/>
      <c r="Y142" s="27"/>
      <c r="Z142" s="27"/>
      <c r="AA142" s="27"/>
      <c r="AB142" s="27"/>
      <c r="AC142" s="27"/>
    </row>
    <row r="143" spans="2:29" ht="14" hidden="1" x14ac:dyDescent="0.3"/>
    <row r="144" spans="2:29" ht="14" hidden="1" x14ac:dyDescent="0.3">
      <c r="E144" s="7"/>
      <c r="F144" s="7"/>
      <c r="G144" s="7"/>
      <c r="H144" s="7"/>
      <c r="I144" s="7"/>
      <c r="J144" s="7"/>
      <c r="K144" s="7"/>
      <c r="L144" s="7"/>
      <c r="M144" s="7"/>
      <c r="N144" s="7"/>
      <c r="O144" s="7"/>
      <c r="P144" s="7"/>
      <c r="Q144" s="7"/>
      <c r="R144" s="7"/>
      <c r="S144" s="51"/>
    </row>
    <row r="145" spans="5:19" ht="14" hidden="1" x14ac:dyDescent="0.3">
      <c r="E145" s="7"/>
      <c r="F145" s="7"/>
      <c r="G145" s="7"/>
      <c r="H145" s="7"/>
      <c r="I145" s="7"/>
      <c r="J145" s="7"/>
      <c r="K145" s="7"/>
      <c r="L145" s="7"/>
      <c r="M145" s="7"/>
      <c r="N145" s="7"/>
      <c r="O145" s="7"/>
      <c r="P145" s="7"/>
      <c r="Q145" s="7"/>
      <c r="R145" s="7"/>
      <c r="S145" s="51"/>
    </row>
    <row r="146" spans="5:19" ht="14" hidden="1" x14ac:dyDescent="0.3">
      <c r="E146" s="7"/>
      <c r="F146" s="7"/>
      <c r="G146" s="7"/>
      <c r="H146" s="7"/>
      <c r="I146" s="7"/>
      <c r="J146" s="7"/>
      <c r="K146" s="7"/>
      <c r="L146" s="7"/>
      <c r="M146" s="7"/>
      <c r="N146" s="7"/>
      <c r="O146" s="7"/>
      <c r="P146" s="7"/>
      <c r="Q146" s="7"/>
      <c r="R146" s="7"/>
      <c r="S146" s="51"/>
    </row>
    <row r="147" spans="5:19" ht="14" hidden="1" x14ac:dyDescent="0.3">
      <c r="E147" s="7"/>
      <c r="F147" s="7"/>
      <c r="G147" s="7"/>
      <c r="H147" s="7"/>
      <c r="I147" s="7"/>
      <c r="J147" s="7"/>
      <c r="K147" s="7"/>
      <c r="L147" s="7"/>
      <c r="M147" s="7"/>
      <c r="N147" s="7"/>
      <c r="O147" s="7"/>
      <c r="P147" s="7"/>
      <c r="Q147" s="7"/>
      <c r="R147" s="7"/>
      <c r="S147" s="51"/>
    </row>
    <row r="148" spans="5:19" ht="14" hidden="1" x14ac:dyDescent="0.3">
      <c r="E148" s="7"/>
      <c r="F148" s="7"/>
      <c r="G148" s="7"/>
      <c r="H148" s="7"/>
      <c r="I148" s="7"/>
      <c r="J148" s="7"/>
      <c r="K148" s="7"/>
      <c r="L148" s="7"/>
      <c r="M148" s="7"/>
      <c r="N148" s="7"/>
      <c r="O148" s="7"/>
      <c r="P148" s="7"/>
      <c r="Q148" s="7"/>
      <c r="R148" s="7"/>
      <c r="S148" s="51"/>
    </row>
    <row r="149" spans="5:19" ht="15" customHeight="1" x14ac:dyDescent="0.3"/>
  </sheetData>
  <mergeCells count="16">
    <mergeCell ref="B139:S139"/>
    <mergeCell ref="B100:S100"/>
    <mergeCell ref="B113:S113"/>
    <mergeCell ref="B125:S125"/>
    <mergeCell ref="B128:S128"/>
    <mergeCell ref="B134:S134"/>
    <mergeCell ref="B95:S95"/>
    <mergeCell ref="B74:S74"/>
    <mergeCell ref="B79:S79"/>
    <mergeCell ref="B87:S87"/>
    <mergeCell ref="B92:S92"/>
    <mergeCell ref="A2:T2"/>
    <mergeCell ref="A3:T3"/>
    <mergeCell ref="A4:T4"/>
    <mergeCell ref="A5:T5"/>
    <mergeCell ref="A1:T1"/>
  </mergeCells>
  <printOptions horizontalCentered="1"/>
  <pageMargins left="0.5" right="0.5" top="0.8" bottom="0.5" header="0.3" footer="0.3"/>
  <pageSetup paperSize="3" scale="45" fitToWidth="0" fitToHeight="0" orientation="landscape" r:id="rId1"/>
  <headerFooter differentFirst="1">
    <oddHeader>&amp;C&amp;"Arial,Bold"Workpaper 007
Pacific Gas and Electric Company
Electrical Undergrounding Program
Undergrounding Resource Model
Program Wide View
(Continued)</oddHeader>
    <oddFooter xml:space="preserve">&amp;C_x000D_&amp;1#&amp;"Aptos"&amp;12&amp;K000000 Confidential </oddFooter>
  </headerFooter>
  <rowBreaks count="1" manualBreakCount="1">
    <brk id="70" max="19" man="1"/>
  </rowBreaks>
  <ignoredErrors>
    <ignoredError sqref="C73 D73:R73" formulaRange="1"/>
  </ignoredErrors>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humbnail xmlns="64192cb3-a5ab-49a3-ac6a-26cc30377d2f" xsi:nil="true"/>
    <_Flow_SignoffStatus xmlns="64192cb3-a5ab-49a3-ac6a-26cc30377d2f" xsi:nil="true"/>
    <Session_x0023_ xmlns="64192cb3-a5ab-49a3-ac6a-26cc30377d2f" xsi:nil="true"/>
    <IconOverlay xmlns="http://schemas.microsoft.com/sharepoint/v4" xsi:nil="true"/>
    <Image xmlns="64192cb3-a5ab-49a3-ac6a-26cc30377d2f" xsi:nil="true"/>
    <Comments xmlns="64192cb3-a5ab-49a3-ac6a-26cc30377d2f" xsi:nil="true"/>
    <mca9ac2a47d44219b4ff213ace4480ec xmlns="97e57212-3e02-407f-8b2d-05f7d7f19b15">
      <Terms xmlns="http://schemas.microsoft.com/office/infopath/2007/PartnerControls">
        <TermInfo xmlns="http://schemas.microsoft.com/office/infopath/2007/PartnerControls">
          <TermName xmlns="http://schemas.microsoft.com/office/infopath/2007/PartnerControls">ADM15: Program Management</TermName>
          <TermId xmlns="http://schemas.microsoft.com/office/infopath/2007/PartnerControls">f77708e7-d804-4dc8-a338-1158e6b3c273</TermId>
        </TermInfo>
      </Terms>
    </mca9ac2a47d44219b4ff213ace4480ec>
    <pgeRetentionTriggerDate xmlns="97e57212-3e02-407f-8b2d-05f7d7f19b15" xsi:nil="true"/>
    <SharedWithUsers xmlns="1c10ec90-3ec7-4743-91af-7ae5f9839562">
      <UserInfo>
        <DisplayName>Hundle, Jas</DisplayName>
        <AccountId>37</AccountId>
        <AccountType/>
      </UserInfo>
    </SharedWithUsers>
    <lcf76f155ced4ddcb4097134ff3c332f xmlns="64192cb3-a5ab-49a3-ac6a-26cc30377d2f">
      <Terms xmlns="http://schemas.microsoft.com/office/infopath/2007/PartnerControls"/>
    </lcf76f155ced4ddcb4097134ff3c332f>
    <TaxCatchAll xmlns="97e57212-3e02-407f-8b2d-05f7d7f19b15">
      <Value>18</Value>
    </TaxCatchAll>
    <Subgroup xmlns="64192cb3-a5ab-49a3-ac6a-26cc30377d2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560442C5452334B9E87366606956D10" ma:contentTypeVersion="30" ma:contentTypeDescription="Create a new document." ma:contentTypeScope="" ma:versionID="c16c709006cb33f9919d1158fa1fbf9f">
  <xsd:schema xmlns:xsd="http://www.w3.org/2001/XMLSchema" xmlns:xs="http://www.w3.org/2001/XMLSchema" xmlns:p="http://schemas.microsoft.com/office/2006/metadata/properties" xmlns:ns2="97e57212-3e02-407f-8b2d-05f7d7f19b15" xmlns:ns3="64192cb3-a5ab-49a3-ac6a-26cc30377d2f" xmlns:ns4="1c10ec90-3ec7-4743-91af-7ae5f9839562" xmlns:ns5="http://schemas.microsoft.com/sharepoint/v4" targetNamespace="http://schemas.microsoft.com/office/2006/metadata/properties" ma:root="true" ma:fieldsID="192fdc10cf20f216d60c2e9370045619" ns2:_="" ns3:_="" ns4:_="" ns5:_="">
    <xsd:import namespace="97e57212-3e02-407f-8b2d-05f7d7f19b15"/>
    <xsd:import namespace="64192cb3-a5ab-49a3-ac6a-26cc30377d2f"/>
    <xsd:import namespace="1c10ec90-3ec7-4743-91af-7ae5f9839562"/>
    <xsd:import namespace="http://schemas.microsoft.com/sharepoint/v4"/>
    <xsd:element name="properties">
      <xsd:complexType>
        <xsd:sequence>
          <xsd:element name="documentManagement">
            <xsd:complexType>
              <xsd:all>
                <xsd:element ref="ns2:pgeRetentionTriggerDate" minOccurs="0"/>
                <xsd:element ref="ns2:mca9ac2a47d44219b4ff213ace4480ec" minOccurs="0"/>
                <xsd:element ref="ns2:TaxCatchAll" minOccurs="0"/>
                <xsd:element ref="ns2:TaxCatchAllLabel"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Location" minOccurs="0"/>
                <xsd:element ref="ns3:MediaServiceGenerationTime" minOccurs="0"/>
                <xsd:element ref="ns3:MediaServiceEventHashCode" minOccurs="0"/>
                <xsd:element ref="ns3:MediaServiceOCR" minOccurs="0"/>
                <xsd:element ref="ns3:MediaLengthInSeconds" minOccurs="0"/>
                <xsd:element ref="ns3:lcf76f155ced4ddcb4097134ff3c332f" minOccurs="0"/>
                <xsd:element ref="ns3:MediaServiceSearchProperties" minOccurs="0"/>
                <xsd:element ref="ns4:SharedWithUsers" minOccurs="0"/>
                <xsd:element ref="ns4:SharedWithDetails" minOccurs="0"/>
                <xsd:element ref="ns3:Session_x0023_" minOccurs="0"/>
                <xsd:element ref="ns3:_Flow_SignoffStatus" minOccurs="0"/>
                <xsd:element ref="ns3:Comments" minOccurs="0"/>
                <xsd:element ref="ns3:Subgroup" minOccurs="0"/>
                <xsd:element ref="ns3:MediaServiceObjectDetectorVersions" minOccurs="0"/>
                <xsd:element ref="ns3:MediaServiceBillingMetadata" minOccurs="0"/>
                <xsd:element ref="ns3:Thumbnail" minOccurs="0"/>
                <xsd:element ref="ns3:Image" minOccurs="0"/>
                <xsd:element ref="ns5: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e57212-3e02-407f-8b2d-05f7d7f19b15" elementFormDefault="qualified">
    <xsd:import namespace="http://schemas.microsoft.com/office/2006/documentManagement/types"/>
    <xsd:import namespace="http://schemas.microsoft.com/office/infopath/2007/PartnerControls"/>
    <xsd:element name="pgeRetentionTriggerDate" ma:index="3" nillable="true" ma:displayName="PGE Event Trigger Date" ma:description="This is a date field it will be populated when an event has occurred that will trigger retention" ma:format="DateOnly" ma:internalName="pgeRetentionTriggerDate">
      <xsd:simpleType>
        <xsd:restriction base="dms:DateTime"/>
      </xsd:simpleType>
    </xsd:element>
    <xsd:element name="mca9ac2a47d44219b4ff213ace4480ec" ma:index="8" nillable="true" ma:taxonomy="true" ma:internalName="mca9ac2a47d44219b4ff213ace4480ec" ma:taxonomyFieldName="pgeRecordCategory" ma:displayName="PGE Schedule Title" ma:fieldId="{6ca9ac2a-47d4-4219-b4ff-213ace4480ec}" ma:sspId="b06c99b3-cd83-43e5-b4c1-d62f316c1e37" ma:termSetId="adcc1c58-aad5-4d6c-b2f3-f9d1112c68e9"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4d1fc78c-11d3-4d9b-8258-6f42ca75c065}" ma:internalName="TaxCatchAll" ma:showField="CatchAllData" ma:web="1c10ec90-3ec7-4743-91af-7ae5f9839562">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4d1fc78c-11d3-4d9b-8258-6f42ca75c065}" ma:internalName="TaxCatchAllLabel" ma:readOnly="true" ma:showField="CatchAllDataLabel" ma:web="1c10ec90-3ec7-4743-91af-7ae5f983956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4192cb3-a5ab-49a3-ac6a-26cc30377d2f"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b06c99b3-cd83-43e5-b4c1-d62f316c1e37" ma:termSetId="09814cd3-568e-fe90-9814-8d621ff8fb84" ma:anchorId="fba54fb3-c3e1-fe81-a776-ca4b69148c4d" ma:open="true" ma:isKeyword="false">
      <xsd:complexType>
        <xsd:sequence>
          <xsd:element ref="pc:Terms" minOccurs="0" maxOccurs="1"/>
        </xsd:sequence>
      </xsd:complexType>
    </xsd:element>
    <xsd:element name="MediaServiceSearchProperties" ma:index="25" nillable="true" ma:displayName="MediaServiceSearchProperties" ma:hidden="true" ma:internalName="MediaServiceSearchProperties" ma:readOnly="true">
      <xsd:simpleType>
        <xsd:restriction base="dms:Note"/>
      </xsd:simpleType>
    </xsd:element>
    <xsd:element name="Session_x0023_" ma:index="28" nillable="true" ma:displayName="Session #" ma:format="Dropdown" ma:internalName="Session_x0023_">
      <xsd:simpleType>
        <xsd:restriction base="dms:Text">
          <xsd:maxLength value="255"/>
        </xsd:restriction>
      </xsd:simpleType>
    </xsd:element>
    <xsd:element name="_Flow_SignoffStatus" ma:index="29" nillable="true" ma:displayName="Sign-off status" ma:internalName="Sign_x002d_off_x0020_status">
      <xsd:simpleType>
        <xsd:restriction base="dms:Text"/>
      </xsd:simpleType>
    </xsd:element>
    <xsd:element name="Comments" ma:index="30" nillable="true" ma:displayName="Comments" ma:format="Dropdown" ma:internalName="Comments">
      <xsd:simpleType>
        <xsd:restriction base="dms:Note">
          <xsd:maxLength value="255"/>
        </xsd:restriction>
      </xsd:simpleType>
    </xsd:element>
    <xsd:element name="Subgroup" ma:index="31" nillable="true" ma:displayName="Subgroup" ma:format="Dropdown" ma:internalName="Subgroup">
      <xsd:simpleType>
        <xsd:restriction base="dms:Choice">
          <xsd:enumeration value="Environmental"/>
          <xsd:enumeration value="Permitting"/>
          <xsd:enumeration value="Other"/>
        </xsd:restriction>
      </xsd:simpleType>
    </xsd:element>
    <xsd:element name="MediaServiceObjectDetectorVersions" ma:index="32" nillable="true" ma:displayName="MediaServiceObjectDetectorVersions" ma:hidden="true" ma:indexed="true" ma:internalName="MediaServiceObjectDetectorVersions" ma:readOnly="true">
      <xsd:simpleType>
        <xsd:restriction base="dms:Text"/>
      </xsd:simpleType>
    </xsd:element>
    <xsd:element name="MediaServiceBillingMetadata" ma:index="33" nillable="true" ma:displayName="MediaServiceBillingMetadata" ma:hidden="true" ma:internalName="MediaServiceBillingMetadata" ma:readOnly="true">
      <xsd:simpleType>
        <xsd:restriction base="dms:Note"/>
      </xsd:simpleType>
    </xsd:element>
    <xsd:element name="Thumbnail" ma:index="34" nillable="true" ma:displayName="Thumbnail" ma:format="Thumbnail" ma:internalName="Thumbnail">
      <xsd:simpleType>
        <xsd:restriction base="dms:Unknown"/>
      </xsd:simpleType>
    </xsd:element>
    <xsd:element name="Image" ma:index="35" nillable="true" ma:displayName="Image" ma:format="Thumbnail" ma:internalName="Imag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c10ec90-3ec7-4743-91af-7ae5f9839562" elementFormDefault="qualified">
    <xsd:import namespace="http://schemas.microsoft.com/office/2006/documentManagement/types"/>
    <xsd:import namespace="http://schemas.microsoft.com/office/infopath/2007/PartnerControls"/>
    <xsd:element name="SharedWithUsers" ma:index="2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6"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b06c99b3-cd83-43e5-b4c1-d62f316c1e37" ContentTypeId="0x0101" PreviousValue="true"/>
</file>

<file path=customXml/itemProps1.xml><?xml version="1.0" encoding="utf-8"?>
<ds:datastoreItem xmlns:ds="http://schemas.openxmlformats.org/officeDocument/2006/customXml" ds:itemID="{B79CE713-573F-4244-A07C-6D2F9387B1D9}">
  <ds:schemaRefs>
    <ds:schemaRef ds:uri="http://schemas.microsoft.com/sharepoint/v3/contenttype/forms"/>
  </ds:schemaRefs>
</ds:datastoreItem>
</file>

<file path=customXml/itemProps2.xml><?xml version="1.0" encoding="utf-8"?>
<ds:datastoreItem xmlns:ds="http://schemas.openxmlformats.org/officeDocument/2006/customXml" ds:itemID="{AE13DAAA-6EB9-4BC8-A764-3EF73A97F4A1}">
  <ds:schemaRefs>
    <ds:schemaRef ds:uri="http://purl.org/dc/elements/1.1/"/>
    <ds:schemaRef ds:uri="http://schemas.microsoft.com/office/infopath/2007/PartnerControls"/>
    <ds:schemaRef ds:uri="http://www.w3.org/XML/1998/namespace"/>
    <ds:schemaRef ds:uri="http://schemas.microsoft.com/office/2006/documentManagement/types"/>
    <ds:schemaRef ds:uri="97e57212-3e02-407f-8b2d-05f7d7f19b15"/>
    <ds:schemaRef ds:uri="http://schemas.microsoft.com/office/2006/metadata/properties"/>
    <ds:schemaRef ds:uri="1c10ec90-3ec7-4743-91af-7ae5f9839562"/>
    <ds:schemaRef ds:uri="http://purl.org/dc/terms/"/>
    <ds:schemaRef ds:uri="http://schemas.microsoft.com/sharepoint/v4"/>
    <ds:schemaRef ds:uri="http://schemas.openxmlformats.org/package/2006/metadata/core-properties"/>
    <ds:schemaRef ds:uri="64192cb3-a5ab-49a3-ac6a-26cc30377d2f"/>
    <ds:schemaRef ds:uri="http://purl.org/dc/dcmitype/"/>
  </ds:schemaRefs>
</ds:datastoreItem>
</file>

<file path=customXml/itemProps3.xml><?xml version="1.0" encoding="utf-8"?>
<ds:datastoreItem xmlns:ds="http://schemas.openxmlformats.org/officeDocument/2006/customXml" ds:itemID="{D6FA496D-D201-452F-8856-9762C60FD9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e57212-3e02-407f-8b2d-05f7d7f19b15"/>
    <ds:schemaRef ds:uri="64192cb3-a5ab-49a3-ac6a-26cc30377d2f"/>
    <ds:schemaRef ds:uri="1c10ec90-3ec7-4743-91af-7ae5f9839562"/>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2F30385-91F5-4701-BD7D-97D7D9A0A1CA}">
  <ds:schemaRefs>
    <ds:schemaRef ds:uri="Microsoft.SharePoint.Taxonomy.ContentTypeSync"/>
  </ds:schemaRefs>
</ds:datastoreItem>
</file>

<file path=docMetadata/LabelInfo.xml><?xml version="1.0" encoding="utf-8"?>
<clbl:labelList xmlns:clbl="http://schemas.microsoft.com/office/2020/mipLabelMetadata">
  <clbl:label id="{c5dfce28-a393-415c-a886-b7f3e3fd647c}" enabled="1" method="Privileged" siteId="{44ae661a-ece6-41aa-bc96-7c2c85a0894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EUP Summary View</vt:lpstr>
      <vt:lpstr>Assumptions</vt:lpstr>
      <vt:lpstr>Program Wide View</vt:lpstr>
      <vt:lpstr>Assumptions!_Toc143763478</vt:lpstr>
      <vt:lpstr>Assumptions!Print_Area</vt:lpstr>
      <vt:lpstr>'Program Wide View'!Print_Area</vt:lpstr>
    </vt:vector>
  </TitlesOfParts>
  <Manager/>
  <Company>Pacific Gas and Electric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Alexander, Anthony</dc:creator>
  <cp:keywords/>
  <dc:description/>
  <cp:lastModifiedBy>Snyder, Kelsey</cp:lastModifiedBy>
  <cp:revision/>
  <cp:lastPrinted>2026-09-17T17:09:28Z</cp:lastPrinted>
  <dcterms:created xsi:type="dcterms:W3CDTF">2026-05-18T17:44:25Z</dcterms:created>
  <dcterms:modified xsi:type="dcterms:W3CDTF">2026-09-17T17:49:20Z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0x010100C560442C5452334B9E87366606956D10</vt:lpwstr>
  </property>
  <property fmtid="{D5CDD505-2E9C-101B-9397-08002B2CF9AE}" pid="4" name="pgeInformationSecurityClassification">
    <vt:lpwstr>Internal</vt:lpwstr>
  </property>
  <property fmtid="{D5CDD505-2E9C-101B-9397-08002B2CF9AE}" pid="5" name="pgeRecordCategory">
    <vt:lpwstr>18;#ADM15: Program Management|f77708e7-d804-4dc8-a338-1158e6b3c273</vt:lpwstr>
  </property>
</Properties>
</file>