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G:\DocSvcs-WIP-Docs\10-YearElectricalUndergroundingPlan(EUP)_wip\09-18-26_SB 884 10-Year Electrical Undergrounding Plan – 2nd Pre-Submission\Volume 2\White Workpapers\"/>
    </mc:Choice>
  </mc:AlternateContent>
  <xr:revisionPtr revIDLastSave="10" documentId="13_ncr:1_{FCE274E8-FA90-4564-99F4-F5B274ADD7B1}" xr6:coauthVersionLast="47" xr6:coauthVersionMax="47" xr10:uidLastSave="{1994B1DF-9150-442E-A89C-04782735F42F}"/>
  <bookViews>
    <workbookView xWindow="-120" yWindow="-120" windowWidth="51840" windowHeight="21120" tabRatio="708" xr2:uid="{00000000-000D-0000-FFFF-FFFF00000000}"/>
  </bookViews>
  <sheets>
    <sheet name="OUR Toy Problem" sheetId="16" r:id="rId1"/>
  </sheets>
  <definedNames>
    <definedName name="escalation_2024_to_2028">#REF!</definedName>
    <definedName name="inflation_rate">#REF!</definedName>
    <definedName name="inflationrate">#REF!</definedName>
    <definedName name="_xlnm.Print_Area" localSheetId="0">'OUR Toy Problem'!$A$1:$N$41</definedName>
    <definedName name="real_disc_rate" localSheetId="0">'OUR Toy Problem'!#REF!</definedName>
    <definedName name="real_disc_r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40" i="16" l="1"/>
  <c r="F40" i="16"/>
  <c r="G40" i="16"/>
  <c r="H40" i="16"/>
  <c r="I40" i="16"/>
  <c r="J40" i="16"/>
  <c r="K40" i="16"/>
  <c r="L40" i="16"/>
  <c r="M40" i="16"/>
  <c r="N40" i="16"/>
  <c r="D40" i="16"/>
  <c r="D38" i="16"/>
  <c r="D37" i="16"/>
  <c r="D36" i="16"/>
  <c r="F32" i="16"/>
  <c r="G32" i="16"/>
  <c r="H32" i="16"/>
  <c r="I32" i="16"/>
  <c r="J32" i="16"/>
  <c r="K32" i="16"/>
  <c r="L32" i="16"/>
  <c r="M32" i="16"/>
  <c r="N32" i="16"/>
  <c r="E32" i="16"/>
  <c r="D32" i="16"/>
  <c r="D30" i="16"/>
  <c r="D29" i="16"/>
  <c r="D28" i="16"/>
  <c r="D31" i="16" s="1"/>
  <c r="D33" i="16" s="1"/>
  <c r="D39" i="16" l="1"/>
  <c r="D41" i="16" s="1"/>
  <c r="E14" i="16" l="1"/>
  <c r="N14" i="16"/>
  <c r="N36" i="16" l="1"/>
  <c r="N28" i="16"/>
  <c r="N38" i="16"/>
  <c r="N30" i="16"/>
  <c r="N37" i="16"/>
  <c r="N29" i="16"/>
  <c r="E37" i="16"/>
  <c r="E36" i="16"/>
  <c r="E30" i="16"/>
  <c r="E29" i="16"/>
  <c r="E28" i="16"/>
  <c r="E38" i="16"/>
  <c r="F14" i="16"/>
  <c r="G14" i="16"/>
  <c r="H14" i="16"/>
  <c r="I14" i="16"/>
  <c r="J14" i="16"/>
  <c r="K14" i="16"/>
  <c r="L14" i="16"/>
  <c r="M14" i="16"/>
  <c r="D20" i="16"/>
  <c r="D21" i="16"/>
  <c r="D22" i="16"/>
  <c r="D24" i="16"/>
  <c r="G28" i="16" l="1"/>
  <c r="G38" i="16"/>
  <c r="G30" i="16"/>
  <c r="G37" i="16"/>
  <c r="G29" i="16"/>
  <c r="G36" i="16"/>
  <c r="L28" i="16"/>
  <c r="L38" i="16"/>
  <c r="L30" i="16"/>
  <c r="L37" i="16"/>
  <c r="L29" i="16"/>
  <c r="L36" i="16"/>
  <c r="I38" i="16"/>
  <c r="I30" i="16"/>
  <c r="I37" i="16"/>
  <c r="I29" i="16"/>
  <c r="I36" i="16"/>
  <c r="I28" i="16"/>
  <c r="H38" i="16"/>
  <c r="H30" i="16"/>
  <c r="H37" i="16"/>
  <c r="H39" i="16" s="1"/>
  <c r="H41" i="16" s="1"/>
  <c r="H36" i="16"/>
  <c r="H28" i="16"/>
  <c r="H29" i="16"/>
  <c r="F28" i="16"/>
  <c r="F30" i="16"/>
  <c r="F37" i="16"/>
  <c r="F29" i="16"/>
  <c r="F31" i="16" s="1"/>
  <c r="F33" i="16" s="1"/>
  <c r="F36" i="16"/>
  <c r="F38" i="16"/>
  <c r="E31" i="16"/>
  <c r="E33" i="16" s="1"/>
  <c r="E39" i="16"/>
  <c r="E41" i="16" s="1"/>
  <c r="M36" i="16"/>
  <c r="M28" i="16"/>
  <c r="M38" i="16"/>
  <c r="M30" i="16"/>
  <c r="M37" i="16"/>
  <c r="M39" i="16" s="1"/>
  <c r="M41" i="16" s="1"/>
  <c r="M29" i="16"/>
  <c r="M31" i="16" s="1"/>
  <c r="M33" i="16" s="1"/>
  <c r="N31" i="16"/>
  <c r="N33" i="16" s="1"/>
  <c r="N39" i="16"/>
  <c r="N41" i="16" s="1"/>
  <c r="K28" i="16"/>
  <c r="K38" i="16"/>
  <c r="K30" i="16"/>
  <c r="K37" i="16"/>
  <c r="K29" i="16"/>
  <c r="K36" i="16"/>
  <c r="J28" i="16"/>
  <c r="J38" i="16"/>
  <c r="J30" i="16"/>
  <c r="J37" i="16"/>
  <c r="J29" i="16"/>
  <c r="J36" i="16"/>
  <c r="J39" i="16" s="1"/>
  <c r="J41" i="16" s="1"/>
  <c r="D23" i="16"/>
  <c r="D25" i="16" s="1"/>
  <c r="F24" i="16"/>
  <c r="G24" i="16"/>
  <c r="H24" i="16"/>
  <c r="I24" i="16"/>
  <c r="J24" i="16"/>
  <c r="K24" i="16"/>
  <c r="L24" i="16"/>
  <c r="M24" i="16"/>
  <c r="N24" i="16"/>
  <c r="E24" i="16"/>
  <c r="F39" i="16" l="1"/>
  <c r="F41" i="16" s="1"/>
  <c r="G31" i="16"/>
  <c r="G33" i="16" s="1"/>
  <c r="H31" i="16"/>
  <c r="H33" i="16" s="1"/>
  <c r="K31" i="16"/>
  <c r="K33" i="16" s="1"/>
  <c r="I39" i="16"/>
  <c r="I41" i="16" s="1"/>
  <c r="L39" i="16"/>
  <c r="L41" i="16" s="1"/>
  <c r="L31" i="16"/>
  <c r="L33" i="16" s="1"/>
  <c r="J31" i="16"/>
  <c r="J33" i="16" s="1"/>
  <c r="K39" i="16"/>
  <c r="K41" i="16" s="1"/>
  <c r="I31" i="16"/>
  <c r="I33" i="16" s="1"/>
  <c r="G39" i="16"/>
  <c r="G41" i="16" s="1"/>
  <c r="H20" i="16"/>
  <c r="N22" i="16"/>
  <c r="M22" i="16"/>
  <c r="I21" i="16"/>
  <c r="L20" i="16"/>
  <c r="H21" i="16"/>
  <c r="K22" i="16"/>
  <c r="F20" i="16"/>
  <c r="N21" i="16"/>
  <c r="K21" i="16"/>
  <c r="M20" i="16"/>
  <c r="J21" i="16"/>
  <c r="E20" i="16"/>
  <c r="G21" i="16"/>
  <c r="F21" i="16"/>
  <c r="N20" i="16"/>
  <c r="E21" i="16"/>
  <c r="M21" i="16"/>
  <c r="L22" i="16"/>
  <c r="K20" i="16"/>
  <c r="L21" i="16"/>
  <c r="J20" i="16"/>
  <c r="I20" i="16"/>
  <c r="J22" i="16"/>
  <c r="I22" i="16"/>
  <c r="H22" i="16"/>
  <c r="G20" i="16"/>
  <c r="G22" i="16"/>
  <c r="F22" i="16"/>
  <c r="E22" i="16"/>
  <c r="J23" i="16" l="1"/>
  <c r="J25" i="16" s="1"/>
  <c r="F23" i="16"/>
  <c r="F25" i="16" s="1"/>
  <c r="E23" i="16"/>
  <c r="E25" i="16" s="1"/>
  <c r="M23" i="16"/>
  <c r="M25" i="16" s="1"/>
  <c r="N23" i="16"/>
  <c r="N25" i="16" s="1"/>
  <c r="G23" i="16"/>
  <c r="G25" i="16" s="1"/>
  <c r="H23" i="16"/>
  <c r="H25" i="16" s="1"/>
  <c r="I23" i="16"/>
  <c r="I25" i="16" s="1"/>
  <c r="K23" i="16"/>
  <c r="K25" i="16" s="1"/>
  <c r="L23" i="16"/>
  <c r="L25" i="16" s="1"/>
</calcChain>
</file>

<file path=xl/sharedStrings.xml><?xml version="1.0" encoding="utf-8"?>
<sst xmlns="http://schemas.openxmlformats.org/spreadsheetml/2006/main" count="52" uniqueCount="38">
  <si>
    <t>Workpaper 031
Pacific Gas and Electric Company
Electrical Undergrounding Program
OUR Escalation Toy Problem</t>
  </si>
  <si>
    <t>OUR Climate Escalation Toy Problem Results</t>
  </si>
  <si>
    <t>Inflation Rate</t>
  </si>
  <si>
    <t>Scenario</t>
  </si>
  <si>
    <t>Low</t>
  </si>
  <si>
    <t>Medium</t>
  </si>
  <si>
    <t>High</t>
  </si>
  <si>
    <t>Wildfire Risk</t>
  </si>
  <si>
    <t>PSPS Risk</t>
  </si>
  <si>
    <t>EPSS Risk</t>
  </si>
  <si>
    <t>Escalation Factors</t>
  </si>
  <si>
    <t>Year</t>
  </si>
  <si>
    <t>2028</t>
  </si>
  <si>
    <t>2029</t>
  </si>
  <si>
    <t>2030</t>
  </si>
  <si>
    <t>2031</t>
  </si>
  <si>
    <t>2032</t>
  </si>
  <si>
    <t>2033</t>
  </si>
  <si>
    <t>2034</t>
  </si>
  <si>
    <t>2035</t>
  </si>
  <si>
    <t>2036</t>
  </si>
  <si>
    <t>2037</t>
  </si>
  <si>
    <t>Inflation Rate Factor</t>
  </si>
  <si>
    <t>Wildfire Climate Escalation Factor</t>
  </si>
  <si>
    <t>PSPS Climate Escalation Factor</t>
  </si>
  <si>
    <t>EPSS Climate Escalation Factor</t>
  </si>
  <si>
    <t>Low Risk Scenario</t>
  </si>
  <si>
    <t>Escalated &amp; Inflated Values ($M)</t>
  </si>
  <si>
    <t>Wildfire Risk Escalated &amp; Inflated</t>
  </si>
  <si>
    <t>PSPS Risk Climate Escalated &amp; Inflated</t>
  </si>
  <si>
    <t>EPSS Risk Climate Escalated &amp; Inflated</t>
  </si>
  <si>
    <t>Overall Utility Risk Climate Escalated &amp; Inflated</t>
  </si>
  <si>
    <t>Overall Utility Risk (Non Climate Escalated or Inflated)</t>
  </si>
  <si>
    <t>Increase in Overall Utility Risk due to Climate Escalation &amp; Inflation</t>
  </si>
  <si>
    <t>Medium Risk Scenario</t>
  </si>
  <si>
    <t>High Risk Scenario</t>
  </si>
  <si>
    <t>Baseline Risk Values 
(in 2025 Values) ($M)</t>
  </si>
  <si>
    <r>
      <rPr>
        <b/>
        <sz val="11"/>
        <color rgb="FF000000"/>
        <rFont val="Arial"/>
        <family val="2"/>
      </rPr>
      <t xml:space="preserve">Description: </t>
    </r>
    <r>
      <rPr>
        <sz val="11"/>
        <color rgb="FF000000"/>
        <rFont val="Arial"/>
        <family val="2"/>
      </rPr>
      <t>This workpaper illustrates how Overall Utility Risk (OUR) values change over the EUP planning period when both inflation and climate-driven risk escalation are incorporated. The Baseline Risk section provides the 2025 starting risk values. The Escalation Factors section shows the annual factors applied to reflect projected changes in inflation, wildfire risk, PSPS risk, and EPSS risk over time. The Escalated &amp; Inflated Values section applies these factors to calculate annualized risk values and compares the resulting climate-adjusted OUR against a static, non-escalated baseline. The difference between the two represents the incremental increase in OUR attributable to inflation and evolving climate risk conditions throughout the EUP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</si>
</sst>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8"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sz val="11"/>
      <color rgb="FF000000"/>
      <name val="Arial"/>
      <family val="2"/>
    </font>
    <font>
      <b/>
      <sz val="11"/>
      <color rgb="FF000000"/>
      <name val="Arial"/>
      <family val="2"/>
    </font>
    <font>
      <b/>
      <sz val="16"/>
      <name val="Arial"/>
      <family val="2"/>
    </font>
    <font>
      <b/>
      <i/>
      <sz val="8"/>
      <color theme="1"/>
      <name val="Arial"/>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3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3">
    <xf numFmtId="0" fontId="0" fillId="0" borderId="0" xfId="0"/>
    <xf numFmtId="0" fontId="2" fillId="2" borderId="0" xfId="0" applyFont="1" applyFill="1" applyAlignment="1">
      <alignment horizontal="left"/>
    </xf>
    <xf numFmtId="0" fontId="2" fillId="2" borderId="0" xfId="0" applyFont="1" applyFill="1"/>
    <xf numFmtId="0" fontId="6" fillId="0" borderId="0" xfId="0" applyFont="1"/>
    <xf numFmtId="0" fontId="2" fillId="0" borderId="0" xfId="0" applyFont="1"/>
    <xf numFmtId="0" fontId="3" fillId="3" borderId="5" xfId="0" applyFont="1" applyFill="1" applyBorder="1" applyAlignment="1">
      <alignment horizontal="left" vertical="center" wrapText="1"/>
    </xf>
    <xf numFmtId="0" fontId="3" fillId="0" borderId="5" xfId="0" applyFont="1" applyBorder="1"/>
    <xf numFmtId="10" fontId="2" fillId="0" borderId="7" xfId="2" applyNumberFormat="1" applyFont="1" applyFill="1" applyBorder="1" applyAlignment="1">
      <alignment horizontal="center"/>
    </xf>
    <xf numFmtId="0" fontId="7" fillId="0" borderId="0" xfId="0" applyFont="1" applyAlignment="1">
      <alignment vertical="center"/>
    </xf>
    <xf numFmtId="0" fontId="3" fillId="2" borderId="5" xfId="0" applyFont="1" applyFill="1" applyBorder="1"/>
    <xf numFmtId="0" fontId="3" fillId="0" borderId="5" xfId="0" applyFont="1" applyBorder="1" applyAlignment="1">
      <alignment horizontal="center"/>
    </xf>
    <xf numFmtId="0" fontId="3" fillId="0" borderId="1" xfId="0" applyFont="1" applyBorder="1" applyAlignment="1">
      <alignment horizontal="center"/>
    </xf>
    <xf numFmtId="0" fontId="3" fillId="0" borderId="29" xfId="0" applyFont="1" applyBorder="1"/>
    <xf numFmtId="164" fontId="2" fillId="0" borderId="25" xfId="1" applyNumberFormat="1" applyFont="1" applyFill="1" applyBorder="1" applyAlignment="1">
      <alignment horizontal="center"/>
    </xf>
    <xf numFmtId="0" fontId="3" fillId="0" borderId="30" xfId="0" applyFont="1" applyBorder="1"/>
    <xf numFmtId="164" fontId="2" fillId="0" borderId="26" xfId="1" applyNumberFormat="1" applyFont="1" applyFill="1" applyBorder="1" applyAlignment="1">
      <alignment horizontal="center"/>
    </xf>
    <xf numFmtId="0" fontId="3" fillId="0" borderId="31" xfId="0" applyFont="1" applyBorder="1"/>
    <xf numFmtId="164" fontId="2" fillId="0" borderId="27" xfId="1" applyNumberFormat="1" applyFont="1" applyFill="1" applyBorder="1" applyAlignment="1">
      <alignment horizontal="center"/>
    </xf>
    <xf numFmtId="0" fontId="3" fillId="0" borderId="5" xfId="0" applyFont="1" applyBorder="1" applyAlignment="1">
      <alignment vertical="center"/>
    </xf>
    <xf numFmtId="0" fontId="3" fillId="0" borderId="28" xfId="0" applyFont="1" applyBorder="1" applyAlignment="1">
      <alignment horizontal="center"/>
    </xf>
    <xf numFmtId="0" fontId="3" fillId="0" borderId="15" xfId="0" applyFont="1" applyBorder="1" applyAlignment="1">
      <alignment horizontal="center"/>
    </xf>
    <xf numFmtId="0" fontId="3" fillId="0" borderId="17" xfId="0" applyFont="1" applyBorder="1" applyAlignment="1">
      <alignment horizontal="center"/>
    </xf>
    <xf numFmtId="0" fontId="3" fillId="0" borderId="16" xfId="0" applyFont="1" applyBorder="1" applyAlignment="1">
      <alignment horizontal="center"/>
    </xf>
    <xf numFmtId="0" fontId="3" fillId="0" borderId="32" xfId="0" applyFont="1" applyBorder="1" applyAlignment="1">
      <alignment vertical="center"/>
    </xf>
    <xf numFmtId="2" fontId="2" fillId="0" borderId="13" xfId="0" applyNumberFormat="1" applyFont="1" applyBorder="1" applyAlignment="1">
      <alignment horizontal="center"/>
    </xf>
    <xf numFmtId="2" fontId="2" fillId="0" borderId="14" xfId="0" applyNumberFormat="1" applyFont="1" applyBorder="1" applyAlignment="1">
      <alignment horizontal="center"/>
    </xf>
    <xf numFmtId="2" fontId="2" fillId="0" borderId="20" xfId="0" applyNumberFormat="1" applyFont="1" applyBorder="1" applyAlignment="1">
      <alignment horizontal="center"/>
    </xf>
    <xf numFmtId="0" fontId="3" fillId="0" borderId="30" xfId="0" applyFont="1" applyBorder="1" applyAlignment="1">
      <alignment vertical="center"/>
    </xf>
    <xf numFmtId="2" fontId="2" fillId="0" borderId="9" xfId="0" applyNumberFormat="1" applyFont="1" applyBorder="1" applyAlignment="1">
      <alignment horizontal="center"/>
    </xf>
    <xf numFmtId="2" fontId="2" fillId="0" borderId="3" xfId="0" applyNumberFormat="1" applyFont="1" applyBorder="1" applyAlignment="1">
      <alignment horizontal="center"/>
    </xf>
    <xf numFmtId="2" fontId="2" fillId="0" borderId="21" xfId="0" applyNumberFormat="1" applyFont="1" applyBorder="1" applyAlignment="1">
      <alignment horizontal="center"/>
    </xf>
    <xf numFmtId="0" fontId="3" fillId="0" borderId="31" xfId="0" applyFont="1" applyBorder="1" applyAlignment="1">
      <alignment horizontal="left" vertical="center"/>
    </xf>
    <xf numFmtId="2" fontId="2" fillId="0" borderId="34" xfId="0" applyNumberFormat="1" applyFont="1" applyBorder="1" applyAlignment="1">
      <alignment horizontal="center"/>
    </xf>
    <xf numFmtId="2" fontId="2" fillId="0" borderId="19" xfId="0" applyNumberFormat="1" applyFont="1" applyBorder="1" applyAlignment="1">
      <alignment horizontal="center"/>
    </xf>
    <xf numFmtId="2" fontId="2" fillId="0" borderId="24" xfId="0" applyNumberFormat="1" applyFont="1" applyBorder="1" applyAlignment="1">
      <alignment horizontal="center"/>
    </xf>
    <xf numFmtId="0" fontId="3" fillId="0" borderId="29" xfId="0" applyFont="1" applyBorder="1" applyAlignment="1">
      <alignment horizontal="left"/>
    </xf>
    <xf numFmtId="164" fontId="2" fillId="0" borderId="35" xfId="0" applyNumberFormat="1" applyFont="1" applyBorder="1" applyAlignment="1">
      <alignment horizontal="center"/>
    </xf>
    <xf numFmtId="164" fontId="2" fillId="0" borderId="18" xfId="0" applyNumberFormat="1" applyFont="1" applyBorder="1" applyAlignment="1">
      <alignment horizontal="center"/>
    </xf>
    <xf numFmtId="164" fontId="2" fillId="0" borderId="23" xfId="0" applyNumberFormat="1" applyFont="1" applyBorder="1" applyAlignment="1">
      <alignment horizontal="center"/>
    </xf>
    <xf numFmtId="0" fontId="2" fillId="2" borderId="0" xfId="0" applyFont="1" applyFill="1" applyAlignment="1">
      <alignment horizontal="center"/>
    </xf>
    <xf numFmtId="0" fontId="3" fillId="0" borderId="30" xfId="0" applyFont="1" applyBorder="1" applyAlignment="1">
      <alignment horizontal="left"/>
    </xf>
    <xf numFmtId="164" fontId="2" fillId="0" borderId="9" xfId="0" applyNumberFormat="1" applyFont="1" applyBorder="1" applyAlignment="1">
      <alignment horizontal="center"/>
    </xf>
    <xf numFmtId="164" fontId="2" fillId="0" borderId="3" xfId="0" applyNumberFormat="1" applyFont="1" applyBorder="1" applyAlignment="1">
      <alignment horizontal="center"/>
    </xf>
    <xf numFmtId="164" fontId="2" fillId="0" borderId="21" xfId="0" applyNumberFormat="1" applyFont="1" applyBorder="1" applyAlignment="1">
      <alignment horizontal="center"/>
    </xf>
    <xf numFmtId="0" fontId="3" fillId="0" borderId="33" xfId="0" applyFont="1" applyBorder="1" applyAlignment="1">
      <alignment horizontal="left"/>
    </xf>
    <xf numFmtId="164" fontId="2" fillId="0" borderId="10" xfId="0" applyNumberFormat="1" applyFont="1" applyBorder="1" applyAlignment="1">
      <alignment horizontal="center"/>
    </xf>
    <xf numFmtId="164" fontId="2" fillId="0" borderId="6" xfId="0" applyNumberFormat="1" applyFont="1" applyBorder="1" applyAlignment="1">
      <alignment horizontal="center"/>
    </xf>
    <xf numFmtId="164" fontId="2" fillId="0" borderId="22" xfId="0" applyNumberFormat="1" applyFont="1" applyBorder="1" applyAlignment="1">
      <alignment horizontal="center"/>
    </xf>
    <xf numFmtId="0" fontId="3" fillId="4" borderId="5" xfId="0" applyFont="1" applyFill="1" applyBorder="1" applyAlignment="1">
      <alignment horizontal="left"/>
    </xf>
    <xf numFmtId="164" fontId="3" fillId="4" borderId="7" xfId="0" applyNumberFormat="1" applyFont="1" applyFill="1" applyBorder="1" applyAlignment="1">
      <alignment horizontal="center"/>
    </xf>
    <xf numFmtId="164" fontId="3" fillId="4" borderId="5" xfId="0" applyNumberFormat="1" applyFont="1" applyFill="1" applyBorder="1" applyAlignment="1">
      <alignment horizontal="center"/>
    </xf>
    <xf numFmtId="0" fontId="3" fillId="3" borderId="11"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2" borderId="0" xfId="0" applyFont="1" applyFill="1" applyAlignment="1">
      <alignment horizontal="left"/>
    </xf>
    <xf numFmtId="0" fontId="3" fillId="2" borderId="0" xfId="0" applyFont="1" applyFill="1" applyAlignment="1">
      <alignment horizontal="center" vertical="center" wrapText="1"/>
    </xf>
    <xf numFmtId="0" fontId="6" fillId="0" borderId="4" xfId="0" applyFont="1" applyBorder="1" applyAlignment="1">
      <alignment horizontal="center"/>
    </xf>
    <xf numFmtId="0" fontId="4"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7" xfId="0" applyFont="1" applyFill="1" applyBorder="1" applyAlignment="1">
      <alignment horizontal="left" vertical="top"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7" xfId="0" applyFont="1" applyFill="1" applyBorder="1" applyAlignment="1">
      <alignment horizontal="left" vertical="center" wrapText="1"/>
    </xf>
  </cellXfs>
  <cellStyles count="3">
    <cellStyle name="Currency" xfId="1" builtinId="4"/>
    <cellStyle name="Normal" xfId="0" builtinId="0"/>
    <cellStyle name="Percent"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F8156-2B8B-4164-ADB3-DF83F6E51B31}">
  <sheetPr>
    <pageSetUpPr fitToPage="1"/>
  </sheetPr>
  <dimension ref="B1:O41"/>
  <sheetViews>
    <sheetView showGridLines="0" tabSelected="1" view="pageBreakPreview" topLeftCell="A4" zoomScale="90" zoomScaleNormal="43" zoomScaleSheetLayoutView="90" workbookViewId="0">
      <selection activeCell="C14" sqref="C14"/>
    </sheetView>
  </sheetViews>
  <sheetFormatPr defaultColWidth="8.7109375" defaultRowHeight="14.25" x14ac:dyDescent="0.2"/>
  <cols>
    <col min="1" max="1" width="2" style="2" customWidth="1"/>
    <col min="2" max="2" width="21.42578125" style="1" customWidth="1"/>
    <col min="3" max="3" width="62.42578125" style="2" bestFit="1" customWidth="1"/>
    <col min="4" max="14" width="12.140625" style="2" customWidth="1"/>
    <col min="15" max="16384" width="8.7109375" style="2"/>
  </cols>
  <sheetData>
    <row r="1" spans="2:14" ht="76.150000000000006" customHeight="1" x14ac:dyDescent="0.2">
      <c r="D1" s="55" t="s">
        <v>0</v>
      </c>
      <c r="E1" s="55"/>
      <c r="F1" s="55"/>
      <c r="G1" s="55"/>
    </row>
    <row r="3" spans="2:14" ht="15.75" thickBot="1" x14ac:dyDescent="0.3">
      <c r="B3" s="54" t="s">
        <v>1</v>
      </c>
      <c r="C3" s="54"/>
      <c r="D3" s="54"/>
    </row>
    <row r="4" spans="2:14" ht="120" customHeight="1" x14ac:dyDescent="0.2">
      <c r="B4" s="57" t="s">
        <v>37</v>
      </c>
      <c r="C4" s="58"/>
      <c r="D4" s="59"/>
    </row>
    <row r="5" spans="2:14" ht="19.149999999999999" customHeight="1" thickBot="1" x14ac:dyDescent="0.35">
      <c r="B5" s="56"/>
      <c r="C5" s="56"/>
      <c r="D5" s="56"/>
      <c r="E5" s="3"/>
      <c r="F5" s="3"/>
      <c r="G5" s="3"/>
      <c r="H5" s="4"/>
      <c r="I5" s="4"/>
      <c r="J5" s="4"/>
      <c r="K5" s="4"/>
      <c r="L5" s="4"/>
      <c r="M5" s="4"/>
      <c r="N5" s="4"/>
    </row>
    <row r="6" spans="2:14" ht="14.65" customHeight="1" thickBot="1" x14ac:dyDescent="0.3">
      <c r="B6" s="5"/>
      <c r="C6" s="6" t="s">
        <v>2</v>
      </c>
      <c r="D6" s="7">
        <v>2.2800000000000001E-2</v>
      </c>
      <c r="E6" s="8"/>
      <c r="F6" s="4"/>
      <c r="G6" s="4"/>
      <c r="H6" s="4"/>
      <c r="I6" s="4"/>
      <c r="J6" s="4"/>
      <c r="K6" s="4"/>
      <c r="L6" s="4"/>
      <c r="M6" s="4"/>
      <c r="N6" s="4"/>
    </row>
    <row r="7" spans="2:14" ht="8.4499999999999993" customHeight="1" thickBot="1" x14ac:dyDescent="0.25">
      <c r="G7" s="4"/>
      <c r="K7" s="4"/>
      <c r="L7" s="4"/>
      <c r="M7" s="4"/>
      <c r="N7" s="4"/>
    </row>
    <row r="8" spans="2:14" ht="15" customHeight="1" thickBot="1" x14ac:dyDescent="0.3">
      <c r="B8" s="51" t="s">
        <v>36</v>
      </c>
      <c r="C8" s="9" t="s">
        <v>3</v>
      </c>
      <c r="D8" s="10" t="s">
        <v>4</v>
      </c>
      <c r="E8" s="11" t="s">
        <v>5</v>
      </c>
      <c r="F8" s="10" t="s">
        <v>6</v>
      </c>
      <c r="G8" s="4"/>
      <c r="K8" s="4"/>
      <c r="L8" s="4"/>
      <c r="M8" s="4"/>
      <c r="N8" s="4"/>
    </row>
    <row r="9" spans="2:14" ht="14.65" customHeight="1" x14ac:dyDescent="0.25">
      <c r="B9" s="52"/>
      <c r="C9" s="12" t="s">
        <v>7</v>
      </c>
      <c r="D9" s="13">
        <v>1</v>
      </c>
      <c r="E9" s="13">
        <v>2</v>
      </c>
      <c r="F9" s="13">
        <v>4</v>
      </c>
      <c r="G9" s="4"/>
      <c r="H9" s="4"/>
      <c r="I9" s="4"/>
      <c r="J9" s="4"/>
      <c r="K9" s="4"/>
      <c r="L9" s="4"/>
      <c r="M9" s="4"/>
      <c r="N9" s="4"/>
    </row>
    <row r="10" spans="2:14" ht="15" x14ac:dyDescent="0.25">
      <c r="B10" s="52"/>
      <c r="C10" s="14" t="s">
        <v>8</v>
      </c>
      <c r="D10" s="15">
        <v>7.0000000000000007E-2</v>
      </c>
      <c r="E10" s="15">
        <v>2.82</v>
      </c>
      <c r="F10" s="15">
        <v>6.51</v>
      </c>
      <c r="G10" s="4"/>
      <c r="H10" s="4"/>
      <c r="I10" s="4"/>
      <c r="J10" s="4"/>
      <c r="K10" s="4"/>
      <c r="L10" s="4"/>
      <c r="M10" s="4"/>
      <c r="N10" s="4"/>
    </row>
    <row r="11" spans="2:14" ht="15.75" thickBot="1" x14ac:dyDescent="0.3">
      <c r="B11" s="53"/>
      <c r="C11" s="16" t="s">
        <v>9</v>
      </c>
      <c r="D11" s="17">
        <v>0.02</v>
      </c>
      <c r="E11" s="17">
        <v>3.78</v>
      </c>
      <c r="F11" s="17">
        <v>16.079999999999998</v>
      </c>
      <c r="G11" s="4"/>
      <c r="H11" s="4"/>
      <c r="I11" s="4"/>
      <c r="J11" s="4"/>
      <c r="K11" s="4"/>
      <c r="L11" s="4"/>
      <c r="M11" s="4"/>
      <c r="N11" s="4"/>
    </row>
    <row r="12" spans="2:14" ht="8.4499999999999993" customHeight="1" thickBot="1" x14ac:dyDescent="0.25">
      <c r="K12" s="4"/>
      <c r="L12" s="4"/>
      <c r="M12" s="4"/>
      <c r="N12" s="4"/>
    </row>
    <row r="13" spans="2:14" ht="15.75" thickBot="1" x14ac:dyDescent="0.3">
      <c r="B13" s="51" t="s">
        <v>10</v>
      </c>
      <c r="C13" s="18" t="s">
        <v>11</v>
      </c>
      <c r="D13" s="19">
        <v>2025</v>
      </c>
      <c r="E13" s="20" t="s">
        <v>12</v>
      </c>
      <c r="F13" s="21" t="s">
        <v>13</v>
      </c>
      <c r="G13" s="21" t="s">
        <v>14</v>
      </c>
      <c r="H13" s="21" t="s">
        <v>15</v>
      </c>
      <c r="I13" s="21" t="s">
        <v>16</v>
      </c>
      <c r="J13" s="21" t="s">
        <v>17</v>
      </c>
      <c r="K13" s="21" t="s">
        <v>18</v>
      </c>
      <c r="L13" s="21" t="s">
        <v>19</v>
      </c>
      <c r="M13" s="21" t="s">
        <v>20</v>
      </c>
      <c r="N13" s="22" t="s">
        <v>21</v>
      </c>
    </row>
    <row r="14" spans="2:14" ht="15" x14ac:dyDescent="0.2">
      <c r="B14" s="52"/>
      <c r="C14" s="23" t="s">
        <v>22</v>
      </c>
      <c r="D14" s="24">
        <v>1</v>
      </c>
      <c r="E14" s="25">
        <f>POWER(1+$D$6,E13-$D$13)</f>
        <v>1.0699713723519997</v>
      </c>
      <c r="F14" s="25">
        <f t="shared" ref="F14:N14" si="0">POWER(1+$D$6,F13-$D$13)</f>
        <v>1.0943667196416251</v>
      </c>
      <c r="G14" s="25">
        <f t="shared" si="0"/>
        <v>1.1193182808494542</v>
      </c>
      <c r="H14" s="25">
        <f t="shared" si="0"/>
        <v>1.1448387376528215</v>
      </c>
      <c r="I14" s="25">
        <f t="shared" si="0"/>
        <v>1.1709410608713058</v>
      </c>
      <c r="J14" s="25">
        <f t="shared" si="0"/>
        <v>1.1976385170591712</v>
      </c>
      <c r="K14" s="25">
        <f t="shared" si="0"/>
        <v>1.2249446752481203</v>
      </c>
      <c r="L14" s="25">
        <f t="shared" si="0"/>
        <v>1.2528734138437772</v>
      </c>
      <c r="M14" s="25">
        <f t="shared" si="0"/>
        <v>1.2814389276794151</v>
      </c>
      <c r="N14" s="26">
        <f t="shared" si="0"/>
        <v>1.3106557352305057</v>
      </c>
    </row>
    <row r="15" spans="2:14" ht="15" x14ac:dyDescent="0.2">
      <c r="B15" s="52"/>
      <c r="C15" s="27" t="s">
        <v>23</v>
      </c>
      <c r="D15" s="28">
        <v>1</v>
      </c>
      <c r="E15" s="29">
        <v>1.01</v>
      </c>
      <c r="F15" s="29">
        <v>1.02</v>
      </c>
      <c r="G15" s="29">
        <v>1.03</v>
      </c>
      <c r="H15" s="29">
        <v>1.04</v>
      </c>
      <c r="I15" s="29">
        <v>1.05</v>
      </c>
      <c r="J15" s="29">
        <v>1.06</v>
      </c>
      <c r="K15" s="29">
        <v>1.07</v>
      </c>
      <c r="L15" s="29">
        <v>1.08</v>
      </c>
      <c r="M15" s="29">
        <v>1.0900000000000001</v>
      </c>
      <c r="N15" s="30">
        <v>1.1000000000000001</v>
      </c>
    </row>
    <row r="16" spans="2:14" ht="15" x14ac:dyDescent="0.2">
      <c r="B16" s="52"/>
      <c r="C16" s="27" t="s">
        <v>24</v>
      </c>
      <c r="D16" s="28">
        <v>1</v>
      </c>
      <c r="E16" s="29">
        <v>1.006</v>
      </c>
      <c r="F16" s="29">
        <v>1.008</v>
      </c>
      <c r="G16" s="29">
        <v>1.01</v>
      </c>
      <c r="H16" s="29">
        <v>1.016</v>
      </c>
      <c r="I16" s="29">
        <v>1.02</v>
      </c>
      <c r="J16" s="29">
        <v>1.0269999999999999</v>
      </c>
      <c r="K16" s="29">
        <v>1.03</v>
      </c>
      <c r="L16" s="29">
        <v>1.03</v>
      </c>
      <c r="M16" s="29">
        <v>1.044</v>
      </c>
      <c r="N16" s="30">
        <v>1.0498000000000001</v>
      </c>
    </row>
    <row r="17" spans="2:15" ht="15.75" thickBot="1" x14ac:dyDescent="0.25">
      <c r="B17" s="53"/>
      <c r="C17" s="31" t="s">
        <v>25</v>
      </c>
      <c r="D17" s="32">
        <v>1</v>
      </c>
      <c r="E17" s="33">
        <v>1.008</v>
      </c>
      <c r="F17" s="33">
        <v>1.01</v>
      </c>
      <c r="G17" s="33">
        <v>1.0129999999999999</v>
      </c>
      <c r="H17" s="33">
        <v>1.0189999999999999</v>
      </c>
      <c r="I17" s="33">
        <v>1.0249999999999999</v>
      </c>
      <c r="J17" s="33">
        <v>1.03</v>
      </c>
      <c r="K17" s="33">
        <v>1.04</v>
      </c>
      <c r="L17" s="33">
        <v>1.0429999999999999</v>
      </c>
      <c r="M17" s="33">
        <v>1.0489999999999999</v>
      </c>
      <c r="N17" s="34">
        <v>1.056</v>
      </c>
    </row>
    <row r="18" spans="2:15" ht="8.4499999999999993" customHeight="1" thickBot="1" x14ac:dyDescent="0.25">
      <c r="K18" s="4"/>
      <c r="L18" s="4"/>
      <c r="M18" s="4"/>
      <c r="N18" s="4"/>
    </row>
    <row r="19" spans="2:15" ht="14.45" customHeight="1" thickBot="1" x14ac:dyDescent="0.25">
      <c r="B19" s="60" t="s">
        <v>26</v>
      </c>
      <c r="C19" s="61"/>
      <c r="D19" s="61"/>
      <c r="E19" s="61"/>
      <c r="F19" s="61"/>
      <c r="G19" s="61"/>
      <c r="H19" s="61"/>
      <c r="I19" s="61"/>
      <c r="J19" s="61"/>
      <c r="K19" s="61"/>
      <c r="L19" s="61"/>
      <c r="M19" s="61"/>
      <c r="N19" s="62"/>
    </row>
    <row r="20" spans="2:15" s="39" customFormat="1" ht="14.65" customHeight="1" x14ac:dyDescent="0.25">
      <c r="B20" s="51" t="s">
        <v>27</v>
      </c>
      <c r="C20" s="35" t="s">
        <v>28</v>
      </c>
      <c r="D20" s="36">
        <f t="shared" ref="D20:N20" si="1">$D$9*D$15*D$14</f>
        <v>1</v>
      </c>
      <c r="E20" s="37">
        <f t="shared" si="1"/>
        <v>1.0806710860755198</v>
      </c>
      <c r="F20" s="37">
        <f t="shared" si="1"/>
        <v>1.1162540540344577</v>
      </c>
      <c r="G20" s="37">
        <f t="shared" si="1"/>
        <v>1.1528978292749379</v>
      </c>
      <c r="H20" s="37">
        <f t="shared" si="1"/>
        <v>1.1906322871589343</v>
      </c>
      <c r="I20" s="37">
        <f t="shared" si="1"/>
        <v>1.2294881139148712</v>
      </c>
      <c r="J20" s="37">
        <f t="shared" si="1"/>
        <v>1.2694968280827217</v>
      </c>
      <c r="K20" s="37">
        <f t="shared" si="1"/>
        <v>1.3106908025154889</v>
      </c>
      <c r="L20" s="37">
        <f t="shared" si="1"/>
        <v>1.3531032869512793</v>
      </c>
      <c r="M20" s="37">
        <f t="shared" si="1"/>
        <v>1.3967684311705626</v>
      </c>
      <c r="N20" s="38">
        <f t="shared" si="1"/>
        <v>1.4417213087535563</v>
      </c>
      <c r="O20" s="2"/>
    </row>
    <row r="21" spans="2:15" s="39" customFormat="1" ht="15" x14ac:dyDescent="0.25">
      <c r="B21" s="52"/>
      <c r="C21" s="40" t="s">
        <v>29</v>
      </c>
      <c r="D21" s="41">
        <f t="shared" ref="D21:N21" si="2">$D$10*D$16*D$14</f>
        <v>7.0000000000000007E-2</v>
      </c>
      <c r="E21" s="42">
        <f t="shared" si="2"/>
        <v>7.5347384041027823E-2</v>
      </c>
      <c r="F21" s="42">
        <f t="shared" si="2"/>
        <v>7.7218515737913079E-2</v>
      </c>
      <c r="G21" s="42">
        <f t="shared" si="2"/>
        <v>7.913580245605642E-2</v>
      </c>
      <c r="H21" s="42">
        <f t="shared" si="2"/>
        <v>8.1420931021868675E-2</v>
      </c>
      <c r="I21" s="42">
        <f t="shared" si="2"/>
        <v>8.3605191746211241E-2</v>
      </c>
      <c r="J21" s="42">
        <f t="shared" si="2"/>
        <v>8.6098232991383819E-2</v>
      </c>
      <c r="K21" s="42">
        <f t="shared" si="2"/>
        <v>8.8318511085389489E-2</v>
      </c>
      <c r="L21" s="42">
        <f t="shared" si="2"/>
        <v>9.0332173138136351E-2</v>
      </c>
      <c r="M21" s="42">
        <f t="shared" si="2"/>
        <v>9.3647556834811671E-2</v>
      </c>
      <c r="N21" s="43">
        <f t="shared" si="2"/>
        <v>9.6314847359148956E-2</v>
      </c>
      <c r="O21" s="2"/>
    </row>
    <row r="22" spans="2:15" s="39" customFormat="1" ht="15.75" thickBot="1" x14ac:dyDescent="0.3">
      <c r="B22" s="52"/>
      <c r="C22" s="44" t="s">
        <v>30</v>
      </c>
      <c r="D22" s="45">
        <f t="shared" ref="D22:N22" si="3">$D$11*D$17*D$14</f>
        <v>0.02</v>
      </c>
      <c r="E22" s="46">
        <f t="shared" si="3"/>
        <v>2.1570622866616315E-2</v>
      </c>
      <c r="F22" s="46">
        <f t="shared" si="3"/>
        <v>2.2106207736760825E-2</v>
      </c>
      <c r="G22" s="46">
        <f t="shared" si="3"/>
        <v>2.2677388370009939E-2</v>
      </c>
      <c r="H22" s="46">
        <f t="shared" si="3"/>
        <v>2.33318134733645E-2</v>
      </c>
      <c r="I22" s="46">
        <f t="shared" si="3"/>
        <v>2.4004291747861766E-2</v>
      </c>
      <c r="J22" s="46">
        <f t="shared" si="3"/>
        <v>2.4671353451418927E-2</v>
      </c>
      <c r="K22" s="46">
        <f t="shared" si="3"/>
        <v>2.5478849245160907E-2</v>
      </c>
      <c r="L22" s="46">
        <f t="shared" si="3"/>
        <v>2.6134939412781191E-2</v>
      </c>
      <c r="M22" s="46">
        <f t="shared" si="3"/>
        <v>2.6884588702714127E-2</v>
      </c>
      <c r="N22" s="47">
        <f t="shared" si="3"/>
        <v>2.7681049128068281E-2</v>
      </c>
      <c r="O22" s="2"/>
    </row>
    <row r="23" spans="2:15" s="39" customFormat="1" ht="15.75" thickBot="1" x14ac:dyDescent="0.3">
      <c r="B23" s="52"/>
      <c r="C23" s="48" t="s">
        <v>31</v>
      </c>
      <c r="D23" s="49">
        <f>SUM(D20:D22)</f>
        <v>1.0900000000000001</v>
      </c>
      <c r="E23" s="50">
        <f t="shared" ref="E23:N23" si="4">SUM(E20:E22)</f>
        <v>1.1775890929831641</v>
      </c>
      <c r="F23" s="50">
        <f t="shared" si="4"/>
        <v>1.2155787775091316</v>
      </c>
      <c r="G23" s="50">
        <f t="shared" si="4"/>
        <v>1.2547110201010043</v>
      </c>
      <c r="H23" s="50">
        <f t="shared" si="4"/>
        <v>1.2953850316541675</v>
      </c>
      <c r="I23" s="50">
        <f t="shared" si="4"/>
        <v>1.3370975974089443</v>
      </c>
      <c r="J23" s="50">
        <f t="shared" si="4"/>
        <v>1.3802664145255243</v>
      </c>
      <c r="K23" s="50">
        <f t="shared" si="4"/>
        <v>1.4244881628460393</v>
      </c>
      <c r="L23" s="50">
        <f t="shared" si="4"/>
        <v>1.4695703995021969</v>
      </c>
      <c r="M23" s="50">
        <f t="shared" si="4"/>
        <v>1.5173005767080883</v>
      </c>
      <c r="N23" s="50">
        <f t="shared" si="4"/>
        <v>1.5657172052407735</v>
      </c>
    </row>
    <row r="24" spans="2:15" s="39" customFormat="1" ht="15.75" thickBot="1" x14ac:dyDescent="0.3">
      <c r="B24" s="52"/>
      <c r="C24" s="48" t="s">
        <v>32</v>
      </c>
      <c r="D24" s="49">
        <f>SUM($D$9:$D$11)</f>
        <v>1.0900000000000001</v>
      </c>
      <c r="E24" s="50">
        <f>SUM($D$9:$D$11)</f>
        <v>1.0900000000000001</v>
      </c>
      <c r="F24" s="50">
        <f t="shared" ref="F24:N24" si="5">SUM($D$9:$D$11)</f>
        <v>1.0900000000000001</v>
      </c>
      <c r="G24" s="50">
        <f t="shared" si="5"/>
        <v>1.0900000000000001</v>
      </c>
      <c r="H24" s="50">
        <f t="shared" si="5"/>
        <v>1.0900000000000001</v>
      </c>
      <c r="I24" s="50">
        <f t="shared" si="5"/>
        <v>1.0900000000000001</v>
      </c>
      <c r="J24" s="50">
        <f t="shared" si="5"/>
        <v>1.0900000000000001</v>
      </c>
      <c r="K24" s="50">
        <f t="shared" si="5"/>
        <v>1.0900000000000001</v>
      </c>
      <c r="L24" s="50">
        <f t="shared" si="5"/>
        <v>1.0900000000000001</v>
      </c>
      <c r="M24" s="50">
        <f t="shared" si="5"/>
        <v>1.0900000000000001</v>
      </c>
      <c r="N24" s="50">
        <f t="shared" si="5"/>
        <v>1.0900000000000001</v>
      </c>
    </row>
    <row r="25" spans="2:15" s="39" customFormat="1" ht="15.75" thickBot="1" x14ac:dyDescent="0.3">
      <c r="B25" s="53"/>
      <c r="C25" s="48" t="s">
        <v>33</v>
      </c>
      <c r="D25" s="49">
        <f>D23-D24</f>
        <v>0</v>
      </c>
      <c r="E25" s="50">
        <f>E23-E24</f>
        <v>8.7589092983163974E-2</v>
      </c>
      <c r="F25" s="50">
        <f t="shared" ref="F25:N25" si="6">F23-F24</f>
        <v>0.12557877750913149</v>
      </c>
      <c r="G25" s="50">
        <f t="shared" si="6"/>
        <v>0.16471102010100425</v>
      </c>
      <c r="H25" s="50">
        <f t="shared" si="6"/>
        <v>0.20538503165416744</v>
      </c>
      <c r="I25" s="50">
        <f t="shared" si="6"/>
        <v>0.24709759740894421</v>
      </c>
      <c r="J25" s="50">
        <f t="shared" si="6"/>
        <v>0.29026641452552426</v>
      </c>
      <c r="K25" s="50">
        <f t="shared" si="6"/>
        <v>0.33448816284603922</v>
      </c>
      <c r="L25" s="50">
        <f t="shared" si="6"/>
        <v>0.37957039950219684</v>
      </c>
      <c r="M25" s="50">
        <f t="shared" si="6"/>
        <v>0.42730057670808819</v>
      </c>
      <c r="N25" s="50">
        <f t="shared" si="6"/>
        <v>0.47571720524077343</v>
      </c>
    </row>
    <row r="26" spans="2:15" ht="15" thickBot="1" x14ac:dyDescent="0.25"/>
    <row r="27" spans="2:15" ht="15.75" thickBot="1" x14ac:dyDescent="0.25">
      <c r="B27" s="60" t="s">
        <v>34</v>
      </c>
      <c r="C27" s="61"/>
      <c r="D27" s="61"/>
      <c r="E27" s="61"/>
      <c r="F27" s="61"/>
      <c r="G27" s="61"/>
      <c r="H27" s="61"/>
      <c r="I27" s="61"/>
      <c r="J27" s="61"/>
      <c r="K27" s="61"/>
      <c r="L27" s="61"/>
      <c r="M27" s="61"/>
      <c r="N27" s="62"/>
    </row>
    <row r="28" spans="2:15" ht="14.45" customHeight="1" x14ac:dyDescent="0.25">
      <c r="B28" s="51" t="s">
        <v>27</v>
      </c>
      <c r="C28" s="35" t="s">
        <v>28</v>
      </c>
      <c r="D28" s="36">
        <f>$E$9*D$15*D$14</f>
        <v>2</v>
      </c>
      <c r="E28" s="37">
        <f>$E$9*E$15*E$14</f>
        <v>2.1613421721510395</v>
      </c>
      <c r="F28" s="37">
        <f t="shared" ref="F28:N28" si="7">$E$9*F$15*F$14</f>
        <v>2.2325081080689153</v>
      </c>
      <c r="G28" s="37">
        <f t="shared" si="7"/>
        <v>2.3057956585498758</v>
      </c>
      <c r="H28" s="37">
        <f t="shared" si="7"/>
        <v>2.3812645743178686</v>
      </c>
      <c r="I28" s="37">
        <f t="shared" si="7"/>
        <v>2.4589762278297425</v>
      </c>
      <c r="J28" s="37">
        <f t="shared" si="7"/>
        <v>2.5389936561654434</v>
      </c>
      <c r="K28" s="37">
        <f t="shared" si="7"/>
        <v>2.6213816050309777</v>
      </c>
      <c r="L28" s="37">
        <f t="shared" si="7"/>
        <v>2.7062065739025587</v>
      </c>
      <c r="M28" s="37">
        <f t="shared" si="7"/>
        <v>2.7935368623411252</v>
      </c>
      <c r="N28" s="38">
        <f t="shared" si="7"/>
        <v>2.8834426175071126</v>
      </c>
    </row>
    <row r="29" spans="2:15" ht="15" x14ac:dyDescent="0.25">
      <c r="B29" s="52"/>
      <c r="C29" s="40" t="s">
        <v>29</v>
      </c>
      <c r="D29" s="41">
        <f>$E$10*D$16*D$14</f>
        <v>2.82</v>
      </c>
      <c r="E29" s="42">
        <f>$E$10*E$16*E$14</f>
        <v>3.0354231856528346</v>
      </c>
      <c r="F29" s="42">
        <f t="shared" ref="F29:N29" si="8">$E$10*F$16*F$14</f>
        <v>3.1108030625844978</v>
      </c>
      <c r="G29" s="42">
        <f t="shared" si="8"/>
        <v>3.1880423275154151</v>
      </c>
      <c r="H29" s="42">
        <f t="shared" si="8"/>
        <v>3.2801003640238515</v>
      </c>
      <c r="I29" s="42">
        <f t="shared" si="8"/>
        <v>3.3680948674902238</v>
      </c>
      <c r="J29" s="42">
        <f t="shared" si="8"/>
        <v>3.4685288147957474</v>
      </c>
      <c r="K29" s="42">
        <f t="shared" si="8"/>
        <v>3.5579743037256901</v>
      </c>
      <c r="L29" s="42">
        <f t="shared" si="8"/>
        <v>3.6390961178506349</v>
      </c>
      <c r="M29" s="42">
        <f t="shared" si="8"/>
        <v>3.7726587182024125</v>
      </c>
      <c r="N29" s="43">
        <f t="shared" si="8"/>
        <v>3.8801124221828576</v>
      </c>
    </row>
    <row r="30" spans="2:15" ht="15.75" thickBot="1" x14ac:dyDescent="0.3">
      <c r="B30" s="52"/>
      <c r="C30" s="44" t="s">
        <v>30</v>
      </c>
      <c r="D30" s="45">
        <f>$E$11*D$17*D$14</f>
        <v>3.78</v>
      </c>
      <c r="E30" s="46">
        <f>$E$11*E$17*E$14</f>
        <v>4.0768477217904833</v>
      </c>
      <c r="F30" s="46">
        <f t="shared" ref="F30:N30" si="9">$E$11*F$17*F$14</f>
        <v>4.1780732622477963</v>
      </c>
      <c r="G30" s="46">
        <f t="shared" si="9"/>
        <v>4.2860264019318786</v>
      </c>
      <c r="H30" s="46">
        <f t="shared" si="9"/>
        <v>4.4097127464658907</v>
      </c>
      <c r="I30" s="46">
        <f t="shared" si="9"/>
        <v>4.5368111403458737</v>
      </c>
      <c r="J30" s="46">
        <f t="shared" si="9"/>
        <v>4.6628858023181774</v>
      </c>
      <c r="K30" s="46">
        <f t="shared" si="9"/>
        <v>4.8155025073354105</v>
      </c>
      <c r="L30" s="46">
        <f t="shared" si="9"/>
        <v>4.9395035490156447</v>
      </c>
      <c r="M30" s="46">
        <f t="shared" si="9"/>
        <v>5.0811872648129697</v>
      </c>
      <c r="N30" s="47">
        <f t="shared" si="9"/>
        <v>5.2317182852049049</v>
      </c>
    </row>
    <row r="31" spans="2:15" ht="15.75" thickBot="1" x14ac:dyDescent="0.3">
      <c r="B31" s="52"/>
      <c r="C31" s="48" t="s">
        <v>31</v>
      </c>
      <c r="D31" s="49">
        <f>SUM(D28:D30)</f>
        <v>8.6</v>
      </c>
      <c r="E31" s="50">
        <f t="shared" ref="E31:N31" si="10">SUM(E28:E30)</f>
        <v>9.2736130795943588</v>
      </c>
      <c r="F31" s="50">
        <f t="shared" si="10"/>
        <v>9.5213844329012094</v>
      </c>
      <c r="G31" s="50">
        <f t="shared" si="10"/>
        <v>9.7798643879971685</v>
      </c>
      <c r="H31" s="50">
        <f t="shared" si="10"/>
        <v>10.07107768480761</v>
      </c>
      <c r="I31" s="50">
        <f t="shared" si="10"/>
        <v>10.363882235665841</v>
      </c>
      <c r="J31" s="50">
        <f t="shared" si="10"/>
        <v>10.670408273279367</v>
      </c>
      <c r="K31" s="50">
        <f t="shared" si="10"/>
        <v>10.994858416092079</v>
      </c>
      <c r="L31" s="50">
        <f t="shared" si="10"/>
        <v>11.284806240768837</v>
      </c>
      <c r="M31" s="50">
        <f t="shared" si="10"/>
        <v>11.647382845356507</v>
      </c>
      <c r="N31" s="50">
        <f t="shared" si="10"/>
        <v>11.995273324894875</v>
      </c>
    </row>
    <row r="32" spans="2:15" ht="15.75" thickBot="1" x14ac:dyDescent="0.3">
      <c r="B32" s="52"/>
      <c r="C32" s="48" t="s">
        <v>32</v>
      </c>
      <c r="D32" s="49">
        <f>SUM($E$9:$E$11)</f>
        <v>8.6</v>
      </c>
      <c r="E32" s="50">
        <f>SUM($E$9:$E$11)</f>
        <v>8.6</v>
      </c>
      <c r="F32" s="50">
        <f t="shared" ref="F32:N32" si="11">SUM($E$9:$E$11)</f>
        <v>8.6</v>
      </c>
      <c r="G32" s="50">
        <f t="shared" si="11"/>
        <v>8.6</v>
      </c>
      <c r="H32" s="50">
        <f t="shared" si="11"/>
        <v>8.6</v>
      </c>
      <c r="I32" s="50">
        <f t="shared" si="11"/>
        <v>8.6</v>
      </c>
      <c r="J32" s="50">
        <f t="shared" si="11"/>
        <v>8.6</v>
      </c>
      <c r="K32" s="50">
        <f t="shared" si="11"/>
        <v>8.6</v>
      </c>
      <c r="L32" s="50">
        <f t="shared" si="11"/>
        <v>8.6</v>
      </c>
      <c r="M32" s="50">
        <f t="shared" si="11"/>
        <v>8.6</v>
      </c>
      <c r="N32" s="50">
        <f t="shared" si="11"/>
        <v>8.6</v>
      </c>
    </row>
    <row r="33" spans="2:14" ht="15.75" thickBot="1" x14ac:dyDescent="0.3">
      <c r="B33" s="53"/>
      <c r="C33" s="48" t="s">
        <v>33</v>
      </c>
      <c r="D33" s="49">
        <f>D31-D32</f>
        <v>0</v>
      </c>
      <c r="E33" s="50">
        <f>E31-E32</f>
        <v>0.67361307959435912</v>
      </c>
      <c r="F33" s="50">
        <f t="shared" ref="F33:N33" si="12">F31-F32</f>
        <v>0.92138443290120975</v>
      </c>
      <c r="G33" s="50">
        <f t="shared" si="12"/>
        <v>1.1798643879971689</v>
      </c>
      <c r="H33" s="50">
        <f t="shared" si="12"/>
        <v>1.4710776848076108</v>
      </c>
      <c r="I33" s="50">
        <f t="shared" si="12"/>
        <v>1.7638822356658412</v>
      </c>
      <c r="J33" s="50">
        <f t="shared" si="12"/>
        <v>2.0704082732793676</v>
      </c>
      <c r="K33" s="50">
        <f t="shared" si="12"/>
        <v>2.3948584160920792</v>
      </c>
      <c r="L33" s="50">
        <f t="shared" si="12"/>
        <v>2.6848062407688378</v>
      </c>
      <c r="M33" s="50">
        <f t="shared" si="12"/>
        <v>3.0473828453565073</v>
      </c>
      <c r="N33" s="50">
        <f t="shared" si="12"/>
        <v>3.395273324894875</v>
      </c>
    </row>
    <row r="34" spans="2:14" ht="15" thickBot="1" x14ac:dyDescent="0.25"/>
    <row r="35" spans="2:14" ht="15.75" thickBot="1" x14ac:dyDescent="0.25">
      <c r="B35" s="60" t="s">
        <v>35</v>
      </c>
      <c r="C35" s="61"/>
      <c r="D35" s="61"/>
      <c r="E35" s="61"/>
      <c r="F35" s="61"/>
      <c r="G35" s="61"/>
      <c r="H35" s="61"/>
      <c r="I35" s="61"/>
      <c r="J35" s="61"/>
      <c r="K35" s="61"/>
      <c r="L35" s="61"/>
      <c r="M35" s="61"/>
      <c r="N35" s="62"/>
    </row>
    <row r="36" spans="2:14" ht="14.45" customHeight="1" x14ac:dyDescent="0.25">
      <c r="B36" s="51" t="s">
        <v>27</v>
      </c>
      <c r="C36" s="35" t="s">
        <v>28</v>
      </c>
      <c r="D36" s="36">
        <f>$F$9*D$15*D$14</f>
        <v>4</v>
      </c>
      <c r="E36" s="37">
        <f t="shared" ref="E36:N36" si="13">$F$9*E$15*E$14</f>
        <v>4.322684344302079</v>
      </c>
      <c r="F36" s="37">
        <f t="shared" si="13"/>
        <v>4.4650162161378306</v>
      </c>
      <c r="G36" s="37">
        <f t="shared" si="13"/>
        <v>4.6115913170997516</v>
      </c>
      <c r="H36" s="37">
        <f t="shared" si="13"/>
        <v>4.7625291486357373</v>
      </c>
      <c r="I36" s="37">
        <f t="shared" si="13"/>
        <v>4.9179524556594849</v>
      </c>
      <c r="J36" s="37">
        <f t="shared" si="13"/>
        <v>5.0779873123308867</v>
      </c>
      <c r="K36" s="37">
        <f t="shared" si="13"/>
        <v>5.2427632100619554</v>
      </c>
      <c r="L36" s="37">
        <f t="shared" si="13"/>
        <v>5.4124131478051174</v>
      </c>
      <c r="M36" s="37">
        <f t="shared" si="13"/>
        <v>5.5870737246822504</v>
      </c>
      <c r="N36" s="38">
        <f t="shared" si="13"/>
        <v>5.7668852350142252</v>
      </c>
    </row>
    <row r="37" spans="2:14" ht="15" x14ac:dyDescent="0.25">
      <c r="B37" s="52"/>
      <c r="C37" s="40" t="s">
        <v>29</v>
      </c>
      <c r="D37" s="41">
        <f>$F$10*D$16*D$14</f>
        <v>6.51</v>
      </c>
      <c r="E37" s="42">
        <f t="shared" ref="E37:N37" si="14">$F$10*E$16*E$14</f>
        <v>7.0073067158155871</v>
      </c>
      <c r="F37" s="42">
        <f t="shared" si="14"/>
        <v>7.1813219636259156</v>
      </c>
      <c r="G37" s="42">
        <f t="shared" si="14"/>
        <v>7.3596296284132459</v>
      </c>
      <c r="H37" s="42">
        <f t="shared" si="14"/>
        <v>7.5721465850337859</v>
      </c>
      <c r="I37" s="42">
        <f t="shared" si="14"/>
        <v>7.7752828323976448</v>
      </c>
      <c r="J37" s="42">
        <f t="shared" si="14"/>
        <v>8.0071356681986945</v>
      </c>
      <c r="K37" s="42">
        <f t="shared" si="14"/>
        <v>8.2136215309412215</v>
      </c>
      <c r="L37" s="42">
        <f t="shared" si="14"/>
        <v>8.4008921018466793</v>
      </c>
      <c r="M37" s="42">
        <f t="shared" si="14"/>
        <v>8.7092227856374844</v>
      </c>
      <c r="N37" s="43">
        <f t="shared" si="14"/>
        <v>8.9572808044008507</v>
      </c>
    </row>
    <row r="38" spans="2:14" ht="15.75" thickBot="1" x14ac:dyDescent="0.3">
      <c r="B38" s="52"/>
      <c r="C38" s="44" t="s">
        <v>30</v>
      </c>
      <c r="D38" s="45">
        <f>$F$11*D$17*D$14</f>
        <v>16.079999999999998</v>
      </c>
      <c r="E38" s="46">
        <f t="shared" ref="E38:N38" si="15">$F$11*E$17*E$14</f>
        <v>17.342780784759515</v>
      </c>
      <c r="F38" s="46">
        <f t="shared" si="15"/>
        <v>17.773391020355707</v>
      </c>
      <c r="G38" s="46">
        <f t="shared" si="15"/>
        <v>18.23262024948799</v>
      </c>
      <c r="H38" s="46">
        <f t="shared" si="15"/>
        <v>18.758778032585056</v>
      </c>
      <c r="I38" s="46">
        <f t="shared" si="15"/>
        <v>19.299450565280857</v>
      </c>
      <c r="J38" s="46">
        <f t="shared" si="15"/>
        <v>19.835768174940817</v>
      </c>
      <c r="K38" s="46">
        <f t="shared" si="15"/>
        <v>20.484994793109365</v>
      </c>
      <c r="L38" s="46">
        <f t="shared" si="15"/>
        <v>21.012491287876077</v>
      </c>
      <c r="M38" s="46">
        <f t="shared" si="15"/>
        <v>21.615209316982156</v>
      </c>
      <c r="N38" s="47">
        <f t="shared" si="15"/>
        <v>22.255563498966897</v>
      </c>
    </row>
    <row r="39" spans="2:14" ht="15.75" thickBot="1" x14ac:dyDescent="0.3">
      <c r="B39" s="52"/>
      <c r="C39" s="48" t="s">
        <v>31</v>
      </c>
      <c r="D39" s="49">
        <f>SUM(D36:D38)</f>
        <v>26.589999999999996</v>
      </c>
      <c r="E39" s="50">
        <f t="shared" ref="E39:N39" si="16">SUM(E36:E38)</f>
        <v>28.672771844877182</v>
      </c>
      <c r="F39" s="50">
        <f t="shared" si="16"/>
        <v>29.419729200119452</v>
      </c>
      <c r="G39" s="50">
        <f t="shared" si="16"/>
        <v>30.203841195000987</v>
      </c>
      <c r="H39" s="50">
        <f t="shared" si="16"/>
        <v>31.09345376625458</v>
      </c>
      <c r="I39" s="50">
        <f t="shared" si="16"/>
        <v>31.992685853337989</v>
      </c>
      <c r="J39" s="50">
        <f t="shared" si="16"/>
        <v>32.9208911554704</v>
      </c>
      <c r="K39" s="50">
        <f t="shared" si="16"/>
        <v>33.941379534112542</v>
      </c>
      <c r="L39" s="50">
        <f t="shared" si="16"/>
        <v>34.825796537527879</v>
      </c>
      <c r="M39" s="50">
        <f t="shared" si="16"/>
        <v>35.911505827301895</v>
      </c>
      <c r="N39" s="50">
        <f t="shared" si="16"/>
        <v>36.979729538381974</v>
      </c>
    </row>
    <row r="40" spans="2:14" ht="15.75" thickBot="1" x14ac:dyDescent="0.3">
      <c r="B40" s="52"/>
      <c r="C40" s="48" t="s">
        <v>32</v>
      </c>
      <c r="D40" s="49">
        <f>SUM($F$9:$F$11)</f>
        <v>26.589999999999996</v>
      </c>
      <c r="E40" s="50">
        <f t="shared" ref="E40:N40" si="17">SUM($F$9:$F$11)</f>
        <v>26.589999999999996</v>
      </c>
      <c r="F40" s="50">
        <f t="shared" si="17"/>
        <v>26.589999999999996</v>
      </c>
      <c r="G40" s="50">
        <f t="shared" si="17"/>
        <v>26.589999999999996</v>
      </c>
      <c r="H40" s="50">
        <f t="shared" si="17"/>
        <v>26.589999999999996</v>
      </c>
      <c r="I40" s="50">
        <f t="shared" si="17"/>
        <v>26.589999999999996</v>
      </c>
      <c r="J40" s="50">
        <f t="shared" si="17"/>
        <v>26.589999999999996</v>
      </c>
      <c r="K40" s="50">
        <f t="shared" si="17"/>
        <v>26.589999999999996</v>
      </c>
      <c r="L40" s="50">
        <f t="shared" si="17"/>
        <v>26.589999999999996</v>
      </c>
      <c r="M40" s="50">
        <f t="shared" si="17"/>
        <v>26.589999999999996</v>
      </c>
      <c r="N40" s="50">
        <f t="shared" si="17"/>
        <v>26.589999999999996</v>
      </c>
    </row>
    <row r="41" spans="2:14" ht="15.75" thickBot="1" x14ac:dyDescent="0.3">
      <c r="B41" s="53"/>
      <c r="C41" s="48" t="s">
        <v>33</v>
      </c>
      <c r="D41" s="49">
        <f>D39-D40</f>
        <v>0</v>
      </c>
      <c r="E41" s="50">
        <f>E39-E40</f>
        <v>2.0827718448771861</v>
      </c>
      <c r="F41" s="50">
        <f t="shared" ref="F41:N41" si="18">F39-F40</f>
        <v>2.8297292001194556</v>
      </c>
      <c r="G41" s="50">
        <f t="shared" si="18"/>
        <v>3.6138411950009903</v>
      </c>
      <c r="H41" s="50">
        <f t="shared" si="18"/>
        <v>4.5034537662545837</v>
      </c>
      <c r="I41" s="50">
        <f t="shared" si="18"/>
        <v>5.4026858533379922</v>
      </c>
      <c r="J41" s="50">
        <f t="shared" si="18"/>
        <v>6.3308911554704039</v>
      </c>
      <c r="K41" s="50">
        <f t="shared" si="18"/>
        <v>7.3513795341125459</v>
      </c>
      <c r="L41" s="50">
        <f t="shared" si="18"/>
        <v>8.2357965375278823</v>
      </c>
      <c r="M41" s="50">
        <f t="shared" si="18"/>
        <v>9.3215058273018983</v>
      </c>
      <c r="N41" s="50">
        <f t="shared" si="18"/>
        <v>10.389729538381978</v>
      </c>
    </row>
  </sheetData>
  <mergeCells count="12">
    <mergeCell ref="B28:B33"/>
    <mergeCell ref="B36:B41"/>
    <mergeCell ref="B3:D3"/>
    <mergeCell ref="D1:G1"/>
    <mergeCell ref="B13:B17"/>
    <mergeCell ref="B20:B25"/>
    <mergeCell ref="B5:D5"/>
    <mergeCell ref="B4:D4"/>
    <mergeCell ref="B8:B11"/>
    <mergeCell ref="B27:N27"/>
    <mergeCell ref="B19:N19"/>
    <mergeCell ref="B35:N35"/>
  </mergeCells>
  <pageMargins left="0.5" right="0.5" top="0.5" bottom="0.5" header="0.3" footer="0.3"/>
  <pageSetup scale="58" orientation="landscape" r:id="rId1"/>
  <headerFooter>
    <oddHeader>&amp;R&amp;F</oddHeader>
  </headerFooter>
  <ignoredErrors>
    <ignoredError sqref="E13:N13"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60442C5452334B9E87366606956D10" ma:contentTypeVersion="30" ma:contentTypeDescription="Create a new document." ma:contentTypeScope="" ma:versionID="c16c709006cb33f9919d1158fa1fbf9f">
  <xsd:schema xmlns:xsd="http://www.w3.org/2001/XMLSchema" xmlns:xs="http://www.w3.org/2001/XMLSchema" xmlns:p="http://schemas.microsoft.com/office/2006/metadata/properties" xmlns:ns2="97e57212-3e02-407f-8b2d-05f7d7f19b15" xmlns:ns3="64192cb3-a5ab-49a3-ac6a-26cc30377d2f" xmlns:ns4="1c10ec90-3ec7-4743-91af-7ae5f9839562" xmlns:ns5="http://schemas.microsoft.com/sharepoint/v4" targetNamespace="http://schemas.microsoft.com/office/2006/metadata/properties" ma:root="true" ma:fieldsID="192fdc10cf20f216d60c2e9370045619" ns2:_="" ns3:_="" ns4:_="" ns5:_="">
    <xsd:import namespace="97e57212-3e02-407f-8b2d-05f7d7f19b15"/>
    <xsd:import namespace="64192cb3-a5ab-49a3-ac6a-26cc30377d2f"/>
    <xsd:import namespace="1c10ec90-3ec7-4743-91af-7ae5f9839562"/>
    <xsd:import namespace="http://schemas.microsoft.com/sharepoint/v4"/>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3:MediaServiceSearchProperties" minOccurs="0"/>
                <xsd:element ref="ns4:SharedWithUsers" minOccurs="0"/>
                <xsd:element ref="ns4:SharedWithDetails" minOccurs="0"/>
                <xsd:element ref="ns3:Session_x0023_" minOccurs="0"/>
                <xsd:element ref="ns3:_Flow_SignoffStatus" minOccurs="0"/>
                <xsd:element ref="ns3:Comments" minOccurs="0"/>
                <xsd:element ref="ns3:Subgroup" minOccurs="0"/>
                <xsd:element ref="ns3:MediaServiceObjectDetectorVersions" minOccurs="0"/>
                <xsd:element ref="ns3:MediaServiceBillingMetadata" minOccurs="0"/>
                <xsd:element ref="ns3:Thumbnail" minOccurs="0"/>
                <xsd:element ref="ns3:Image"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d1fc78c-11d3-4d9b-8258-6f42ca75c065}" ma:internalName="TaxCatchAll" ma:showField="CatchAllData" ma:web="1c10ec90-3ec7-4743-91af-7ae5f983956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d1fc78c-11d3-4d9b-8258-6f42ca75c065}" ma:internalName="TaxCatchAllLabel" ma:readOnly="true" ma:showField="CatchAllDataLabel" ma:web="1c10ec90-3ec7-4743-91af-7ae5f983956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4192cb3-a5ab-49a3-ac6a-26cc30377d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Session_x0023_" ma:index="28" nillable="true" ma:displayName="Session #" ma:format="Dropdown" ma:internalName="Session_x0023_">
      <xsd:simpleType>
        <xsd:restriction base="dms:Text">
          <xsd:maxLength value="255"/>
        </xsd:restriction>
      </xsd:simpleType>
    </xsd:element>
    <xsd:element name="_Flow_SignoffStatus" ma:index="29" nillable="true" ma:displayName="Sign-off status" ma:internalName="Sign_x002d_off_x0020_status">
      <xsd:simpleType>
        <xsd:restriction base="dms:Text"/>
      </xsd:simpleType>
    </xsd:element>
    <xsd:element name="Comments" ma:index="30" nillable="true" ma:displayName="Comments" ma:format="Dropdown" ma:internalName="Comments">
      <xsd:simpleType>
        <xsd:restriction base="dms:Note">
          <xsd:maxLength value="255"/>
        </xsd:restriction>
      </xsd:simpleType>
    </xsd:element>
    <xsd:element name="Subgroup" ma:index="31" nillable="true" ma:displayName="Subgroup" ma:format="Dropdown" ma:internalName="Subgroup">
      <xsd:simpleType>
        <xsd:restriction base="dms:Choice">
          <xsd:enumeration value="Environmental"/>
          <xsd:enumeration value="Permitting"/>
          <xsd:enumeration value="Other"/>
        </xsd:restriction>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10ec90-3ec7-4743-91af-7ae5f9839562"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mca9ac2a47d44219b4ff213ace4480ec>
    <Image xmlns="64192cb3-a5ab-49a3-ac6a-26cc30377d2f" xsi:nil="true"/>
    <IconOverlay xmlns="http://schemas.microsoft.com/sharepoint/v4" xsi:nil="true"/>
    <lcf76f155ced4ddcb4097134ff3c332f xmlns="64192cb3-a5ab-49a3-ac6a-26cc30377d2f">
      <Terms xmlns="http://schemas.microsoft.com/office/infopath/2007/PartnerControls"/>
    </lcf76f155ced4ddcb4097134ff3c332f>
    <Session_x0023_ xmlns="64192cb3-a5ab-49a3-ac6a-26cc30377d2f" xsi:nil="true"/>
    <_Flow_SignoffStatus xmlns="64192cb3-a5ab-49a3-ac6a-26cc30377d2f" xsi:nil="true"/>
    <TaxCatchAll xmlns="97e57212-3e02-407f-8b2d-05f7d7f19b15" xsi:nil="true"/>
    <Subgroup xmlns="64192cb3-a5ab-49a3-ac6a-26cc30377d2f" xsi:nil="true"/>
    <Thumbnail xmlns="64192cb3-a5ab-49a3-ac6a-26cc30377d2f" xsi:nil="true"/>
    <Comments xmlns="64192cb3-a5ab-49a3-ac6a-26cc30377d2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b06c99b3-cd83-43e5-b4c1-d62f316c1e37" ContentTypeId="0x0101" PreviousValue="true"/>
</file>

<file path=customXml/itemProps1.xml><?xml version="1.0" encoding="utf-8"?>
<ds:datastoreItem xmlns:ds="http://schemas.openxmlformats.org/officeDocument/2006/customXml" ds:itemID="{5C909EDC-2218-4703-A51D-BF2B87FD6A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64192cb3-a5ab-49a3-ac6a-26cc30377d2f"/>
    <ds:schemaRef ds:uri="1c10ec90-3ec7-4743-91af-7ae5f983956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1107D0-64F7-47B5-A575-9BF0224A399D}">
  <ds:schemaRefs>
    <ds:schemaRef ds:uri="http://schemas.microsoft.com/office/2006/documentManagement/types"/>
    <ds:schemaRef ds:uri="http://schemas.openxmlformats.org/package/2006/metadata/core-properties"/>
    <ds:schemaRef ds:uri="1c10ec90-3ec7-4743-91af-7ae5f9839562"/>
    <ds:schemaRef ds:uri="http://purl.org/dc/elements/1.1/"/>
    <ds:schemaRef ds:uri="http://schemas.microsoft.com/office/infopath/2007/PartnerControls"/>
    <ds:schemaRef ds:uri="http://schemas.microsoft.com/office/2006/metadata/properties"/>
    <ds:schemaRef ds:uri="http://purl.org/dc/terms/"/>
    <ds:schemaRef ds:uri="http://schemas.microsoft.com/sharepoint/v4"/>
    <ds:schemaRef ds:uri="97e57212-3e02-407f-8b2d-05f7d7f19b15"/>
    <ds:schemaRef ds:uri="64192cb3-a5ab-49a3-ac6a-26cc30377d2f"/>
    <ds:schemaRef ds:uri="http://www.w3.org/XML/1998/namespace"/>
    <ds:schemaRef ds:uri="http://purl.org/dc/dcmitype/"/>
  </ds:schemaRefs>
</ds:datastoreItem>
</file>

<file path=customXml/itemProps3.xml><?xml version="1.0" encoding="utf-8"?>
<ds:datastoreItem xmlns:ds="http://schemas.openxmlformats.org/officeDocument/2006/customXml" ds:itemID="{898502FA-DADE-404A-9390-560C4F3C9E5F}">
  <ds:schemaRefs>
    <ds:schemaRef ds:uri="http://schemas.microsoft.com/sharepoint/v3/contenttype/forms"/>
  </ds:schemaRefs>
</ds:datastoreItem>
</file>

<file path=customXml/itemProps4.xml><?xml version="1.0" encoding="utf-8"?>
<ds:datastoreItem xmlns:ds="http://schemas.openxmlformats.org/officeDocument/2006/customXml" ds:itemID="{9C7FE008-73D1-42D6-A986-9312EAB11B7E}">
  <ds:schemaRefs>
    <ds:schemaRef ds:uri="Microsoft.SharePoint.Taxonomy.ContentTypeSync"/>
  </ds:schemaRefs>
</ds:datastoreItem>
</file>

<file path=docMetadata/LabelInfo.xml><?xml version="1.0" encoding="utf-8"?>
<clbl:labelList xmlns:clbl="http://schemas.microsoft.com/office/2020/mipLabelMetadata">
  <clbl:label id="{64fb56ae-b253-43b2-ae76-5b0fef4d3037}" enabled="1" method="Standar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OUR Toy Problem</vt:lpstr>
      <vt:lpstr>'OUR Toy Problem'!Print_Area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Popplewell, Alexa</dc:creator>
  <cp:keywords/>
  <dc:description/>
  <cp:lastModifiedBy>Gomez-Guerrero, Iris</cp:lastModifiedBy>
  <cp:revision/>
  <cp:lastPrinted>2026-09-17T19:29:14Z</cp:lastPrinted>
  <dcterms:created xsi:type="dcterms:W3CDTF">2026-07-30T18:50:36Z</dcterms:created>
  <dcterms:modified xsi:type="dcterms:W3CDTF">2026-09-17T19:29:19Z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0x010100C560442C5452334B9E87366606956D10</vt:lpwstr>
  </property>
  <property fmtid="{D5CDD505-2E9C-101B-9397-08002B2CF9AE}" pid="3" name="MediaServiceImageTags">
    <vt:lpwstr/>
  </property>
  <property fmtid="{D5CDD505-2E9C-101B-9397-08002B2CF9AE}" pid="4" name="pgeRecordCategory">
    <vt:lpwstr/>
  </property>
</Properties>
</file>